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část elektro" sheetId="2" r:id="rId2"/>
    <sheet name="SO 02 - část stavební" sheetId="3" r:id="rId3"/>
    <sheet name="SO 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část elektro'!$C$78:$K$373</definedName>
    <definedName name="_xlnm.Print_Area" localSheetId="1">'SO 01 - část elektro'!$C$4:$J$39,'SO 01 - část elektro'!$C$45:$J$60,'SO 01 - část elektro'!$C$66:$K$373</definedName>
    <definedName name="_xlnm.Print_Titles" localSheetId="1">'SO 01 - část elektro'!$78:$78</definedName>
    <definedName name="_xlnm._FilterDatabase" localSheetId="2" hidden="1">'SO 02 - část stavební'!$C$89:$K$198</definedName>
    <definedName name="_xlnm.Print_Area" localSheetId="2">'SO 02 - část stavební'!$C$4:$J$39,'SO 02 - část stavební'!$C$45:$J$71,'SO 02 - část stavební'!$C$77:$K$198</definedName>
    <definedName name="_xlnm.Print_Titles" localSheetId="2">'SO 02 - část stavební'!$89:$89</definedName>
    <definedName name="_xlnm._FilterDatabase" localSheetId="3" hidden="1">'SO 03 - VRN'!$C$79:$K$90</definedName>
    <definedName name="_xlnm.Print_Area" localSheetId="3">'SO 03 - VRN'!$C$4:$J$39,'SO 03 - VRN'!$C$45:$J$61,'SO 03 - VRN'!$C$67:$K$90</definedName>
    <definedName name="_xlnm.Print_Titles" localSheetId="3">'SO 03 - VRN'!$79:$79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77"/>
  <c r="J17"/>
  <c r="J12"/>
  <c r="J52"/>
  <c r="E7"/>
  <c r="E70"/>
  <c i="3" r="J126"/>
  <c r="J37"/>
  <c r="J36"/>
  <c i="1" r="AY56"/>
  <c i="3" r="J35"/>
  <c i="1" r="AX56"/>
  <c i="3"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64"/>
  <c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J87"/>
  <c r="F86"/>
  <c r="F84"/>
  <c r="E82"/>
  <c r="J55"/>
  <c r="F54"/>
  <c r="F52"/>
  <c r="E50"/>
  <c r="J21"/>
  <c r="E21"/>
  <c r="J54"/>
  <c r="J20"/>
  <c r="J18"/>
  <c r="E18"/>
  <c r="F87"/>
  <c r="J17"/>
  <c r="J12"/>
  <c r="J84"/>
  <c r="E7"/>
  <c r="E80"/>
  <c i="2" r="J37"/>
  <c r="J36"/>
  <c i="1" r="AY55"/>
  <c i="2" r="J35"/>
  <c i="1" r="AX55"/>
  <c i="2"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76"/>
  <c r="J17"/>
  <c r="J12"/>
  <c r="J73"/>
  <c r="E7"/>
  <c r="E69"/>
  <c i="1" r="L50"/>
  <c r="AM50"/>
  <c r="AM49"/>
  <c r="L49"/>
  <c r="AM47"/>
  <c r="L47"/>
  <c r="L45"/>
  <c r="L44"/>
  <c i="4" r="J90"/>
  <c r="BK85"/>
  <c i="3" r="J195"/>
  <c r="BK188"/>
  <c r="BK176"/>
  <c r="J166"/>
  <c r="J162"/>
  <c r="BK156"/>
  <c r="BK147"/>
  <c r="J138"/>
  <c r="BK128"/>
  <c r="BK117"/>
  <c r="BK110"/>
  <c r="J98"/>
  <c r="BK93"/>
  <c i="2" r="BK354"/>
  <c r="BK347"/>
  <c r="J336"/>
  <c r="J320"/>
  <c r="J310"/>
  <c r="J303"/>
  <c r="BK295"/>
  <c r="J284"/>
  <c r="J279"/>
  <c r="BK274"/>
  <c r="BK270"/>
  <c r="BK265"/>
  <c r="J261"/>
  <c r="BK258"/>
  <c r="J254"/>
  <c r="J251"/>
  <c r="BK247"/>
  <c r="J242"/>
  <c r="J238"/>
  <c r="BK233"/>
  <c r="BK231"/>
  <c r="J227"/>
  <c r="J225"/>
  <c r="J221"/>
  <c r="BK215"/>
  <c r="BK213"/>
  <c r="BK208"/>
  <c r="BK202"/>
  <c r="J196"/>
  <c r="J180"/>
  <c r="J173"/>
  <c r="J168"/>
  <c r="BK166"/>
  <c r="J162"/>
  <c r="BK156"/>
  <c r="J146"/>
  <c r="BK142"/>
  <c r="J134"/>
  <c r="BK129"/>
  <c r="J122"/>
  <c r="BK116"/>
  <c r="J108"/>
  <c r="BK101"/>
  <c r="J96"/>
  <c r="BK89"/>
  <c r="BK84"/>
  <c i="4" r="BK90"/>
  <c r="BK83"/>
  <c i="3" r="BK190"/>
  <c r="BK171"/>
  <c r="BK166"/>
  <c r="BK162"/>
  <c r="J156"/>
  <c r="J147"/>
  <c r="BK139"/>
  <c r="J132"/>
  <c r="J122"/>
  <c r="BK116"/>
  <c r="BK102"/>
  <c r="BK98"/>
  <c i="2" r="J366"/>
  <c r="BK357"/>
  <c r="BK352"/>
  <c r="J348"/>
  <c r="BK344"/>
  <c r="BK336"/>
  <c r="BK333"/>
  <c r="BK325"/>
  <c r="BK317"/>
  <c r="BK311"/>
  <c r="BK303"/>
  <c r="J295"/>
  <c r="BK289"/>
  <c r="BK284"/>
  <c r="BK275"/>
  <c r="BK221"/>
  <c r="J210"/>
  <c r="BK204"/>
  <c r="J200"/>
  <c r="J193"/>
  <c r="J189"/>
  <c r="BK185"/>
  <c r="J182"/>
  <c r="J177"/>
  <c r="J171"/>
  <c r="BK163"/>
  <c r="J156"/>
  <c r="J152"/>
  <c r="J149"/>
  <c r="BK144"/>
  <c r="J139"/>
  <c r="BK132"/>
  <c r="BK127"/>
  <c r="BK121"/>
  <c r="BK117"/>
  <c r="J113"/>
  <c r="BK110"/>
  <c r="J105"/>
  <c r="J100"/>
  <c r="BK94"/>
  <c r="J88"/>
  <c r="J81"/>
  <c i="3" r="J196"/>
  <c r="BK191"/>
  <c r="BK177"/>
  <c r="BK169"/>
  <c r="BK155"/>
  <c r="J139"/>
  <c r="BK134"/>
  <c r="J117"/>
  <c r="BK111"/>
  <c r="BK106"/>
  <c r="J97"/>
  <c i="2" r="BK372"/>
  <c r="BK370"/>
  <c r="BK367"/>
  <c r="BK359"/>
  <c r="J347"/>
  <c r="BK339"/>
  <c r="J333"/>
  <c r="J327"/>
  <c r="BK316"/>
  <c r="J304"/>
  <c r="J299"/>
  <c r="BK290"/>
  <c r="J283"/>
  <c i="4" r="J83"/>
  <c i="3" r="J194"/>
  <c r="BK184"/>
  <c r="J181"/>
  <c r="BK173"/>
  <c r="BK163"/>
  <c r="J151"/>
  <c r="BK137"/>
  <c r="BK125"/>
  <c r="J116"/>
  <c r="J107"/>
  <c r="J102"/>
  <c i="2" r="J369"/>
  <c r="BK362"/>
  <c r="BK356"/>
  <c r="BK337"/>
  <c r="BK327"/>
  <c r="BK321"/>
  <c r="J317"/>
  <c r="J311"/>
  <c r="BK307"/>
  <c r="BK298"/>
  <c r="J286"/>
  <c r="BK279"/>
  <c r="J273"/>
  <c r="J270"/>
  <c r="J266"/>
  <c r="BK261"/>
  <c r="BK256"/>
  <c r="BK253"/>
  <c r="J250"/>
  <c r="BK246"/>
  <c r="J243"/>
  <c r="BK238"/>
  <c r="J234"/>
  <c r="J229"/>
  <c r="J213"/>
  <c r="J208"/>
  <c r="J202"/>
  <c r="BK197"/>
  <c r="BK189"/>
  <c r="J185"/>
  <c r="BK179"/>
  <c r="BK170"/>
  <c r="J160"/>
  <c r="BK147"/>
  <c r="BK139"/>
  <c r="J133"/>
  <c r="J127"/>
  <c r="BK124"/>
  <c r="J119"/>
  <c r="BK113"/>
  <c r="BK107"/>
  <c r="J101"/>
  <c r="J93"/>
  <c r="BK88"/>
  <c i="4" r="J87"/>
  <c r="BK82"/>
  <c i="3" r="J191"/>
  <c r="BK187"/>
  <c r="BK175"/>
  <c r="BK165"/>
  <c r="J161"/>
  <c r="BK157"/>
  <c r="J146"/>
  <c r="BK100"/>
  <c r="J95"/>
  <c i="2" r="J359"/>
  <c r="BK349"/>
  <c r="BK343"/>
  <c r="J329"/>
  <c r="J321"/>
  <c r="BK312"/>
  <c r="BK305"/>
  <c r="BK294"/>
  <c r="BK283"/>
  <c r="BK278"/>
  <c r="BK272"/>
  <c r="J267"/>
  <c r="J264"/>
  <c r="J259"/>
  <c r="J256"/>
  <c r="BK252"/>
  <c r="J248"/>
  <c r="BK244"/>
  <c r="J239"/>
  <c r="BK235"/>
  <c r="BK229"/>
  <c r="BK226"/>
  <c r="BK224"/>
  <c r="BK222"/>
  <c r="J219"/>
  <c r="J216"/>
  <c r="BK214"/>
  <c r="BK212"/>
  <c r="J206"/>
  <c r="BK200"/>
  <c r="BK193"/>
  <c r="BK178"/>
  <c r="J174"/>
  <c r="J169"/>
  <c r="J164"/>
  <c r="BK157"/>
  <c r="BK152"/>
  <c r="J147"/>
  <c r="J143"/>
  <c r="J137"/>
  <c r="BK133"/>
  <c r="J126"/>
  <c r="J121"/>
  <c r="BK111"/>
  <c r="J102"/>
  <c r="J97"/>
  <c r="J90"/>
  <c r="BK81"/>
  <c i="4" r="BK84"/>
  <c i="3" r="BK194"/>
  <c r="BK182"/>
  <c r="J177"/>
  <c r="J167"/>
  <c r="BK160"/>
  <c r="BK149"/>
  <c r="J135"/>
  <c r="J131"/>
  <c r="J120"/>
  <c r="BK114"/>
  <c r="J101"/>
  <c r="BK94"/>
  <c i="2" r="BK360"/>
  <c r="J355"/>
  <c r="J349"/>
  <c r="J343"/>
  <c r="J334"/>
  <c r="J328"/>
  <c r="J318"/>
  <c r="J312"/>
  <c r="BK304"/>
  <c r="BK300"/>
  <c r="BK292"/>
  <c r="BK285"/>
  <c r="J274"/>
  <c r="J222"/>
  <c r="BK217"/>
  <c r="J207"/>
  <c r="J199"/>
  <c r="BK192"/>
  <c r="BK187"/>
  <c r="BK180"/>
  <c r="J176"/>
  <c r="J170"/>
  <c r="J167"/>
  <c r="BK160"/>
  <c r="J153"/>
  <c r="BK148"/>
  <c r="BK140"/>
  <c r="BK136"/>
  <c r="J129"/>
  <c r="BK126"/>
  <c r="BK118"/>
  <c r="BK112"/>
  <c r="J109"/>
  <c r="J104"/>
  <c r="J99"/>
  <c r="J95"/>
  <c r="J89"/>
  <c r="J85"/>
  <c r="BK82"/>
  <c i="4" r="J85"/>
  <c i="3" r="BK193"/>
  <c r="BK185"/>
  <c r="J178"/>
  <c r="J171"/>
  <c r="BK159"/>
  <c r="J150"/>
  <c r="BK146"/>
  <c r="J137"/>
  <c r="BK132"/>
  <c r="J115"/>
  <c r="J110"/>
  <c r="BK105"/>
  <c r="J96"/>
  <c i="2" r="J372"/>
  <c r="BK368"/>
  <c r="J362"/>
  <c r="BK358"/>
  <c r="J341"/>
  <c r="BK334"/>
  <c r="BK329"/>
  <c r="BK323"/>
  <c r="BK313"/>
  <c r="BK302"/>
  <c r="J294"/>
  <c r="J287"/>
  <c i="4" r="BK87"/>
  <c i="3" r="BK196"/>
  <c r="BK186"/>
  <c r="BK178"/>
  <c r="J172"/>
  <c r="J155"/>
  <c r="BK144"/>
  <c r="J130"/>
  <c r="J123"/>
  <c r="J111"/>
  <c r="J104"/>
  <c r="J99"/>
  <c i="2" r="BK366"/>
  <c r="BK361"/>
  <c r="BK353"/>
  <c r="BK341"/>
  <c r="J332"/>
  <c r="J319"/>
  <c r="J313"/>
  <c r="BK308"/>
  <c r="J292"/>
  <c r="J282"/>
  <c r="BK277"/>
  <c r="J269"/>
  <c r="J265"/>
  <c r="BK262"/>
  <c r="J258"/>
  <c r="J255"/>
  <c r="J252"/>
  <c r="BK248"/>
  <c r="J245"/>
  <c r="BK242"/>
  <c r="BK239"/>
  <c r="J235"/>
  <c r="J231"/>
  <c r="BK227"/>
  <c r="BK210"/>
  <c r="J205"/>
  <c r="BK198"/>
  <c r="J192"/>
  <c r="J187"/>
  <c r="J184"/>
  <c r="BK174"/>
  <c r="J165"/>
  <c r="J158"/>
  <c r="J154"/>
  <c r="J145"/>
  <c r="J136"/>
  <c r="J130"/>
  <c r="J125"/>
  <c r="J118"/>
  <c r="J112"/>
  <c r="BK102"/>
  <c r="BK97"/>
  <c r="BK90"/>
  <c r="BK80"/>
  <c i="4" r="J86"/>
  <c r="J84"/>
  <c i="3" r="J193"/>
  <c r="J190"/>
  <c r="BK180"/>
  <c r="BK172"/>
  <c r="J160"/>
  <c r="BK154"/>
  <c r="BK143"/>
  <c r="J136"/>
  <c r="J125"/>
  <c r="J114"/>
  <c r="BK103"/>
  <c r="BK96"/>
  <c i="2" r="BK364"/>
  <c r="J350"/>
  <c r="J344"/>
  <c r="J337"/>
  <c r="J323"/>
  <c r="BK315"/>
  <c r="BK306"/>
  <c r="J298"/>
  <c r="BK291"/>
  <c r="BK281"/>
  <c r="J277"/>
  <c r="BK273"/>
  <c r="BK269"/>
  <c r="J262"/>
  <c r="BK257"/>
  <c r="J253"/>
  <c r="BK249"/>
  <c r="BK245"/>
  <c r="J240"/>
  <c r="BK236"/>
  <c r="BK232"/>
  <c r="J228"/>
  <c r="J224"/>
  <c r="BK220"/>
  <c r="BK218"/>
  <c r="J214"/>
  <c r="BK211"/>
  <c r="J203"/>
  <c r="J197"/>
  <c r="BK182"/>
  <c r="BK176"/>
  <c r="J172"/>
  <c r="BK167"/>
  <c r="J163"/>
  <c r="BK158"/>
  <c r="BK150"/>
  <c r="BK145"/>
  <c r="J140"/>
  <c r="J135"/>
  <c r="J132"/>
  <c r="J124"/>
  <c r="J120"/>
  <c r="BK114"/>
  <c r="BK105"/>
  <c r="BK98"/>
  <c r="J94"/>
  <c r="BK87"/>
  <c r="BK83"/>
  <c i="4" r="J89"/>
  <c i="3" r="BK198"/>
  <c r="J189"/>
  <c r="J180"/>
  <c r="J170"/>
  <c r="BK164"/>
  <c r="BK158"/>
  <c r="BK148"/>
  <c r="J143"/>
  <c r="J134"/>
  <c r="BK130"/>
  <c r="J119"/>
  <c r="BK109"/>
  <c r="J100"/>
  <c r="BK95"/>
  <c i="2" r="J365"/>
  <c r="J354"/>
  <c r="BK351"/>
  <c r="BK346"/>
  <c r="BK340"/>
  <c r="BK332"/>
  <c r="J324"/>
  <c r="J316"/>
  <c r="BK309"/>
  <c r="BK301"/>
  <c r="BK293"/>
  <c r="J291"/>
  <c r="BK288"/>
  <c r="J276"/>
  <c r="BK223"/>
  <c r="J218"/>
  <c r="BK216"/>
  <c r="BK206"/>
  <c r="BK203"/>
  <c r="BK196"/>
  <c r="BK190"/>
  <c r="BK186"/>
  <c r="BK181"/>
  <c r="BK175"/>
  <c r="J166"/>
  <c r="J159"/>
  <c r="BK154"/>
  <c r="J151"/>
  <c r="BK146"/>
  <c r="J141"/>
  <c r="BK137"/>
  <c r="BK130"/>
  <c r="BK125"/>
  <c r="BK119"/>
  <c r="J116"/>
  <c r="J111"/>
  <c r="J107"/>
  <c r="BK103"/>
  <c r="BK95"/>
  <c r="J91"/>
  <c r="J86"/>
  <c r="J83"/>
  <c i="4" r="BK89"/>
  <c i="3" r="BK195"/>
  <c r="J188"/>
  <c r="J179"/>
  <c r="J173"/>
  <c r="BK167"/>
  <c r="BK151"/>
  <c r="BK142"/>
  <c r="BK136"/>
  <c r="J129"/>
  <c r="BK113"/>
  <c r="BK108"/>
  <c r="BK104"/>
  <c i="2" r="J373"/>
  <c r="J371"/>
  <c r="BK369"/>
  <c r="J361"/>
  <c r="J353"/>
  <c r="J346"/>
  <c r="BK338"/>
  <c r="BK331"/>
  <c r="BK324"/>
  <c r="BK320"/>
  <c r="J307"/>
  <c r="BK296"/>
  <c r="J288"/>
  <c r="BK282"/>
  <c i="4" r="J82"/>
  <c i="3" r="J187"/>
  <c r="J182"/>
  <c r="J174"/>
  <c r="J165"/>
  <c r="J154"/>
  <c r="BK141"/>
  <c r="BK129"/>
  <c r="BK122"/>
  <c r="J113"/>
  <c r="J106"/>
  <c r="J103"/>
  <c r="J94"/>
  <c i="2" r="BK365"/>
  <c r="J357"/>
  <c r="BK342"/>
  <c r="J339"/>
  <c r="BK328"/>
  <c r="J325"/>
  <c r="BK318"/>
  <c r="J309"/>
  <c r="J302"/>
  <c r="BK297"/>
  <c r="J285"/>
  <c r="J278"/>
  <c r="J272"/>
  <c r="BK268"/>
  <c r="BK264"/>
  <c r="BK259"/>
  <c r="BK254"/>
  <c r="J249"/>
  <c r="J244"/>
  <c r="BK241"/>
  <c r="J236"/>
  <c r="J232"/>
  <c r="BK228"/>
  <c r="J212"/>
  <c r="BK207"/>
  <c r="BK199"/>
  <c r="J190"/>
  <c r="J186"/>
  <c r="BK183"/>
  <c r="BK177"/>
  <c r="BK171"/>
  <c r="BK162"/>
  <c r="J157"/>
  <c r="BK151"/>
  <c r="BK143"/>
  <c r="BK135"/>
  <c r="BK128"/>
  <c r="BK120"/>
  <c r="BK115"/>
  <c r="BK106"/>
  <c r="BK100"/>
  <c r="BK91"/>
  <c i="1" r="AS54"/>
  <c i="4" r="J88"/>
  <c i="3" r="BK197"/>
  <c r="BK189"/>
  <c r="BK181"/>
  <c r="BK174"/>
  <c r="J164"/>
  <c r="J159"/>
  <c r="J148"/>
  <c r="J142"/>
  <c r="BK131"/>
  <c r="BK120"/>
  <c r="BK115"/>
  <c r="J109"/>
  <c r="BK97"/>
  <c i="2" r="J367"/>
  <c r="BK355"/>
  <c r="BK348"/>
  <c r="J338"/>
  <c r="J326"/>
  <c r="BK314"/>
  <c r="J308"/>
  <c r="BK299"/>
  <c r="J297"/>
  <c r="J290"/>
  <c r="J280"/>
  <c r="J275"/>
  <c r="BK271"/>
  <c r="BK266"/>
  <c r="J263"/>
  <c r="J260"/>
  <c r="BK255"/>
  <c r="BK250"/>
  <c r="J246"/>
  <c r="J241"/>
  <c r="BK237"/>
  <c r="BK234"/>
  <c r="BK230"/>
  <c r="BK225"/>
  <c r="J223"/>
  <c r="BK219"/>
  <c r="J217"/>
  <c r="J215"/>
  <c r="J209"/>
  <c r="J204"/>
  <c r="J198"/>
  <c r="J183"/>
  <c r="J179"/>
  <c r="J175"/>
  <c r="BK169"/>
  <c r="BK165"/>
  <c r="BK161"/>
  <c r="BK153"/>
  <c r="BK149"/>
  <c r="J144"/>
  <c r="J138"/>
  <c r="J131"/>
  <c r="J123"/>
  <c r="J117"/>
  <c r="BK109"/>
  <c r="J103"/>
  <c r="BK99"/>
  <c r="BK92"/>
  <c r="BK85"/>
  <c r="J82"/>
  <c i="4" r="BK88"/>
  <c i="3" r="J198"/>
  <c r="J186"/>
  <c r="BK179"/>
  <c r="J169"/>
  <c r="J163"/>
  <c r="J157"/>
  <c r="J144"/>
  <c r="BK138"/>
  <c r="BK133"/>
  <c r="BK123"/>
  <c r="J118"/>
  <c r="J108"/>
  <c r="BK99"/>
  <c r="J93"/>
  <c i="2" r="J364"/>
  <c r="J356"/>
  <c r="BK350"/>
  <c r="BK345"/>
  <c r="J342"/>
  <c r="J335"/>
  <c r="J331"/>
  <c r="BK319"/>
  <c r="J315"/>
  <c r="J306"/>
  <c r="J296"/>
  <c r="BK287"/>
  <c r="J281"/>
  <c r="J268"/>
  <c r="J220"/>
  <c r="BK209"/>
  <c r="BK205"/>
  <c r="BK201"/>
  <c r="BK194"/>
  <c r="J191"/>
  <c r="BK188"/>
  <c r="BK184"/>
  <c r="J178"/>
  <c r="BK172"/>
  <c r="BK168"/>
  <c r="J161"/>
  <c r="J155"/>
  <c r="J150"/>
  <c r="J142"/>
  <c r="BK138"/>
  <c r="BK134"/>
  <c r="J128"/>
  <c r="BK123"/>
  <c r="J115"/>
  <c r="BK108"/>
  <c r="J106"/>
  <c r="BK96"/>
  <c r="BK93"/>
  <c r="J87"/>
  <c r="J84"/>
  <c r="J80"/>
  <c i="3" r="J197"/>
  <c r="BK192"/>
  <c r="J184"/>
  <c r="J176"/>
  <c r="BK170"/>
  <c r="J158"/>
  <c r="J149"/>
  <c r="J141"/>
  <c r="BK135"/>
  <c r="BK119"/>
  <c r="J112"/>
  <c r="BK107"/>
  <c r="BK101"/>
  <c i="2" r="BK373"/>
  <c r="BK371"/>
  <c r="J370"/>
  <c r="J363"/>
  <c r="J360"/>
  <c r="J351"/>
  <c r="J345"/>
  <c r="BK335"/>
  <c r="J330"/>
  <c r="BK326"/>
  <c r="J322"/>
  <c r="J305"/>
  <c r="J300"/>
  <c r="J293"/>
  <c r="BK286"/>
  <c i="4" r="BK86"/>
  <c i="3" r="J192"/>
  <c r="J185"/>
  <c r="J175"/>
  <c r="BK161"/>
  <c r="BK150"/>
  <c r="J133"/>
  <c r="J128"/>
  <c r="BK118"/>
  <c r="BK112"/>
  <c r="J105"/>
  <c i="2" r="J368"/>
  <c r="BK363"/>
  <c r="J358"/>
  <c r="J352"/>
  <c r="J340"/>
  <c r="BK330"/>
  <c r="BK322"/>
  <c r="J314"/>
  <c r="BK310"/>
  <c r="J301"/>
  <c r="J289"/>
  <c r="BK280"/>
  <c r="BK276"/>
  <c r="J271"/>
  <c r="BK267"/>
  <c r="BK263"/>
  <c r="BK260"/>
  <c r="J257"/>
  <c r="BK251"/>
  <c r="J247"/>
  <c r="BK243"/>
  <c r="BK240"/>
  <c r="J237"/>
  <c r="J233"/>
  <c r="J230"/>
  <c r="J226"/>
  <c r="J211"/>
  <c r="J201"/>
  <c r="J194"/>
  <c r="BK191"/>
  <c r="J188"/>
  <c r="J181"/>
  <c r="BK173"/>
  <c r="BK164"/>
  <c r="BK159"/>
  <c r="BK155"/>
  <c r="J148"/>
  <c r="BK141"/>
  <c r="BK131"/>
  <c r="BK122"/>
  <c r="J114"/>
  <c r="J110"/>
  <c r="BK104"/>
  <c r="J98"/>
  <c r="J92"/>
  <c r="BK86"/>
  <c l="1" r="R79"/>
  <c i="3" r="T92"/>
  <c r="T121"/>
  <c r="P127"/>
  <c r="BK145"/>
  <c r="J145"/>
  <c r="J67"/>
  <c r="T153"/>
  <c r="P168"/>
  <c i="2" r="BK79"/>
  <c r="J79"/>
  <c r="J59"/>
  <c i="3" r="BK92"/>
  <c r="J92"/>
  <c r="J61"/>
  <c r="BK121"/>
  <c r="J121"/>
  <c r="J62"/>
  <c r="BK127"/>
  <c r="J127"/>
  <c r="J65"/>
  <c r="BK140"/>
  <c r="J140"/>
  <c r="J66"/>
  <c r="T140"/>
  <c r="T145"/>
  <c r="R153"/>
  <c r="BK168"/>
  <c r="J168"/>
  <c r="J70"/>
  <c i="4" r="P81"/>
  <c r="P80"/>
  <c i="1" r="AU57"/>
  <c i="2" r="T79"/>
  <c i="3" r="P92"/>
  <c r="P121"/>
  <c r="R127"/>
  <c r="P140"/>
  <c r="P145"/>
  <c r="P153"/>
  <c r="P152"/>
  <c r="T168"/>
  <c i="4" r="R81"/>
  <c r="R80"/>
  <c i="2" r="P79"/>
  <c i="1" r="AU55"/>
  <c i="3" r="R92"/>
  <c r="R121"/>
  <c r="T127"/>
  <c r="R140"/>
  <c r="R145"/>
  <c r="BK153"/>
  <c r="J153"/>
  <c r="J69"/>
  <c r="R168"/>
  <c i="4" r="BK81"/>
  <c r="J81"/>
  <c r="J60"/>
  <c r="T81"/>
  <c r="T80"/>
  <c i="2" r="E48"/>
  <c r="J52"/>
  <c r="F55"/>
  <c r="J75"/>
  <c r="BE83"/>
  <c r="BE84"/>
  <c r="BE85"/>
  <c r="BE86"/>
  <c r="BE87"/>
  <c r="BE92"/>
  <c r="BE96"/>
  <c r="BE97"/>
  <c r="BE101"/>
  <c r="BE103"/>
  <c r="BE105"/>
  <c r="BE109"/>
  <c r="BE111"/>
  <c r="BE112"/>
  <c r="BE114"/>
  <c r="BE116"/>
  <c r="BE117"/>
  <c r="BE118"/>
  <c r="BE119"/>
  <c r="BE121"/>
  <c r="BE123"/>
  <c r="BE126"/>
  <c r="BE127"/>
  <c r="BE130"/>
  <c r="BE131"/>
  <c r="BE132"/>
  <c r="BE134"/>
  <c r="BE138"/>
  <c r="BE140"/>
  <c r="BE141"/>
  <c r="BE142"/>
  <c r="BE146"/>
  <c r="BE150"/>
  <c r="BE153"/>
  <c r="BE154"/>
  <c r="BE156"/>
  <c r="BE161"/>
  <c r="BE165"/>
  <c r="BE166"/>
  <c r="BE169"/>
  <c r="BE172"/>
  <c r="BE176"/>
  <c r="BE186"/>
  <c r="BE189"/>
  <c r="BE192"/>
  <c r="BE196"/>
  <c r="BE204"/>
  <c r="BE206"/>
  <c r="BE208"/>
  <c r="BE209"/>
  <c r="BE210"/>
  <c r="BE213"/>
  <c r="BE214"/>
  <c r="BE226"/>
  <c r="BE227"/>
  <c r="BE229"/>
  <c r="BE234"/>
  <c r="BE237"/>
  <c r="BE238"/>
  <c r="BE239"/>
  <c r="BE240"/>
  <c r="BE241"/>
  <c r="BE244"/>
  <c r="BE246"/>
  <c r="BE247"/>
  <c r="BE250"/>
  <c r="BE251"/>
  <c r="BE254"/>
  <c r="BE258"/>
  <c r="BE260"/>
  <c r="BE261"/>
  <c r="BE262"/>
  <c r="BE263"/>
  <c r="BE272"/>
  <c r="BE275"/>
  <c r="BE278"/>
  <c r="BE286"/>
  <c r="BE293"/>
  <c r="BE294"/>
  <c r="BE295"/>
  <c r="BE299"/>
  <c r="BE303"/>
  <c r="BE305"/>
  <c r="BE306"/>
  <c r="BE309"/>
  <c r="BE315"/>
  <c r="BE325"/>
  <c r="BE332"/>
  <c r="BE333"/>
  <c r="BE335"/>
  <c r="BE343"/>
  <c r="BE344"/>
  <c r="BE345"/>
  <c r="BE346"/>
  <c r="BE348"/>
  <c r="BE350"/>
  <c r="BE354"/>
  <c r="BE359"/>
  <c r="BE364"/>
  <c r="BE368"/>
  <c i="3" r="J52"/>
  <c r="BE95"/>
  <c r="BE96"/>
  <c r="BE97"/>
  <c r="BE101"/>
  <c r="BE108"/>
  <c r="BE109"/>
  <c r="BE113"/>
  <c r="BE119"/>
  <c r="BE131"/>
  <c r="BE138"/>
  <c r="BE139"/>
  <c r="BE142"/>
  <c r="BE147"/>
  <c r="BE155"/>
  <c r="BE157"/>
  <c r="BE164"/>
  <c r="BE165"/>
  <c r="BE166"/>
  <c r="BE169"/>
  <c r="BE180"/>
  <c r="BE189"/>
  <c r="BE190"/>
  <c r="BE193"/>
  <c r="BE194"/>
  <c i="4" r="F55"/>
  <c r="J74"/>
  <c r="BE84"/>
  <c r="BE86"/>
  <c r="BE88"/>
  <c r="BE89"/>
  <c r="BE90"/>
  <c i="2" r="BE283"/>
  <c r="BE284"/>
  <c r="BE285"/>
  <c r="BE288"/>
  <c r="BE291"/>
  <c r="BE292"/>
  <c r="BE296"/>
  <c r="BE297"/>
  <c r="BE304"/>
  <c r="BE307"/>
  <c r="BE308"/>
  <c r="BE310"/>
  <c r="BE312"/>
  <c r="BE314"/>
  <c r="BE317"/>
  <c r="BE320"/>
  <c r="BE328"/>
  <c r="BE331"/>
  <c r="BE336"/>
  <c r="BE339"/>
  <c r="BE347"/>
  <c r="BE349"/>
  <c r="BE355"/>
  <c r="BE356"/>
  <c r="BE369"/>
  <c r="BE370"/>
  <c r="BE371"/>
  <c r="BE372"/>
  <c r="BE373"/>
  <c i="3" r="J86"/>
  <c r="BE93"/>
  <c r="BE94"/>
  <c r="BE99"/>
  <c r="BE100"/>
  <c r="BE102"/>
  <c r="BE114"/>
  <c r="BE115"/>
  <c r="BE116"/>
  <c r="BE117"/>
  <c r="BE120"/>
  <c r="BE122"/>
  <c r="BE123"/>
  <c r="BE125"/>
  <c r="BE130"/>
  <c r="BE148"/>
  <c r="BE156"/>
  <c r="BE160"/>
  <c r="BE161"/>
  <c r="BE162"/>
  <c r="BE173"/>
  <c r="BE179"/>
  <c r="BE181"/>
  <c r="BE184"/>
  <c r="BE185"/>
  <c r="BE188"/>
  <c r="BE196"/>
  <c r="BE197"/>
  <c i="4" r="J76"/>
  <c r="BE83"/>
  <c r="BE87"/>
  <c i="2" r="BE81"/>
  <c r="BE89"/>
  <c r="BE90"/>
  <c r="BE94"/>
  <c r="BE95"/>
  <c r="BE98"/>
  <c r="BE104"/>
  <c r="BE106"/>
  <c r="BE120"/>
  <c r="BE122"/>
  <c r="BE124"/>
  <c r="BE129"/>
  <c r="BE133"/>
  <c r="BE135"/>
  <c r="BE136"/>
  <c r="BE137"/>
  <c r="BE139"/>
  <c r="BE143"/>
  <c r="BE145"/>
  <c r="BE147"/>
  <c r="BE152"/>
  <c r="BE157"/>
  <c r="BE158"/>
  <c r="BE159"/>
  <c r="BE162"/>
  <c r="BE164"/>
  <c r="BE168"/>
  <c r="BE170"/>
  <c r="BE171"/>
  <c r="BE173"/>
  <c r="BE174"/>
  <c r="BE178"/>
  <c r="BE179"/>
  <c r="BE182"/>
  <c r="BE183"/>
  <c r="BE184"/>
  <c r="BE185"/>
  <c r="BE187"/>
  <c r="BE188"/>
  <c r="BE190"/>
  <c r="BE191"/>
  <c r="BE198"/>
  <c r="BE200"/>
  <c r="BE202"/>
  <c r="BE203"/>
  <c r="BE211"/>
  <c r="BE215"/>
  <c r="BE217"/>
  <c r="BE219"/>
  <c r="BE221"/>
  <c r="BE223"/>
  <c r="BE224"/>
  <c r="BE274"/>
  <c r="BE277"/>
  <c r="BE281"/>
  <c r="BE282"/>
  <c r="BE290"/>
  <c r="BE298"/>
  <c r="BE321"/>
  <c r="BE326"/>
  <c r="BE337"/>
  <c r="BE338"/>
  <c r="BE341"/>
  <c r="BE353"/>
  <c r="BE358"/>
  <c r="BE361"/>
  <c r="BE363"/>
  <c i="3" r="E48"/>
  <c r="BE103"/>
  <c r="BE105"/>
  <c r="BE110"/>
  <c r="BE112"/>
  <c r="BE128"/>
  <c r="BE135"/>
  <c r="BE136"/>
  <c r="BE141"/>
  <c r="BE143"/>
  <c r="BE144"/>
  <c r="BE150"/>
  <c r="BE154"/>
  <c r="BE159"/>
  <c r="BE172"/>
  <c r="BE174"/>
  <c r="BE175"/>
  <c r="BE176"/>
  <c r="BE177"/>
  <c r="BE186"/>
  <c r="BE187"/>
  <c r="BE191"/>
  <c r="BE195"/>
  <c r="BE198"/>
  <c r="BK124"/>
  <c r="J124"/>
  <c r="J63"/>
  <c i="4" r="E48"/>
  <c r="BE82"/>
  <c r="BE85"/>
  <c i="2" r="BE80"/>
  <c r="BE82"/>
  <c r="BE88"/>
  <c r="BE91"/>
  <c r="BE93"/>
  <c r="BE99"/>
  <c r="BE100"/>
  <c r="BE102"/>
  <c r="BE107"/>
  <c r="BE108"/>
  <c r="BE110"/>
  <c r="BE113"/>
  <c r="BE115"/>
  <c r="BE125"/>
  <c r="BE128"/>
  <c r="BE144"/>
  <c r="BE148"/>
  <c r="BE149"/>
  <c r="BE151"/>
  <c r="BE155"/>
  <c r="BE160"/>
  <c r="BE163"/>
  <c r="BE167"/>
  <c r="BE175"/>
  <c r="BE177"/>
  <c r="BE180"/>
  <c r="BE181"/>
  <c r="BE193"/>
  <c r="BE194"/>
  <c r="BE197"/>
  <c r="BE199"/>
  <c r="BE201"/>
  <c r="BE205"/>
  <c r="BE207"/>
  <c r="BE212"/>
  <c r="BE216"/>
  <c r="BE218"/>
  <c r="BE220"/>
  <c r="BE222"/>
  <c r="BE225"/>
  <c r="BE228"/>
  <c r="BE230"/>
  <c r="BE231"/>
  <c r="BE232"/>
  <c r="BE233"/>
  <c r="BE235"/>
  <c r="BE236"/>
  <c r="BE242"/>
  <c r="BE243"/>
  <c r="BE245"/>
  <c r="BE248"/>
  <c r="BE249"/>
  <c r="BE252"/>
  <c r="BE253"/>
  <c r="BE255"/>
  <c r="BE256"/>
  <c r="BE257"/>
  <c r="BE259"/>
  <c r="BE264"/>
  <c r="BE265"/>
  <c r="BE266"/>
  <c r="BE267"/>
  <c r="BE268"/>
  <c r="BE269"/>
  <c r="BE270"/>
  <c r="BE271"/>
  <c r="BE273"/>
  <c r="BE276"/>
  <c r="BE279"/>
  <c r="BE280"/>
  <c r="BE287"/>
  <c r="BE289"/>
  <c r="BE300"/>
  <c r="BE301"/>
  <c r="BE302"/>
  <c r="BE311"/>
  <c r="BE313"/>
  <c r="BE316"/>
  <c r="BE318"/>
  <c r="BE319"/>
  <c r="BE322"/>
  <c r="BE323"/>
  <c r="BE324"/>
  <c r="BE327"/>
  <c r="BE329"/>
  <c r="BE330"/>
  <c r="BE334"/>
  <c r="BE340"/>
  <c r="BE342"/>
  <c r="BE351"/>
  <c r="BE352"/>
  <c r="BE357"/>
  <c r="BE360"/>
  <c r="BE362"/>
  <c r="BE365"/>
  <c r="BE366"/>
  <c r="BE367"/>
  <c i="3" r="F55"/>
  <c r="BE98"/>
  <c r="BE104"/>
  <c r="BE106"/>
  <c r="BE107"/>
  <c r="BE111"/>
  <c r="BE118"/>
  <c r="BE129"/>
  <c r="BE132"/>
  <c r="BE133"/>
  <c r="BE134"/>
  <c r="BE137"/>
  <c r="BE146"/>
  <c r="BE149"/>
  <c r="BE151"/>
  <c r="BE158"/>
  <c r="BE163"/>
  <c r="BE167"/>
  <c r="BE170"/>
  <c r="BE171"/>
  <c r="BE178"/>
  <c r="BE182"/>
  <c r="BE192"/>
  <c i="2" r="F35"/>
  <c i="1" r="BB55"/>
  <c i="3" r="F35"/>
  <c i="1" r="BB56"/>
  <c i="4" r="J34"/>
  <c i="1" r="AW57"/>
  <c i="4" r="F36"/>
  <c i="1" r="BC57"/>
  <c i="3" r="F34"/>
  <c i="1" r="BA56"/>
  <c i="4" r="F35"/>
  <c i="1" r="BB57"/>
  <c i="2" r="J34"/>
  <c i="1" r="AW55"/>
  <c i="4" r="F34"/>
  <c i="1" r="BA57"/>
  <c i="3" r="F36"/>
  <c i="1" r="BC56"/>
  <c i="2" r="F36"/>
  <c i="1" r="BC55"/>
  <c i="4" r="F37"/>
  <c i="1" r="BD57"/>
  <c i="3" r="J34"/>
  <c i="1" r="AW56"/>
  <c i="3" r="F37"/>
  <c i="1" r="BD56"/>
  <c i="2" r="F34"/>
  <c i="1" r="BA55"/>
  <c i="2" r="F37"/>
  <c i="1" r="BD55"/>
  <c i="3" l="1" r="P91"/>
  <c r="T152"/>
  <c r="T91"/>
  <c r="T90"/>
  <c r="R91"/>
  <c r="R152"/>
  <c r="P90"/>
  <c i="1" r="AU56"/>
  <c i="3" r="BK91"/>
  <c r="J91"/>
  <c r="J60"/>
  <c r="BK152"/>
  <c r="J152"/>
  <c r="J68"/>
  <c i="4" r="BK80"/>
  <c r="J80"/>
  <c i="1" r="AU54"/>
  <c i="2" r="J30"/>
  <c i="1" r="AG55"/>
  <c i="4" r="J30"/>
  <c i="1" r="AG57"/>
  <c r="BB54"/>
  <c r="AX54"/>
  <c r="BC54"/>
  <c r="W32"/>
  <c i="2" r="F33"/>
  <c i="1" r="AZ55"/>
  <c i="3" r="J33"/>
  <c i="1" r="AV56"/>
  <c r="AT56"/>
  <c i="2" r="J33"/>
  <c i="1" r="AV55"/>
  <c r="AT55"/>
  <c i="4" r="F33"/>
  <c i="1" r="AZ57"/>
  <c r="BA54"/>
  <c r="AW54"/>
  <c r="AK30"/>
  <c r="BD54"/>
  <c r="W33"/>
  <c i="3" r="F33"/>
  <c i="1" r="AZ56"/>
  <c i="4" r="J33"/>
  <c i="1" r="AV57"/>
  <c r="AT57"/>
  <c i="3" l="1" r="R90"/>
  <c i="4" r="J39"/>
  <c i="2" r="J39"/>
  <c i="4" r="J59"/>
  <c i="3" r="BK90"/>
  <c r="J90"/>
  <c i="1" r="AN57"/>
  <c r="AN55"/>
  <c r="AY54"/>
  <c r="W30"/>
  <c r="W31"/>
  <c r="AZ54"/>
  <c r="W29"/>
  <c i="3" r="J30"/>
  <c i="1" r="AG56"/>
  <c r="AN56"/>
  <c i="3" l="1" r="J59"/>
  <c r="J39"/>
  <c i="1" r="AV54"/>
  <c r="AK29"/>
  <c r="AG54"/>
  <c l="1"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<sst xmlns="http://schemas.openxmlformats.org/spreadsheetml/2006/main">
  <si>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</si>
  <si>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</si>
  <si>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</si>
  <si>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</si>
  <si>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</si>
  <si>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{0d1be032-811f-4546-a1df-296c5dc81410}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</si>
  <si>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</si>
  <si>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</si>
  <si>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</si>
  <si>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</si>
  <si>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</si>
  <si>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</si>
  <si>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</si>
  <si>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</si>
  <si>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</si>
  <si>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</si>
  <si>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</si>
  <si>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Opravy osvětlení v obvodu SEE Brno 2021</t>
  </si>
  <si>
    <t>KSO:</t>
  </si>
  <si>
    <t/>
  </si>
  <si>
    <t>CC-CZ:</t>
  </si>
  <si>
    <t>Místo:</t>
  </si>
  <si>
    <t>Obvod SEE OŘ Brno</t>
  </si>
  <si>
    <t>Datum:</t>
  </si>
  <si>
    <t>15. 4. 2021</t>
  </si>
  <si>
    <t>Zadavatel:</t>
  </si>
  <si>
    <t>IČ:</t>
  </si>
  <si>
    <t>Správa železnic, s.o., OŘ Brno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</si>
  <si>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</si>
  <si>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</si>
  <si>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</si>
  <si>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</si>
  <si>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</si>
  <si>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</si>
  <si>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</si>
  <si>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SEE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</si>
  <si>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</si>
  <si>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</si>
  <si>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</si>
  <si>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</si>
  <si>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</si>
  <si>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</si>
  <si>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</si>
  <si>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</si>
  <si>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</si>
  <si>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</si>
  <si>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</si>
  <si>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</si>
  <si>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</si>
  <si>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</si>
  <si>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</si>
  <si>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</si>
  <si>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</si>
  <si>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</si>
  <si>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</si>
  <si>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</si>
  <si>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</si>
  <si>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</si>
  <si>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</si>
  <si>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</si>
  <si>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</si>
  <si>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</si>
  <si>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</si>
  <si>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</si>
  <si>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</si>
  <si>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</si>
  <si>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</si>
  <si>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</si>
  <si>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</si>
  <si>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</si>
  <si>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</si>
  <si>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</si>
  <si>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</si>
  <si>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</si>
  <si>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</si>
  <si>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</si>
  <si>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</si>
  <si>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</si>
  <si>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část elektro</t>
  </si>
  <si>
    <t>STA</t>
  </si>
  <si>
    <t>1</t>
  </si>
  <si>
    <t>{ba6099dd-59c4-43ca-b034-b388bc002615}</t>
  </si>
  <si>
    <t>2</t>
  </si>
  <si>
    <t>SO 02</t>
  </si>
  <si>
    <t>část stavební</t>
  </si>
  <si>
    <t>{ce0f9972-b2cd-448f-8f62-1e8c18309d2e}</t>
  </si>
  <si>
    <t>SO 03</t>
  </si>
  <si>
    <t>VRN</t>
  </si>
  <si>
    <t>{8b9c89ff-ea4b-4134-ac46-0ec5b151131b}</t>
  </si>
  <si>
    <t>KRYCÍ LIST SOUPISU PRACÍ</t>
  </si>
  <si>
    <t>Objekt:</t>
  </si>
  <si>
    <t>SO 01 - část elektro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</si>
  <si>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</si>
  <si>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</si>
  <si>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</si>
  <si>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</si>
  <si>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</si>
  <si>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</si>
  <si>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</si>
  <si>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</si>
  <si>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</si>
  <si>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</si>
  <si>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</si>
  <si>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</si>
  <si>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</si>
  <si>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</si>
  <si>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</si>
  <si>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</si>
  <si>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</si>
  <si>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</si>
  <si>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7491100200</t>
  </si>
  <si>
    <t xml:space="preserve">Trubková vedení Ohebné elektroinstalační trubky KOPOFLEX  63 rudá</t>
  </si>
  <si>
    <t>m</t>
  </si>
  <si>
    <t>Sborník UOŽI 01 2021</t>
  </si>
  <si>
    <t>8</t>
  </si>
  <si>
    <t>ROZPOCET</t>
  </si>
  <si>
    <t>4</t>
  </si>
  <si>
    <t>772608708</t>
  </si>
  <si>
    <t>7491100210</t>
  </si>
  <si>
    <t xml:space="preserve">Trubková vedení Ohebné elektroinstalační trubky KOPOFLEX  75 rudá</t>
  </si>
  <si>
    <t>860916281</t>
  </si>
  <si>
    <t>3</t>
  </si>
  <si>
    <t>7491100220</t>
  </si>
  <si>
    <t xml:space="preserve">Trubková vedení Ohebné elektroinstalační trubky KOPOFLEX  90 rudá</t>
  </si>
  <si>
    <t>1578344640</t>
  </si>
  <si>
    <t>7491100310</t>
  </si>
  <si>
    <t>Trubková vedení Pevné elektroinstalační trubky 8040 pr.40 1250N PVC černá</t>
  </si>
  <si>
    <t>-1091798558</t>
  </si>
  <si>
    <t>5</t>
  </si>
  <si>
    <t>7491100320</t>
  </si>
  <si>
    <t>Trubková vedení Pevné elektroinstalační trubky 8032 pr.32 1250N PVC černá</t>
  </si>
  <si>
    <t>1549645013</t>
  </si>
  <si>
    <t>6</t>
  </si>
  <si>
    <t>7491100330</t>
  </si>
  <si>
    <t>Trubková vedení Pevné elektroinstalační trubky 8025 pr.25 1250N PVC černá</t>
  </si>
  <si>
    <t>-1165947202</t>
  </si>
  <si>
    <t>7</t>
  </si>
  <si>
    <t>7491100340</t>
  </si>
  <si>
    <t>Trubková vedení Pevné elektroinstalační trubky 8020 pr.20 1250N PVC černá</t>
  </si>
  <si>
    <t>1179044410</t>
  </si>
  <si>
    <t>7491100400</t>
  </si>
  <si>
    <t>Trubková vedení Kovové elektroinstalační trubky 6013 pr.13 panc.lak.se záv.</t>
  </si>
  <si>
    <t>124210844</t>
  </si>
  <si>
    <t>9</t>
  </si>
  <si>
    <t>7491100410</t>
  </si>
  <si>
    <t>Trubková vedení Kovové elektroinstalační trubky 6016 pr.16 panc.lak.se záv.</t>
  </si>
  <si>
    <t>1650040484</t>
  </si>
  <si>
    <t>10</t>
  </si>
  <si>
    <t>7491100420</t>
  </si>
  <si>
    <t>Trubková vedení Kovové elektroinstalační trubky 6021 pr.21 panc.lak.se záv.</t>
  </si>
  <si>
    <t>1529333996</t>
  </si>
  <si>
    <t>11</t>
  </si>
  <si>
    <t>7491100430</t>
  </si>
  <si>
    <t>Trubková vedení Kovové elektroinstalační trubky 6029 pr.29 panc.lak.se záv.</t>
  </si>
  <si>
    <t>2027461253</t>
  </si>
  <si>
    <t>12</t>
  </si>
  <si>
    <t>7491100440</t>
  </si>
  <si>
    <t>Trubková vedení Kovové elektroinstalační trubky 6036 pr.36 panc.lak.se záv.</t>
  </si>
  <si>
    <t>-1135155706</t>
  </si>
  <si>
    <t>13</t>
  </si>
  <si>
    <t>7491100460</t>
  </si>
  <si>
    <t>Trubková vedení Kovové elektroinstalační trubky 6016 ZNM pr.16 panc.se záv.</t>
  </si>
  <si>
    <t>263158101</t>
  </si>
  <si>
    <t>14</t>
  </si>
  <si>
    <t>7491100470</t>
  </si>
  <si>
    <t>Trubková vedení Kovové elektroinstalační trubky 6021 ZNM pr.21 panc.se záv.</t>
  </si>
  <si>
    <t>2064506579</t>
  </si>
  <si>
    <t>7491100480</t>
  </si>
  <si>
    <t>Trubková vedení Kovové elektroinstalační trubky 6029 ZNM pr.29 panc.se záv.</t>
  </si>
  <si>
    <t>-1095586762</t>
  </si>
  <si>
    <t>16</t>
  </si>
  <si>
    <t>7491100490</t>
  </si>
  <si>
    <t>Trubková vedení Kovové elektroinstalační trubky 6036 ZNM pr.36 panc.se záv.</t>
  </si>
  <si>
    <t>-1155849042</t>
  </si>
  <si>
    <t>17</t>
  </si>
  <si>
    <t>7491100510</t>
  </si>
  <si>
    <t>Trubková vedení Kovové elektroinstalační trubky 6013 ZNM pr.13 panc.se záv.</t>
  </si>
  <si>
    <t>711699882</t>
  </si>
  <si>
    <t>18</t>
  </si>
  <si>
    <t>7491201460</t>
  </si>
  <si>
    <t>Elektroinstalační materiál Elektroinstalační krabice a rozvodky Bez zapojení Krabice 8117</t>
  </si>
  <si>
    <t>kus</t>
  </si>
  <si>
    <t>128</t>
  </si>
  <si>
    <t>-345908572</t>
  </si>
  <si>
    <t>19</t>
  </si>
  <si>
    <t>7491201560</t>
  </si>
  <si>
    <t>Elektroinstalační materiál Elektroinstalační krabice a rozvodky Bez zapojení Krabicová rozvodka 6455-12, acidur, IP67 4P</t>
  </si>
  <si>
    <t>-377431928</t>
  </si>
  <si>
    <t>20</t>
  </si>
  <si>
    <t>7491205721</t>
  </si>
  <si>
    <t>Elektroinstalační materiál Svítidla průmyslová univerzální EXTRA provedení LED EXTRA-LED-7500-258-4K</t>
  </si>
  <si>
    <t>-1662239289</t>
  </si>
  <si>
    <t>7491205727</t>
  </si>
  <si>
    <t>Elektroinstalační materiál Svítidla průmyslová univerzální EXTRA provedení LED EXTRA-LED-5000-236-4K</t>
  </si>
  <si>
    <t>143663716</t>
  </si>
  <si>
    <t>22</t>
  </si>
  <si>
    <t>7491205729</t>
  </si>
  <si>
    <t>Elektroinstalační materiál Svítidla průmyslová univerzální EXTRA provedení LED EXTRA-LED-2500-136-4K</t>
  </si>
  <si>
    <t>1800497714</t>
  </si>
  <si>
    <t>23</t>
  </si>
  <si>
    <t>7491205733</t>
  </si>
  <si>
    <t>Elektroinstalační materiál Svítidla průmyslová univerzální EXTRA provedení LED EXTRA-LED-10000-258-4K</t>
  </si>
  <si>
    <t>-1282851298</t>
  </si>
  <si>
    <t>24</t>
  </si>
  <si>
    <t>7491205844</t>
  </si>
  <si>
    <t>Elektroinstalační materiál Svítidla průmyslová univerzální antivandal BOXER provedení LED BOXER-LED-1450-4K</t>
  </si>
  <si>
    <t>1328870331</t>
  </si>
  <si>
    <t>25</t>
  </si>
  <si>
    <t>7491205847</t>
  </si>
  <si>
    <t>Elektroinstalační materiál Svítidla průmyslová univerzální antivandal BOXER provedení LED BOXER-LED-1650-4K</t>
  </si>
  <si>
    <t>-2071768495</t>
  </si>
  <si>
    <t>26</t>
  </si>
  <si>
    <t>7491205849</t>
  </si>
  <si>
    <t>Elektroinstalační materiál Svítidla průmyslová univerzální antivandal BOXER provedení LED BOXER-LED-2900-4K</t>
  </si>
  <si>
    <t>724154765</t>
  </si>
  <si>
    <t>27</t>
  </si>
  <si>
    <t>7491205853</t>
  </si>
  <si>
    <t>Elektroinstalační materiál Svítidla průmyslová univerzální antivandal BOXER provedení LED BOXER-LED-3300-4K</t>
  </si>
  <si>
    <t>-76940186</t>
  </si>
  <si>
    <t>28</t>
  </si>
  <si>
    <t>7491205856</t>
  </si>
  <si>
    <t>Elektroinstalační materiál Svítidla průmyslová univerzální antivandal BOXER provedení LED BOXER-LED-5800-4K</t>
  </si>
  <si>
    <t>-648273358</t>
  </si>
  <si>
    <t>29</t>
  </si>
  <si>
    <t>7491207910</t>
  </si>
  <si>
    <t>Elektroinstalační materiál Kabelové rošty drátěné 35x100 EZ</t>
  </si>
  <si>
    <t>-395639421</t>
  </si>
  <si>
    <t>30</t>
  </si>
  <si>
    <t>7491207920</t>
  </si>
  <si>
    <t>Elektroinstalační materiál Kabelové rošty drátěné 35x150 EZ</t>
  </si>
  <si>
    <t>-1093936660</t>
  </si>
  <si>
    <t>31</t>
  </si>
  <si>
    <t>7491207930</t>
  </si>
  <si>
    <t>Elektroinstalační materiál Kabelové rošty drátěné 35x200 EZ</t>
  </si>
  <si>
    <t>-1687543575</t>
  </si>
  <si>
    <t>32</t>
  </si>
  <si>
    <t>7491207960</t>
  </si>
  <si>
    <t>Elektroinstalační materiál Kabelové rošty drátěné 70x100 EZ</t>
  </si>
  <si>
    <t>-492282182</t>
  </si>
  <si>
    <t>33</t>
  </si>
  <si>
    <t>7491207970</t>
  </si>
  <si>
    <t>Elektroinstalační materiál Kabelové rošty drátěné 70x150 EZ</t>
  </si>
  <si>
    <t>-702069664</t>
  </si>
  <si>
    <t>34</t>
  </si>
  <si>
    <t>7491207980</t>
  </si>
  <si>
    <t>Elektroinstalační materiál Kabelové rošty drátěné 70x200 EZ</t>
  </si>
  <si>
    <t>-1090726443</t>
  </si>
  <si>
    <t>35</t>
  </si>
  <si>
    <t>7491208080</t>
  </si>
  <si>
    <t>Elektroinstalační materiál Kabelové rošty drátěné 35x100 HDG</t>
  </si>
  <si>
    <t>586429677</t>
  </si>
  <si>
    <t>36</t>
  </si>
  <si>
    <t>7491208090</t>
  </si>
  <si>
    <t>Elektroinstalační materiál Kabelové rošty drátěné 35x150 HDG</t>
  </si>
  <si>
    <t>1998652987</t>
  </si>
  <si>
    <t>37</t>
  </si>
  <si>
    <t>7491208100</t>
  </si>
  <si>
    <t>Elektroinstalační materiál Kabelové rošty drátěné 35x200 HDG</t>
  </si>
  <si>
    <t>2024258084</t>
  </si>
  <si>
    <t>38</t>
  </si>
  <si>
    <t>7491208130</t>
  </si>
  <si>
    <t>Elektroinstalační materiál Kabelové rošty drátěné 70x100 HDG</t>
  </si>
  <si>
    <t>447226148</t>
  </si>
  <si>
    <t>39</t>
  </si>
  <si>
    <t>7491208140</t>
  </si>
  <si>
    <t>Elektroinstalační materiál Kabelové rošty drátěné 70x150 HDG</t>
  </si>
  <si>
    <t>-797693989</t>
  </si>
  <si>
    <t>40</t>
  </si>
  <si>
    <t>7491208250</t>
  </si>
  <si>
    <t>Elektroinstalační materiál Kabelové rošty drátěné 35x100 SS</t>
  </si>
  <si>
    <t>2000538328</t>
  </si>
  <si>
    <t>41</t>
  </si>
  <si>
    <t>7491208260</t>
  </si>
  <si>
    <t>Elektroinstalační materiál Kabelové rošty drátěné 35x150 SS</t>
  </si>
  <si>
    <t>1212155605</t>
  </si>
  <si>
    <t>42</t>
  </si>
  <si>
    <t>7491208270</t>
  </si>
  <si>
    <t>Elektroinstalační materiál Kabelové rošty drátěné 35x200 SS</t>
  </si>
  <si>
    <t>1220800017</t>
  </si>
  <si>
    <t>43</t>
  </si>
  <si>
    <t>7491208280</t>
  </si>
  <si>
    <t>Elektroinstalační materiál Kabelové rošty drátěné 35x300 SS</t>
  </si>
  <si>
    <t>-446056217</t>
  </si>
  <si>
    <t>44</t>
  </si>
  <si>
    <t>7491208300</t>
  </si>
  <si>
    <t>Elektroinstalační materiál Kabelové rošty drátěné 70x100 SS</t>
  </si>
  <si>
    <t>-1721262198</t>
  </si>
  <si>
    <t>45</t>
  </si>
  <si>
    <t>7491208310</t>
  </si>
  <si>
    <t>Elektroinstalační materiál Kabelové rošty drátěné 70x150 SS</t>
  </si>
  <si>
    <t>786928902</t>
  </si>
  <si>
    <t>46</t>
  </si>
  <si>
    <t>7491208320</t>
  </si>
  <si>
    <t>Elektroinstalační materiál Kabelové rošty drátěné 70x200 SS</t>
  </si>
  <si>
    <t>-1565572238</t>
  </si>
  <si>
    <t>47</t>
  </si>
  <si>
    <t>7491208590</t>
  </si>
  <si>
    <t>Elektroinstalační materiál Kabelové rošty drátěné Spona pro uchycení 6060 EZ</t>
  </si>
  <si>
    <t>-667106648</t>
  </si>
  <si>
    <t>48</t>
  </si>
  <si>
    <t>7491208600</t>
  </si>
  <si>
    <t>Elektroinstalační materiál Kabelové rošty drátěné Rychlospojka 35 EZ</t>
  </si>
  <si>
    <t>1303611951</t>
  </si>
  <si>
    <t>49</t>
  </si>
  <si>
    <t>7491208610</t>
  </si>
  <si>
    <t>Elektroinstalační materiál Kabelové rošty drátěné Rychlospojka 70+105 EZ</t>
  </si>
  <si>
    <t>1201209356</t>
  </si>
  <si>
    <t>50</t>
  </si>
  <si>
    <t>7491208620</t>
  </si>
  <si>
    <t>Elektroinstalační materiál Kabelové rošty drátěné Spona pro uchycení EZ</t>
  </si>
  <si>
    <t>-552100767</t>
  </si>
  <si>
    <t>51</t>
  </si>
  <si>
    <t>7491208630</t>
  </si>
  <si>
    <t>Elektroinstalační materiál Kabelové rošty drátěné Rychloupínací držák 35 EZ</t>
  </si>
  <si>
    <t>-264379831</t>
  </si>
  <si>
    <t>52</t>
  </si>
  <si>
    <t>7491208740</t>
  </si>
  <si>
    <t>Elektroinstalační materiál Kabelové rošty drátěné Spona pro tvarování EZ</t>
  </si>
  <si>
    <t>-98241218</t>
  </si>
  <si>
    <t>53</t>
  </si>
  <si>
    <t>7491209220</t>
  </si>
  <si>
    <t>Elektroinstalační materiál Kabelové rošty drátěné Středový držák SS</t>
  </si>
  <si>
    <t>-672195673</t>
  </si>
  <si>
    <t>54</t>
  </si>
  <si>
    <t>7491209330</t>
  </si>
  <si>
    <t>Elektroinstalační materiál Kabelové rošty drátěné Boční spojka 35 SS</t>
  </si>
  <si>
    <t>-50525859</t>
  </si>
  <si>
    <t>55</t>
  </si>
  <si>
    <t>7491209460</t>
  </si>
  <si>
    <t>Elektroinstalační materiál Kabelové rošty drátěné Stěnový držák SS</t>
  </si>
  <si>
    <t>368431514</t>
  </si>
  <si>
    <t>56</t>
  </si>
  <si>
    <t>7491209900</t>
  </si>
  <si>
    <t>Elektroinstalační materiál Kabelové žlaby plechové, pozinkované Průchodka P 21 pro žlaby</t>
  </si>
  <si>
    <t>1059551754</t>
  </si>
  <si>
    <t>57</t>
  </si>
  <si>
    <t>7491209920</t>
  </si>
  <si>
    <t>Elektroinstalační materiál Kabelové žlaby plechové, pozinkované MARS EKO 40/20 5100</t>
  </si>
  <si>
    <t>-801194877</t>
  </si>
  <si>
    <t>58</t>
  </si>
  <si>
    <t>7491209930</t>
  </si>
  <si>
    <t>Elektroinstalační materiál Kabelové žlaby plechové, pozinkované MARS EKO 62/50 5101</t>
  </si>
  <si>
    <t>1290767176</t>
  </si>
  <si>
    <t>59</t>
  </si>
  <si>
    <t>7491209940</t>
  </si>
  <si>
    <t>Elektroinstalační materiál Kabelové žlaby plechové, pozinkované MARS EKO 125/50 5102</t>
  </si>
  <si>
    <t>-821087603</t>
  </si>
  <si>
    <t>60</t>
  </si>
  <si>
    <t>7491210140</t>
  </si>
  <si>
    <t>Elektroinstalační materiál Kabelové žlaby plechové, pozinkované Víko MARS EKO 62 5150</t>
  </si>
  <si>
    <t>-68957730</t>
  </si>
  <si>
    <t>61</t>
  </si>
  <si>
    <t>7491210150</t>
  </si>
  <si>
    <t>Elektroinstalační materiál Kabelové žlaby plechové, pozinkované Víko MARS EKO 125 5151</t>
  </si>
  <si>
    <t>-1084171352</t>
  </si>
  <si>
    <t>62</t>
  </si>
  <si>
    <t>7491510120</t>
  </si>
  <si>
    <t>Protipožární a kabelové ucpávky Kabelové ucpávky Vodovzdorná</t>
  </si>
  <si>
    <t>87838197</t>
  </si>
  <si>
    <t>63</t>
  </si>
  <si>
    <t>7492100020</t>
  </si>
  <si>
    <t>Spojovací vedení, podpěrné izolátory Spojovací vedení z Cu pasů 32x 5 mm (1,43 kg/m) bez držáků</t>
  </si>
  <si>
    <t>-750254724</t>
  </si>
  <si>
    <t>64</t>
  </si>
  <si>
    <t>7494008058</t>
  </si>
  <si>
    <t>Pojistkové systémy Lištové pojistkové odpínače Lištové pojistkové odpínače velikosti 1 do 250 A Ie 250 A (400 A/ZP1), Ue 690 V, 3pól. ovládání, velikost 1, svorky s V-praporci, náhrada za např. FD1-33/LW</t>
  </si>
  <si>
    <t>227991084</t>
  </si>
  <si>
    <t>65</t>
  </si>
  <si>
    <t>7494007700</t>
  </si>
  <si>
    <t>Pojistkové systémy Řadové pojistkové odpínače Řadové pojistkové odpínače velikosti 000 do 160 A Ie 160 A (240 A/ZP000), Ue 690 V, 3pól. provedení, třmenové svorky 1,5-50 mm2</t>
  </si>
  <si>
    <t>857096647</t>
  </si>
  <si>
    <t>66</t>
  </si>
  <si>
    <t>7494007706</t>
  </si>
  <si>
    <t>Pojistkové systémy Řadové pojistkové odpínače Řadové pojistkové odpínače velikosti 000 do 160 A Ie 160 A (240 A/ZP000), Ue 690 V, 3pól. provedení s nástavci pro 95 mm2</t>
  </si>
  <si>
    <t>-2089223263</t>
  </si>
  <si>
    <t>67</t>
  </si>
  <si>
    <t>7494007714</t>
  </si>
  <si>
    <t xml:space="preserve">Pojistkové systémy Řadové pojistkové odpínače Příslušenství s přímým praporcem, průřez Cu/Al 35-95 mm2, sada 3 ks, pro např.  FH000-3./T</t>
  </si>
  <si>
    <t>768891692</t>
  </si>
  <si>
    <t>68</t>
  </si>
  <si>
    <t>7494007726</t>
  </si>
  <si>
    <t xml:space="preserve">Pojistkové systémy Řadové pojistkové odpínače Příslušenství Imax 250 A, 3pól. provedení, průřez 50 mm2, rozteč 25 mm, počet vývodů 3×4, pro např.  FH000</t>
  </si>
  <si>
    <t>228968127</t>
  </si>
  <si>
    <t>69</t>
  </si>
  <si>
    <t>7494008350</t>
  </si>
  <si>
    <t>Pojistkové systémy Výkonové pojistkové vložky Pojistkové vložky Nožové pojistkové vložky, velikost 000 In 20A, Un AC 500 V / DC 250 V, velikost 000, gG - charakteristika pro všeobecné použití, Cd/Pb free</t>
  </si>
  <si>
    <t>302363535</t>
  </si>
  <si>
    <t>70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</si>
  <si>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</si>
  <si>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</si>
  <si>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-1072769654</t>
  </si>
  <si>
    <t>71</t>
  </si>
  <si>
    <t>7492500010</t>
  </si>
  <si>
    <t>Kabely, vodiče, šňůry Cu - nn Vodič jednožílový Cu, plastová izolace H07V-U 16 černý (CY)</t>
  </si>
  <si>
    <t>-579537563</t>
  </si>
  <si>
    <t>72</t>
  </si>
  <si>
    <t>7492501510</t>
  </si>
  <si>
    <t>Kabely, vodiče, šňůry Cu - nn Kabel silový Cu pro pohyblivé přívody, izolace pryžová H05RR-F 3G1,5 (3Cx1,5 CGSG)</t>
  </si>
  <si>
    <t>490116190</t>
  </si>
  <si>
    <t>73</t>
  </si>
  <si>
    <t>7492501520</t>
  </si>
  <si>
    <t>Kabely, vodiče, šňůry Cu - nn Kabel silový Cu pro pohyblivé přívody, izolace pryžová H05RR-F 3G2,5 (3Cx2,5 CGSG)</t>
  </si>
  <si>
    <t>485998596</t>
  </si>
  <si>
    <t>74</t>
  </si>
  <si>
    <t>7492501700</t>
  </si>
  <si>
    <t>Kabely, vodiče, šňůry Cu - nn Kabel silový 2 a 3-žílový Cu, plastová izolace CYKY 2O2,5 (2Dx2,5)</t>
  </si>
  <si>
    <t>-1989803456</t>
  </si>
  <si>
    <t>75</t>
  </si>
  <si>
    <t>7492501720</t>
  </si>
  <si>
    <t>Kabely, vodiče, šňůry Cu - nn Kabel silový 2 a 3-žílový Cu, plastová izolace CYKY 3J4 (3Cx 4)</t>
  </si>
  <si>
    <t>-1442908964</t>
  </si>
  <si>
    <t>76</t>
  </si>
  <si>
    <t>7492501740</t>
  </si>
  <si>
    <t>Kabely, vodiče, šňůry Cu - nn Kabel silový 2 a 3-žílový Cu, plastová izolace CYKY 3O1,5 (3Ax1,5)</t>
  </si>
  <si>
    <t>2043100000</t>
  </si>
  <si>
    <t>77</t>
  </si>
  <si>
    <t>7492501760</t>
  </si>
  <si>
    <t xml:space="preserve">Kabely, vodiče, šňůry Cu - nn Kabel silový 2 a 3-žílový Cu, plastová izolace CYKY 3J1,5  (3Cx 1,5)</t>
  </si>
  <si>
    <t>1854424588</t>
  </si>
  <si>
    <t>78</t>
  </si>
  <si>
    <t>7492501770</t>
  </si>
  <si>
    <t xml:space="preserve">Kabely, vodiče, šňůry Cu - nn Kabel silový 2 a 3-žílový Cu, plastová izolace CYKY 3J2,5  (3Cx 2,5)</t>
  </si>
  <si>
    <t>-1893816602</t>
  </si>
  <si>
    <t>79</t>
  </si>
  <si>
    <t>7492501772</t>
  </si>
  <si>
    <t>Kabely, vodiče, šňůry Cu - nn Kabel silový 2 a 3-žílový Cu, plastová izolace kabel H07RN-F-X 3x2,5 mm2</t>
  </si>
  <si>
    <t>867386603</t>
  </si>
  <si>
    <t>80</t>
  </si>
  <si>
    <t>7492501774</t>
  </si>
  <si>
    <t>Kabely, vodiče, šňůry Cu - nn Kabel silový 2 a 3-žílový Cu, plastová izolace kabel H07RN-F-G 3x1,5 mm2</t>
  </si>
  <si>
    <t>1770555512</t>
  </si>
  <si>
    <t>81</t>
  </si>
  <si>
    <t>7492501870</t>
  </si>
  <si>
    <t>Kabely, vodiče, šňůry Cu - nn Kabel silový 4 a 5-žílový Cu, plastová izolace CYKY 4J10 (4Bx10)</t>
  </si>
  <si>
    <t>1378321472</t>
  </si>
  <si>
    <t>82</t>
  </si>
  <si>
    <t>7492501980</t>
  </si>
  <si>
    <t>Kabely, vodiče, šňůry Cu - nn Kabel silový 4 a 5-žílový Cu, plastová izolace CYKY 5J10 (5Cx10)</t>
  </si>
  <si>
    <t>743925188</t>
  </si>
  <si>
    <t>83</t>
  </si>
  <si>
    <t>7492502020</t>
  </si>
  <si>
    <t>Kabely, vodiče, šňůry Cu - nn Kabel silový 4 a 5-žílový Cu, plastová izolace CYKY 5J4 (5Cx4)</t>
  </si>
  <si>
    <t>-814361174</t>
  </si>
  <si>
    <t>84</t>
  </si>
  <si>
    <t>7492502050</t>
  </si>
  <si>
    <t>Kabely, vodiče, šňůry Cu - nn Kabel silový 4 a 5-žílový Cu, plastová izolace CYKY 5J1,5 (5Cx1,5)</t>
  </si>
  <si>
    <t>1058531854</t>
  </si>
  <si>
    <t>85</t>
  </si>
  <si>
    <t>7492502060</t>
  </si>
  <si>
    <t>Kabely, vodiče, šňůry Cu - nn Kabel silový 4 a 5-žílový Cu, plastová izolace CYKY 5J2,5 (5Cx2,5)</t>
  </si>
  <si>
    <t>1357008441</t>
  </si>
  <si>
    <t>86</t>
  </si>
  <si>
    <t>7492502131</t>
  </si>
  <si>
    <t>Kabely, vodiče, šňůry Cu - nn Kabel silový více-žílový Cu, plastová izolace CYKY 7O2,5 (7Dx2,5 mm2)</t>
  </si>
  <si>
    <t>-861671942</t>
  </si>
  <si>
    <t>87</t>
  </si>
  <si>
    <t>7492502570</t>
  </si>
  <si>
    <t>Kabely, vodiče, šňůry Cu - nn Kabel silový Cu, ostatní NYY-J 3x1,5</t>
  </si>
  <si>
    <t>1681197061</t>
  </si>
  <si>
    <t>88</t>
  </si>
  <si>
    <t>7492600150</t>
  </si>
  <si>
    <t>Kabely, vodiče, šňůry Al - nn Kabel silový 4 a 5-žílový, plastová izolace 1-AYKY 3x120+70</t>
  </si>
  <si>
    <t>1286533270</t>
  </si>
  <si>
    <t>89</t>
  </si>
  <si>
    <t>7492600190</t>
  </si>
  <si>
    <t>Kabely, vodiče, šňůry Al - nn Kabel silový 4 a 5-žílový, plastová izolace 1-AYKY 4x16</t>
  </si>
  <si>
    <t>1131805400</t>
  </si>
  <si>
    <t>90</t>
  </si>
  <si>
    <t>7492600200</t>
  </si>
  <si>
    <t>Kabely, vodiče, šňůry Al - nn Kabel silový 4 a 5-žílový, plastová izolace 1-AYKY 4x25</t>
  </si>
  <si>
    <t>-1033315626</t>
  </si>
  <si>
    <t>91</t>
  </si>
  <si>
    <t>7492600220</t>
  </si>
  <si>
    <t>Kabely, vodiče, šňůry Al - nn Kabel silový 4 a 5-žílový, plastová izolace 1-AYKY 4x50</t>
  </si>
  <si>
    <t>2029726906</t>
  </si>
  <si>
    <t>92</t>
  </si>
  <si>
    <t>7493100010</t>
  </si>
  <si>
    <t>Venkovní osvětlení Osvětlovací stožáry sklopné výšky do 6 m, žárově zinkovaný, vč. výstroje, stožár nesmí mít dvířka (z důvodu neoprávněného vstupu)</t>
  </si>
  <si>
    <t>-1259150091</t>
  </si>
  <si>
    <t>93</t>
  </si>
  <si>
    <t>7493100030</t>
  </si>
  <si>
    <t>Venkovní osvětlení Osvětlovací stožáry sklopné pro přídavnou montáž rozhlasového zařízení výšky do 6m, žárově zinkovaný, vč. výstroje</t>
  </si>
  <si>
    <t>1244139586</t>
  </si>
  <si>
    <t>94</t>
  </si>
  <si>
    <t>7493100050</t>
  </si>
  <si>
    <t>Venkovní osvětlení Osvětlovací stožáry sklopné výšky od 7 do 9 m, žárově zinkovaný, vč. Výstroje,stožár nesmí mít dvířka (z důvodu neoprávněného vstupu)</t>
  </si>
  <si>
    <t>1912472446</t>
  </si>
  <si>
    <t>95</t>
  </si>
  <si>
    <t>7493100060</t>
  </si>
  <si>
    <t>Venkovní osvětlení Osvětlovací stožáry sklopné výšky od 10 do 12 m, žárově zinkovaný, vč. výstroje, stožár nesmí mít dvířka (z důvodu neoprávněného vstupu)</t>
  </si>
  <si>
    <t>450982742</t>
  </si>
  <si>
    <t>96</t>
  </si>
  <si>
    <t>7493100120</t>
  </si>
  <si>
    <t>Venkovní osvětlení Osvětlovací stožáry pevné Sklápěcí zařízení pružinové, určeno pro sklápění osvětlovacích stožárů od 5 m do 8 m</t>
  </si>
  <si>
    <t>-1265221136</t>
  </si>
  <si>
    <t>97</t>
  </si>
  <si>
    <t>7493100130</t>
  </si>
  <si>
    <t>Venkovní osvětlení Osvětlovací stožáry pevné Sklápěcí zařízení hydraulické, určeno pro sklápění osvětlovacích stožárů od 9 m do 12 m</t>
  </si>
  <si>
    <t>526723200</t>
  </si>
  <si>
    <t>98</t>
  </si>
  <si>
    <t>7493100140</t>
  </si>
  <si>
    <t>Venkovní osvětlení Osvětlovací stožáry pevné Sklápěcí zařízení hydraulické, určeno pro sklápění osvětlovacích stožárů od 12 m do 20 m</t>
  </si>
  <si>
    <t>511710870</t>
  </si>
  <si>
    <t>99</t>
  </si>
  <si>
    <t>7493100440</t>
  </si>
  <si>
    <t>Venkovní osvětlení Výložníky pro osvětlovací stožáry Příruba na sloup prům. 60 mm</t>
  </si>
  <si>
    <t>-2067243248</t>
  </si>
  <si>
    <t>100</t>
  </si>
  <si>
    <t>7493100450</t>
  </si>
  <si>
    <t>Venkovní osvětlení Výložníky pro osvětlovací stožáry Příruba na sloup prům. 75 mm</t>
  </si>
  <si>
    <t>-1891483489</t>
  </si>
  <si>
    <t>101</t>
  </si>
  <si>
    <t>7493100460</t>
  </si>
  <si>
    <t>Venkovní osvětlení Výložníky pro osvětlovací stožáry Dvouramenný</t>
  </si>
  <si>
    <t>-23248908</t>
  </si>
  <si>
    <t>102</t>
  </si>
  <si>
    <t>7493100410</t>
  </si>
  <si>
    <t>Venkovní osvětlení Výložníky pro osvětlovací stožáry JŽ 1-900/ Zvýložník ke stožáru JŽ, JŽD</t>
  </si>
  <si>
    <t>-218286249</t>
  </si>
  <si>
    <t>103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</si>
  <si>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</si>
  <si>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</si>
  <si>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-14545924</t>
  </si>
  <si>
    <t>104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</si>
  <si>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</si>
  <si>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</si>
  <si>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-308601463</t>
  </si>
  <si>
    <t>105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</si>
  <si>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</si>
  <si>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</si>
  <si>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-216351296</t>
  </si>
  <si>
    <t>106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</si>
  <si>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</si>
  <si>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</si>
  <si>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-162161504</t>
  </si>
  <si>
    <t>107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</si>
  <si>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</si>
  <si>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</si>
  <si>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107706011</t>
  </si>
  <si>
    <t>108</t>
  </si>
  <si>
    <t>7493100690</t>
  </si>
  <si>
    <t>Venkovní osvětlení Svítidla pro železnici LED svítidlo o příkonu 201 - 300 W určené pro osvětlení venkovních prostor veřejnosti přístupných (nástupiště, přechody kolejiště) na ŽDC.</t>
  </si>
  <si>
    <t>605285156</t>
  </si>
  <si>
    <t>109</t>
  </si>
  <si>
    <t>7493100700</t>
  </si>
  <si>
    <t>Venkovní osvětlení Svítidla pro železnici LED svítidlo o příkonu 301 - 400 W určené pro osvětlení venkovních prostor veřejnosti přístupných (nástupiště, přechody kolejiště) na ŽDC.</t>
  </si>
  <si>
    <t>578158717</t>
  </si>
  <si>
    <t>110</t>
  </si>
  <si>
    <t>7493100701</t>
  </si>
  <si>
    <t>Venkovní osvětlení Svítidla pro železnici LED svítidlo o příkonu 401 - 600 W určené pro osvětlení venkovních prostor veřejnosti přístupných (nástupiště, přechody kolejiště) na ŽDC.</t>
  </si>
  <si>
    <t>2038249556</t>
  </si>
  <si>
    <t>111</t>
  </si>
  <si>
    <t>7493100702</t>
  </si>
  <si>
    <t>Venkovní osvětlení Svítidla pro železnici LED svítidlo o příkonu 601 - 800 W určené pro osvětlení venkovních prostor veřejnosti přístupných i nepřístupných (osvětlovací věže, přechody kolejiště) na ŽDC</t>
  </si>
  <si>
    <t>-1297240596</t>
  </si>
  <si>
    <t>112</t>
  </si>
  <si>
    <t>7493100703</t>
  </si>
  <si>
    <t>Venkovní osvětlení Svítidla pro železnici LED svítidlo AAA-LUX typ AL 700 - 700W</t>
  </si>
  <si>
    <t>1593857853</t>
  </si>
  <si>
    <t>113</t>
  </si>
  <si>
    <t>7493102040</t>
  </si>
  <si>
    <t>Venkovní osvětlení Elektrovýzbroje stožárů a stožárové rozvodnice Stožárová rozvodnice pro stožáry JŽ s oddělovacím transformátorem</t>
  </si>
  <si>
    <t>405936517</t>
  </si>
  <si>
    <t>114</t>
  </si>
  <si>
    <t>7493102020</t>
  </si>
  <si>
    <t>Venkovní osvětlení Elektrovýzbroje stožárů a stožárové rozvodnice Stožárová rozvodnice s jedním až dvěma jistícími prvky</t>
  </si>
  <si>
    <t>-682164524</t>
  </si>
  <si>
    <t>115</t>
  </si>
  <si>
    <t>7493102000</t>
  </si>
  <si>
    <t>Venkovní osvětlení Elektrovýzbroje stožárů a stožárové rozvodnice Elektrovýzbroj stožáru pro 1 - 2 okruhy</t>
  </si>
  <si>
    <t>374856520</t>
  </si>
  <si>
    <t>P</t>
  </si>
  <si>
    <t xml:space="preserve">Poznámka k položce:_x000d_
svorkovnice typ EKM (Guro)_x000d_
tř. ochr.II_x000d_
návrh ceny dle průzkumu na e-shopech_x000d_
750Kč/ks_x000d_
 </t>
  </si>
  <si>
    <t>116</t>
  </si>
  <si>
    <t>7493600950</t>
  </si>
  <si>
    <t>Kabelové a zásuvkové skříně, elektroměrové rozvaděče Zásuvková skříň pilířová pro venkovní prostředí - 2x 230/16A + 2x400V/32A</t>
  </si>
  <si>
    <t>-418986899</t>
  </si>
  <si>
    <t>117</t>
  </si>
  <si>
    <t>7493601070</t>
  </si>
  <si>
    <t>Kabelové a zásuvkové skříně, elektroměrové rozvaděče Prázdné skříně a pilíře Skříň plastová do výklenku ve stěně (zděném pilíři), IP44, šířka do 400 mm, výška do 700 mm, hloubka do 300 mm, PUR lak</t>
  </si>
  <si>
    <t>1823308227</t>
  </si>
  <si>
    <t>118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</si>
  <si>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</si>
  <si>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</si>
  <si>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1472387860</t>
  </si>
  <si>
    <t>119</t>
  </si>
  <si>
    <t>7494003122</t>
  </si>
  <si>
    <t>Modulární přístroje Jističe do 80 A; 10 kA 1-pólové In 6 A, Ue AC 230 V / DC 72 V, charakteristika B, 1pól, Icn 10 kA</t>
  </si>
  <si>
    <t>-851799097</t>
  </si>
  <si>
    <t>120</t>
  </si>
  <si>
    <t>7494003124</t>
  </si>
  <si>
    <t>Modulární přístroje Jističe do 80 A; 10 kA 1-pólové In 10 A, Ue AC 230 V / DC 72 V, charakteristika B, 1pól, Icn 10 kA</t>
  </si>
  <si>
    <t>-435308034</t>
  </si>
  <si>
    <t>121</t>
  </si>
  <si>
    <t>7494003126</t>
  </si>
  <si>
    <t>Modulární přístroje Jističe do 80 A; 10 kA 1-pólové In 13 A, Ue AC 230 V / DC 72 V, charakteristika B, 1pól, Icn 10 kA</t>
  </si>
  <si>
    <t>-1761098665</t>
  </si>
  <si>
    <t>122</t>
  </si>
  <si>
    <t>7494003128</t>
  </si>
  <si>
    <t>Modulární přístroje Jističe do 80 A; 10 kA 1-pólové In 16 A, Ue AC 230 V / DC 72 V, charakteristika B, 1pól, Icn 10 kA</t>
  </si>
  <si>
    <t>-1841841230</t>
  </si>
  <si>
    <t>123</t>
  </si>
  <si>
    <t>7494003156</t>
  </si>
  <si>
    <t>Modulární přístroje Jističe do 80 A; 10 kA 1-pólové In 6 A, Ue AC 230 V / DC 72 V, charakteristika C, 1pól, Icn 10 kA</t>
  </si>
  <si>
    <t>806513085</t>
  </si>
  <si>
    <t>124</t>
  </si>
  <si>
    <t>7494003158</t>
  </si>
  <si>
    <t>Modulární přístroje Jističe do 80 A; 10 kA 1-pólové In 8 A, Ue AC 230 V / DC 72 V, charakteristika C, 1pól, Icn 10 kA</t>
  </si>
  <si>
    <t>-1292419176</t>
  </si>
  <si>
    <t>125</t>
  </si>
  <si>
    <t>7494003160</t>
  </si>
  <si>
    <t>Modulární přístroje Jističe do 80 A; 10 kA 1-pólové In 10 A, Ue AC 230 V / DC 72 V, charakteristika C, 1pól, Icn 10 kA</t>
  </si>
  <si>
    <t>-1904397331</t>
  </si>
  <si>
    <t>126</t>
  </si>
  <si>
    <t>7494003162</t>
  </si>
  <si>
    <t>Modulární přístroje Jističe do 80 A; 10 kA 1-pólové In 13 A, Ue AC 230 V / DC 72 V, charakteristika C, 1pól, Icn 10 kA</t>
  </si>
  <si>
    <t>1997078840</t>
  </si>
  <si>
    <t>127</t>
  </si>
  <si>
    <t>7494003164</t>
  </si>
  <si>
    <t>Modulární přístroje Jističe do 80 A; 10 kA 1-pólové In 16 A, Ue AC 230 V / DC 72 V, charakteristika C, 1pól, Icn 10 kA</t>
  </si>
  <si>
    <t>-1134378118</t>
  </si>
  <si>
    <t>7494003240</t>
  </si>
  <si>
    <t>Modulární přístroje Jističe do 80 A; 10 kA 1+N-pólové In 8 A, Ue AC 230 V / DC 72 V, charakteristika C, 1+N-pól, Icn 10 kA</t>
  </si>
  <si>
    <t>-1976262471</t>
  </si>
  <si>
    <t>129</t>
  </si>
  <si>
    <t>7494003242</t>
  </si>
  <si>
    <t>Modulární přístroje Jističe do 80 A; 10 kA 1+N-pólové In 10 A, Ue AC 230 V / DC 72 V, charakteristika C, 1+N-pól, Icn 10 kA</t>
  </si>
  <si>
    <t>1129346459</t>
  </si>
  <si>
    <t>130</t>
  </si>
  <si>
    <t>7494003244</t>
  </si>
  <si>
    <t>Modulární přístroje Jističe do 80 A; 10 kA 1+N-pólové In 13 A, Ue AC 230 V / DC 72 V, charakteristika C, 1+N-pól, Icn 10 kA</t>
  </si>
  <si>
    <t>740386000</t>
  </si>
  <si>
    <t>131</t>
  </si>
  <si>
    <t>7494003246</t>
  </si>
  <si>
    <t>Modulární přístroje Jističe do 80 A; 10 kA 1+N-pólové In 16 A, Ue AC 230 V / DC 72 V, charakteristika C, 1+N-pól, Icn 10 kA</t>
  </si>
  <si>
    <t>240417925</t>
  </si>
  <si>
    <t>132</t>
  </si>
  <si>
    <t>7494003388</t>
  </si>
  <si>
    <t>Modulární přístroje Jističe do 80 A; 10 kA 3-pólové In 20 A, Ue AC 230/400 V / DC 216 V, charakteristika B, 3pól, Icn 10 kA</t>
  </si>
  <si>
    <t>-1367472499</t>
  </si>
  <si>
    <t>133</t>
  </si>
  <si>
    <t>7494003418</t>
  </si>
  <si>
    <t>Modulární přístroje Jističe do 80 A; 10 kA 3-pólové In 10 A, Ue AC 230/400 V / DC 216 V, charakteristika C, 3pól, Icn 10 kA</t>
  </si>
  <si>
    <t>1787727365</t>
  </si>
  <si>
    <t>134</t>
  </si>
  <si>
    <t>7494003416</t>
  </si>
  <si>
    <t>Modulární přístroje Jističe do 80 A; 10 kA 3-pólové In 8 A, Ue AC 230/400 V / DC 216 V, charakteristika C, 3pól, Icn 10 kA</t>
  </si>
  <si>
    <t>-1514145331</t>
  </si>
  <si>
    <t>135</t>
  </si>
  <si>
    <t>7494003414</t>
  </si>
  <si>
    <t>Modulární přístroje Jističe do 80 A; 10 kA 3-pólové In 6 A, Ue AC 230/400 V / DC 216 V, charakteristika C, 3pól, Icn 10 kA</t>
  </si>
  <si>
    <t>-1785146581</t>
  </si>
  <si>
    <t>136</t>
  </si>
  <si>
    <t>7494003422</t>
  </si>
  <si>
    <t>Modulární přístroje Jističe do 80 A; 10 kA 3-pólové In 16 A, Ue AC 230/400 V / DC 216 V, charakteristika C, 3pól, Icn 10 kA</t>
  </si>
  <si>
    <t>1578856938</t>
  </si>
  <si>
    <t>137</t>
  </si>
  <si>
    <t>7494003424</t>
  </si>
  <si>
    <t>Modulární přístroje Jističe do 80 A; 10 kA 3-pólové In 20 A, Ue AC 230/400 V / DC 216 V, charakteristika C, 3pól, Icn 10 kA</t>
  </si>
  <si>
    <t>1182568145</t>
  </si>
  <si>
    <t>138</t>
  </si>
  <si>
    <t>7494003426</t>
  </si>
  <si>
    <t>Modulární přístroje Jističe do 80 A; 10 kA 3-pólové In 25 A, Ue AC 230/400 V / DC 216 V, charakteristika C, 3pól, Icn 10 kA</t>
  </si>
  <si>
    <t>1433174026</t>
  </si>
  <si>
    <t>139</t>
  </si>
  <si>
    <t>7494003428</t>
  </si>
  <si>
    <t>Modulární přístroje Jističe do 80 A; 10 kA 3-pólové In 32 A, Ue AC 230/400 V / DC 216 V, charakteristika C, 3pól, Icn 10 kA</t>
  </si>
  <si>
    <t>-892943390</t>
  </si>
  <si>
    <t>140</t>
  </si>
  <si>
    <t>7494003486</t>
  </si>
  <si>
    <t>Modulární přístroje Jističe do 80 A; 10 kA 3+N-pólové In 40 A, Ue AC 230/400 V / DC 216 V, charakteristika B, 3+N-pól, Icn 10 kA</t>
  </si>
  <si>
    <t>-372383475</t>
  </si>
  <si>
    <t>141</t>
  </si>
  <si>
    <t>7494003496</t>
  </si>
  <si>
    <t>Modulární přístroje Jističe do 80 A; 10 kA 3+N-pólové In 6 A, Ue AC 230/400 V / DC 216 V, charakteristika C, 3+N-pól, Icn 10 kA</t>
  </si>
  <si>
    <t>-998188612</t>
  </si>
  <si>
    <t>142</t>
  </si>
  <si>
    <t>7494003498</t>
  </si>
  <si>
    <t>Modulární přístroje Jističe do 80 A; 10 kA 3+N-pólové In 8 A, Ue AC 230/400 V / DC 216 V, charakteristika C, 3+N-pól, Icn 10 kA</t>
  </si>
  <si>
    <t>-1645008260</t>
  </si>
  <si>
    <t>143</t>
  </si>
  <si>
    <t>7494003500</t>
  </si>
  <si>
    <t>Modulární přístroje Jističe do 80 A; 10 kA 3+N-pólové In 10 A, Ue AC 230/400 V / DC 216 V, charakteristika C, 3+N-pól, Icn 10 kA</t>
  </si>
  <si>
    <t>520882780</t>
  </si>
  <si>
    <t>144</t>
  </si>
  <si>
    <t>7494003502</t>
  </si>
  <si>
    <t>Modulární přístroje Jističe do 80 A; 10 kA 3+N-pólové In 13 A, Ue AC 230/400 V / DC 216 V, charakteristika C, 3+N-pól, Icn 10 kA</t>
  </si>
  <si>
    <t>-436382698</t>
  </si>
  <si>
    <t>145</t>
  </si>
  <si>
    <t>7494003504</t>
  </si>
  <si>
    <t>Modulární přístroje Jističe do 80 A; 10 kA 3+N-pólové In 16 A, Ue AC 230/400 V / DC 216 V, charakteristika C, 3+N-pól, Icn 10 kA</t>
  </si>
  <si>
    <t>544287058</t>
  </si>
  <si>
    <t>146</t>
  </si>
  <si>
    <t>7494003842</t>
  </si>
  <si>
    <t>Modulární přístroje Proudové chrániče 10 kA typ AC 4-pólové In 63 A, Ue AC 230/400 V, Idn 300 mA, 4pól, Inc 10 kA, typ AC</t>
  </si>
  <si>
    <t>-282339234</t>
  </si>
  <si>
    <t>147</t>
  </si>
  <si>
    <t>7494003850</t>
  </si>
  <si>
    <t>Modulární přístroje Proudové chrániče 10 kA typ A 2-pólové In 16 A, Ue AC 230/400 V, Idn 10mA, 2pól, Inc 10 kA, typ A</t>
  </si>
  <si>
    <t>-1710197394</t>
  </si>
  <si>
    <t>148</t>
  </si>
  <si>
    <t>7494003858</t>
  </si>
  <si>
    <t>Modulární přístroje Proudové chrániče 10 kA typ A 2-pólové In 25 A, Ue AC 230/400 V, Idn 100 mA, 2pól, Inc 10 kA, typ A</t>
  </si>
  <si>
    <t>-88749871</t>
  </si>
  <si>
    <t>149</t>
  </si>
  <si>
    <t>7494003864</t>
  </si>
  <si>
    <t>Modulární přístroje Proudové chrániče 10 kA typ A 2-pólové In 25 A, Ue AC 230/400 V, Idn 300 mA, 2pól, Inc 10 kA, typ A</t>
  </si>
  <si>
    <t>-312073362</t>
  </si>
  <si>
    <t>150</t>
  </si>
  <si>
    <t>7494003878</t>
  </si>
  <si>
    <t>Modulární přístroje Proudové chrániče 10 kA typ A 4-pólové In 25 A, Ue AC 230/400 V, Idn 100 mA, 4pól, Inc 10 kA, typ A</t>
  </si>
  <si>
    <t>-1662006292</t>
  </si>
  <si>
    <t>151</t>
  </si>
  <si>
    <t>7494003880</t>
  </si>
  <si>
    <t>Modulární přístroje Proudové chrániče 10 kA typ A 4-pólové In 40 A, Ue AC 230/400 V, Idn 100 mA, 4pól, Inc 10 kA, typ A</t>
  </si>
  <si>
    <t>-1998829231</t>
  </si>
  <si>
    <t>152</t>
  </si>
  <si>
    <t>7494003884</t>
  </si>
  <si>
    <t>Modulární přístroje Proudové chrániče 10 kA typ A 4-pólové In 25 A, Ue AC 230/400 V, Idn 300 mA, 4pól, Inc 10 kA, typ A</t>
  </si>
  <si>
    <t>1686273870</t>
  </si>
  <si>
    <t>153</t>
  </si>
  <si>
    <t>7494003886</t>
  </si>
  <si>
    <t>Modulární přístroje Proudové chrániče 10 kA typ A 4-pólové In 40 A, Ue AC 230/400 V, Idn 300 mA, 4pól, Inc 10 kA, typ A</t>
  </si>
  <si>
    <t>-1988290419</t>
  </si>
  <si>
    <t>154</t>
  </si>
  <si>
    <t>7494003922</t>
  </si>
  <si>
    <t>Modulární přístroje Proudové chrániče Proudové chrániče G; S; do 125 A; 10 kA typ A-G 4-pólové In 25 A, Ue AC 230/400 V, Idn 100 mA, 4pól, Inc 10 kA, typ A-G</t>
  </si>
  <si>
    <t>1841270066</t>
  </si>
  <si>
    <t>155</t>
  </si>
  <si>
    <t>7494003924</t>
  </si>
  <si>
    <t>Modulární přístroje Proudové chrániče Proudové chrániče G; S; do 125 A; 10 kA typ A-G 4-pólové In 40 A, Ue AC 230/400 V, Idn 100 mA, 4pól, Inc 10 kA, typ A-G</t>
  </si>
  <si>
    <t>752297166</t>
  </si>
  <si>
    <t>156</t>
  </si>
  <si>
    <t>7494004050</t>
  </si>
  <si>
    <t>Modulární přístroje Proudové chrániče Proudové chrániče s nadproudovou ochranou 10 kA typ A In 6 A, Ue AC 230 V, charakteristika C, Idn 300 mA, 1+N-pól, Icn 10 kA, typ A</t>
  </si>
  <si>
    <t>804039399</t>
  </si>
  <si>
    <t>157</t>
  </si>
  <si>
    <t>7494004052</t>
  </si>
  <si>
    <t>Modulární přístroje Proudové chrániče Proudové chrániče s nadproudovou ochranou 10 kA typ A In 10 A, Ue AC 230 V, charakteristika C, Idn 300mA, 1+N-pól, Icn 10 kA, typ A</t>
  </si>
  <si>
    <t>-268362912</t>
  </si>
  <si>
    <t>158</t>
  </si>
  <si>
    <t>7494004054</t>
  </si>
  <si>
    <t>Modulární přístroje Proudové chrániče Proudové chrániče s nadproudovou ochranou 10 kA typ A In 16 A, Ue AC 230 V, charakteristika C, Idn 300 mA, 1+N-pól, Icn 10 kA, typ A</t>
  </si>
  <si>
    <t>-312062502</t>
  </si>
  <si>
    <t>159</t>
  </si>
  <si>
    <t>7494004126</t>
  </si>
  <si>
    <t>Modulární přístroje Přepěťové ochrany Svodiče přepětí typ 2, Imax 40 kA, Uc AC 350 V, výměnné moduly, varistor, jiskřiště, 3+N-pól</t>
  </si>
  <si>
    <t>-1522377144</t>
  </si>
  <si>
    <t>160</t>
  </si>
  <si>
    <t>7494004162</t>
  </si>
  <si>
    <t>Modulární přístroje Přepěťové ochrany Svodiče přepětí typ 3, Imax 4,5 kA, Uc AC 253 V, Uc AC 335 V, do elektroinstalačních krabic, varistor, jiskřiště, 1+N-pól</t>
  </si>
  <si>
    <t>1394179798</t>
  </si>
  <si>
    <t>161</t>
  </si>
  <si>
    <t>7494004156</t>
  </si>
  <si>
    <t>Modulární přístroje Přepěťové ochrany Svodiče přepětí typ 3, Imax 4,5 kA, Uc AC 335 V, Uc AC 253 V, výměnné moduly, se signalizací, varistor, jiskřiště, 3+N-pól</t>
  </si>
  <si>
    <t>-241536458</t>
  </si>
  <si>
    <t>162</t>
  </si>
  <si>
    <t>7494004194</t>
  </si>
  <si>
    <t>Modulární přístroje Spínací přístroje Instalační stykače AC Ith 20 A, Uc AC 24 V, 2x zapínací kontakt, AC-3: zap. 9A</t>
  </si>
  <si>
    <t>1792929255</t>
  </si>
  <si>
    <t>163</t>
  </si>
  <si>
    <t>7494004206</t>
  </si>
  <si>
    <t>Modulární přístroje Spínací přístroje Instalační stykače AC Ith 25 A, Uc AC 24 V, 4x zapínací kontakt, AC-3: 8,5A</t>
  </si>
  <si>
    <t>1624856577</t>
  </si>
  <si>
    <t>164</t>
  </si>
  <si>
    <t>7494004208</t>
  </si>
  <si>
    <t>Modulární přístroje Spínací přístroje Instalační stykače AC Ith 25 A, Uc AC 230 V, 3x zapínací kontakt, 1x rozpínací kontakt, AC-3: 8,5A</t>
  </si>
  <si>
    <t>-1817589611</t>
  </si>
  <si>
    <t>165</t>
  </si>
  <si>
    <t>7494004220</t>
  </si>
  <si>
    <t>Modulární přístroje Spínací přístroje Instalační stykače AC Ith 32 A, Uc AC 230 V, 4x zapínací kontakt, AC-3: 8,5A</t>
  </si>
  <si>
    <t>-2123983802</t>
  </si>
  <si>
    <t>166</t>
  </si>
  <si>
    <t>7494004226</t>
  </si>
  <si>
    <t>Modulární přístroje Spínací přístroje Instalační stykače AC Ith 40 A, Uc AC 230 V, 4x zapínací kontakt, AC-3: 22A</t>
  </si>
  <si>
    <t>-154009704</t>
  </si>
  <si>
    <t>167</t>
  </si>
  <si>
    <t>7494004240</t>
  </si>
  <si>
    <t xml:space="preserve">Modulární přístroje Spínací přístroje Instalační stykače AC Ith 63 A, Uc AC 230 V, 3x zapínací kontakt, 1x rozpínací kontakt,   AC-3: 30A</t>
  </si>
  <si>
    <t>-386761316</t>
  </si>
  <si>
    <t>168</t>
  </si>
  <si>
    <t>7494004246</t>
  </si>
  <si>
    <t>Modulární přístroje Spínací přístroje Instalační stykače AC s manuálním ovládáním Ith 20 A, Uc AC 230 V, 2x zapínací kontakt, s manuálním ovládáním, AC-3: zap. 9A</t>
  </si>
  <si>
    <t>1663950666</t>
  </si>
  <si>
    <t>169</t>
  </si>
  <si>
    <t>7494004254</t>
  </si>
  <si>
    <t>Modulární přístroje Spínací přístroje Instalační stykače AC s manuálním ovládáním Ith 25 A, Uc AC 230 V, 4x zapínací kontakt, s manuálním ovládáním, AC-3: 8,5A</t>
  </si>
  <si>
    <t>-82857042</t>
  </si>
  <si>
    <t>170</t>
  </si>
  <si>
    <t>7494004424</t>
  </si>
  <si>
    <t>Modulární přístroje Spínací přístroje Spínací hodiny In 16 A, Uc AC 230 V, 2x přepínací kontakt, týdenní program, 2 kanály, jazyk CS, EN, DE, PL, RU, IT, FR, ES, PT, NL, DA, FI, NO, SV, TR, záloha chodu, náhrada za např. MAR</t>
  </si>
  <si>
    <t>-1885027524</t>
  </si>
  <si>
    <t>171</t>
  </si>
  <si>
    <t>7494004518</t>
  </si>
  <si>
    <t>Modulární přístroje Ostatní přístroje -modulární přístroje Vypínače In 20 A, Ue AC 250/440 V, 3pól</t>
  </si>
  <si>
    <t>-1505068580</t>
  </si>
  <si>
    <t>172</t>
  </si>
  <si>
    <t>7494004520</t>
  </si>
  <si>
    <t>Modulární přístroje Ostatní přístroje -modulární přístroje Vypínače In 32 A, Ue AC 250/440 V, 3pól</t>
  </si>
  <si>
    <t>-1710946745</t>
  </si>
  <si>
    <t>173</t>
  </si>
  <si>
    <t>7494004532</t>
  </si>
  <si>
    <t>Modulární přístroje Ostatní přístroje -modulární přístroje Vypínače In 20 A, Ue AC 250/440 V, 3+N-pól</t>
  </si>
  <si>
    <t>2070976463</t>
  </si>
  <si>
    <t>174</t>
  </si>
  <si>
    <t>7494004534</t>
  </si>
  <si>
    <t>Modulární přístroje Ostatní přístroje -modulární přístroje Vypínače In 32 A, Ue AC 250/440 V, 3+N-pól</t>
  </si>
  <si>
    <t>-1759158963</t>
  </si>
  <si>
    <t>175</t>
  </si>
  <si>
    <t>7494004536</t>
  </si>
  <si>
    <t>Modulární přístroje Ostatní přístroje -modulární přístroje Vypínače In 40 A, Ue AC 250/440 V, 3+N-pól</t>
  </si>
  <si>
    <t>-2144749691</t>
  </si>
  <si>
    <t>176</t>
  </si>
  <si>
    <t>7494004598</t>
  </si>
  <si>
    <t>Modulární přístroje Ostatní přístroje -modulární přístroje Spínače a tlačítka Ovládací tlačítka Ith 25 A, Ue AC 230 V, 1x zapínací kontakt, 1x rozpínací kontakt, tlačítko - barva černá, se signalizací - barva bílá / AC 230 V</t>
  </si>
  <si>
    <t>2050801995</t>
  </si>
  <si>
    <t>177</t>
  </si>
  <si>
    <t>7494010376</t>
  </si>
  <si>
    <t xml:space="preserve">Přístroje pro spínání a ovládání Svornice a pomocný materiál Svornice Svorka RSA  2,5 A řadová šedá</t>
  </si>
  <si>
    <t>-374209132</t>
  </si>
  <si>
    <t>178</t>
  </si>
  <si>
    <t>7494010346</t>
  </si>
  <si>
    <t>Přístroje pro spínání a ovládání Měřící přístroje, elektroměry Elektroměry ED310.DR.14Z302-00, 3 x 230/400 V, 0,2-63 A</t>
  </si>
  <si>
    <t>-1819420092</t>
  </si>
  <si>
    <t>179</t>
  </si>
  <si>
    <t>7494010392</t>
  </si>
  <si>
    <t xml:space="preserve">Přístroje pro spínání a ovládání Svornice a pomocný materiál Svornice Svorka RSA  4 A(RSA 4) řadová šedá</t>
  </si>
  <si>
    <t>590376735</t>
  </si>
  <si>
    <t>180</t>
  </si>
  <si>
    <t>7494010380</t>
  </si>
  <si>
    <t xml:space="preserve">Přístroje pro spínání a ovládání Svornice a pomocný materiál Svornice Svorka RSA  4 A řadová sv.modrá</t>
  </si>
  <si>
    <t>1157788734</t>
  </si>
  <si>
    <t>181</t>
  </si>
  <si>
    <t>7494010406</t>
  </si>
  <si>
    <t>Přístroje pro spínání a ovládání Svornice a pomocný materiál Svornice Svorka RSA 10 A řadová bílá</t>
  </si>
  <si>
    <t>318915324</t>
  </si>
  <si>
    <t>182</t>
  </si>
  <si>
    <t>7494010432</t>
  </si>
  <si>
    <t>Přístroje pro spínání a ovládání Svornice a pomocný materiál Svornice Svorka RSA 35 A řadová bílá</t>
  </si>
  <si>
    <t>1772530624</t>
  </si>
  <si>
    <t>183</t>
  </si>
  <si>
    <t>7493600130</t>
  </si>
  <si>
    <t>Kabelové a zásuvkové skříně, elektroměrové rozvaděče Rozpojovací jisticí skříně venkovní (SV) s 1 sadou pojistkových spodků velikosti 1 na opěrný bod venkovního vedení</t>
  </si>
  <si>
    <t>-532084169</t>
  </si>
  <si>
    <t>184</t>
  </si>
  <si>
    <t>7493600090</t>
  </si>
  <si>
    <t>Kabelové a zásuvkové skříně, elektroměrové rozvaděče Přípojkové skříně pro vodiče do průřezu 50 mm2 (SP) s 1 sadou pojistkových odpínačů válcových pojistek na opěrný bod venkovního vedení</t>
  </si>
  <si>
    <t>575479384</t>
  </si>
  <si>
    <t>185</t>
  </si>
  <si>
    <t>7493600100</t>
  </si>
  <si>
    <t>Kabelové a zásuvkové skříně, elektroměrové rozvaděče Přípojkové skříně pro vodiče do průřezu 50 mm2 (SP) se 2 sadami pojistkových odpínačů válcových pojistek na opěrný bod venkovního vedení</t>
  </si>
  <si>
    <t>43714593</t>
  </si>
  <si>
    <t>186</t>
  </si>
  <si>
    <t>7499200010</t>
  </si>
  <si>
    <t>Povrchová úprava Nátěry a zinkování bezpečnostních pruhů na osvětlovací stožár nebo věž</t>
  </si>
  <si>
    <t>-800390882</t>
  </si>
  <si>
    <t>187</t>
  </si>
  <si>
    <t>7499700100</t>
  </si>
  <si>
    <t xml:space="preserve">Konstrukční prvky trakčního vedení  Svorka ukolejňovací</t>
  </si>
  <si>
    <t>-68888987</t>
  </si>
  <si>
    <t>188</t>
  </si>
  <si>
    <t>7499700150</t>
  </si>
  <si>
    <t xml:space="preserve">Konstrukční prvky trakčního vedení  Objímka pro ukolejnění jednoduchá, např. H27/I/1</t>
  </si>
  <si>
    <t>546945183</t>
  </si>
  <si>
    <t>189</t>
  </si>
  <si>
    <t>7499700301</t>
  </si>
  <si>
    <t xml:space="preserve">Konstrukční prvky trakčního vedení  Připojení ukolejňovacího vodiče na stožár P, např. H35/III</t>
  </si>
  <si>
    <t>-291069177</t>
  </si>
  <si>
    <t>190</t>
  </si>
  <si>
    <t>7499700460</t>
  </si>
  <si>
    <t xml:space="preserve">Kabely trakčního vedení, Různé TV  Geotextilie proti znečištění  pro ochranu štěrk.lože</t>
  </si>
  <si>
    <t>m2</t>
  </si>
  <si>
    <t>-100053626</t>
  </si>
  <si>
    <t>191</t>
  </si>
  <si>
    <t>7499700880</t>
  </si>
  <si>
    <t xml:space="preserve">Kabely trakčního vedení, Různé TV  Uzemňovací vedení na povrchu, kruhovým vodičem FeZn do D=10 mm</t>
  </si>
  <si>
    <t>-384492366</t>
  </si>
  <si>
    <t>192</t>
  </si>
  <si>
    <t>7593501810</t>
  </si>
  <si>
    <t>Trasy kabelového vedení Lokátory a markery Ball Marker 1402-XR, červený energetika</t>
  </si>
  <si>
    <t>-1659355016</t>
  </si>
  <si>
    <t>193</t>
  </si>
  <si>
    <t>K</t>
  </si>
  <si>
    <t>7491152010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</si>
  <si>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</si>
  <si>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-1208710430</t>
  </si>
  <si>
    <t>194</t>
  </si>
  <si>
    <t>7491152030</t>
  </si>
  <si>
    <t>Montáž trubek pevných elektroinstalačních pancéřových z PVC uložených pod nebo na omítku, na rošt, na stožár apod. průměru do 63 mm - včetně naznačení trasy, rozměření, řezání trubek, kladení, osazení, zajištění a upevnění</t>
  </si>
  <si>
    <t>1461681073</t>
  </si>
  <si>
    <t>195</t>
  </si>
  <si>
    <t>7491153020</t>
  </si>
  <si>
    <t>Montáž trubek kovových elektroinstalačních uložených volně nebo pevně závitových průměru do 42 mm - včetně naznačení trasy, rozměření, řezání trubek, kladení, osazení, zajištění a upevnění</t>
  </si>
  <si>
    <t>-2006735253</t>
  </si>
  <si>
    <t>196</t>
  </si>
  <si>
    <t>7491252075</t>
  </si>
  <si>
    <t>Montáž krabic elektroinstalačních, rozvodek - bez zapojení rozvodky krabicové plastové bezhalogenové protipožární, do 5x16 mm2 - včetně zhotovení otvoru, IP65, odolnost min. E30</t>
  </si>
  <si>
    <t>-587793369</t>
  </si>
  <si>
    <t>197</t>
  </si>
  <si>
    <t>7491252020</t>
  </si>
  <si>
    <t>Montáž krabic elektroinstalačních, rozvodek - bez zapojení krabice odbočné s víčkem a svorkovnicí - včetně zhotovení otvoru</t>
  </si>
  <si>
    <t>1116514189</t>
  </si>
  <si>
    <t>198</t>
  </si>
  <si>
    <t>7491252040</t>
  </si>
  <si>
    <t>Montáž krabic elektroinstalačních, rozvodek - bez zapojení rozvodky krabicové izolace do 6 mm2 - včetně zhotovení otvoru</t>
  </si>
  <si>
    <t>775997276</t>
  </si>
  <si>
    <t>199</t>
  </si>
  <si>
    <t>7491555010</t>
  </si>
  <si>
    <t>Montáž svítidel základních instalačních žárovkových nástěnných stropních do 200 W, IP20 - včetně zapojení a osazení, včetně montáže žárovky</t>
  </si>
  <si>
    <t>825450576</t>
  </si>
  <si>
    <t>200</t>
  </si>
  <si>
    <t>7491451030</t>
  </si>
  <si>
    <t>Montáž kabelových stojin a ocelových roštů kabelových roštů délky 3 m, šířky do 400 mm - včetně rozměření, usazení, vyvážení, upevnění, sváření a elektrického pospojování</t>
  </si>
  <si>
    <t>962784416</t>
  </si>
  <si>
    <t>201</t>
  </si>
  <si>
    <t>7491453010</t>
  </si>
  <si>
    <t>Montáž pozinkovaných kabelových roštů délky 3 m, šířky do 600 mm - včetně rozměření, usazení, vyvážení, upevnění, sváření a elektrického pospojování</t>
  </si>
  <si>
    <t>2106348348</t>
  </si>
  <si>
    <t>202</t>
  </si>
  <si>
    <t>7491454010</t>
  </si>
  <si>
    <t>Montáž drátěných kabelových roštů výšky 60 mm, šířky 75 mm - včetně rozměření, usazení, vyvážení, upevnění, sváření, elektrického pospojování</t>
  </si>
  <si>
    <t>-501135455</t>
  </si>
  <si>
    <t>203</t>
  </si>
  <si>
    <t>7491454012</t>
  </si>
  <si>
    <t>Montáž drátěných kabelových roštů výšky 60 mm, šířky 120 mm - včetně rozměření, usazení, vyvážení, upevnění, sváření, elektrického pospojování</t>
  </si>
  <si>
    <t>-1480679463</t>
  </si>
  <si>
    <t>204</t>
  </si>
  <si>
    <t>7491454014</t>
  </si>
  <si>
    <t>Montáž drátěných kabelových roštů výšky 60 mm, šířky 220 mm - včetně rozměření, usazení, vyvážení, upevnění, sváření, elektrického pospojování</t>
  </si>
  <si>
    <t>1528325663</t>
  </si>
  <si>
    <t>205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</si>
  <si>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</si>
  <si>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</si>
  <si>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-1199184613</t>
  </si>
  <si>
    <t>206</t>
  </si>
  <si>
    <t>7491171010</t>
  </si>
  <si>
    <t>Demontáže elektroinstalace stávajících trubkových rozvodů</t>
  </si>
  <si>
    <t>1975777110</t>
  </si>
  <si>
    <t>207</t>
  </si>
  <si>
    <t>7491271010</t>
  </si>
  <si>
    <t>Demontáže elektroinstalace stávající elektroinstalace - kabely, svítidla, vypínače, zásuvky, krabice apod.</t>
  </si>
  <si>
    <t>1314910758</t>
  </si>
  <si>
    <t>208</t>
  </si>
  <si>
    <t>7491471010</t>
  </si>
  <si>
    <t>Demontáže elektroinstalace stávajících roštů nebo žlabů včetně kabelů, výložníků a stojin - včetně kabelových vedení umístěných na roštu</t>
  </si>
  <si>
    <t>469687509</t>
  </si>
  <si>
    <t>209</t>
  </si>
  <si>
    <t>7491553012</t>
  </si>
  <si>
    <t>Montáž kabelových ucpávek vodě odolných, pro vnitřní průměr otvoru přes 60 do 105 mm - včetně příslušenství (utěsňovací spony apod.), vyhotovení a dodání atestu</t>
  </si>
  <si>
    <t>1454336668</t>
  </si>
  <si>
    <t>210</t>
  </si>
  <si>
    <t>7492151010</t>
  </si>
  <si>
    <t>Montáž spojovacího vedení z Cu nebo Al pasů do 50x10 mm</t>
  </si>
  <si>
    <t>-1648573914</t>
  </si>
  <si>
    <t>211</t>
  </si>
  <si>
    <t>7492551010</t>
  </si>
  <si>
    <t>Montáž vodičů jednožílových Cu do 16 mm2 - uložení na rošty, pod omítku, do rozvaděče apod.</t>
  </si>
  <si>
    <t>1908539871</t>
  </si>
  <si>
    <t>212</t>
  </si>
  <si>
    <t>7492553010</t>
  </si>
  <si>
    <t>Montáž kabelů 2- a 3-žílových Cu do 16 mm2 - uložení do země, chráničky, na rošty, pod omítku apod.</t>
  </si>
  <si>
    <t>1736643465</t>
  </si>
  <si>
    <t>213</t>
  </si>
  <si>
    <t>7492554010</t>
  </si>
  <si>
    <t>Montáž kabelů 4- a 5-žílových Cu do 16 mm2 - uložení do země, chráničky, na rošty, pod omítku apod.</t>
  </si>
  <si>
    <t>-663240890</t>
  </si>
  <si>
    <t>214</t>
  </si>
  <si>
    <t>7492652010</t>
  </si>
  <si>
    <t>Montáž kabelů 4- a 5-žílových Al do 25 mm2 - uložení do země, chráničky, na rošty, pod omítku apod.</t>
  </si>
  <si>
    <t>-613354714</t>
  </si>
  <si>
    <t>215</t>
  </si>
  <si>
    <t>7492471010</t>
  </si>
  <si>
    <t>Demontáže kabelových vedení nn - demontáž ze zemní kynety, roštu, rozvaděče, trubky, chráničky apod.</t>
  </si>
  <si>
    <t>-53995561</t>
  </si>
  <si>
    <t>216</t>
  </si>
  <si>
    <t>7492752010</t>
  </si>
  <si>
    <t>Montáž ukončení kabelů nn kabelovou spojkou 3/4/5 - žílové kabely s plastovou izolací do 16 mm2 - včetně odizolování pláště a izolace žil kabelu, včetně ukončení žil a stínění - oko</t>
  </si>
  <si>
    <t>912611133</t>
  </si>
  <si>
    <t>217</t>
  </si>
  <si>
    <t>7492756020</t>
  </si>
  <si>
    <t>Pomocné práce pro montáž kabelů montáž označovacího štítku na kabel</t>
  </si>
  <si>
    <t>1299281028</t>
  </si>
  <si>
    <t>218</t>
  </si>
  <si>
    <t>7492756040</t>
  </si>
  <si>
    <t>Pomocné práce pro montáž kabelů zatažení kabelů do chráničky do 4 kg/m</t>
  </si>
  <si>
    <t>-877646617</t>
  </si>
  <si>
    <t>219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</si>
  <si>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</si>
  <si>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</si>
  <si>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1986216304</t>
  </si>
  <si>
    <t>220</t>
  </si>
  <si>
    <t>7493151040</t>
  </si>
  <si>
    <t>Montáž osvětlovacích stožárů včetně výstroje pevných železničních JŽ s výložníkem do 14 m se spouštěcím zařízením - včetně připojovací svorkovnice s oddělovacím transformátorem, kabelového vedení ke svítidlu a veškerého příslušenství (výložník, spouštěcí zařízení apod.). Neobsahuje základovou konstrukci a montáž svítidla</t>
  </si>
  <si>
    <t>-1364453601</t>
  </si>
  <si>
    <t>221</t>
  </si>
  <si>
    <t>7493152010</t>
  </si>
  <si>
    <t>Montáž ocelových výložníků pro osvětlovací stožáry na sloup nebo stěnu výšky do 6 m jednoramenných - včetně veškerého příslušenství a výstroje</t>
  </si>
  <si>
    <t>883893678</t>
  </si>
  <si>
    <t>222</t>
  </si>
  <si>
    <t>7493152015</t>
  </si>
  <si>
    <t>Montáž ocelových výložníků pro osvětlovací stožáry na sloup nebo stěnu výšky do 6 m dvouramenných - včetně veškerého příslušenství a výstroje</t>
  </si>
  <si>
    <t>-1938383351</t>
  </si>
  <si>
    <t>223</t>
  </si>
  <si>
    <t>7493152510</t>
  </si>
  <si>
    <t>Montáž svítidla pro železnici na stožár nebo na bránu trakčního vedení - kompletace a montáž včetně "superlife" světelného zdroje, elektronického předřadníku a připojení kabelu</t>
  </si>
  <si>
    <t>-503044393</t>
  </si>
  <si>
    <t>224</t>
  </si>
  <si>
    <t>7493152520</t>
  </si>
  <si>
    <t>Montáž svítidla pro železnici na pevný stožár výšky do 6 m - kompletace a montáž včetně "superlife" světelného zdroje, elektronického předřadníku a připojení kabelu</t>
  </si>
  <si>
    <t>1854681491</t>
  </si>
  <si>
    <t>225</t>
  </si>
  <si>
    <t>7493152525</t>
  </si>
  <si>
    <t>Montáž svítidla pro železnici na pevný stožár výšky přes 6 m mimo kolejiště - kompletace a montáž včetně "superlife" světelného zdroje, elektronického předřadníku a připojení kabelu</t>
  </si>
  <si>
    <t>1242769392</t>
  </si>
  <si>
    <t>226</t>
  </si>
  <si>
    <t>7493152530</t>
  </si>
  <si>
    <t>Montáž svítidla pro železnici na sklopný stožár - kompletace a montáž včetně "superlife" světelného zdroje, elektronického předřadníku a připojení kabelu</t>
  </si>
  <si>
    <t>2044638623</t>
  </si>
  <si>
    <t>227</t>
  </si>
  <si>
    <t>7493152535</t>
  </si>
  <si>
    <t>Montáž svítidla pro železnici na osvětlovací věž - kompletace a montáž včetně "superlife" světelného zdroje, elektronického předřadníku a připojení kabelu</t>
  </si>
  <si>
    <t>-128117678</t>
  </si>
  <si>
    <t>228</t>
  </si>
  <si>
    <t>7493154020</t>
  </si>
  <si>
    <t>Montáž venkovních svítidel na strop nebo stěnu zářivkových - kompletace a montáž včetně světelného zdroje a připojovacího kabelu</t>
  </si>
  <si>
    <t>549796845</t>
  </si>
  <si>
    <t>229</t>
  </si>
  <si>
    <t>7493155010</t>
  </si>
  <si>
    <t>Montáž elektrovýzbroje stožárů do 4 okruhů - včetně kabelového propojení se svítidlem, instalace rozvodnice do stožáru</t>
  </si>
  <si>
    <t>-462018129</t>
  </si>
  <si>
    <t>230</t>
  </si>
  <si>
    <t>7493155510</t>
  </si>
  <si>
    <t>Montáž stožárových rozvodnic s jedním až dvěmi jistícími prvky</t>
  </si>
  <si>
    <t>82121127</t>
  </si>
  <si>
    <t>231</t>
  </si>
  <si>
    <t>7493155520</t>
  </si>
  <si>
    <t>Montáž stožárových rozvodnic pro stožáry JŽ s oddělovacím transformátorem</t>
  </si>
  <si>
    <t>145561379</t>
  </si>
  <si>
    <t>232</t>
  </si>
  <si>
    <t>7493155530</t>
  </si>
  <si>
    <t>Montáž stožárových rozvodnic na stožár trakčního vedení s jedním až dvěmi jistícími prvky - včetně veškerého příslušenství (průchodky apod.)</t>
  </si>
  <si>
    <t>-1108018210</t>
  </si>
  <si>
    <t>233</t>
  </si>
  <si>
    <t>7493171010</t>
  </si>
  <si>
    <t>Demontáž osvětlovacích stožárů výšky do 6 m - včetně veškeré elektrovýzbroje (svítidla, kabely, rozvodnice)</t>
  </si>
  <si>
    <t>668879949</t>
  </si>
  <si>
    <t>234</t>
  </si>
  <si>
    <t>7493171012</t>
  </si>
  <si>
    <t>Demontáž osvětlovacích stožárů výšky přes 6 do 14 m - včetně veškeré elektrovýzbroje (svítidla, kabely, rozvodnice)</t>
  </si>
  <si>
    <t>-1538433073</t>
  </si>
  <si>
    <t>235</t>
  </si>
  <si>
    <t>7493173010</t>
  </si>
  <si>
    <t>Demontáž elektrovýzbroje osvětlovacích stožárů do výšky 14 m - svítidlo, kabely, rozvodnice</t>
  </si>
  <si>
    <t>156281408</t>
  </si>
  <si>
    <t>236</t>
  </si>
  <si>
    <t>7493174010</t>
  </si>
  <si>
    <t>Demontáž svítidel nástěnných, stropních nebo závěsných</t>
  </si>
  <si>
    <t>-375548961</t>
  </si>
  <si>
    <t>237</t>
  </si>
  <si>
    <t>7493174015</t>
  </si>
  <si>
    <t>Demontáž svítidel z osvětlovacího stožáru, osvětlovací věže nebo brány trakčního vedení</t>
  </si>
  <si>
    <t>-1337316013</t>
  </si>
  <si>
    <t>238</t>
  </si>
  <si>
    <t>7493656015</t>
  </si>
  <si>
    <t>Montáž zásuvkových skříní venkovních na pilíři - skříň obsahuje vstupní svorky pro kabel do 120 mm2, hlavní vypínač, jističe, proudové chrániče, zásuvky, elektrovýzbroj, včetně propojení, provedení zkoušek, dodání atestů a revizní zprávy včetně kusové zkoušky, neobsahuje cenu za zemní práce</t>
  </si>
  <si>
    <t>193245980</t>
  </si>
  <si>
    <t>239</t>
  </si>
  <si>
    <t>7494152010</t>
  </si>
  <si>
    <t>Montáž prázdných rozvodnic plastových nebo oceloplechových min. IP 55, třída izolace II, rozměru š do 400 mm, v do 400 mm - do zdi, na zeď nebo konstrukci, včetně montáže nosné konstrukce, kotevní, spojovací prvků, provedení zkoušek, dodání atestů, revizní zprávy včetně kusové zkoušky, neobsahuje elektrovýzbroj</t>
  </si>
  <si>
    <t>2112494496</t>
  </si>
  <si>
    <t>240</t>
  </si>
  <si>
    <t>7494153015</t>
  </si>
  <si>
    <t>Montáž prázdných plastových kabelových skříní min. IP 44, výšky do 800 mm, hloubky do 320 mm kompaktní pilíř š 660-1 060 mm - včetně elektrovýzbroje</t>
  </si>
  <si>
    <t>-668878389</t>
  </si>
  <si>
    <t>241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</si>
  <si>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</si>
  <si>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</si>
  <si>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-2082379590</t>
  </si>
  <si>
    <t>242</t>
  </si>
  <si>
    <t>7494271015</t>
  </si>
  <si>
    <t>Demontáž rozvaděčů 1 kusu pole nn - včetně demontáže přívodních, vývodových kabelů, rámu apod., včetně nakládky rozvaděče na určený prostředek</t>
  </si>
  <si>
    <t>-576733843</t>
  </si>
  <si>
    <t>243</t>
  </si>
  <si>
    <t>7494231010</t>
  </si>
  <si>
    <t>Přeložky rozvaděčů rozvodnice nn - demontáž, potřebné přemístění, montáž na novém místě, propojení, obnovení funkce, včetně nezbytně nutné opravy poškozených částí</t>
  </si>
  <si>
    <t>1533158594</t>
  </si>
  <si>
    <t>244</t>
  </si>
  <si>
    <t>7494351010</t>
  </si>
  <si>
    <t>Montáž jističů (do 10 kA) jednopólových do 20 A</t>
  </si>
  <si>
    <t>-1152097890</t>
  </si>
  <si>
    <t>245</t>
  </si>
  <si>
    <t>7494351020</t>
  </si>
  <si>
    <t>Montáž jističů (do 10 kA) dvoupólových nebo 1+N pólových do 20 A</t>
  </si>
  <si>
    <t>-1565182025</t>
  </si>
  <si>
    <t>246</t>
  </si>
  <si>
    <t>7494351030</t>
  </si>
  <si>
    <t>Montáž jističů (do 10 kA) třípólových do 20 A</t>
  </si>
  <si>
    <t>-1724476267</t>
  </si>
  <si>
    <t>247</t>
  </si>
  <si>
    <t>7494351032</t>
  </si>
  <si>
    <t>Montáž jističů (do 10 kA) třípólových přes 20 do 63 A</t>
  </si>
  <si>
    <t>396949274</t>
  </si>
  <si>
    <t>248</t>
  </si>
  <si>
    <t>7494351040</t>
  </si>
  <si>
    <t>Montáž jističů (do 10 kA) tři+N pólových do 20 A</t>
  </si>
  <si>
    <t>1955922315</t>
  </si>
  <si>
    <t>249</t>
  </si>
  <si>
    <t>7494351042</t>
  </si>
  <si>
    <t>Montáž jističů (do 10 kA) tři+N pólových přes 20 do 63 A</t>
  </si>
  <si>
    <t>-817306392</t>
  </si>
  <si>
    <t>250</t>
  </si>
  <si>
    <t>7494371055</t>
  </si>
  <si>
    <t>Demontáž zařízení drobného zařízení z rozvaděče nn (signálky, svorky apod.) - stávajícího z rozvaděče nn včetně odpojení přívodních kabelů nebo pasů a nakládky na určený prostředek</t>
  </si>
  <si>
    <t>560698744</t>
  </si>
  <si>
    <t>251</t>
  </si>
  <si>
    <t>7494450510</t>
  </si>
  <si>
    <t>Montáž proudových chráničů dvoupólových do 40 A (10 kA) - do skříně nebo rozvaděče</t>
  </si>
  <si>
    <t>-1348184165</t>
  </si>
  <si>
    <t>252</t>
  </si>
  <si>
    <t>7494450515</t>
  </si>
  <si>
    <t>Montáž proudových chráničů čtyřpólových (10 kA) - do skříně nebo rozvaděče</t>
  </si>
  <si>
    <t>361327914</t>
  </si>
  <si>
    <t>253</t>
  </si>
  <si>
    <t>7494450520</t>
  </si>
  <si>
    <t>Montáž proudových chráničů dvoupólových s nadproudovou ochranou (10 kA) - do skříně nebo rozvaděče</t>
  </si>
  <si>
    <t>-1831913806</t>
  </si>
  <si>
    <t>254</t>
  </si>
  <si>
    <t>7494456512</t>
  </si>
  <si>
    <t>Montáž řadových pojistkových odpínačů pro nožové pojistky do 160 A třípólové velikosti 00, 000 - včetně 2 ks připojovacích sad do rozvaděče nebo skříně</t>
  </si>
  <si>
    <t>-1072407001</t>
  </si>
  <si>
    <t>255</t>
  </si>
  <si>
    <t>7494457015</t>
  </si>
  <si>
    <t>Montáž lištových pojistkových odpínačů pro nožové pojistky třípolové včetně připojovací sady do 250 A velikosti 1 - včetně 2 ks připojovacích sad do rozvaděče nebo skříně</t>
  </si>
  <si>
    <t>-989286062</t>
  </si>
  <si>
    <t>256</t>
  </si>
  <si>
    <t>7494458010</t>
  </si>
  <si>
    <t>Montáž nožových pojistkových vložek velikosti 000, 1, 2, 3, 4a</t>
  </si>
  <si>
    <t>538907543</t>
  </si>
  <si>
    <t>257</t>
  </si>
  <si>
    <t>7494556010</t>
  </si>
  <si>
    <t>Montáž vzduchových stykačů do 100 A - včetně pomocných kontaktů</t>
  </si>
  <si>
    <t>1552495636</t>
  </si>
  <si>
    <t>258</t>
  </si>
  <si>
    <t>7494559010</t>
  </si>
  <si>
    <t>Montáž relé modulárního</t>
  </si>
  <si>
    <t>-468071344</t>
  </si>
  <si>
    <t>259</t>
  </si>
  <si>
    <t>7494651025</t>
  </si>
  <si>
    <t>Montáž ovládacích tlačítek otočných přepínačů</t>
  </si>
  <si>
    <t>1630299079</t>
  </si>
  <si>
    <t>260</t>
  </si>
  <si>
    <t>7494658012</t>
  </si>
  <si>
    <t>Montáž elektroměrů trojfázových - do rozvaděče nebo skříně</t>
  </si>
  <si>
    <t>379642929</t>
  </si>
  <si>
    <t>261</t>
  </si>
  <si>
    <t>7494656055</t>
  </si>
  <si>
    <t>Montáž ostatních měřících přístrojů spínacích hodin 1 - 2 kanálových - do rozvaděče nebo skříně</t>
  </si>
  <si>
    <t>-586977883</t>
  </si>
  <si>
    <t>262</t>
  </si>
  <si>
    <t>7494751010</t>
  </si>
  <si>
    <t>Montáž svodičů přepětí pro sítě nn - typ 1 (třída B) pro třífázové sítě - do rozvaděče nebo skříně</t>
  </si>
  <si>
    <t>-1937058581</t>
  </si>
  <si>
    <t>263</t>
  </si>
  <si>
    <t>7494752012</t>
  </si>
  <si>
    <t>Montáž svodičů přepětí pro sítě nn - typ 1+2 (třída B+C) pro jednofázové sítě - do rozvaděče nebo skříně</t>
  </si>
  <si>
    <t>193797163</t>
  </si>
  <si>
    <t>264</t>
  </si>
  <si>
    <t>7494756016</t>
  </si>
  <si>
    <t>Montáž svornic řadových nn včetně upevnění a štítku pro Cu/Al vodiče do 16 mm2 - do rozvaděče nebo skříně</t>
  </si>
  <si>
    <t>-1938491259</t>
  </si>
  <si>
    <t>265</t>
  </si>
  <si>
    <t>7494756018</t>
  </si>
  <si>
    <t>Montáž svornic řadových nn včetně upevnění a štítku pro Cu/Al vodiče do 50 mm2 - do rozvaděče nebo skříně</t>
  </si>
  <si>
    <t>-164077650</t>
  </si>
  <si>
    <t>266</t>
  </si>
  <si>
    <t>7494757012</t>
  </si>
  <si>
    <t>Montáž ucpávkových vývodek pro kabely, průměru do 28 mm - do rozvaděče nebo skříně</t>
  </si>
  <si>
    <t>-115111967</t>
  </si>
  <si>
    <t>267</t>
  </si>
  <si>
    <t>7494271010</t>
  </si>
  <si>
    <t>Demontáž rozvaděčů rozvodnice nn - včetně demontáže přívodních, vývodových kabelů, rámu apod., včetně nakládky rozvaděče na určený prostředek</t>
  </si>
  <si>
    <t>-1179997898</t>
  </si>
  <si>
    <t>268</t>
  </si>
  <si>
    <t>7496756055</t>
  </si>
  <si>
    <t>Montáž dálkové diagnostiky TS ŽDC doplnění aplikace integračního serveru o datový objekt</t>
  </si>
  <si>
    <t>-806036709</t>
  </si>
  <si>
    <t>269</t>
  </si>
  <si>
    <t>7496756071</t>
  </si>
  <si>
    <t>Montáž dálkové diagnostiky TS ŽDC doplnění aplikace pro energetické klienty o datový objekt</t>
  </si>
  <si>
    <t>32550838</t>
  </si>
  <si>
    <t>270</t>
  </si>
  <si>
    <t>7496756075</t>
  </si>
  <si>
    <t>Montáž dálkové diagnostiky TS ŽDC doplnění/úprava aplikace integračního serveru</t>
  </si>
  <si>
    <t>-1766323553</t>
  </si>
  <si>
    <t>271</t>
  </si>
  <si>
    <t>7497351350</t>
  </si>
  <si>
    <t>Připojení zpětného vedení na kolejnici bez ukončení lan</t>
  </si>
  <si>
    <t>1963700988</t>
  </si>
  <si>
    <t>272</t>
  </si>
  <si>
    <t>7498150510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</si>
  <si>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</si>
  <si>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-1092105013</t>
  </si>
  <si>
    <t>273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</si>
  <si>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</si>
  <si>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</si>
  <si>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1371231310</t>
  </si>
  <si>
    <t>274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</si>
  <si>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</si>
  <si>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</si>
  <si>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-588637383</t>
  </si>
  <si>
    <t>275</t>
  </si>
  <si>
    <t>7498150525</t>
  </si>
  <si>
    <t>Vyhotovení výchozí revizní zprávy příplatek za každých dalších i započatých 500 000 Kč přes 1 000 000 Kč</t>
  </si>
  <si>
    <t>-298824070</t>
  </si>
  <si>
    <t>276</t>
  </si>
  <si>
    <t>7498151010</t>
  </si>
  <si>
    <t>Provedení technické prohlídky a zkoušky na silnoproudém zařízení, zařízení TV, zařízení NS, transformoven, EPZ pro opravné práce pro objem investičních nákladů do 100 000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</si>
  <si>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1534272205</t>
  </si>
  <si>
    <t>277</t>
  </si>
  <si>
    <t>7498151015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</si>
  <si>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</si>
  <si>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-1762406489</t>
  </si>
  <si>
    <t>278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</si>
  <si>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</si>
  <si>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</si>
  <si>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-498726729</t>
  </si>
  <si>
    <t>279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</si>
  <si>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</si>
  <si>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</si>
  <si>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-1397417557</t>
  </si>
  <si>
    <t>280</t>
  </si>
  <si>
    <t>7498154010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</si>
  <si>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</si>
  <si>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2142789670</t>
  </si>
  <si>
    <t>281</t>
  </si>
  <si>
    <t>7498154020</t>
  </si>
  <si>
    <t>Měření intenzity osvětlení vnitřních prostor (orientační měření) - měření intenzity umělého osvětlení v rozsahu tohoto SO dle ČSN EN 12464-1/2 včetně vyhotovení protokolu</t>
  </si>
  <si>
    <t>418781305</t>
  </si>
  <si>
    <t>282</t>
  </si>
  <si>
    <t>7498251010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</si>
  <si>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</si>
  <si>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217662989</t>
  </si>
  <si>
    <t>283</t>
  </si>
  <si>
    <t>7498351010</t>
  </si>
  <si>
    <t>Vydání průkazu způsobilosti pro funkční celek, provizorní stav - vyhotovení dokladu o silnoproudých zařízeních a vydání průkazu způsobilosti</t>
  </si>
  <si>
    <t>1354595915</t>
  </si>
  <si>
    <t>284</t>
  </si>
  <si>
    <t>7498454010</t>
  </si>
  <si>
    <t>Zkoušky vodičů a kabelů nn silových do 1 kV průřezu žíly do 300 mm2 - měření kabelu, vodiče včetně vyhotovení protokolu</t>
  </si>
  <si>
    <t>-320272999</t>
  </si>
  <si>
    <t>285</t>
  </si>
  <si>
    <t>7498455010</t>
  </si>
  <si>
    <t>Zkoušky vodičů a kabelů ovládacích jakéhokoliv počtu žil - měření kabelu, vodiče včetně vyhotovení protokolu</t>
  </si>
  <si>
    <t>2139840261</t>
  </si>
  <si>
    <t>286</t>
  </si>
  <si>
    <t>7498457010</t>
  </si>
  <si>
    <t>Měření intenzity osvětlení instalovaného v rozsahu 1 000 m2 zjišťované plochy - měření intenzity umělého osvětlení v rozsahu tohoto SO dle ČSN EN 12464-1/2 včetně vyhotovení protokolu</t>
  </si>
  <si>
    <t>773628296</t>
  </si>
  <si>
    <t>287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</si>
  <si>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</si>
  <si>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</si>
  <si>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</si>
  <si>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-47336850</t>
  </si>
  <si>
    <t>288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</si>
  <si>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</si>
  <si>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</si>
  <si>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1874267087</t>
  </si>
  <si>
    <t>289</t>
  </si>
  <si>
    <t>7499151030</t>
  </si>
  <si>
    <t>Dokončovací práce zkušební provoz - včetně prokázání technických a kvalitativních parametrů zařízení</t>
  </si>
  <si>
    <t>-847115891</t>
  </si>
  <si>
    <t>290</t>
  </si>
  <si>
    <t>7499151040</t>
  </si>
  <si>
    <t>Dokončovací práce zaškolení obsluhy - seznámení obsluhy s funkcemi zařízení včetně odevzdání dokumentace skutečného provedení</t>
  </si>
  <si>
    <t>-464752208</t>
  </si>
  <si>
    <t>291</t>
  </si>
  <si>
    <t>7499251010</t>
  </si>
  <si>
    <t>Montáž bezpečnostní tabulky výstražné nebo označovací</t>
  </si>
  <si>
    <t>-1544012905</t>
  </si>
  <si>
    <t>292</t>
  </si>
  <si>
    <t>7593505270</t>
  </si>
  <si>
    <t>Montáž kabelového označníku Ball Marker - upevnění kabelového označníku na plášť kabelu upevňovacími prvky</t>
  </si>
  <si>
    <t>424617796</t>
  </si>
  <si>
    <t>293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</si>
  <si>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</si>
  <si>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</si>
  <si>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-1449425802</t>
  </si>
  <si>
    <t>SO 02 - část stavební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</si>
  <si>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</si>
  <si>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</si>
  <si>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</si>
  <si>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</si>
  <si>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</si>
  <si>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</si>
  <si>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</si>
  <si>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</si>
  <si>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</si>
  <si>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</si>
  <si>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46-M - Zemní práce při extr.mont.pracích</t>
  </si>
  <si>
    <t>HSV</t>
  </si>
  <si>
    <t>Práce a dodávky HSV</t>
  </si>
  <si>
    <t>Zemní práce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</si>
  <si>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</si>
  <si>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</si>
  <si>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CS ÚRS 2021 01</t>
  </si>
  <si>
    <t>1784307123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</si>
  <si>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</si>
  <si>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</si>
  <si>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1627505665</t>
  </si>
  <si>
    <t>119001411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</si>
  <si>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do 200 mm</t>
  </si>
  <si>
    <t>-1690258306</t>
  </si>
  <si>
    <t>119001422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</si>
  <si>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</si>
  <si>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-446458755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</si>
  <si>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</si>
  <si>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</si>
  <si>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m3</t>
  </si>
  <si>
    <t>-1121481601</t>
  </si>
  <si>
    <t>131113102</t>
  </si>
  <si>
    <t>Hloubení jam ručně zapažených i nezapažených s urovnáním dna do předepsaného profilu a spádu v hornině třídy těžitelnosti I skupiny 1 a 2 nesoudržných</t>
  </si>
  <si>
    <t>-1031538285</t>
  </si>
  <si>
    <t>132212601</t>
  </si>
  <si>
    <t>Hloubení rýh vedle kolejí šířky do 800 mm ručně zapažených i nezapažených, hloubky do 1,5 m objemu do 2 m3 v hornině třídy těžitelnosti I skupiny 3</t>
  </si>
  <si>
    <t>955678042</t>
  </si>
  <si>
    <t>132212431</t>
  </si>
  <si>
    <t>Hloubení rýh pod kolejí šířky přes 800 do 2 000 mm ručně zapažených i nezapažených objemu do 2 m3 v hornině třídy těžitelnosti I skupiny 3</t>
  </si>
  <si>
    <t>1305430273</t>
  </si>
  <si>
    <t>131213102</t>
  </si>
  <si>
    <t>Hloubení jam ručně zapažených i nezapažených s urovnáním dna do předepsaného profilu a spádu v hornině třídy těžitelnosti I skupiny 3 nesoudržných</t>
  </si>
  <si>
    <t>823638508</t>
  </si>
  <si>
    <t>151101102</t>
  </si>
  <si>
    <t>Zřízení pažení a rozepření stěn rýh pro podzemní vedení příložné pro jakoukoliv mezerovitost, hloubky do 4 m</t>
  </si>
  <si>
    <t>517821025</t>
  </si>
  <si>
    <t>151101112</t>
  </si>
  <si>
    <t>Odstranění pažení a rozepření stěn rýh pro podzemní vedení s uložením materiálu na vzdálenost do 3 m od kraje výkopu příložné, hloubky přes 2 do 4 m</t>
  </si>
  <si>
    <t>-1451071229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</si>
  <si>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</si>
  <si>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</si>
  <si>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-1517101766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</si>
  <si>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</si>
  <si>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</si>
  <si>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1099271522</t>
  </si>
  <si>
    <t>171111111</t>
  </si>
  <si>
    <t>Hutnění zeminy pro spodní stavbu železnic tloušťky vrstvy do 20 cm</t>
  </si>
  <si>
    <t>-616819981</t>
  </si>
  <si>
    <t>171201221</t>
  </si>
  <si>
    <t>Poplatek za uložení stavebního odpadu na skládce (skládkovné) zeminy a kamení zatříděného do Katalogu odpadů pod kódem 17 05 04</t>
  </si>
  <si>
    <t>t</t>
  </si>
  <si>
    <t>-2121316751</t>
  </si>
  <si>
    <t>171251201</t>
  </si>
  <si>
    <t>Uložení sypaniny na skládky nebo meziskládky bez hutnění s upravením uložené sypaniny do předepsaného tvaru</t>
  </si>
  <si>
    <t>-855776712</t>
  </si>
  <si>
    <t>174111101</t>
  </si>
  <si>
    <t>Zásyp sypaninou z jakékoliv horniny ručně s uložením výkopku ve vrstvách se zhutněním jam, šachet, rýh nebo kolem objektů v těchto vykopávkách</t>
  </si>
  <si>
    <t>-1623498053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</si>
  <si>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</si>
  <si>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</si>
  <si>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2131279661</t>
  </si>
  <si>
    <t>182111121</t>
  </si>
  <si>
    <t>Svahování trvalých svahů do projektovaných profilů ručně s potřebným přemístěním výkopku při svahování v zářezech v hornině třídy těžitelnosti I skupiny 1 až 2</t>
  </si>
  <si>
    <t>908193225</t>
  </si>
  <si>
    <t>460431192</t>
  </si>
  <si>
    <t>Zásyp kabelových rýh ručně s přemístění sypaniny ze vzdálenosti do 10 m, s uložením výkopku ve vrstvách včetně zhutnění a úpravy povrchu šířky 35 cm hloubky 90 cm z horniny třídy těžitelnosti I skupiny 3</t>
  </si>
  <si>
    <t>1997905370</t>
  </si>
  <si>
    <t>460631122</t>
  </si>
  <si>
    <t>Zemní protlaky neřízený zemní protlak (krtek) v hornině třídy těžitelnosti I a II skupiny 3 a 4 průměr protlaku přes 50 do 63 mm</t>
  </si>
  <si>
    <t>1910605041</t>
  </si>
  <si>
    <t>460631123</t>
  </si>
  <si>
    <t>Zemní protlaky neřízený zemní protlak (krtek) v hornině třídy těžitelnosti I a II skupiny 3 a 4 průměr protlaku přes 63 do 75 mm</t>
  </si>
  <si>
    <t>-355362702</t>
  </si>
  <si>
    <t>460631124</t>
  </si>
  <si>
    <t>Zemní protlaky neřízený zemní protlak (krtek) v hornině třídy těžitelnosti I a II skupiny 3 a 4 průměr protlaku přes 75 do 90 mm</t>
  </si>
  <si>
    <t>-1483418651</t>
  </si>
  <si>
    <t>460631125</t>
  </si>
  <si>
    <t>Zemní protlaky neřízený zemní protlak (krtek) v hornině třídy těžitelnosti I a II skupiny 3 a 4 průměr protlaku přes 90 do 110 mm</t>
  </si>
  <si>
    <t>-1302716894</t>
  </si>
  <si>
    <t>460631211</t>
  </si>
  <si>
    <t>Zemní protlaky řízené horizontální vrtání v hornině třídy těžitelnosti I a II skupiny 1 až 4 včetně protlačení trub v hloubce do 6 m vnějšího průměru vrtu do 90 mm</t>
  </si>
  <si>
    <t>916976087</t>
  </si>
  <si>
    <t>460631212</t>
  </si>
  <si>
    <t>Zemní protlaky řízené horizontální vrtání v hornině třídy těžitelnosti I a II skupiny 1 až 4 včetně protlačení trub v hloubce do 6 m vnějšího průměru vrtu přes 90 do 110 mm</t>
  </si>
  <si>
    <t>1573145416</t>
  </si>
  <si>
    <t>460632113</t>
  </si>
  <si>
    <t>Zemní protlaky zemní práce nutné k provedení protlaku výkop včetně zásypu ručně startovací jáma v hornině třídy těžitelnosti I skupiny 3</t>
  </si>
  <si>
    <t>-2060715219</t>
  </si>
  <si>
    <t>460632213</t>
  </si>
  <si>
    <t>Zemní protlaky zemní práce nutné k provedení protlaku výkop včetně zásypu ručně koncová jáma v hornině třídy těžitelnosti I skupiny 3</t>
  </si>
  <si>
    <t>960391446</t>
  </si>
  <si>
    <t>Zakládání</t>
  </si>
  <si>
    <t>583336250</t>
  </si>
  <si>
    <t>kamenivo těžené hrubé frakce 4/8</t>
  </si>
  <si>
    <t>1468840085</t>
  </si>
  <si>
    <t>58331351</t>
  </si>
  <si>
    <t>kamenivo těžené drobné frakce 0/4</t>
  </si>
  <si>
    <t>1933595649</t>
  </si>
  <si>
    <t>Svislé a kompletní konstrukce</t>
  </si>
  <si>
    <t>589329310</t>
  </si>
  <si>
    <t>beton C 25/30 X0 kamenivo frakce 0/8</t>
  </si>
  <si>
    <t>-738423048</t>
  </si>
  <si>
    <t>Vodorovné konstrukce</t>
  </si>
  <si>
    <t>Komunikace pozemní</t>
  </si>
  <si>
    <t>511501111</t>
  </si>
  <si>
    <t>Podkladní konstrukční vrstvy pro kolej jakékoliv tloušťky a šířky pruhu s dodáním hmot ze štěrkodrti</t>
  </si>
  <si>
    <t>-1412613159</t>
  </si>
  <si>
    <t>512533121</t>
  </si>
  <si>
    <t>Odstranění kolejového lože s přehozením materiálu na vzdálenost do 3 m s naložením na dopravní prostředek z kameniva (drceného nebo štěrkopísku) mezi pražci koleje nebo kolejového rozvětvení</t>
  </si>
  <si>
    <t>912617615</t>
  </si>
  <si>
    <t>542301111</t>
  </si>
  <si>
    <t>Posunutí pražců ve směru osy koleje pro jakýkoliv rozchod koleje</t>
  </si>
  <si>
    <t>262579207</t>
  </si>
  <si>
    <t>543111112</t>
  </si>
  <si>
    <t>Směrové a výškové vyrovnání koleje nebo kolejového rozvětvení ze žlábkových kolejnic na pražcích dřevěných</t>
  </si>
  <si>
    <t>-677304875</t>
  </si>
  <si>
    <t>544191181</t>
  </si>
  <si>
    <t>Měření geometrických parametrů koleje všech soustav</t>
  </si>
  <si>
    <t>421548208</t>
  </si>
  <si>
    <t>58344171</t>
  </si>
  <si>
    <t>štěrkodrť frakce 0/32</t>
  </si>
  <si>
    <t>-917542934</t>
  </si>
  <si>
    <t>564861111</t>
  </si>
  <si>
    <t>Podklad ze štěrkodrti ŠD s rozprostřením a zhutněním, po zhutnění tl. 200 mm</t>
  </si>
  <si>
    <t>229041198</t>
  </si>
  <si>
    <t>564871116</t>
  </si>
  <si>
    <t>Podklad ze štěrkodrti ŠD s rozprostřením a zhutněním, po zhutnění tl. 300 mm</t>
  </si>
  <si>
    <t>-137397405</t>
  </si>
  <si>
    <t>577165122</t>
  </si>
  <si>
    <t>Asfaltový beton vrstva ložní ACL 16 (ABH) s rozprostřením a zhutněním z nemodifikovaného asfaltu v pruhu šířky přes 3 m, po zhutnění tl. 70 mm</t>
  </si>
  <si>
    <t>-1459092750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</si>
  <si>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</si>
  <si>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</si>
  <si>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596989626</t>
  </si>
  <si>
    <t>59245001</t>
  </si>
  <si>
    <t>dlažba zámková tvaru I 200x165x40mm přírodní</t>
  </si>
  <si>
    <t>1997175572</t>
  </si>
  <si>
    <t>35442062</t>
  </si>
  <si>
    <t>pás zemnící 30x4mm FeZn</t>
  </si>
  <si>
    <t>kg</t>
  </si>
  <si>
    <t>1436596086</t>
  </si>
  <si>
    <t>Ostatní konstrukce a práce, bourání</t>
  </si>
  <si>
    <t>921901116</t>
  </si>
  <si>
    <t>Úrovňový železniční přejezd dřevěná přejezdová konstrukce z pražců</t>
  </si>
  <si>
    <t>-1656745050</t>
  </si>
  <si>
    <t>921901351</t>
  </si>
  <si>
    <t>Rozebrání úrovňového přejezdu s uložením vyzískaného materiálu na vzdálenost do 20 m nebo naložením na dopravní prostředek</t>
  </si>
  <si>
    <t>983952197</t>
  </si>
  <si>
    <t>922501117</t>
  </si>
  <si>
    <t>Drážní stezka mezi kolejemi ve stanicích a podél kolejí ve stanicích a na trati z drti kamenné se zhutněním vrstvy 100 mm</t>
  </si>
  <si>
    <t>318861471</t>
  </si>
  <si>
    <t>962042334</t>
  </si>
  <si>
    <t>Bourání zdiva z betonu prostého pilířů průřezu do 0,36 m2</t>
  </si>
  <si>
    <t>1521096915</t>
  </si>
  <si>
    <t>997</t>
  </si>
  <si>
    <t>Přesun sutě</t>
  </si>
  <si>
    <t>997002511</t>
  </si>
  <si>
    <t>Vodorovné přemístění suti a vybouraných hmot bez naložení, se složením a hrubým urovnáním na vzdálenost do 1 km</t>
  </si>
  <si>
    <t>1856306907</t>
  </si>
  <si>
    <t>997002611</t>
  </si>
  <si>
    <t>Nakládání suti a vybouraných hmot na dopravní prostředek pro vodorovné přemístění</t>
  </si>
  <si>
    <t>-781212604</t>
  </si>
  <si>
    <t>997006512</t>
  </si>
  <si>
    <t>Vodorovná doprava suti na skládku s naložením na dopravní prostředek a složením přes 100 m do 1 km</t>
  </si>
  <si>
    <t>1023255338</t>
  </si>
  <si>
    <t>997013501</t>
  </si>
  <si>
    <t>Odvoz suti a vybouraných hmot na skládku nebo meziskládku se složením, na vzdálenost do 1 km</t>
  </si>
  <si>
    <t>529617268</t>
  </si>
  <si>
    <t>997013509</t>
  </si>
  <si>
    <t>Odvoz suti a vybouraných hmot na skládku nebo meziskládku se složením, na vzdálenost Příplatek k ceně za každý další i započatý 1 km přes 1 km</t>
  </si>
  <si>
    <t>-1370350380</t>
  </si>
  <si>
    <t>997013601</t>
  </si>
  <si>
    <t>Poplatek za uložení stavebního odpadu na skládce (skládkovné) z prostého betonu zatříděného do Katalogu odpadů pod kódem 17 01 01</t>
  </si>
  <si>
    <t>-590336473</t>
  </si>
  <si>
    <t>PSV</t>
  </si>
  <si>
    <t>Práce a dodávky PSV</t>
  </si>
  <si>
    <t>741</t>
  </si>
  <si>
    <t>Elektroinstalace - silnoproud</t>
  </si>
  <si>
    <t>741132331</t>
  </si>
  <si>
    <t>Ukončení kabelů nebo vodičů koncovkou nebo s vývodkou ucpávkovou přes 4 žíly nevýbušnou, průřezu vodiče do 4 mm2 a počtu žil do 10</t>
  </si>
  <si>
    <t>-1885644746</t>
  </si>
  <si>
    <t>741132412</t>
  </si>
  <si>
    <t>Ukončení kabelů nebo vodičů koncovkou nebo s vývodkou přírubovou jednocestnou, kabelů nebo vodičů celoplastových, počtu a průřezu žil 2x1,5 až 6 mm2</t>
  </si>
  <si>
    <t>791677801</t>
  </si>
  <si>
    <t>741132424</t>
  </si>
  <si>
    <t>Ukončení kabelů nebo vodičů koncovkou nebo s vývodkou přírubovou jednocestnou, kabelů nebo vodičů celoplastových, počtu a průřezu žil 4x0,5 až 16 mm2</t>
  </si>
  <si>
    <t>-2113819435</t>
  </si>
  <si>
    <t>741132425</t>
  </si>
  <si>
    <t>Ukončení kabelů nebo vodičů koncovkou nebo s vývodkou přírubovou jednocestnou, kabelů nebo vodičů celoplastových, počtu a průřezu žil 4x25 mm2</t>
  </si>
  <si>
    <t>544076457</t>
  </si>
  <si>
    <t>741132427</t>
  </si>
  <si>
    <t>Ukončení kabelů nebo vodičů koncovkou nebo s vývodkou přírubovou jednocestnou, kabelů nebo vodičů celoplastových, počtu a průřezu žil 4x50 mm2</t>
  </si>
  <si>
    <t>490804287</t>
  </si>
  <si>
    <t>741132432</t>
  </si>
  <si>
    <t>Ukončení kabelů nebo vodičů koncovkou nebo s vývodkou přírubovou jednocestnou, kabelů nebo vodičů celoplastových, počtu a průřezu žil 4x120 mm2</t>
  </si>
  <si>
    <t>-1102333019</t>
  </si>
  <si>
    <t>741136031</t>
  </si>
  <si>
    <t>Propojení kabelů nebo vodičů spojkou venkovní teplem smršťovací kabelů silových celoplastových počtu a průřezu žil 4x10 až 16 mm2</t>
  </si>
  <si>
    <t>1237321885</t>
  </si>
  <si>
    <t>35436021</t>
  </si>
  <si>
    <t>spojka kabelová smršťovaná přímé do 1kV 91ah-21s 4x6-25mm</t>
  </si>
  <si>
    <t>-1164685297</t>
  </si>
  <si>
    <t>35436023</t>
  </si>
  <si>
    <t>spojka kabelová smršťovaná přímé do 1kV 91ah-22s 4x16-50mm</t>
  </si>
  <si>
    <t>-485243766</t>
  </si>
  <si>
    <t>35436026</t>
  </si>
  <si>
    <t>spojka kabelová smršťovaná přímé do 1kV 91ah-25s 4x95-300mm</t>
  </si>
  <si>
    <t>1577992310</t>
  </si>
  <si>
    <t>35436314</t>
  </si>
  <si>
    <t>hlava rozdělovací smršťovaná přímá do 1kV SKE 4f/1+2 kabel 12-32mm/průřez 1,5-35mm</t>
  </si>
  <si>
    <t>-844004032</t>
  </si>
  <si>
    <t>741136032</t>
  </si>
  <si>
    <t>Propojení kabelů nebo vodičů spojkou venkovní teplem smršťovací kabelů silových celoplastových počtu a průřezu žil 4x25 až 35 mm2</t>
  </si>
  <si>
    <t>-268156623</t>
  </si>
  <si>
    <t>741136033</t>
  </si>
  <si>
    <t>Propojení kabelů nebo vodičů spojkou venkovní teplem smršťovací kabelů silových celoplastových počtu a průřezu žil 4x50 až 70 mm2</t>
  </si>
  <si>
    <t>738634682</t>
  </si>
  <si>
    <t>741136034</t>
  </si>
  <si>
    <t>Propojení kabelů nebo vodičů spojkou venkovní teplem smršťovací kabelů silových celoplastových počtu a průřezu žil 4x95 až 150 mm2</t>
  </si>
  <si>
    <t>1113895227</t>
  </si>
  <si>
    <t>46-M</t>
  </si>
  <si>
    <t>Zemní práce při extr.mont.pracích</t>
  </si>
  <si>
    <t>460010021</t>
  </si>
  <si>
    <t>Vytyčení trasy vedení kabelového (podzemního) v obvodu železniční stanice</t>
  </si>
  <si>
    <t>km</t>
  </si>
  <si>
    <t>52639781</t>
  </si>
  <si>
    <t>460030024</t>
  </si>
  <si>
    <t>Přípravné terénní práce odstranění dřevitého porostu z keřů nebo stromků průměru kmenů do 5 cm včetně odstranění kořenů a složení do hromad nebo naložení na dopravní prostředek tvrdého hustého</t>
  </si>
  <si>
    <t>-1291242062</t>
  </si>
  <si>
    <t>460161141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</si>
  <si>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1 a 2</t>
  </si>
  <si>
    <t>1173674729</t>
  </si>
  <si>
    <t>460161161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</si>
  <si>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1 a 2</t>
  </si>
  <si>
    <t>-1116714080</t>
  </si>
  <si>
    <t>460161281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</si>
  <si>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 skupiny 1 a 2</t>
  </si>
  <si>
    <t>1277466293</t>
  </si>
  <si>
    <t>460161521</t>
  </si>
  <si>
    <t>Hloubení zapažených i nezapažených kabelových rýh ručně včetně urovnání dna s přemístěním výkopku do vzdálenosti 3 m od okraje jámy nebo s naložením na dopravní prostředek šířky 65 cm hloubky 150 cm v hornině třídy těžitelnosti I skupiny 1 a 2</t>
  </si>
  <si>
    <t>63935658</t>
  </si>
  <si>
    <t>460431151</t>
  </si>
  <si>
    <t>Zásyp kabelových rýh ručně s přemístění sypaniny ze vzdálenosti do 10 m, s uložením výkopku ve vrstvách včetně zhutnění a úpravy povrchu šířky 35 cm hloubky 50 cm z hornině třídy těžitelnosti I skupiny 1 a 2</t>
  </si>
  <si>
    <t>86681543</t>
  </si>
  <si>
    <t>460431171</t>
  </si>
  <si>
    <t>Zásyp kabelových rýh ručně s přemístění sypaniny ze vzdálenosti do 10 m, s uložením výkopku ve vrstvách včetně zhutnění a úpravy povrchu šířky 35 cm hloubky 70 cm z horniny třídy těžitelnosti I skupiny 1 a 2</t>
  </si>
  <si>
    <t>-1521419218</t>
  </si>
  <si>
    <t>460431291</t>
  </si>
  <si>
    <t>Zásyp kabelových rýh ručně s přemístění sypaniny ze vzdálenosti do 10 m, s uložením výkopku ve vrstvách včetně zhutnění a úpravy povrchu šířky 50 cm hloubky 90 cm z horniny třídy těžitelnosti I skupiny 1 a 2</t>
  </si>
  <si>
    <t>1083518355</t>
  </si>
  <si>
    <t>460431941</t>
  </si>
  <si>
    <t>Zásyp kabelových rýh ručně s přemístění sypaniny ze vzdálenosti do 10 m, s uložením výkopku ve vrstvách včetně zhutnění a úpravy povrchu šířky 100 cm hloubky 150 cm z horniny třídy těžitelnosti I skupiny 1 a 2</t>
  </si>
  <si>
    <t>-76762346</t>
  </si>
  <si>
    <t>460541111</t>
  </si>
  <si>
    <t>Úprava pláně strojně v hornině třídy těžitelnosti I skupiny 1 až 3 bez zhutnění</t>
  </si>
  <si>
    <t>1837372972</t>
  </si>
  <si>
    <t>460631213</t>
  </si>
  <si>
    <t>Zemní protlaky řízené horizontální vrtání v hornině třídy těžitelnosti I a II skupiny 1 až 4 včetně protlačení trub v hloubce do 6 m vnějšího průměru vrtu přes 110 do 140 mm</t>
  </si>
  <si>
    <t>527250234</t>
  </si>
  <si>
    <t>28619320</t>
  </si>
  <si>
    <t>trubka kanalizační PE-HD D 110mm</t>
  </si>
  <si>
    <t>-2122056936</t>
  </si>
  <si>
    <t>28619324</t>
  </si>
  <si>
    <t>trubka kanalizační PE-HD D 180mm</t>
  </si>
  <si>
    <t>2010546454</t>
  </si>
  <si>
    <t>VV</t>
  </si>
  <si>
    <t>163,106796116505*1,03 'Přepočtené koeficientem množství</t>
  </si>
  <si>
    <t>460631215</t>
  </si>
  <si>
    <t>Zemní protlaky řízené horizontální vrtání v hornině třídy těžitelnosti I a II skupiny 1 až 4 včetně protlačení trub v hloubce do 6 m vnějšího průměru vrtu přes 180 do 225 mm</t>
  </si>
  <si>
    <t>1801480236</t>
  </si>
  <si>
    <t>460641125</t>
  </si>
  <si>
    <t>Základové konstrukce základ bez bednění do rostlé zeminy z monolitického železobetonu bez výztuže bez zvláštních nároků na prostředí tř. C 25/30</t>
  </si>
  <si>
    <t>-2115178906</t>
  </si>
  <si>
    <t>460641411</t>
  </si>
  <si>
    <t>Základové konstrukce bednění s případnými vzpěrami nezabudované zřízení</t>
  </si>
  <si>
    <t>-773245635</t>
  </si>
  <si>
    <t>460641412</t>
  </si>
  <si>
    <t>Základové konstrukce bednění s případnými vzpěrami nezabudované odstranění</t>
  </si>
  <si>
    <t>1652154561</t>
  </si>
  <si>
    <t>460661112</t>
  </si>
  <si>
    <t>Kabelové lože z písku včetně podsypu, zhutnění a urovnání povrchu pro kabely nn bez zakrytí, šířky přes 35 do 50 cm</t>
  </si>
  <si>
    <t>1841580233</t>
  </si>
  <si>
    <t>460671112</t>
  </si>
  <si>
    <t>Výstražná fólie z PVC pro krytí kabelů včetně vyrovnání povrchu rýhy, rozvinutí a uložení fólie šířky do 25 cm</t>
  </si>
  <si>
    <t>-1121843848</t>
  </si>
  <si>
    <t>460752112</t>
  </si>
  <si>
    <t>Osazení kabelových kanálů včetně utěsnění, vyspárování a zakrytí víkem ze žlabů plastových do rýhy, bez výkopových prací vnější šířky přes 10 do 20 cm</t>
  </si>
  <si>
    <t>2126221769</t>
  </si>
  <si>
    <t>460791114</t>
  </si>
  <si>
    <t>Montáž trubek ochranných uložených volně do rýhy plastových tuhých, vnitřního průměru přes 90 do 110 mm</t>
  </si>
  <si>
    <t>1056811623</t>
  </si>
  <si>
    <t>34571355</t>
  </si>
  <si>
    <t>trubka elektroinstalační ohebná dvouplášťová korugovaná (chránička) D 94/110mm, HDPE+LDPE</t>
  </si>
  <si>
    <t>438579387</t>
  </si>
  <si>
    <t>34571352</t>
  </si>
  <si>
    <t>trubka elektroinstalační ohebná dvouplášťová korugovaná (chránička) D 52/63mm, HDPE+LDPE</t>
  </si>
  <si>
    <t>-1425274119</t>
  </si>
  <si>
    <t>34575138</t>
  </si>
  <si>
    <t>žlab kabelový s víkem PVC (120x100)</t>
  </si>
  <si>
    <t>2118110270</t>
  </si>
  <si>
    <t>34575152</t>
  </si>
  <si>
    <t>žlab kabelový s víkem PVC (200x126)</t>
  </si>
  <si>
    <t>-174158709</t>
  </si>
  <si>
    <t>460791213</t>
  </si>
  <si>
    <t>Montáž trubek ochranných uložených volně do rýhy plastových ohebných, vnitřního průměru přes 50 do 90 mm</t>
  </si>
  <si>
    <t>475208127</t>
  </si>
  <si>
    <t>469972111</t>
  </si>
  <si>
    <t>Odvoz suti a vybouraných hmot odvoz suti a vybouraných hmot do 1 km</t>
  </si>
  <si>
    <t>1638775227</t>
  </si>
  <si>
    <t>469972121</t>
  </si>
  <si>
    <t>Odvoz suti a vybouraných hmot odvoz suti a vybouraných hmot Příplatek k ceně za každý další i započatý 1 km</t>
  </si>
  <si>
    <t>-2013252303</t>
  </si>
  <si>
    <t>SO 03 - VRN</t>
  </si>
  <si>
    <t>VRN - Vedlejší rozpočtové náklady</t>
  </si>
  <si>
    <t>Vedlejší rozpočtové náklady</t>
  </si>
  <si>
    <t>022102001</t>
  </si>
  <si>
    <t>Geodetické práce Geodetické práce elektrického zařízení</t>
  </si>
  <si>
    <t>%</t>
  </si>
  <si>
    <t>437829515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</si>
  <si>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</si>
  <si>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</si>
  <si>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-2031479081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</si>
  <si>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</si>
  <si>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</si>
  <si>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-105257617</t>
  </si>
  <si>
    <t>024101401</t>
  </si>
  <si>
    <t>Inženýrská činnost koordinační a kompletační činnost</t>
  </si>
  <si>
    <t>-1270123624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</si>
  <si>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</si>
  <si>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</si>
  <si>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1894121896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</si>
  <si>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</si>
  <si>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</si>
  <si>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-1332018091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</si>
  <si>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</si>
  <si>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</si>
  <si>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761684391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</si>
  <si>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</si>
  <si>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</si>
  <si>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-1992455717</t>
  </si>
  <si>
    <t>031111051</t>
  </si>
  <si>
    <t>Zařízení a vybavení staveniště pronájem ploch</t>
  </si>
  <si>
    <t>-1427578018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</si>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</sst>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SEE121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Opravy osvětlení v obvodu SEE Brno 2021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Obvod SEE OŘ Brno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15. 4. 2021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s.o., OŘ Brno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SEE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01 - část elektro'!J30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'SO 01 - část elektro'!P79</f>
        <v>0</v>
      </c>
      <c r="AV55" s="119">
        <f>'SO 01 - část elektro'!J33</f>
        <v>0</v>
      </c>
      <c r="AW55" s="119">
        <f>'SO 01 - část elektro'!J34</f>
        <v>0</v>
      </c>
      <c r="AX55" s="119">
        <f>'SO 01 - část elektro'!J35</f>
        <v>0</v>
      </c>
      <c r="AY55" s="119">
        <f>'SO 01 - část elektro'!J36</f>
        <v>0</v>
      </c>
      <c r="AZ55" s="119">
        <f>'SO 01 - část elektro'!F33</f>
        <v>0</v>
      </c>
      <c r="BA55" s="119">
        <f>'SO 01 - část elektro'!F34</f>
        <v>0</v>
      </c>
      <c r="BB55" s="119">
        <f>'SO 01 - část elektro'!F35</f>
        <v>0</v>
      </c>
      <c r="BC55" s="119">
        <f>'SO 01 - část elektro'!F36</f>
        <v>0</v>
      </c>
      <c r="BD55" s="121">
        <f>'SO 01 - část elektro'!F37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02 - část stavební'!J30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'SO 02 - část stavební'!P90</f>
        <v>0</v>
      </c>
      <c r="AV56" s="119">
        <f>'SO 02 - část stavební'!J33</f>
        <v>0</v>
      </c>
      <c r="AW56" s="119">
        <f>'SO 02 - část stavební'!J34</f>
        <v>0</v>
      </c>
      <c r="AX56" s="119">
        <f>'SO 02 - část stavební'!J35</f>
        <v>0</v>
      </c>
      <c r="AY56" s="119">
        <f>'SO 02 - část stavební'!J36</f>
        <v>0</v>
      </c>
      <c r="AZ56" s="119">
        <f>'SO 02 - část stavební'!F33</f>
        <v>0</v>
      </c>
      <c r="BA56" s="119">
        <f>'SO 02 - část stavební'!F34</f>
        <v>0</v>
      </c>
      <c r="BB56" s="119">
        <f>'SO 02 - část stavební'!F35</f>
        <v>0</v>
      </c>
      <c r="BC56" s="119">
        <f>'SO 02 - část stavební'!F36</f>
        <v>0</v>
      </c>
      <c r="BD56" s="121">
        <f>'SO 02 - část stavební'!F37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 03 - VRN'!J30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23">
        <v>0</v>
      </c>
      <c r="AT57" s="124">
        <f>ROUND(SUM(AV57:AW57),2)</f>
        <v>0</v>
      </c>
      <c r="AU57" s="125">
        <f>'SO 03 - VRN'!P80</f>
        <v>0</v>
      </c>
      <c r="AV57" s="124">
        <f>'SO 03 - VRN'!J33</f>
        <v>0</v>
      </c>
      <c r="AW57" s="124">
        <f>'SO 03 - VRN'!J34</f>
        <v>0</v>
      </c>
      <c r="AX57" s="124">
        <f>'SO 03 - VRN'!J35</f>
        <v>0</v>
      </c>
      <c r="AY57" s="124">
        <f>'SO 03 - VRN'!J36</f>
        <v>0</v>
      </c>
      <c r="AZ57" s="124">
        <f>'SO 03 - VRN'!F33</f>
        <v>0</v>
      </c>
      <c r="BA57" s="124">
        <f>'SO 03 - VRN'!F34</f>
        <v>0</v>
      </c>
      <c r="BB57" s="124">
        <f>'SO 03 - VRN'!F35</f>
        <v>0</v>
      </c>
      <c r="BC57" s="124">
        <f>'SO 03 - VRN'!F36</f>
        <v>0</v>
      </c>
      <c r="BD57" s="126">
        <f>'SO 03 - VRN'!F37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rvN3KXcd00BuR5Q8x3sn6wN97jw0mb/e5nGD7cx2S6s5kFpc9wnX0k2XNfQNrWJjOnSLEuHUeu7CcaJt/i2/cw==" hashValue="Q2mBu1fiB0pUCuvIblVWeVhMwx08VSOluNdVBzf/TXEPjgQbf3ndRHrLKIADTGmF9Jw0Sv7Mc4In2yvHn6Mc5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část elektro'!C2" display="/"/>
    <hyperlink ref="A56" location="'SO 02 - část stavební'!C2" display="/"/>
    <hyperlink ref="A57" location="'SO 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Opravy osvětlení v obvodu SEE Brno 2021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15. 4. 2021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ROUND(J79,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ROUND((SUM(BE79:BE373)),  2)</f>
        <v>0</v>
      </c>
      <c r="G33" s="37"/>
      <c r="H33" s="37"/>
      <c r="I33" s="147">
        <v>0.20999999999999999</v>
      </c>
      <c r="J33" s="146">
        <f>ROUND(((SUM(BE79:BE373))*I33),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ROUND((SUM(BF79:BF373)),  2)</f>
        <v>0</v>
      </c>
      <c r="G34" s="37"/>
      <c r="H34" s="37"/>
      <c r="I34" s="147">
        <v>0.14999999999999999</v>
      </c>
      <c r="J34" s="146">
        <f>ROUND(((SUM(BF79:BF373))*I34),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ROUND((SUM(BG79:BG373)),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ROUND((SUM(BH79:BH373)),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ROUND((SUM(BI79:BI373)),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Opravy osvětlení v obvodu SEE Brno 2021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01 - část elektro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Obvod SEE OŘ Brno</v>
      </c>
      <c r="G52" s="39"/>
      <c r="H52" s="39"/>
      <c r="I52" s="31" t="s">
        <v>23</v>
      </c>
      <c r="J52" s="71" t="str">
        <f>IF(J12="","",J12)</f>
        <v>15. 4. 2021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s.o., OŘ Brno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SEE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96</v>
      </c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59" t="str">
        <f>E7</f>
        <v>Opravy osvětlení v obvodu SEE Brno 2021</v>
      </c>
      <c r="F69" s="31"/>
      <c r="G69" s="31"/>
      <c r="H69" s="31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90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SO 01 - část elektro</v>
      </c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Obvod SEE OŘ Brno</v>
      </c>
      <c r="G73" s="39"/>
      <c r="H73" s="39"/>
      <c r="I73" s="31" t="s">
        <v>23</v>
      </c>
      <c r="J73" s="71" t="str">
        <f>IF(J12="","",J12)</f>
        <v>15. 4. 2021</v>
      </c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5.15" customHeight="1">
      <c r="A75" s="37"/>
      <c r="B75" s="38"/>
      <c r="C75" s="31" t="s">
        <v>25</v>
      </c>
      <c r="D75" s="39"/>
      <c r="E75" s="39"/>
      <c r="F75" s="26" t="str">
        <f>E15</f>
        <v>Správa železnic, s.o., OŘ Brno</v>
      </c>
      <c r="G75" s="39"/>
      <c r="H75" s="39"/>
      <c r="I75" s="31" t="s">
        <v>31</v>
      </c>
      <c r="J75" s="35" t="str">
        <f>E21</f>
        <v xml:space="preserve"> 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SEE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64"/>
      <c r="B78" s="165"/>
      <c r="C78" s="166" t="s">
        <v>97</v>
      </c>
      <c r="D78" s="167" t="s">
        <v>57</v>
      </c>
      <c r="E78" s="167" t="s">
        <v>53</v>
      </c>
      <c r="F78" s="167" t="s">
        <v>54</v>
      </c>
      <c r="G78" s="167" t="s">
        <v>98</v>
      </c>
      <c r="H78" s="167" t="s">
        <v>99</v>
      </c>
      <c r="I78" s="167" t="s">
        <v>100</v>
      </c>
      <c r="J78" s="167" t="s">
        <v>94</v>
      </c>
      <c r="K78" s="168" t="s">
        <v>101</v>
      </c>
      <c r="L78" s="169"/>
      <c r="M78" s="91" t="s">
        <v>19</v>
      </c>
      <c r="N78" s="92" t="s">
        <v>42</v>
      </c>
      <c r="O78" s="92" t="s">
        <v>102</v>
      </c>
      <c r="P78" s="92" t="s">
        <v>103</v>
      </c>
      <c r="Q78" s="92" t="s">
        <v>104</v>
      </c>
      <c r="R78" s="92" t="s">
        <v>105</v>
      </c>
      <c r="S78" s="92" t="s">
        <v>106</v>
      </c>
      <c r="T78" s="93" t="s">
        <v>107</v>
      </c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</row>
    <row r="79" s="2" customFormat="1" ht="22.8" customHeight="1">
      <c r="A79" s="37"/>
      <c r="B79" s="38"/>
      <c r="C79" s="98" t="s">
        <v>108</v>
      </c>
      <c r="D79" s="39"/>
      <c r="E79" s="39"/>
      <c r="F79" s="39"/>
      <c r="G79" s="39"/>
      <c r="H79" s="39"/>
      <c r="I79" s="39"/>
      <c r="J79" s="170">
        <f>BK79</f>
        <v>0</v>
      </c>
      <c r="K79" s="39"/>
      <c r="L79" s="43"/>
      <c r="M79" s="94"/>
      <c r="N79" s="171"/>
      <c r="O79" s="95"/>
      <c r="P79" s="172">
        <f>SUM(P80:P373)</f>
        <v>0</v>
      </c>
      <c r="Q79" s="95"/>
      <c r="R79" s="172">
        <f>SUM(R80:R373)</f>
        <v>0</v>
      </c>
      <c r="S79" s="95"/>
      <c r="T79" s="173">
        <f>SUM(T80:T373)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71</v>
      </c>
      <c r="AU79" s="16" t="s">
        <v>95</v>
      </c>
      <c r="BK79" s="174">
        <f>SUM(BK80:BK373)</f>
        <v>0</v>
      </c>
    </row>
    <row r="80" s="2" customFormat="1" ht="16.5" customHeight="1">
      <c r="A80" s="37"/>
      <c r="B80" s="38"/>
      <c r="C80" s="175" t="s">
        <v>80</v>
      </c>
      <c r="D80" s="175" t="s">
        <v>109</v>
      </c>
      <c r="E80" s="176" t="s">
        <v>110</v>
      </c>
      <c r="F80" s="177" t="s">
        <v>111</v>
      </c>
      <c r="G80" s="178" t="s">
        <v>112</v>
      </c>
      <c r="H80" s="179">
        <v>150</v>
      </c>
      <c r="I80" s="180"/>
      <c r="J80" s="181">
        <f>ROUND(I80*H80,2)</f>
        <v>0</v>
      </c>
      <c r="K80" s="177" t="s">
        <v>113</v>
      </c>
      <c r="L80" s="182"/>
      <c r="M80" s="183" t="s">
        <v>19</v>
      </c>
      <c r="N80" s="184" t="s">
        <v>43</v>
      </c>
      <c r="O80" s="83"/>
      <c r="P80" s="185">
        <f>O80*H80</f>
        <v>0</v>
      </c>
      <c r="Q80" s="185">
        <v>0</v>
      </c>
      <c r="R80" s="185">
        <f>Q80*H80</f>
        <v>0</v>
      </c>
      <c r="S80" s="185">
        <v>0</v>
      </c>
      <c r="T80" s="186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87" t="s">
        <v>114</v>
      </c>
      <c r="AT80" s="187" t="s">
        <v>109</v>
      </c>
      <c r="AU80" s="187" t="s">
        <v>72</v>
      </c>
      <c r="AY80" s="16" t="s">
        <v>115</v>
      </c>
      <c r="BE80" s="188">
        <f>IF(N80="základní",J80,0)</f>
        <v>0</v>
      </c>
      <c r="BF80" s="188">
        <f>IF(N80="snížená",J80,0)</f>
        <v>0</v>
      </c>
      <c r="BG80" s="188">
        <f>IF(N80="zákl. přenesená",J80,0)</f>
        <v>0</v>
      </c>
      <c r="BH80" s="188">
        <f>IF(N80="sníž. přenesená",J80,0)</f>
        <v>0</v>
      </c>
      <c r="BI80" s="188">
        <f>IF(N80="nulová",J80,0)</f>
        <v>0</v>
      </c>
      <c r="BJ80" s="16" t="s">
        <v>80</v>
      </c>
      <c r="BK80" s="188">
        <f>ROUND(I80*H80,2)</f>
        <v>0</v>
      </c>
      <c r="BL80" s="16" t="s">
        <v>116</v>
      </c>
      <c r="BM80" s="187" t="s">
        <v>117</v>
      </c>
    </row>
    <row r="81" s="2" customFormat="1" ht="16.5" customHeight="1">
      <c r="A81" s="37"/>
      <c r="B81" s="38"/>
      <c r="C81" s="175" t="s">
        <v>82</v>
      </c>
      <c r="D81" s="175" t="s">
        <v>109</v>
      </c>
      <c r="E81" s="176" t="s">
        <v>118</v>
      </c>
      <c r="F81" s="177" t="s">
        <v>119</v>
      </c>
      <c r="G81" s="178" t="s">
        <v>112</v>
      </c>
      <c r="H81" s="179">
        <v>80</v>
      </c>
      <c r="I81" s="180"/>
      <c r="J81" s="181">
        <f>ROUND(I81*H81,2)</f>
        <v>0</v>
      </c>
      <c r="K81" s="177" t="s">
        <v>113</v>
      </c>
      <c r="L81" s="182"/>
      <c r="M81" s="183" t="s">
        <v>19</v>
      </c>
      <c r="N81" s="184" t="s">
        <v>43</v>
      </c>
      <c r="O81" s="83"/>
      <c r="P81" s="185">
        <f>O81*H81</f>
        <v>0</v>
      </c>
      <c r="Q81" s="185">
        <v>0</v>
      </c>
      <c r="R81" s="185">
        <f>Q81*H81</f>
        <v>0</v>
      </c>
      <c r="S81" s="185">
        <v>0</v>
      </c>
      <c r="T81" s="186">
        <f>S81*H81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R81" s="187" t="s">
        <v>114</v>
      </c>
      <c r="AT81" s="187" t="s">
        <v>109</v>
      </c>
      <c r="AU81" s="187" t="s">
        <v>72</v>
      </c>
      <c r="AY81" s="16" t="s">
        <v>115</v>
      </c>
      <c r="BE81" s="188">
        <f>IF(N81="základní",J81,0)</f>
        <v>0</v>
      </c>
      <c r="BF81" s="188">
        <f>IF(N81="snížená",J81,0)</f>
        <v>0</v>
      </c>
      <c r="BG81" s="188">
        <f>IF(N81="zákl. přenesená",J81,0)</f>
        <v>0</v>
      </c>
      <c r="BH81" s="188">
        <f>IF(N81="sníž. přenesená",J81,0)</f>
        <v>0</v>
      </c>
      <c r="BI81" s="188">
        <f>IF(N81="nulová",J81,0)</f>
        <v>0</v>
      </c>
      <c r="BJ81" s="16" t="s">
        <v>80</v>
      </c>
      <c r="BK81" s="188">
        <f>ROUND(I81*H81,2)</f>
        <v>0</v>
      </c>
      <c r="BL81" s="16" t="s">
        <v>116</v>
      </c>
      <c r="BM81" s="187" t="s">
        <v>120</v>
      </c>
    </row>
    <row r="82" s="2" customFormat="1" ht="16.5" customHeight="1">
      <c r="A82" s="37"/>
      <c r="B82" s="38"/>
      <c r="C82" s="175" t="s">
        <v>121</v>
      </c>
      <c r="D82" s="175" t="s">
        <v>109</v>
      </c>
      <c r="E82" s="176" t="s">
        <v>122</v>
      </c>
      <c r="F82" s="177" t="s">
        <v>123</v>
      </c>
      <c r="G82" s="178" t="s">
        <v>112</v>
      </c>
      <c r="H82" s="179">
        <v>180</v>
      </c>
      <c r="I82" s="180"/>
      <c r="J82" s="181">
        <f>ROUND(I82*H82,2)</f>
        <v>0</v>
      </c>
      <c r="K82" s="177" t="s">
        <v>113</v>
      </c>
      <c r="L82" s="182"/>
      <c r="M82" s="183" t="s">
        <v>19</v>
      </c>
      <c r="N82" s="184" t="s">
        <v>43</v>
      </c>
      <c r="O82" s="83"/>
      <c r="P82" s="185">
        <f>O82*H82</f>
        <v>0</v>
      </c>
      <c r="Q82" s="185">
        <v>0</v>
      </c>
      <c r="R82" s="185">
        <f>Q82*H82</f>
        <v>0</v>
      </c>
      <c r="S82" s="185">
        <v>0</v>
      </c>
      <c r="T82" s="186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87" t="s">
        <v>114</v>
      </c>
      <c r="AT82" s="187" t="s">
        <v>109</v>
      </c>
      <c r="AU82" s="187" t="s">
        <v>72</v>
      </c>
      <c r="AY82" s="16" t="s">
        <v>115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6" t="s">
        <v>80</v>
      </c>
      <c r="BK82" s="188">
        <f>ROUND(I82*H82,2)</f>
        <v>0</v>
      </c>
      <c r="BL82" s="16" t="s">
        <v>116</v>
      </c>
      <c r="BM82" s="187" t="s">
        <v>124</v>
      </c>
    </row>
    <row r="83" s="2" customFormat="1" ht="16.5" customHeight="1">
      <c r="A83" s="37"/>
      <c r="B83" s="38"/>
      <c r="C83" s="175" t="s">
        <v>116</v>
      </c>
      <c r="D83" s="175" t="s">
        <v>109</v>
      </c>
      <c r="E83" s="176" t="s">
        <v>125</v>
      </c>
      <c r="F83" s="177" t="s">
        <v>126</v>
      </c>
      <c r="G83" s="178" t="s">
        <v>112</v>
      </c>
      <c r="H83" s="179">
        <v>90</v>
      </c>
      <c r="I83" s="180"/>
      <c r="J83" s="181">
        <f>ROUND(I83*H83,2)</f>
        <v>0</v>
      </c>
      <c r="K83" s="177" t="s">
        <v>113</v>
      </c>
      <c r="L83" s="182"/>
      <c r="M83" s="183" t="s">
        <v>19</v>
      </c>
      <c r="N83" s="184" t="s">
        <v>43</v>
      </c>
      <c r="O83" s="83"/>
      <c r="P83" s="185">
        <f>O83*H83</f>
        <v>0</v>
      </c>
      <c r="Q83" s="185">
        <v>0</v>
      </c>
      <c r="R83" s="185">
        <f>Q83*H83</f>
        <v>0</v>
      </c>
      <c r="S83" s="185">
        <v>0</v>
      </c>
      <c r="T83" s="186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87" t="s">
        <v>114</v>
      </c>
      <c r="AT83" s="187" t="s">
        <v>109</v>
      </c>
      <c r="AU83" s="187" t="s">
        <v>72</v>
      </c>
      <c r="AY83" s="16" t="s">
        <v>115</v>
      </c>
      <c r="BE83" s="188">
        <f>IF(N83="základní",J83,0)</f>
        <v>0</v>
      </c>
      <c r="BF83" s="188">
        <f>IF(N83="snížená",J83,0)</f>
        <v>0</v>
      </c>
      <c r="BG83" s="188">
        <f>IF(N83="zákl. přenesená",J83,0)</f>
        <v>0</v>
      </c>
      <c r="BH83" s="188">
        <f>IF(N83="sníž. přenesená",J83,0)</f>
        <v>0</v>
      </c>
      <c r="BI83" s="188">
        <f>IF(N83="nulová",J83,0)</f>
        <v>0</v>
      </c>
      <c r="BJ83" s="16" t="s">
        <v>80</v>
      </c>
      <c r="BK83" s="188">
        <f>ROUND(I83*H83,2)</f>
        <v>0</v>
      </c>
      <c r="BL83" s="16" t="s">
        <v>116</v>
      </c>
      <c r="BM83" s="187" t="s">
        <v>127</v>
      </c>
    </row>
    <row r="84" s="2" customFormat="1" ht="16.5" customHeight="1">
      <c r="A84" s="37"/>
      <c r="B84" s="38"/>
      <c r="C84" s="175" t="s">
        <v>128</v>
      </c>
      <c r="D84" s="175" t="s">
        <v>109</v>
      </c>
      <c r="E84" s="176" t="s">
        <v>129</v>
      </c>
      <c r="F84" s="177" t="s">
        <v>130</v>
      </c>
      <c r="G84" s="178" t="s">
        <v>112</v>
      </c>
      <c r="H84" s="179">
        <v>100</v>
      </c>
      <c r="I84" s="180"/>
      <c r="J84" s="181">
        <f>ROUND(I84*H84,2)</f>
        <v>0</v>
      </c>
      <c r="K84" s="177" t="s">
        <v>113</v>
      </c>
      <c r="L84" s="182"/>
      <c r="M84" s="183" t="s">
        <v>19</v>
      </c>
      <c r="N84" s="184" t="s">
        <v>43</v>
      </c>
      <c r="O84" s="83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7" t="s">
        <v>114</v>
      </c>
      <c r="AT84" s="187" t="s">
        <v>109</v>
      </c>
      <c r="AU84" s="187" t="s">
        <v>72</v>
      </c>
      <c r="AY84" s="16" t="s">
        <v>115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6" t="s">
        <v>80</v>
      </c>
      <c r="BK84" s="188">
        <f>ROUND(I84*H84,2)</f>
        <v>0</v>
      </c>
      <c r="BL84" s="16" t="s">
        <v>116</v>
      </c>
      <c r="BM84" s="187" t="s">
        <v>131</v>
      </c>
    </row>
    <row r="85" s="2" customFormat="1" ht="16.5" customHeight="1">
      <c r="A85" s="37"/>
      <c r="B85" s="38"/>
      <c r="C85" s="175" t="s">
        <v>132</v>
      </c>
      <c r="D85" s="175" t="s">
        <v>109</v>
      </c>
      <c r="E85" s="176" t="s">
        <v>133</v>
      </c>
      <c r="F85" s="177" t="s">
        <v>134</v>
      </c>
      <c r="G85" s="178" t="s">
        <v>112</v>
      </c>
      <c r="H85" s="179">
        <v>150</v>
      </c>
      <c r="I85" s="180"/>
      <c r="J85" s="181">
        <f>ROUND(I85*H85,2)</f>
        <v>0</v>
      </c>
      <c r="K85" s="177" t="s">
        <v>113</v>
      </c>
      <c r="L85" s="182"/>
      <c r="M85" s="183" t="s">
        <v>19</v>
      </c>
      <c r="N85" s="184" t="s">
        <v>43</v>
      </c>
      <c r="O85" s="83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87" t="s">
        <v>114</v>
      </c>
      <c r="AT85" s="187" t="s">
        <v>109</v>
      </c>
      <c r="AU85" s="187" t="s">
        <v>72</v>
      </c>
      <c r="AY85" s="16" t="s">
        <v>115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6" t="s">
        <v>80</v>
      </c>
      <c r="BK85" s="188">
        <f>ROUND(I85*H85,2)</f>
        <v>0</v>
      </c>
      <c r="BL85" s="16" t="s">
        <v>116</v>
      </c>
      <c r="BM85" s="187" t="s">
        <v>135</v>
      </c>
    </row>
    <row r="86" s="2" customFormat="1" ht="16.5" customHeight="1">
      <c r="A86" s="37"/>
      <c r="B86" s="38"/>
      <c r="C86" s="175" t="s">
        <v>136</v>
      </c>
      <c r="D86" s="175" t="s">
        <v>109</v>
      </c>
      <c r="E86" s="176" t="s">
        <v>137</v>
      </c>
      <c r="F86" s="177" t="s">
        <v>138</v>
      </c>
      <c r="G86" s="178" t="s">
        <v>112</v>
      </c>
      <c r="H86" s="179">
        <v>60</v>
      </c>
      <c r="I86" s="180"/>
      <c r="J86" s="181">
        <f>ROUND(I86*H86,2)</f>
        <v>0</v>
      </c>
      <c r="K86" s="177" t="s">
        <v>113</v>
      </c>
      <c r="L86" s="182"/>
      <c r="M86" s="183" t="s">
        <v>19</v>
      </c>
      <c r="N86" s="184" t="s">
        <v>43</v>
      </c>
      <c r="O86" s="83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114</v>
      </c>
      <c r="AT86" s="187" t="s">
        <v>109</v>
      </c>
      <c r="AU86" s="187" t="s">
        <v>72</v>
      </c>
      <c r="AY86" s="16" t="s">
        <v>115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80</v>
      </c>
      <c r="BK86" s="188">
        <f>ROUND(I86*H86,2)</f>
        <v>0</v>
      </c>
      <c r="BL86" s="16" t="s">
        <v>116</v>
      </c>
      <c r="BM86" s="187" t="s">
        <v>139</v>
      </c>
    </row>
    <row r="87" s="2" customFormat="1" ht="16.5" customHeight="1">
      <c r="A87" s="37"/>
      <c r="B87" s="38"/>
      <c r="C87" s="175" t="s">
        <v>114</v>
      </c>
      <c r="D87" s="175" t="s">
        <v>109</v>
      </c>
      <c r="E87" s="176" t="s">
        <v>140</v>
      </c>
      <c r="F87" s="177" t="s">
        <v>141</v>
      </c>
      <c r="G87" s="178" t="s">
        <v>112</v>
      </c>
      <c r="H87" s="179">
        <v>10</v>
      </c>
      <c r="I87" s="180"/>
      <c r="J87" s="181">
        <f>ROUND(I87*H87,2)</f>
        <v>0</v>
      </c>
      <c r="K87" s="177" t="s">
        <v>113</v>
      </c>
      <c r="L87" s="182"/>
      <c r="M87" s="183" t="s">
        <v>19</v>
      </c>
      <c r="N87" s="184" t="s">
        <v>43</v>
      </c>
      <c r="O87" s="83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114</v>
      </c>
      <c r="AT87" s="187" t="s">
        <v>109</v>
      </c>
      <c r="AU87" s="187" t="s">
        <v>72</v>
      </c>
      <c r="AY87" s="16" t="s">
        <v>115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6" t="s">
        <v>80</v>
      </c>
      <c r="BK87" s="188">
        <f>ROUND(I87*H87,2)</f>
        <v>0</v>
      </c>
      <c r="BL87" s="16" t="s">
        <v>116</v>
      </c>
      <c r="BM87" s="187" t="s">
        <v>142</v>
      </c>
    </row>
    <row r="88" s="2" customFormat="1" ht="16.5" customHeight="1">
      <c r="A88" s="37"/>
      <c r="B88" s="38"/>
      <c r="C88" s="175" t="s">
        <v>143</v>
      </c>
      <c r="D88" s="175" t="s">
        <v>109</v>
      </c>
      <c r="E88" s="176" t="s">
        <v>144</v>
      </c>
      <c r="F88" s="177" t="s">
        <v>145</v>
      </c>
      <c r="G88" s="178" t="s">
        <v>112</v>
      </c>
      <c r="H88" s="179">
        <v>20</v>
      </c>
      <c r="I88" s="180"/>
      <c r="J88" s="181">
        <f>ROUND(I88*H88,2)</f>
        <v>0</v>
      </c>
      <c r="K88" s="177" t="s">
        <v>113</v>
      </c>
      <c r="L88" s="182"/>
      <c r="M88" s="183" t="s">
        <v>19</v>
      </c>
      <c r="N88" s="184" t="s">
        <v>43</v>
      </c>
      <c r="O88" s="83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114</v>
      </c>
      <c r="AT88" s="187" t="s">
        <v>109</v>
      </c>
      <c r="AU88" s="187" t="s">
        <v>72</v>
      </c>
      <c r="AY88" s="16" t="s">
        <v>115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6" t="s">
        <v>80</v>
      </c>
      <c r="BK88" s="188">
        <f>ROUND(I88*H88,2)</f>
        <v>0</v>
      </c>
      <c r="BL88" s="16" t="s">
        <v>116</v>
      </c>
      <c r="BM88" s="187" t="s">
        <v>146</v>
      </c>
    </row>
    <row r="89" s="2" customFormat="1" ht="16.5" customHeight="1">
      <c r="A89" s="37"/>
      <c r="B89" s="38"/>
      <c r="C89" s="175" t="s">
        <v>147</v>
      </c>
      <c r="D89" s="175" t="s">
        <v>109</v>
      </c>
      <c r="E89" s="176" t="s">
        <v>148</v>
      </c>
      <c r="F89" s="177" t="s">
        <v>149</v>
      </c>
      <c r="G89" s="178" t="s">
        <v>112</v>
      </c>
      <c r="H89" s="179">
        <v>15</v>
      </c>
      <c r="I89" s="180"/>
      <c r="J89" s="181">
        <f>ROUND(I89*H89,2)</f>
        <v>0</v>
      </c>
      <c r="K89" s="177" t="s">
        <v>113</v>
      </c>
      <c r="L89" s="182"/>
      <c r="M89" s="183" t="s">
        <v>19</v>
      </c>
      <c r="N89" s="184" t="s">
        <v>43</v>
      </c>
      <c r="O89" s="83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114</v>
      </c>
      <c r="AT89" s="187" t="s">
        <v>109</v>
      </c>
      <c r="AU89" s="187" t="s">
        <v>72</v>
      </c>
      <c r="AY89" s="16" t="s">
        <v>115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80</v>
      </c>
      <c r="BK89" s="188">
        <f>ROUND(I89*H89,2)</f>
        <v>0</v>
      </c>
      <c r="BL89" s="16" t="s">
        <v>116</v>
      </c>
      <c r="BM89" s="187" t="s">
        <v>150</v>
      </c>
    </row>
    <row r="90" s="2" customFormat="1" ht="16.5" customHeight="1">
      <c r="A90" s="37"/>
      <c r="B90" s="38"/>
      <c r="C90" s="175" t="s">
        <v>151</v>
      </c>
      <c r="D90" s="175" t="s">
        <v>109</v>
      </c>
      <c r="E90" s="176" t="s">
        <v>152</v>
      </c>
      <c r="F90" s="177" t="s">
        <v>153</v>
      </c>
      <c r="G90" s="178" t="s">
        <v>112</v>
      </c>
      <c r="H90" s="179">
        <v>10</v>
      </c>
      <c r="I90" s="180"/>
      <c r="J90" s="181">
        <f>ROUND(I90*H90,2)</f>
        <v>0</v>
      </c>
      <c r="K90" s="177" t="s">
        <v>113</v>
      </c>
      <c r="L90" s="182"/>
      <c r="M90" s="183" t="s">
        <v>19</v>
      </c>
      <c r="N90" s="184" t="s">
        <v>43</v>
      </c>
      <c r="O90" s="83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114</v>
      </c>
      <c r="AT90" s="187" t="s">
        <v>109</v>
      </c>
      <c r="AU90" s="187" t="s">
        <v>72</v>
      </c>
      <c r="AY90" s="16" t="s">
        <v>115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6" t="s">
        <v>80</v>
      </c>
      <c r="BK90" s="188">
        <f>ROUND(I90*H90,2)</f>
        <v>0</v>
      </c>
      <c r="BL90" s="16" t="s">
        <v>116</v>
      </c>
      <c r="BM90" s="187" t="s">
        <v>154</v>
      </c>
    </row>
    <row r="91" s="2" customFormat="1" ht="16.5" customHeight="1">
      <c r="A91" s="37"/>
      <c r="B91" s="38"/>
      <c r="C91" s="175" t="s">
        <v>155</v>
      </c>
      <c r="D91" s="175" t="s">
        <v>109</v>
      </c>
      <c r="E91" s="176" t="s">
        <v>156</v>
      </c>
      <c r="F91" s="177" t="s">
        <v>157</v>
      </c>
      <c r="G91" s="178" t="s">
        <v>112</v>
      </c>
      <c r="H91" s="179">
        <v>10</v>
      </c>
      <c r="I91" s="180"/>
      <c r="J91" s="181">
        <f>ROUND(I91*H91,2)</f>
        <v>0</v>
      </c>
      <c r="K91" s="177" t="s">
        <v>113</v>
      </c>
      <c r="L91" s="182"/>
      <c r="M91" s="183" t="s">
        <v>19</v>
      </c>
      <c r="N91" s="184" t="s">
        <v>43</v>
      </c>
      <c r="O91" s="8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114</v>
      </c>
      <c r="AT91" s="187" t="s">
        <v>109</v>
      </c>
      <c r="AU91" s="187" t="s">
        <v>72</v>
      </c>
      <c r="AY91" s="16" t="s">
        <v>115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6" t="s">
        <v>80</v>
      </c>
      <c r="BK91" s="188">
        <f>ROUND(I91*H91,2)</f>
        <v>0</v>
      </c>
      <c r="BL91" s="16" t="s">
        <v>116</v>
      </c>
      <c r="BM91" s="187" t="s">
        <v>158</v>
      </c>
    </row>
    <row r="92" s="2" customFormat="1" ht="16.5" customHeight="1">
      <c r="A92" s="37"/>
      <c r="B92" s="38"/>
      <c r="C92" s="175" t="s">
        <v>159</v>
      </c>
      <c r="D92" s="175" t="s">
        <v>109</v>
      </c>
      <c r="E92" s="176" t="s">
        <v>160</v>
      </c>
      <c r="F92" s="177" t="s">
        <v>161</v>
      </c>
      <c r="G92" s="178" t="s">
        <v>112</v>
      </c>
      <c r="H92" s="179">
        <v>20</v>
      </c>
      <c r="I92" s="180"/>
      <c r="J92" s="181">
        <f>ROUND(I92*H92,2)</f>
        <v>0</v>
      </c>
      <c r="K92" s="177" t="s">
        <v>113</v>
      </c>
      <c r="L92" s="182"/>
      <c r="M92" s="183" t="s">
        <v>19</v>
      </c>
      <c r="N92" s="184" t="s">
        <v>43</v>
      </c>
      <c r="O92" s="83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114</v>
      </c>
      <c r="AT92" s="187" t="s">
        <v>109</v>
      </c>
      <c r="AU92" s="187" t="s">
        <v>72</v>
      </c>
      <c r="AY92" s="16" t="s">
        <v>115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6" t="s">
        <v>80</v>
      </c>
      <c r="BK92" s="188">
        <f>ROUND(I92*H92,2)</f>
        <v>0</v>
      </c>
      <c r="BL92" s="16" t="s">
        <v>116</v>
      </c>
      <c r="BM92" s="187" t="s">
        <v>162</v>
      </c>
    </row>
    <row r="93" s="2" customFormat="1" ht="16.5" customHeight="1">
      <c r="A93" s="37"/>
      <c r="B93" s="38"/>
      <c r="C93" s="175" t="s">
        <v>163</v>
      </c>
      <c r="D93" s="175" t="s">
        <v>109</v>
      </c>
      <c r="E93" s="176" t="s">
        <v>164</v>
      </c>
      <c r="F93" s="177" t="s">
        <v>165</v>
      </c>
      <c r="G93" s="178" t="s">
        <v>112</v>
      </c>
      <c r="H93" s="179">
        <v>30</v>
      </c>
      <c r="I93" s="180"/>
      <c r="J93" s="181">
        <f>ROUND(I93*H93,2)</f>
        <v>0</v>
      </c>
      <c r="K93" s="177" t="s">
        <v>113</v>
      </c>
      <c r="L93" s="182"/>
      <c r="M93" s="183" t="s">
        <v>19</v>
      </c>
      <c r="N93" s="184" t="s">
        <v>43</v>
      </c>
      <c r="O93" s="83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114</v>
      </c>
      <c r="AT93" s="187" t="s">
        <v>109</v>
      </c>
      <c r="AU93" s="187" t="s">
        <v>72</v>
      </c>
      <c r="AY93" s="16" t="s">
        <v>115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6" t="s">
        <v>80</v>
      </c>
      <c r="BK93" s="188">
        <f>ROUND(I93*H93,2)</f>
        <v>0</v>
      </c>
      <c r="BL93" s="16" t="s">
        <v>116</v>
      </c>
      <c r="BM93" s="187" t="s">
        <v>166</v>
      </c>
    </row>
    <row r="94" s="2" customFormat="1" ht="16.5" customHeight="1">
      <c r="A94" s="37"/>
      <c r="B94" s="38"/>
      <c r="C94" s="175" t="s">
        <v>8</v>
      </c>
      <c r="D94" s="175" t="s">
        <v>109</v>
      </c>
      <c r="E94" s="176" t="s">
        <v>167</v>
      </c>
      <c r="F94" s="177" t="s">
        <v>168</v>
      </c>
      <c r="G94" s="178" t="s">
        <v>112</v>
      </c>
      <c r="H94" s="179">
        <v>10</v>
      </c>
      <c r="I94" s="180"/>
      <c r="J94" s="181">
        <f>ROUND(I94*H94,2)</f>
        <v>0</v>
      </c>
      <c r="K94" s="177" t="s">
        <v>113</v>
      </c>
      <c r="L94" s="182"/>
      <c r="M94" s="183" t="s">
        <v>19</v>
      </c>
      <c r="N94" s="184" t="s">
        <v>43</v>
      </c>
      <c r="O94" s="83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114</v>
      </c>
      <c r="AT94" s="187" t="s">
        <v>109</v>
      </c>
      <c r="AU94" s="187" t="s">
        <v>72</v>
      </c>
      <c r="AY94" s="16" t="s">
        <v>115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6" t="s">
        <v>80</v>
      </c>
      <c r="BK94" s="188">
        <f>ROUND(I94*H94,2)</f>
        <v>0</v>
      </c>
      <c r="BL94" s="16" t="s">
        <v>116</v>
      </c>
      <c r="BM94" s="187" t="s">
        <v>169</v>
      </c>
    </row>
    <row r="95" s="2" customFormat="1" ht="16.5" customHeight="1">
      <c r="A95" s="37"/>
      <c r="B95" s="38"/>
      <c r="C95" s="175" t="s">
        <v>170</v>
      </c>
      <c r="D95" s="175" t="s">
        <v>109</v>
      </c>
      <c r="E95" s="176" t="s">
        <v>171</v>
      </c>
      <c r="F95" s="177" t="s">
        <v>172</v>
      </c>
      <c r="G95" s="178" t="s">
        <v>112</v>
      </c>
      <c r="H95" s="179">
        <v>20</v>
      </c>
      <c r="I95" s="180"/>
      <c r="J95" s="181">
        <f>ROUND(I95*H95,2)</f>
        <v>0</v>
      </c>
      <c r="K95" s="177" t="s">
        <v>113</v>
      </c>
      <c r="L95" s="182"/>
      <c r="M95" s="183" t="s">
        <v>19</v>
      </c>
      <c r="N95" s="184" t="s">
        <v>43</v>
      </c>
      <c r="O95" s="83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114</v>
      </c>
      <c r="AT95" s="187" t="s">
        <v>109</v>
      </c>
      <c r="AU95" s="187" t="s">
        <v>72</v>
      </c>
      <c r="AY95" s="16" t="s">
        <v>115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80</v>
      </c>
      <c r="BK95" s="188">
        <f>ROUND(I95*H95,2)</f>
        <v>0</v>
      </c>
      <c r="BL95" s="16" t="s">
        <v>116</v>
      </c>
      <c r="BM95" s="187" t="s">
        <v>173</v>
      </c>
    </row>
    <row r="96" s="2" customFormat="1" ht="16.5" customHeight="1">
      <c r="A96" s="37"/>
      <c r="B96" s="38"/>
      <c r="C96" s="175" t="s">
        <v>174</v>
      </c>
      <c r="D96" s="175" t="s">
        <v>109</v>
      </c>
      <c r="E96" s="176" t="s">
        <v>175</v>
      </c>
      <c r="F96" s="177" t="s">
        <v>176</v>
      </c>
      <c r="G96" s="178" t="s">
        <v>112</v>
      </c>
      <c r="H96" s="179">
        <v>10</v>
      </c>
      <c r="I96" s="180"/>
      <c r="J96" s="181">
        <f>ROUND(I96*H96,2)</f>
        <v>0</v>
      </c>
      <c r="K96" s="177" t="s">
        <v>113</v>
      </c>
      <c r="L96" s="182"/>
      <c r="M96" s="183" t="s">
        <v>19</v>
      </c>
      <c r="N96" s="184" t="s">
        <v>43</v>
      </c>
      <c r="O96" s="83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114</v>
      </c>
      <c r="AT96" s="187" t="s">
        <v>109</v>
      </c>
      <c r="AU96" s="187" t="s">
        <v>72</v>
      </c>
      <c r="AY96" s="16" t="s">
        <v>115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6" t="s">
        <v>80</v>
      </c>
      <c r="BK96" s="188">
        <f>ROUND(I96*H96,2)</f>
        <v>0</v>
      </c>
      <c r="BL96" s="16" t="s">
        <v>116</v>
      </c>
      <c r="BM96" s="187" t="s">
        <v>177</v>
      </c>
    </row>
    <row r="97" s="2" customFormat="1" ht="16.5" customHeight="1">
      <c r="A97" s="37"/>
      <c r="B97" s="38"/>
      <c r="C97" s="175" t="s">
        <v>178</v>
      </c>
      <c r="D97" s="175" t="s">
        <v>109</v>
      </c>
      <c r="E97" s="176" t="s">
        <v>179</v>
      </c>
      <c r="F97" s="177" t="s">
        <v>180</v>
      </c>
      <c r="G97" s="178" t="s">
        <v>181</v>
      </c>
      <c r="H97" s="179">
        <v>2</v>
      </c>
      <c r="I97" s="180"/>
      <c r="J97" s="181">
        <f>ROUND(I97*H97,2)</f>
        <v>0</v>
      </c>
      <c r="K97" s="177" t="s">
        <v>113</v>
      </c>
      <c r="L97" s="182"/>
      <c r="M97" s="183" t="s">
        <v>19</v>
      </c>
      <c r="N97" s="184" t="s">
        <v>43</v>
      </c>
      <c r="O97" s="83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182</v>
      </c>
      <c r="AT97" s="187" t="s">
        <v>109</v>
      </c>
      <c r="AU97" s="187" t="s">
        <v>72</v>
      </c>
      <c r="AY97" s="16" t="s">
        <v>115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6" t="s">
        <v>80</v>
      </c>
      <c r="BK97" s="188">
        <f>ROUND(I97*H97,2)</f>
        <v>0</v>
      </c>
      <c r="BL97" s="16" t="s">
        <v>182</v>
      </c>
      <c r="BM97" s="187" t="s">
        <v>183</v>
      </c>
    </row>
    <row r="98" s="2" customFormat="1">
      <c r="A98" s="37"/>
      <c r="B98" s="38"/>
      <c r="C98" s="175" t="s">
        <v>184</v>
      </c>
      <c r="D98" s="175" t="s">
        <v>109</v>
      </c>
      <c r="E98" s="176" t="s">
        <v>185</v>
      </c>
      <c r="F98" s="177" t="s">
        <v>186</v>
      </c>
      <c r="G98" s="178" t="s">
        <v>181</v>
      </c>
      <c r="H98" s="179">
        <v>80</v>
      </c>
      <c r="I98" s="180"/>
      <c r="J98" s="181">
        <f>ROUND(I98*H98,2)</f>
        <v>0</v>
      </c>
      <c r="K98" s="177" t="s">
        <v>113</v>
      </c>
      <c r="L98" s="182"/>
      <c r="M98" s="183" t="s">
        <v>19</v>
      </c>
      <c r="N98" s="184" t="s">
        <v>43</v>
      </c>
      <c r="O98" s="83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7" t="s">
        <v>114</v>
      </c>
      <c r="AT98" s="187" t="s">
        <v>109</v>
      </c>
      <c r="AU98" s="187" t="s">
        <v>72</v>
      </c>
      <c r="AY98" s="16" t="s">
        <v>115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6" t="s">
        <v>80</v>
      </c>
      <c r="BK98" s="188">
        <f>ROUND(I98*H98,2)</f>
        <v>0</v>
      </c>
      <c r="BL98" s="16" t="s">
        <v>116</v>
      </c>
      <c r="BM98" s="187" t="s">
        <v>187</v>
      </c>
    </row>
    <row r="99" s="2" customFormat="1" ht="21.75" customHeight="1">
      <c r="A99" s="37"/>
      <c r="B99" s="38"/>
      <c r="C99" s="175" t="s">
        <v>188</v>
      </c>
      <c r="D99" s="175" t="s">
        <v>109</v>
      </c>
      <c r="E99" s="176" t="s">
        <v>189</v>
      </c>
      <c r="F99" s="177" t="s">
        <v>190</v>
      </c>
      <c r="G99" s="178" t="s">
        <v>181</v>
      </c>
      <c r="H99" s="179">
        <v>30</v>
      </c>
      <c r="I99" s="180"/>
      <c r="J99" s="181">
        <f>ROUND(I99*H99,2)</f>
        <v>0</v>
      </c>
      <c r="K99" s="177" t="s">
        <v>113</v>
      </c>
      <c r="L99" s="182"/>
      <c r="M99" s="183" t="s">
        <v>19</v>
      </c>
      <c r="N99" s="184" t="s">
        <v>43</v>
      </c>
      <c r="O99" s="8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114</v>
      </c>
      <c r="AT99" s="187" t="s">
        <v>109</v>
      </c>
      <c r="AU99" s="187" t="s">
        <v>72</v>
      </c>
      <c r="AY99" s="16" t="s">
        <v>115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6" t="s">
        <v>80</v>
      </c>
      <c r="BK99" s="188">
        <f>ROUND(I99*H99,2)</f>
        <v>0</v>
      </c>
      <c r="BL99" s="16" t="s">
        <v>116</v>
      </c>
      <c r="BM99" s="187" t="s">
        <v>191</v>
      </c>
    </row>
    <row r="100" s="2" customFormat="1" ht="21.75" customHeight="1">
      <c r="A100" s="37"/>
      <c r="B100" s="38"/>
      <c r="C100" s="175" t="s">
        <v>7</v>
      </c>
      <c r="D100" s="175" t="s">
        <v>109</v>
      </c>
      <c r="E100" s="176" t="s">
        <v>192</v>
      </c>
      <c r="F100" s="177" t="s">
        <v>193</v>
      </c>
      <c r="G100" s="178" t="s">
        <v>181</v>
      </c>
      <c r="H100" s="179">
        <v>15</v>
      </c>
      <c r="I100" s="180"/>
      <c r="J100" s="181">
        <f>ROUND(I100*H100,2)</f>
        <v>0</v>
      </c>
      <c r="K100" s="177" t="s">
        <v>113</v>
      </c>
      <c r="L100" s="182"/>
      <c r="M100" s="183" t="s">
        <v>19</v>
      </c>
      <c r="N100" s="184" t="s">
        <v>43</v>
      </c>
      <c r="O100" s="83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114</v>
      </c>
      <c r="AT100" s="187" t="s">
        <v>109</v>
      </c>
      <c r="AU100" s="187" t="s">
        <v>72</v>
      </c>
      <c r="AY100" s="16" t="s">
        <v>115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6" t="s">
        <v>80</v>
      </c>
      <c r="BK100" s="188">
        <f>ROUND(I100*H100,2)</f>
        <v>0</v>
      </c>
      <c r="BL100" s="16" t="s">
        <v>116</v>
      </c>
      <c r="BM100" s="187" t="s">
        <v>194</v>
      </c>
    </row>
    <row r="101" s="2" customFormat="1" ht="21.75" customHeight="1">
      <c r="A101" s="37"/>
      <c r="B101" s="38"/>
      <c r="C101" s="175" t="s">
        <v>195</v>
      </c>
      <c r="D101" s="175" t="s">
        <v>109</v>
      </c>
      <c r="E101" s="176" t="s">
        <v>196</v>
      </c>
      <c r="F101" s="177" t="s">
        <v>197</v>
      </c>
      <c r="G101" s="178" t="s">
        <v>181</v>
      </c>
      <c r="H101" s="179">
        <v>10</v>
      </c>
      <c r="I101" s="180"/>
      <c r="J101" s="181">
        <f>ROUND(I101*H101,2)</f>
        <v>0</v>
      </c>
      <c r="K101" s="177" t="s">
        <v>113</v>
      </c>
      <c r="L101" s="182"/>
      <c r="M101" s="183" t="s">
        <v>19</v>
      </c>
      <c r="N101" s="184" t="s">
        <v>43</v>
      </c>
      <c r="O101" s="83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7" t="s">
        <v>114</v>
      </c>
      <c r="AT101" s="187" t="s">
        <v>109</v>
      </c>
      <c r="AU101" s="187" t="s">
        <v>72</v>
      </c>
      <c r="AY101" s="16" t="s">
        <v>115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6" t="s">
        <v>80</v>
      </c>
      <c r="BK101" s="188">
        <f>ROUND(I101*H101,2)</f>
        <v>0</v>
      </c>
      <c r="BL101" s="16" t="s">
        <v>116</v>
      </c>
      <c r="BM101" s="187" t="s">
        <v>198</v>
      </c>
    </row>
    <row r="102" s="2" customFormat="1" ht="21.75" customHeight="1">
      <c r="A102" s="37"/>
      <c r="B102" s="38"/>
      <c r="C102" s="175" t="s">
        <v>199</v>
      </c>
      <c r="D102" s="175" t="s">
        <v>109</v>
      </c>
      <c r="E102" s="176" t="s">
        <v>200</v>
      </c>
      <c r="F102" s="177" t="s">
        <v>201</v>
      </c>
      <c r="G102" s="178" t="s">
        <v>181</v>
      </c>
      <c r="H102" s="179">
        <v>10</v>
      </c>
      <c r="I102" s="180"/>
      <c r="J102" s="181">
        <f>ROUND(I102*H102,2)</f>
        <v>0</v>
      </c>
      <c r="K102" s="177" t="s">
        <v>113</v>
      </c>
      <c r="L102" s="182"/>
      <c r="M102" s="183" t="s">
        <v>19</v>
      </c>
      <c r="N102" s="184" t="s">
        <v>43</v>
      </c>
      <c r="O102" s="83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114</v>
      </c>
      <c r="AT102" s="187" t="s">
        <v>109</v>
      </c>
      <c r="AU102" s="187" t="s">
        <v>72</v>
      </c>
      <c r="AY102" s="16" t="s">
        <v>115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6" t="s">
        <v>80</v>
      </c>
      <c r="BK102" s="188">
        <f>ROUND(I102*H102,2)</f>
        <v>0</v>
      </c>
      <c r="BL102" s="16" t="s">
        <v>116</v>
      </c>
      <c r="BM102" s="187" t="s">
        <v>202</v>
      </c>
    </row>
    <row r="103" s="2" customFormat="1">
      <c r="A103" s="37"/>
      <c r="B103" s="38"/>
      <c r="C103" s="175" t="s">
        <v>203</v>
      </c>
      <c r="D103" s="175" t="s">
        <v>109</v>
      </c>
      <c r="E103" s="176" t="s">
        <v>204</v>
      </c>
      <c r="F103" s="177" t="s">
        <v>205</v>
      </c>
      <c r="G103" s="178" t="s">
        <v>181</v>
      </c>
      <c r="H103" s="179">
        <v>15</v>
      </c>
      <c r="I103" s="180"/>
      <c r="J103" s="181">
        <f>ROUND(I103*H103,2)</f>
        <v>0</v>
      </c>
      <c r="K103" s="177" t="s">
        <v>113</v>
      </c>
      <c r="L103" s="182"/>
      <c r="M103" s="183" t="s">
        <v>19</v>
      </c>
      <c r="N103" s="184" t="s">
        <v>43</v>
      </c>
      <c r="O103" s="83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114</v>
      </c>
      <c r="AT103" s="187" t="s">
        <v>109</v>
      </c>
      <c r="AU103" s="187" t="s">
        <v>72</v>
      </c>
      <c r="AY103" s="16" t="s">
        <v>115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6" t="s">
        <v>80</v>
      </c>
      <c r="BK103" s="188">
        <f>ROUND(I103*H103,2)</f>
        <v>0</v>
      </c>
      <c r="BL103" s="16" t="s">
        <v>116</v>
      </c>
      <c r="BM103" s="187" t="s">
        <v>206</v>
      </c>
    </row>
    <row r="104" s="2" customFormat="1">
      <c r="A104" s="37"/>
      <c r="B104" s="38"/>
      <c r="C104" s="175" t="s">
        <v>207</v>
      </c>
      <c r="D104" s="175" t="s">
        <v>109</v>
      </c>
      <c r="E104" s="176" t="s">
        <v>208</v>
      </c>
      <c r="F104" s="177" t="s">
        <v>209</v>
      </c>
      <c r="G104" s="178" t="s">
        <v>181</v>
      </c>
      <c r="H104" s="179">
        <v>20</v>
      </c>
      <c r="I104" s="180"/>
      <c r="J104" s="181">
        <f>ROUND(I104*H104,2)</f>
        <v>0</v>
      </c>
      <c r="K104" s="177" t="s">
        <v>113</v>
      </c>
      <c r="L104" s="182"/>
      <c r="M104" s="183" t="s">
        <v>19</v>
      </c>
      <c r="N104" s="184" t="s">
        <v>43</v>
      </c>
      <c r="O104" s="83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114</v>
      </c>
      <c r="AT104" s="187" t="s">
        <v>109</v>
      </c>
      <c r="AU104" s="187" t="s">
        <v>72</v>
      </c>
      <c r="AY104" s="16" t="s">
        <v>115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6" t="s">
        <v>80</v>
      </c>
      <c r="BK104" s="188">
        <f>ROUND(I104*H104,2)</f>
        <v>0</v>
      </c>
      <c r="BL104" s="16" t="s">
        <v>116</v>
      </c>
      <c r="BM104" s="187" t="s">
        <v>210</v>
      </c>
    </row>
    <row r="105" s="2" customFormat="1">
      <c r="A105" s="37"/>
      <c r="B105" s="38"/>
      <c r="C105" s="175" t="s">
        <v>211</v>
      </c>
      <c r="D105" s="175" t="s">
        <v>109</v>
      </c>
      <c r="E105" s="176" t="s">
        <v>212</v>
      </c>
      <c r="F105" s="177" t="s">
        <v>213</v>
      </c>
      <c r="G105" s="178" t="s">
        <v>181</v>
      </c>
      <c r="H105" s="179">
        <v>6</v>
      </c>
      <c r="I105" s="180"/>
      <c r="J105" s="181">
        <f>ROUND(I105*H105,2)</f>
        <v>0</v>
      </c>
      <c r="K105" s="177" t="s">
        <v>113</v>
      </c>
      <c r="L105" s="182"/>
      <c r="M105" s="183" t="s">
        <v>19</v>
      </c>
      <c r="N105" s="184" t="s">
        <v>43</v>
      </c>
      <c r="O105" s="83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114</v>
      </c>
      <c r="AT105" s="187" t="s">
        <v>109</v>
      </c>
      <c r="AU105" s="187" t="s">
        <v>72</v>
      </c>
      <c r="AY105" s="16" t="s">
        <v>115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6" t="s">
        <v>80</v>
      </c>
      <c r="BK105" s="188">
        <f>ROUND(I105*H105,2)</f>
        <v>0</v>
      </c>
      <c r="BL105" s="16" t="s">
        <v>116</v>
      </c>
      <c r="BM105" s="187" t="s">
        <v>214</v>
      </c>
    </row>
    <row r="106" s="2" customFormat="1">
      <c r="A106" s="37"/>
      <c r="B106" s="38"/>
      <c r="C106" s="175" t="s">
        <v>215</v>
      </c>
      <c r="D106" s="175" t="s">
        <v>109</v>
      </c>
      <c r="E106" s="176" t="s">
        <v>216</v>
      </c>
      <c r="F106" s="177" t="s">
        <v>217</v>
      </c>
      <c r="G106" s="178" t="s">
        <v>181</v>
      </c>
      <c r="H106" s="179">
        <v>6</v>
      </c>
      <c r="I106" s="180"/>
      <c r="J106" s="181">
        <f>ROUND(I106*H106,2)</f>
        <v>0</v>
      </c>
      <c r="K106" s="177" t="s">
        <v>113</v>
      </c>
      <c r="L106" s="182"/>
      <c r="M106" s="183" t="s">
        <v>19</v>
      </c>
      <c r="N106" s="184" t="s">
        <v>43</v>
      </c>
      <c r="O106" s="83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7" t="s">
        <v>114</v>
      </c>
      <c r="AT106" s="187" t="s">
        <v>109</v>
      </c>
      <c r="AU106" s="187" t="s">
        <v>72</v>
      </c>
      <c r="AY106" s="16" t="s">
        <v>115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6" t="s">
        <v>80</v>
      </c>
      <c r="BK106" s="188">
        <f>ROUND(I106*H106,2)</f>
        <v>0</v>
      </c>
      <c r="BL106" s="16" t="s">
        <v>116</v>
      </c>
      <c r="BM106" s="187" t="s">
        <v>218</v>
      </c>
    </row>
    <row r="107" s="2" customFormat="1">
      <c r="A107" s="37"/>
      <c r="B107" s="38"/>
      <c r="C107" s="175" t="s">
        <v>219</v>
      </c>
      <c r="D107" s="175" t="s">
        <v>109</v>
      </c>
      <c r="E107" s="176" t="s">
        <v>220</v>
      </c>
      <c r="F107" s="177" t="s">
        <v>221</v>
      </c>
      <c r="G107" s="178" t="s">
        <v>181</v>
      </c>
      <c r="H107" s="179">
        <v>6</v>
      </c>
      <c r="I107" s="180"/>
      <c r="J107" s="181">
        <f>ROUND(I107*H107,2)</f>
        <v>0</v>
      </c>
      <c r="K107" s="177" t="s">
        <v>113</v>
      </c>
      <c r="L107" s="182"/>
      <c r="M107" s="183" t="s">
        <v>19</v>
      </c>
      <c r="N107" s="184" t="s">
        <v>43</v>
      </c>
      <c r="O107" s="83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7" t="s">
        <v>114</v>
      </c>
      <c r="AT107" s="187" t="s">
        <v>109</v>
      </c>
      <c r="AU107" s="187" t="s">
        <v>72</v>
      </c>
      <c r="AY107" s="16" t="s">
        <v>115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6" t="s">
        <v>80</v>
      </c>
      <c r="BK107" s="188">
        <f>ROUND(I107*H107,2)</f>
        <v>0</v>
      </c>
      <c r="BL107" s="16" t="s">
        <v>116</v>
      </c>
      <c r="BM107" s="187" t="s">
        <v>222</v>
      </c>
    </row>
    <row r="108" s="2" customFormat="1" ht="16.5" customHeight="1">
      <c r="A108" s="37"/>
      <c r="B108" s="38"/>
      <c r="C108" s="175" t="s">
        <v>223</v>
      </c>
      <c r="D108" s="175" t="s">
        <v>109</v>
      </c>
      <c r="E108" s="176" t="s">
        <v>224</v>
      </c>
      <c r="F108" s="177" t="s">
        <v>225</v>
      </c>
      <c r="G108" s="178" t="s">
        <v>112</v>
      </c>
      <c r="H108" s="179">
        <v>100</v>
      </c>
      <c r="I108" s="180"/>
      <c r="J108" s="181">
        <f>ROUND(I108*H108,2)</f>
        <v>0</v>
      </c>
      <c r="K108" s="177" t="s">
        <v>113</v>
      </c>
      <c r="L108" s="182"/>
      <c r="M108" s="183" t="s">
        <v>19</v>
      </c>
      <c r="N108" s="184" t="s">
        <v>43</v>
      </c>
      <c r="O108" s="83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114</v>
      </c>
      <c r="AT108" s="187" t="s">
        <v>109</v>
      </c>
      <c r="AU108" s="187" t="s">
        <v>72</v>
      </c>
      <c r="AY108" s="16" t="s">
        <v>115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6" t="s">
        <v>80</v>
      </c>
      <c r="BK108" s="188">
        <f>ROUND(I108*H108,2)</f>
        <v>0</v>
      </c>
      <c r="BL108" s="16" t="s">
        <v>116</v>
      </c>
      <c r="BM108" s="187" t="s">
        <v>226</v>
      </c>
    </row>
    <row r="109" s="2" customFormat="1" ht="16.5" customHeight="1">
      <c r="A109" s="37"/>
      <c r="B109" s="38"/>
      <c r="C109" s="175" t="s">
        <v>227</v>
      </c>
      <c r="D109" s="175" t="s">
        <v>109</v>
      </c>
      <c r="E109" s="176" t="s">
        <v>228</v>
      </c>
      <c r="F109" s="177" t="s">
        <v>229</v>
      </c>
      <c r="G109" s="178" t="s">
        <v>112</v>
      </c>
      <c r="H109" s="179">
        <v>300</v>
      </c>
      <c r="I109" s="180"/>
      <c r="J109" s="181">
        <f>ROUND(I109*H109,2)</f>
        <v>0</v>
      </c>
      <c r="K109" s="177" t="s">
        <v>113</v>
      </c>
      <c r="L109" s="182"/>
      <c r="M109" s="183" t="s">
        <v>19</v>
      </c>
      <c r="N109" s="184" t="s">
        <v>43</v>
      </c>
      <c r="O109" s="8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7" t="s">
        <v>114</v>
      </c>
      <c r="AT109" s="187" t="s">
        <v>109</v>
      </c>
      <c r="AU109" s="187" t="s">
        <v>72</v>
      </c>
      <c r="AY109" s="16" t="s">
        <v>115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6" t="s">
        <v>80</v>
      </c>
      <c r="BK109" s="188">
        <f>ROUND(I109*H109,2)</f>
        <v>0</v>
      </c>
      <c r="BL109" s="16" t="s">
        <v>116</v>
      </c>
      <c r="BM109" s="187" t="s">
        <v>230</v>
      </c>
    </row>
    <row r="110" s="2" customFormat="1" ht="16.5" customHeight="1">
      <c r="A110" s="37"/>
      <c r="B110" s="38"/>
      <c r="C110" s="175" t="s">
        <v>231</v>
      </c>
      <c r="D110" s="175" t="s">
        <v>109</v>
      </c>
      <c r="E110" s="176" t="s">
        <v>232</v>
      </c>
      <c r="F110" s="177" t="s">
        <v>233</v>
      </c>
      <c r="G110" s="178" t="s">
        <v>112</v>
      </c>
      <c r="H110" s="179">
        <v>200</v>
      </c>
      <c r="I110" s="180"/>
      <c r="J110" s="181">
        <f>ROUND(I110*H110,2)</f>
        <v>0</v>
      </c>
      <c r="K110" s="177" t="s">
        <v>113</v>
      </c>
      <c r="L110" s="182"/>
      <c r="M110" s="183" t="s">
        <v>19</v>
      </c>
      <c r="N110" s="184" t="s">
        <v>43</v>
      </c>
      <c r="O110" s="83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114</v>
      </c>
      <c r="AT110" s="187" t="s">
        <v>109</v>
      </c>
      <c r="AU110" s="187" t="s">
        <v>72</v>
      </c>
      <c r="AY110" s="16" t="s">
        <v>115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6" t="s">
        <v>80</v>
      </c>
      <c r="BK110" s="188">
        <f>ROUND(I110*H110,2)</f>
        <v>0</v>
      </c>
      <c r="BL110" s="16" t="s">
        <v>116</v>
      </c>
      <c r="BM110" s="187" t="s">
        <v>234</v>
      </c>
    </row>
    <row r="111" s="2" customFormat="1" ht="16.5" customHeight="1">
      <c r="A111" s="37"/>
      <c r="B111" s="38"/>
      <c r="C111" s="175" t="s">
        <v>235</v>
      </c>
      <c r="D111" s="175" t="s">
        <v>109</v>
      </c>
      <c r="E111" s="176" t="s">
        <v>236</v>
      </c>
      <c r="F111" s="177" t="s">
        <v>237</v>
      </c>
      <c r="G111" s="178" t="s">
        <v>112</v>
      </c>
      <c r="H111" s="179">
        <v>50</v>
      </c>
      <c r="I111" s="180"/>
      <c r="J111" s="181">
        <f>ROUND(I111*H111,2)</f>
        <v>0</v>
      </c>
      <c r="K111" s="177" t="s">
        <v>113</v>
      </c>
      <c r="L111" s="182"/>
      <c r="M111" s="183" t="s">
        <v>19</v>
      </c>
      <c r="N111" s="184" t="s">
        <v>43</v>
      </c>
      <c r="O111" s="83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7" t="s">
        <v>114</v>
      </c>
      <c r="AT111" s="187" t="s">
        <v>109</v>
      </c>
      <c r="AU111" s="187" t="s">
        <v>72</v>
      </c>
      <c r="AY111" s="16" t="s">
        <v>115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6" t="s">
        <v>80</v>
      </c>
      <c r="BK111" s="188">
        <f>ROUND(I111*H111,2)</f>
        <v>0</v>
      </c>
      <c r="BL111" s="16" t="s">
        <v>116</v>
      </c>
      <c r="BM111" s="187" t="s">
        <v>238</v>
      </c>
    </row>
    <row r="112" s="2" customFormat="1" ht="16.5" customHeight="1">
      <c r="A112" s="37"/>
      <c r="B112" s="38"/>
      <c r="C112" s="175" t="s">
        <v>239</v>
      </c>
      <c r="D112" s="175" t="s">
        <v>109</v>
      </c>
      <c r="E112" s="176" t="s">
        <v>240</v>
      </c>
      <c r="F112" s="177" t="s">
        <v>241</v>
      </c>
      <c r="G112" s="178" t="s">
        <v>112</v>
      </c>
      <c r="H112" s="179">
        <v>100</v>
      </c>
      <c r="I112" s="180"/>
      <c r="J112" s="181">
        <f>ROUND(I112*H112,2)</f>
        <v>0</v>
      </c>
      <c r="K112" s="177" t="s">
        <v>113</v>
      </c>
      <c r="L112" s="182"/>
      <c r="M112" s="183" t="s">
        <v>19</v>
      </c>
      <c r="N112" s="184" t="s">
        <v>43</v>
      </c>
      <c r="O112" s="83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114</v>
      </c>
      <c r="AT112" s="187" t="s">
        <v>109</v>
      </c>
      <c r="AU112" s="187" t="s">
        <v>72</v>
      </c>
      <c r="AY112" s="16" t="s">
        <v>115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6" t="s">
        <v>80</v>
      </c>
      <c r="BK112" s="188">
        <f>ROUND(I112*H112,2)</f>
        <v>0</v>
      </c>
      <c r="BL112" s="16" t="s">
        <v>116</v>
      </c>
      <c r="BM112" s="187" t="s">
        <v>242</v>
      </c>
    </row>
    <row r="113" s="2" customFormat="1" ht="16.5" customHeight="1">
      <c r="A113" s="37"/>
      <c r="B113" s="38"/>
      <c r="C113" s="175" t="s">
        <v>243</v>
      </c>
      <c r="D113" s="175" t="s">
        <v>109</v>
      </c>
      <c r="E113" s="176" t="s">
        <v>244</v>
      </c>
      <c r="F113" s="177" t="s">
        <v>245</v>
      </c>
      <c r="G113" s="178" t="s">
        <v>112</v>
      </c>
      <c r="H113" s="179">
        <v>100</v>
      </c>
      <c r="I113" s="180"/>
      <c r="J113" s="181">
        <f>ROUND(I113*H113,2)</f>
        <v>0</v>
      </c>
      <c r="K113" s="177" t="s">
        <v>113</v>
      </c>
      <c r="L113" s="182"/>
      <c r="M113" s="183" t="s">
        <v>19</v>
      </c>
      <c r="N113" s="184" t="s">
        <v>43</v>
      </c>
      <c r="O113" s="83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114</v>
      </c>
      <c r="AT113" s="187" t="s">
        <v>109</v>
      </c>
      <c r="AU113" s="187" t="s">
        <v>72</v>
      </c>
      <c r="AY113" s="16" t="s">
        <v>115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6" t="s">
        <v>80</v>
      </c>
      <c r="BK113" s="188">
        <f>ROUND(I113*H113,2)</f>
        <v>0</v>
      </c>
      <c r="BL113" s="16" t="s">
        <v>116</v>
      </c>
      <c r="BM113" s="187" t="s">
        <v>246</v>
      </c>
    </row>
    <row r="114" s="2" customFormat="1" ht="16.5" customHeight="1">
      <c r="A114" s="37"/>
      <c r="B114" s="38"/>
      <c r="C114" s="175" t="s">
        <v>247</v>
      </c>
      <c r="D114" s="175" t="s">
        <v>109</v>
      </c>
      <c r="E114" s="176" t="s">
        <v>248</v>
      </c>
      <c r="F114" s="177" t="s">
        <v>249</v>
      </c>
      <c r="G114" s="178" t="s">
        <v>112</v>
      </c>
      <c r="H114" s="179">
        <v>50</v>
      </c>
      <c r="I114" s="180"/>
      <c r="J114" s="181">
        <f>ROUND(I114*H114,2)</f>
        <v>0</v>
      </c>
      <c r="K114" s="177" t="s">
        <v>113</v>
      </c>
      <c r="L114" s="182"/>
      <c r="M114" s="183" t="s">
        <v>19</v>
      </c>
      <c r="N114" s="184" t="s">
        <v>43</v>
      </c>
      <c r="O114" s="83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114</v>
      </c>
      <c r="AT114" s="187" t="s">
        <v>109</v>
      </c>
      <c r="AU114" s="187" t="s">
        <v>72</v>
      </c>
      <c r="AY114" s="16" t="s">
        <v>115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6" t="s">
        <v>80</v>
      </c>
      <c r="BK114" s="188">
        <f>ROUND(I114*H114,2)</f>
        <v>0</v>
      </c>
      <c r="BL114" s="16" t="s">
        <v>116</v>
      </c>
      <c r="BM114" s="187" t="s">
        <v>250</v>
      </c>
    </row>
    <row r="115" s="2" customFormat="1" ht="16.5" customHeight="1">
      <c r="A115" s="37"/>
      <c r="B115" s="38"/>
      <c r="C115" s="175" t="s">
        <v>251</v>
      </c>
      <c r="D115" s="175" t="s">
        <v>109</v>
      </c>
      <c r="E115" s="176" t="s">
        <v>252</v>
      </c>
      <c r="F115" s="177" t="s">
        <v>253</v>
      </c>
      <c r="G115" s="178" t="s">
        <v>112</v>
      </c>
      <c r="H115" s="179">
        <v>50</v>
      </c>
      <c r="I115" s="180"/>
      <c r="J115" s="181">
        <f>ROUND(I115*H115,2)</f>
        <v>0</v>
      </c>
      <c r="K115" s="177" t="s">
        <v>113</v>
      </c>
      <c r="L115" s="182"/>
      <c r="M115" s="183" t="s">
        <v>19</v>
      </c>
      <c r="N115" s="184" t="s">
        <v>43</v>
      </c>
      <c r="O115" s="83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114</v>
      </c>
      <c r="AT115" s="187" t="s">
        <v>109</v>
      </c>
      <c r="AU115" s="187" t="s">
        <v>72</v>
      </c>
      <c r="AY115" s="16" t="s">
        <v>115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6" t="s">
        <v>80</v>
      </c>
      <c r="BK115" s="188">
        <f>ROUND(I115*H115,2)</f>
        <v>0</v>
      </c>
      <c r="BL115" s="16" t="s">
        <v>116</v>
      </c>
      <c r="BM115" s="187" t="s">
        <v>254</v>
      </c>
    </row>
    <row r="116" s="2" customFormat="1" ht="16.5" customHeight="1">
      <c r="A116" s="37"/>
      <c r="B116" s="38"/>
      <c r="C116" s="175" t="s">
        <v>255</v>
      </c>
      <c r="D116" s="175" t="s">
        <v>109</v>
      </c>
      <c r="E116" s="176" t="s">
        <v>256</v>
      </c>
      <c r="F116" s="177" t="s">
        <v>257</v>
      </c>
      <c r="G116" s="178" t="s">
        <v>112</v>
      </c>
      <c r="H116" s="179">
        <v>100</v>
      </c>
      <c r="I116" s="180"/>
      <c r="J116" s="181">
        <f>ROUND(I116*H116,2)</f>
        <v>0</v>
      </c>
      <c r="K116" s="177" t="s">
        <v>113</v>
      </c>
      <c r="L116" s="182"/>
      <c r="M116" s="183" t="s">
        <v>19</v>
      </c>
      <c r="N116" s="184" t="s">
        <v>43</v>
      </c>
      <c r="O116" s="83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114</v>
      </c>
      <c r="AT116" s="187" t="s">
        <v>109</v>
      </c>
      <c r="AU116" s="187" t="s">
        <v>72</v>
      </c>
      <c r="AY116" s="16" t="s">
        <v>115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6" t="s">
        <v>80</v>
      </c>
      <c r="BK116" s="188">
        <f>ROUND(I116*H116,2)</f>
        <v>0</v>
      </c>
      <c r="BL116" s="16" t="s">
        <v>116</v>
      </c>
      <c r="BM116" s="187" t="s">
        <v>258</v>
      </c>
    </row>
    <row r="117" s="2" customFormat="1" ht="16.5" customHeight="1">
      <c r="A117" s="37"/>
      <c r="B117" s="38"/>
      <c r="C117" s="175" t="s">
        <v>259</v>
      </c>
      <c r="D117" s="175" t="s">
        <v>109</v>
      </c>
      <c r="E117" s="176" t="s">
        <v>260</v>
      </c>
      <c r="F117" s="177" t="s">
        <v>261</v>
      </c>
      <c r="G117" s="178" t="s">
        <v>112</v>
      </c>
      <c r="H117" s="179">
        <v>100</v>
      </c>
      <c r="I117" s="180"/>
      <c r="J117" s="181">
        <f>ROUND(I117*H117,2)</f>
        <v>0</v>
      </c>
      <c r="K117" s="177" t="s">
        <v>113</v>
      </c>
      <c r="L117" s="182"/>
      <c r="M117" s="183" t="s">
        <v>19</v>
      </c>
      <c r="N117" s="184" t="s">
        <v>43</v>
      </c>
      <c r="O117" s="83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7" t="s">
        <v>114</v>
      </c>
      <c r="AT117" s="187" t="s">
        <v>109</v>
      </c>
      <c r="AU117" s="187" t="s">
        <v>72</v>
      </c>
      <c r="AY117" s="16" t="s">
        <v>115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6" t="s">
        <v>80</v>
      </c>
      <c r="BK117" s="188">
        <f>ROUND(I117*H117,2)</f>
        <v>0</v>
      </c>
      <c r="BL117" s="16" t="s">
        <v>116</v>
      </c>
      <c r="BM117" s="187" t="s">
        <v>262</v>
      </c>
    </row>
    <row r="118" s="2" customFormat="1" ht="16.5" customHeight="1">
      <c r="A118" s="37"/>
      <c r="B118" s="38"/>
      <c r="C118" s="175" t="s">
        <v>263</v>
      </c>
      <c r="D118" s="175" t="s">
        <v>109</v>
      </c>
      <c r="E118" s="176" t="s">
        <v>264</v>
      </c>
      <c r="F118" s="177" t="s">
        <v>265</v>
      </c>
      <c r="G118" s="178" t="s">
        <v>112</v>
      </c>
      <c r="H118" s="179">
        <v>50</v>
      </c>
      <c r="I118" s="180"/>
      <c r="J118" s="181">
        <f>ROUND(I118*H118,2)</f>
        <v>0</v>
      </c>
      <c r="K118" s="177" t="s">
        <v>113</v>
      </c>
      <c r="L118" s="182"/>
      <c r="M118" s="183" t="s">
        <v>19</v>
      </c>
      <c r="N118" s="184" t="s">
        <v>43</v>
      </c>
      <c r="O118" s="83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114</v>
      </c>
      <c r="AT118" s="187" t="s">
        <v>109</v>
      </c>
      <c r="AU118" s="187" t="s">
        <v>72</v>
      </c>
      <c r="AY118" s="16" t="s">
        <v>115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6" t="s">
        <v>80</v>
      </c>
      <c r="BK118" s="188">
        <f>ROUND(I118*H118,2)</f>
        <v>0</v>
      </c>
      <c r="BL118" s="16" t="s">
        <v>116</v>
      </c>
      <c r="BM118" s="187" t="s">
        <v>266</v>
      </c>
    </row>
    <row r="119" s="2" customFormat="1" ht="16.5" customHeight="1">
      <c r="A119" s="37"/>
      <c r="B119" s="38"/>
      <c r="C119" s="175" t="s">
        <v>267</v>
      </c>
      <c r="D119" s="175" t="s">
        <v>109</v>
      </c>
      <c r="E119" s="176" t="s">
        <v>268</v>
      </c>
      <c r="F119" s="177" t="s">
        <v>269</v>
      </c>
      <c r="G119" s="178" t="s">
        <v>112</v>
      </c>
      <c r="H119" s="179">
        <v>50</v>
      </c>
      <c r="I119" s="180"/>
      <c r="J119" s="181">
        <f>ROUND(I119*H119,2)</f>
        <v>0</v>
      </c>
      <c r="K119" s="177" t="s">
        <v>113</v>
      </c>
      <c r="L119" s="182"/>
      <c r="M119" s="183" t="s">
        <v>19</v>
      </c>
      <c r="N119" s="184" t="s">
        <v>43</v>
      </c>
      <c r="O119" s="83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7" t="s">
        <v>114</v>
      </c>
      <c r="AT119" s="187" t="s">
        <v>109</v>
      </c>
      <c r="AU119" s="187" t="s">
        <v>72</v>
      </c>
      <c r="AY119" s="16" t="s">
        <v>115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6" t="s">
        <v>80</v>
      </c>
      <c r="BK119" s="188">
        <f>ROUND(I119*H119,2)</f>
        <v>0</v>
      </c>
      <c r="BL119" s="16" t="s">
        <v>116</v>
      </c>
      <c r="BM119" s="187" t="s">
        <v>270</v>
      </c>
    </row>
    <row r="120" s="2" customFormat="1" ht="16.5" customHeight="1">
      <c r="A120" s="37"/>
      <c r="B120" s="38"/>
      <c r="C120" s="175" t="s">
        <v>271</v>
      </c>
      <c r="D120" s="175" t="s">
        <v>109</v>
      </c>
      <c r="E120" s="176" t="s">
        <v>272</v>
      </c>
      <c r="F120" s="177" t="s">
        <v>273</v>
      </c>
      <c r="G120" s="178" t="s">
        <v>112</v>
      </c>
      <c r="H120" s="179">
        <v>100</v>
      </c>
      <c r="I120" s="180"/>
      <c r="J120" s="181">
        <f>ROUND(I120*H120,2)</f>
        <v>0</v>
      </c>
      <c r="K120" s="177" t="s">
        <v>113</v>
      </c>
      <c r="L120" s="182"/>
      <c r="M120" s="183" t="s">
        <v>19</v>
      </c>
      <c r="N120" s="184" t="s">
        <v>43</v>
      </c>
      <c r="O120" s="83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114</v>
      </c>
      <c r="AT120" s="187" t="s">
        <v>109</v>
      </c>
      <c r="AU120" s="187" t="s">
        <v>72</v>
      </c>
      <c r="AY120" s="16" t="s">
        <v>115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6" t="s">
        <v>80</v>
      </c>
      <c r="BK120" s="188">
        <f>ROUND(I120*H120,2)</f>
        <v>0</v>
      </c>
      <c r="BL120" s="16" t="s">
        <v>116</v>
      </c>
      <c r="BM120" s="187" t="s">
        <v>274</v>
      </c>
    </row>
    <row r="121" s="2" customFormat="1" ht="16.5" customHeight="1">
      <c r="A121" s="37"/>
      <c r="B121" s="38"/>
      <c r="C121" s="175" t="s">
        <v>275</v>
      </c>
      <c r="D121" s="175" t="s">
        <v>109</v>
      </c>
      <c r="E121" s="176" t="s">
        <v>276</v>
      </c>
      <c r="F121" s="177" t="s">
        <v>277</v>
      </c>
      <c r="G121" s="178" t="s">
        <v>112</v>
      </c>
      <c r="H121" s="179">
        <v>40</v>
      </c>
      <c r="I121" s="180"/>
      <c r="J121" s="181">
        <f>ROUND(I121*H121,2)</f>
        <v>0</v>
      </c>
      <c r="K121" s="177" t="s">
        <v>113</v>
      </c>
      <c r="L121" s="182"/>
      <c r="M121" s="183" t="s">
        <v>19</v>
      </c>
      <c r="N121" s="184" t="s">
        <v>43</v>
      </c>
      <c r="O121" s="83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7" t="s">
        <v>114</v>
      </c>
      <c r="AT121" s="187" t="s">
        <v>109</v>
      </c>
      <c r="AU121" s="187" t="s">
        <v>72</v>
      </c>
      <c r="AY121" s="16" t="s">
        <v>115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6" t="s">
        <v>80</v>
      </c>
      <c r="BK121" s="188">
        <f>ROUND(I121*H121,2)</f>
        <v>0</v>
      </c>
      <c r="BL121" s="16" t="s">
        <v>116</v>
      </c>
      <c r="BM121" s="187" t="s">
        <v>278</v>
      </c>
    </row>
    <row r="122" s="2" customFormat="1" ht="16.5" customHeight="1">
      <c r="A122" s="37"/>
      <c r="B122" s="38"/>
      <c r="C122" s="175" t="s">
        <v>279</v>
      </c>
      <c r="D122" s="175" t="s">
        <v>109</v>
      </c>
      <c r="E122" s="176" t="s">
        <v>280</v>
      </c>
      <c r="F122" s="177" t="s">
        <v>281</v>
      </c>
      <c r="G122" s="178" t="s">
        <v>112</v>
      </c>
      <c r="H122" s="179">
        <v>80</v>
      </c>
      <c r="I122" s="180"/>
      <c r="J122" s="181">
        <f>ROUND(I122*H122,2)</f>
        <v>0</v>
      </c>
      <c r="K122" s="177" t="s">
        <v>113</v>
      </c>
      <c r="L122" s="182"/>
      <c r="M122" s="183" t="s">
        <v>19</v>
      </c>
      <c r="N122" s="184" t="s">
        <v>43</v>
      </c>
      <c r="O122" s="83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7" t="s">
        <v>114</v>
      </c>
      <c r="AT122" s="187" t="s">
        <v>109</v>
      </c>
      <c r="AU122" s="187" t="s">
        <v>72</v>
      </c>
      <c r="AY122" s="16" t="s">
        <v>115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6" t="s">
        <v>80</v>
      </c>
      <c r="BK122" s="188">
        <f>ROUND(I122*H122,2)</f>
        <v>0</v>
      </c>
      <c r="BL122" s="16" t="s">
        <v>116</v>
      </c>
      <c r="BM122" s="187" t="s">
        <v>282</v>
      </c>
    </row>
    <row r="123" s="2" customFormat="1" ht="16.5" customHeight="1">
      <c r="A123" s="37"/>
      <c r="B123" s="38"/>
      <c r="C123" s="175" t="s">
        <v>283</v>
      </c>
      <c r="D123" s="175" t="s">
        <v>109</v>
      </c>
      <c r="E123" s="176" t="s">
        <v>284</v>
      </c>
      <c r="F123" s="177" t="s">
        <v>285</v>
      </c>
      <c r="G123" s="178" t="s">
        <v>112</v>
      </c>
      <c r="H123" s="179">
        <v>30</v>
      </c>
      <c r="I123" s="180"/>
      <c r="J123" s="181">
        <f>ROUND(I123*H123,2)</f>
        <v>0</v>
      </c>
      <c r="K123" s="177" t="s">
        <v>113</v>
      </c>
      <c r="L123" s="182"/>
      <c r="M123" s="183" t="s">
        <v>19</v>
      </c>
      <c r="N123" s="184" t="s">
        <v>43</v>
      </c>
      <c r="O123" s="83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114</v>
      </c>
      <c r="AT123" s="187" t="s">
        <v>109</v>
      </c>
      <c r="AU123" s="187" t="s">
        <v>72</v>
      </c>
      <c r="AY123" s="16" t="s">
        <v>115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6" t="s">
        <v>80</v>
      </c>
      <c r="BK123" s="188">
        <f>ROUND(I123*H123,2)</f>
        <v>0</v>
      </c>
      <c r="BL123" s="16" t="s">
        <v>116</v>
      </c>
      <c r="BM123" s="187" t="s">
        <v>286</v>
      </c>
    </row>
    <row r="124" s="2" customFormat="1" ht="16.5" customHeight="1">
      <c r="A124" s="37"/>
      <c r="B124" s="38"/>
      <c r="C124" s="175" t="s">
        <v>287</v>
      </c>
      <c r="D124" s="175" t="s">
        <v>109</v>
      </c>
      <c r="E124" s="176" t="s">
        <v>288</v>
      </c>
      <c r="F124" s="177" t="s">
        <v>289</v>
      </c>
      <c r="G124" s="178" t="s">
        <v>112</v>
      </c>
      <c r="H124" s="179">
        <v>30</v>
      </c>
      <c r="I124" s="180"/>
      <c r="J124" s="181">
        <f>ROUND(I124*H124,2)</f>
        <v>0</v>
      </c>
      <c r="K124" s="177" t="s">
        <v>113</v>
      </c>
      <c r="L124" s="182"/>
      <c r="M124" s="183" t="s">
        <v>19</v>
      </c>
      <c r="N124" s="184" t="s">
        <v>43</v>
      </c>
      <c r="O124" s="83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7" t="s">
        <v>114</v>
      </c>
      <c r="AT124" s="187" t="s">
        <v>109</v>
      </c>
      <c r="AU124" s="187" t="s">
        <v>72</v>
      </c>
      <c r="AY124" s="16" t="s">
        <v>115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6" t="s">
        <v>80</v>
      </c>
      <c r="BK124" s="188">
        <f>ROUND(I124*H124,2)</f>
        <v>0</v>
      </c>
      <c r="BL124" s="16" t="s">
        <v>116</v>
      </c>
      <c r="BM124" s="187" t="s">
        <v>290</v>
      </c>
    </row>
    <row r="125" s="2" customFormat="1" ht="16.5" customHeight="1">
      <c r="A125" s="37"/>
      <c r="B125" s="38"/>
      <c r="C125" s="175" t="s">
        <v>291</v>
      </c>
      <c r="D125" s="175" t="s">
        <v>109</v>
      </c>
      <c r="E125" s="176" t="s">
        <v>292</v>
      </c>
      <c r="F125" s="177" t="s">
        <v>293</v>
      </c>
      <c r="G125" s="178" t="s">
        <v>112</v>
      </c>
      <c r="H125" s="179">
        <v>50</v>
      </c>
      <c r="I125" s="180"/>
      <c r="J125" s="181">
        <f>ROUND(I125*H125,2)</f>
        <v>0</v>
      </c>
      <c r="K125" s="177" t="s">
        <v>113</v>
      </c>
      <c r="L125" s="182"/>
      <c r="M125" s="183" t="s">
        <v>19</v>
      </c>
      <c r="N125" s="184" t="s">
        <v>43</v>
      </c>
      <c r="O125" s="83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7" t="s">
        <v>114</v>
      </c>
      <c r="AT125" s="187" t="s">
        <v>109</v>
      </c>
      <c r="AU125" s="187" t="s">
        <v>72</v>
      </c>
      <c r="AY125" s="16" t="s">
        <v>115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6" t="s">
        <v>80</v>
      </c>
      <c r="BK125" s="188">
        <f>ROUND(I125*H125,2)</f>
        <v>0</v>
      </c>
      <c r="BL125" s="16" t="s">
        <v>116</v>
      </c>
      <c r="BM125" s="187" t="s">
        <v>294</v>
      </c>
    </row>
    <row r="126" s="2" customFormat="1" ht="16.5" customHeight="1">
      <c r="A126" s="37"/>
      <c r="B126" s="38"/>
      <c r="C126" s="175" t="s">
        <v>295</v>
      </c>
      <c r="D126" s="175" t="s">
        <v>109</v>
      </c>
      <c r="E126" s="176" t="s">
        <v>296</v>
      </c>
      <c r="F126" s="177" t="s">
        <v>297</v>
      </c>
      <c r="G126" s="178" t="s">
        <v>181</v>
      </c>
      <c r="H126" s="179">
        <v>100</v>
      </c>
      <c r="I126" s="180"/>
      <c r="J126" s="181">
        <f>ROUND(I126*H126,2)</f>
        <v>0</v>
      </c>
      <c r="K126" s="177" t="s">
        <v>113</v>
      </c>
      <c r="L126" s="182"/>
      <c r="M126" s="183" t="s">
        <v>19</v>
      </c>
      <c r="N126" s="184" t="s">
        <v>43</v>
      </c>
      <c r="O126" s="83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7" t="s">
        <v>114</v>
      </c>
      <c r="AT126" s="187" t="s">
        <v>109</v>
      </c>
      <c r="AU126" s="187" t="s">
        <v>72</v>
      </c>
      <c r="AY126" s="16" t="s">
        <v>115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6" t="s">
        <v>80</v>
      </c>
      <c r="BK126" s="188">
        <f>ROUND(I126*H126,2)</f>
        <v>0</v>
      </c>
      <c r="BL126" s="16" t="s">
        <v>116</v>
      </c>
      <c r="BM126" s="187" t="s">
        <v>298</v>
      </c>
    </row>
    <row r="127" s="2" customFormat="1" ht="16.5" customHeight="1">
      <c r="A127" s="37"/>
      <c r="B127" s="38"/>
      <c r="C127" s="175" t="s">
        <v>299</v>
      </c>
      <c r="D127" s="175" t="s">
        <v>109</v>
      </c>
      <c r="E127" s="176" t="s">
        <v>300</v>
      </c>
      <c r="F127" s="177" t="s">
        <v>301</v>
      </c>
      <c r="G127" s="178" t="s">
        <v>181</v>
      </c>
      <c r="H127" s="179">
        <v>80</v>
      </c>
      <c r="I127" s="180"/>
      <c r="J127" s="181">
        <f>ROUND(I127*H127,2)</f>
        <v>0</v>
      </c>
      <c r="K127" s="177" t="s">
        <v>113</v>
      </c>
      <c r="L127" s="182"/>
      <c r="M127" s="183" t="s">
        <v>19</v>
      </c>
      <c r="N127" s="184" t="s">
        <v>43</v>
      </c>
      <c r="O127" s="83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7" t="s">
        <v>114</v>
      </c>
      <c r="AT127" s="187" t="s">
        <v>109</v>
      </c>
      <c r="AU127" s="187" t="s">
        <v>72</v>
      </c>
      <c r="AY127" s="16" t="s">
        <v>115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6" t="s">
        <v>80</v>
      </c>
      <c r="BK127" s="188">
        <f>ROUND(I127*H127,2)</f>
        <v>0</v>
      </c>
      <c r="BL127" s="16" t="s">
        <v>116</v>
      </c>
      <c r="BM127" s="187" t="s">
        <v>302</v>
      </c>
    </row>
    <row r="128" s="2" customFormat="1" ht="16.5" customHeight="1">
      <c r="A128" s="37"/>
      <c r="B128" s="38"/>
      <c r="C128" s="175" t="s">
        <v>303</v>
      </c>
      <c r="D128" s="175" t="s">
        <v>109</v>
      </c>
      <c r="E128" s="176" t="s">
        <v>304</v>
      </c>
      <c r="F128" s="177" t="s">
        <v>305</v>
      </c>
      <c r="G128" s="178" t="s">
        <v>181</v>
      </c>
      <c r="H128" s="179">
        <v>100</v>
      </c>
      <c r="I128" s="180"/>
      <c r="J128" s="181">
        <f>ROUND(I128*H128,2)</f>
        <v>0</v>
      </c>
      <c r="K128" s="177" t="s">
        <v>113</v>
      </c>
      <c r="L128" s="182"/>
      <c r="M128" s="183" t="s">
        <v>19</v>
      </c>
      <c r="N128" s="184" t="s">
        <v>43</v>
      </c>
      <c r="O128" s="83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114</v>
      </c>
      <c r="AT128" s="187" t="s">
        <v>109</v>
      </c>
      <c r="AU128" s="187" t="s">
        <v>72</v>
      </c>
      <c r="AY128" s="16" t="s">
        <v>115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6" t="s">
        <v>80</v>
      </c>
      <c r="BK128" s="188">
        <f>ROUND(I128*H128,2)</f>
        <v>0</v>
      </c>
      <c r="BL128" s="16" t="s">
        <v>116</v>
      </c>
      <c r="BM128" s="187" t="s">
        <v>306</v>
      </c>
    </row>
    <row r="129" s="2" customFormat="1" ht="16.5" customHeight="1">
      <c r="A129" s="37"/>
      <c r="B129" s="38"/>
      <c r="C129" s="175" t="s">
        <v>307</v>
      </c>
      <c r="D129" s="175" t="s">
        <v>109</v>
      </c>
      <c r="E129" s="176" t="s">
        <v>308</v>
      </c>
      <c r="F129" s="177" t="s">
        <v>309</v>
      </c>
      <c r="G129" s="178" t="s">
        <v>181</v>
      </c>
      <c r="H129" s="179">
        <v>100</v>
      </c>
      <c r="I129" s="180"/>
      <c r="J129" s="181">
        <f>ROUND(I129*H129,2)</f>
        <v>0</v>
      </c>
      <c r="K129" s="177" t="s">
        <v>113</v>
      </c>
      <c r="L129" s="182"/>
      <c r="M129" s="183" t="s">
        <v>19</v>
      </c>
      <c r="N129" s="184" t="s">
        <v>43</v>
      </c>
      <c r="O129" s="83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7" t="s">
        <v>114</v>
      </c>
      <c r="AT129" s="187" t="s">
        <v>109</v>
      </c>
      <c r="AU129" s="187" t="s">
        <v>72</v>
      </c>
      <c r="AY129" s="16" t="s">
        <v>115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6" t="s">
        <v>80</v>
      </c>
      <c r="BK129" s="188">
        <f>ROUND(I129*H129,2)</f>
        <v>0</v>
      </c>
      <c r="BL129" s="16" t="s">
        <v>116</v>
      </c>
      <c r="BM129" s="187" t="s">
        <v>310</v>
      </c>
    </row>
    <row r="130" s="2" customFormat="1" ht="16.5" customHeight="1">
      <c r="A130" s="37"/>
      <c r="B130" s="38"/>
      <c r="C130" s="175" t="s">
        <v>311</v>
      </c>
      <c r="D130" s="175" t="s">
        <v>109</v>
      </c>
      <c r="E130" s="176" t="s">
        <v>312</v>
      </c>
      <c r="F130" s="177" t="s">
        <v>313</v>
      </c>
      <c r="G130" s="178" t="s">
        <v>181</v>
      </c>
      <c r="H130" s="179">
        <v>80</v>
      </c>
      <c r="I130" s="180"/>
      <c r="J130" s="181">
        <f>ROUND(I130*H130,2)</f>
        <v>0</v>
      </c>
      <c r="K130" s="177" t="s">
        <v>113</v>
      </c>
      <c r="L130" s="182"/>
      <c r="M130" s="183" t="s">
        <v>19</v>
      </c>
      <c r="N130" s="184" t="s">
        <v>43</v>
      </c>
      <c r="O130" s="83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7" t="s">
        <v>114</v>
      </c>
      <c r="AT130" s="187" t="s">
        <v>109</v>
      </c>
      <c r="AU130" s="187" t="s">
        <v>72</v>
      </c>
      <c r="AY130" s="16" t="s">
        <v>115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6" t="s">
        <v>80</v>
      </c>
      <c r="BK130" s="188">
        <f>ROUND(I130*H130,2)</f>
        <v>0</v>
      </c>
      <c r="BL130" s="16" t="s">
        <v>116</v>
      </c>
      <c r="BM130" s="187" t="s">
        <v>314</v>
      </c>
    </row>
    <row r="131" s="2" customFormat="1" ht="16.5" customHeight="1">
      <c r="A131" s="37"/>
      <c r="B131" s="38"/>
      <c r="C131" s="175" t="s">
        <v>315</v>
      </c>
      <c r="D131" s="175" t="s">
        <v>109</v>
      </c>
      <c r="E131" s="176" t="s">
        <v>316</v>
      </c>
      <c r="F131" s="177" t="s">
        <v>317</v>
      </c>
      <c r="G131" s="178" t="s">
        <v>181</v>
      </c>
      <c r="H131" s="179">
        <v>20</v>
      </c>
      <c r="I131" s="180"/>
      <c r="J131" s="181">
        <f>ROUND(I131*H131,2)</f>
        <v>0</v>
      </c>
      <c r="K131" s="177" t="s">
        <v>113</v>
      </c>
      <c r="L131" s="182"/>
      <c r="M131" s="183" t="s">
        <v>19</v>
      </c>
      <c r="N131" s="184" t="s">
        <v>43</v>
      </c>
      <c r="O131" s="83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114</v>
      </c>
      <c r="AT131" s="187" t="s">
        <v>109</v>
      </c>
      <c r="AU131" s="187" t="s">
        <v>72</v>
      </c>
      <c r="AY131" s="16" t="s">
        <v>115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6" t="s">
        <v>80</v>
      </c>
      <c r="BK131" s="188">
        <f>ROUND(I131*H131,2)</f>
        <v>0</v>
      </c>
      <c r="BL131" s="16" t="s">
        <v>116</v>
      </c>
      <c r="BM131" s="187" t="s">
        <v>318</v>
      </c>
    </row>
    <row r="132" s="2" customFormat="1" ht="16.5" customHeight="1">
      <c r="A132" s="37"/>
      <c r="B132" s="38"/>
      <c r="C132" s="175" t="s">
        <v>319</v>
      </c>
      <c r="D132" s="175" t="s">
        <v>109</v>
      </c>
      <c r="E132" s="176" t="s">
        <v>320</v>
      </c>
      <c r="F132" s="177" t="s">
        <v>321</v>
      </c>
      <c r="G132" s="178" t="s">
        <v>181</v>
      </c>
      <c r="H132" s="179">
        <v>20</v>
      </c>
      <c r="I132" s="180"/>
      <c r="J132" s="181">
        <f>ROUND(I132*H132,2)</f>
        <v>0</v>
      </c>
      <c r="K132" s="177" t="s">
        <v>113</v>
      </c>
      <c r="L132" s="182"/>
      <c r="M132" s="183" t="s">
        <v>19</v>
      </c>
      <c r="N132" s="184" t="s">
        <v>43</v>
      </c>
      <c r="O132" s="83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7" t="s">
        <v>114</v>
      </c>
      <c r="AT132" s="187" t="s">
        <v>109</v>
      </c>
      <c r="AU132" s="187" t="s">
        <v>72</v>
      </c>
      <c r="AY132" s="16" t="s">
        <v>115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6" t="s">
        <v>80</v>
      </c>
      <c r="BK132" s="188">
        <f>ROUND(I132*H132,2)</f>
        <v>0</v>
      </c>
      <c r="BL132" s="16" t="s">
        <v>116</v>
      </c>
      <c r="BM132" s="187" t="s">
        <v>322</v>
      </c>
    </row>
    <row r="133" s="2" customFormat="1" ht="16.5" customHeight="1">
      <c r="A133" s="37"/>
      <c r="B133" s="38"/>
      <c r="C133" s="175" t="s">
        <v>323</v>
      </c>
      <c r="D133" s="175" t="s">
        <v>109</v>
      </c>
      <c r="E133" s="176" t="s">
        <v>324</v>
      </c>
      <c r="F133" s="177" t="s">
        <v>325</v>
      </c>
      <c r="G133" s="178" t="s">
        <v>181</v>
      </c>
      <c r="H133" s="179">
        <v>20</v>
      </c>
      <c r="I133" s="180"/>
      <c r="J133" s="181">
        <f>ROUND(I133*H133,2)</f>
        <v>0</v>
      </c>
      <c r="K133" s="177" t="s">
        <v>113</v>
      </c>
      <c r="L133" s="182"/>
      <c r="M133" s="183" t="s">
        <v>19</v>
      </c>
      <c r="N133" s="184" t="s">
        <v>43</v>
      </c>
      <c r="O133" s="83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114</v>
      </c>
      <c r="AT133" s="187" t="s">
        <v>109</v>
      </c>
      <c r="AU133" s="187" t="s">
        <v>72</v>
      </c>
      <c r="AY133" s="16" t="s">
        <v>115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6" t="s">
        <v>80</v>
      </c>
      <c r="BK133" s="188">
        <f>ROUND(I133*H133,2)</f>
        <v>0</v>
      </c>
      <c r="BL133" s="16" t="s">
        <v>116</v>
      </c>
      <c r="BM133" s="187" t="s">
        <v>326</v>
      </c>
    </row>
    <row r="134" s="2" customFormat="1" ht="16.5" customHeight="1">
      <c r="A134" s="37"/>
      <c r="B134" s="38"/>
      <c r="C134" s="175" t="s">
        <v>327</v>
      </c>
      <c r="D134" s="175" t="s">
        <v>109</v>
      </c>
      <c r="E134" s="176" t="s">
        <v>328</v>
      </c>
      <c r="F134" s="177" t="s">
        <v>329</v>
      </c>
      <c r="G134" s="178" t="s">
        <v>181</v>
      </c>
      <c r="H134" s="179">
        <v>50</v>
      </c>
      <c r="I134" s="180"/>
      <c r="J134" s="181">
        <f>ROUND(I134*H134,2)</f>
        <v>0</v>
      </c>
      <c r="K134" s="177" t="s">
        <v>113</v>
      </c>
      <c r="L134" s="182"/>
      <c r="M134" s="183" t="s">
        <v>19</v>
      </c>
      <c r="N134" s="184" t="s">
        <v>43</v>
      </c>
      <c r="O134" s="83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7" t="s">
        <v>114</v>
      </c>
      <c r="AT134" s="187" t="s">
        <v>109</v>
      </c>
      <c r="AU134" s="187" t="s">
        <v>72</v>
      </c>
      <c r="AY134" s="16" t="s">
        <v>115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6" t="s">
        <v>80</v>
      </c>
      <c r="BK134" s="188">
        <f>ROUND(I134*H134,2)</f>
        <v>0</v>
      </c>
      <c r="BL134" s="16" t="s">
        <v>116</v>
      </c>
      <c r="BM134" s="187" t="s">
        <v>330</v>
      </c>
    </row>
    <row r="135" s="2" customFormat="1" ht="16.5" customHeight="1">
      <c r="A135" s="37"/>
      <c r="B135" s="38"/>
      <c r="C135" s="175" t="s">
        <v>331</v>
      </c>
      <c r="D135" s="175" t="s">
        <v>109</v>
      </c>
      <c r="E135" s="176" t="s">
        <v>332</v>
      </c>
      <c r="F135" s="177" t="s">
        <v>333</v>
      </c>
      <c r="G135" s="178" t="s">
        <v>181</v>
      </c>
      <c r="H135" s="179">
        <v>200</v>
      </c>
      <c r="I135" s="180"/>
      <c r="J135" s="181">
        <f>ROUND(I135*H135,2)</f>
        <v>0</v>
      </c>
      <c r="K135" s="177" t="s">
        <v>113</v>
      </c>
      <c r="L135" s="182"/>
      <c r="M135" s="183" t="s">
        <v>19</v>
      </c>
      <c r="N135" s="184" t="s">
        <v>43</v>
      </c>
      <c r="O135" s="83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7" t="s">
        <v>114</v>
      </c>
      <c r="AT135" s="187" t="s">
        <v>109</v>
      </c>
      <c r="AU135" s="187" t="s">
        <v>72</v>
      </c>
      <c r="AY135" s="16" t="s">
        <v>115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6" t="s">
        <v>80</v>
      </c>
      <c r="BK135" s="188">
        <f>ROUND(I135*H135,2)</f>
        <v>0</v>
      </c>
      <c r="BL135" s="16" t="s">
        <v>116</v>
      </c>
      <c r="BM135" s="187" t="s">
        <v>334</v>
      </c>
    </row>
    <row r="136" s="2" customFormat="1" ht="16.5" customHeight="1">
      <c r="A136" s="37"/>
      <c r="B136" s="38"/>
      <c r="C136" s="175" t="s">
        <v>335</v>
      </c>
      <c r="D136" s="175" t="s">
        <v>109</v>
      </c>
      <c r="E136" s="176" t="s">
        <v>336</v>
      </c>
      <c r="F136" s="177" t="s">
        <v>337</v>
      </c>
      <c r="G136" s="178" t="s">
        <v>112</v>
      </c>
      <c r="H136" s="179">
        <v>100</v>
      </c>
      <c r="I136" s="180"/>
      <c r="J136" s="181">
        <f>ROUND(I136*H136,2)</f>
        <v>0</v>
      </c>
      <c r="K136" s="177" t="s">
        <v>113</v>
      </c>
      <c r="L136" s="182"/>
      <c r="M136" s="183" t="s">
        <v>19</v>
      </c>
      <c r="N136" s="184" t="s">
        <v>43</v>
      </c>
      <c r="O136" s="83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7" t="s">
        <v>114</v>
      </c>
      <c r="AT136" s="187" t="s">
        <v>109</v>
      </c>
      <c r="AU136" s="187" t="s">
        <v>72</v>
      </c>
      <c r="AY136" s="16" t="s">
        <v>115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6" t="s">
        <v>80</v>
      </c>
      <c r="BK136" s="188">
        <f>ROUND(I136*H136,2)</f>
        <v>0</v>
      </c>
      <c r="BL136" s="16" t="s">
        <v>116</v>
      </c>
      <c r="BM136" s="187" t="s">
        <v>338</v>
      </c>
    </row>
    <row r="137" s="2" customFormat="1" ht="16.5" customHeight="1">
      <c r="A137" s="37"/>
      <c r="B137" s="38"/>
      <c r="C137" s="175" t="s">
        <v>339</v>
      </c>
      <c r="D137" s="175" t="s">
        <v>109</v>
      </c>
      <c r="E137" s="176" t="s">
        <v>340</v>
      </c>
      <c r="F137" s="177" t="s">
        <v>341</v>
      </c>
      <c r="G137" s="178" t="s">
        <v>112</v>
      </c>
      <c r="H137" s="179">
        <v>100</v>
      </c>
      <c r="I137" s="180"/>
      <c r="J137" s="181">
        <f>ROUND(I137*H137,2)</f>
        <v>0</v>
      </c>
      <c r="K137" s="177" t="s">
        <v>113</v>
      </c>
      <c r="L137" s="182"/>
      <c r="M137" s="183" t="s">
        <v>19</v>
      </c>
      <c r="N137" s="184" t="s">
        <v>43</v>
      </c>
      <c r="O137" s="83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7" t="s">
        <v>114</v>
      </c>
      <c r="AT137" s="187" t="s">
        <v>109</v>
      </c>
      <c r="AU137" s="187" t="s">
        <v>72</v>
      </c>
      <c r="AY137" s="16" t="s">
        <v>115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6" t="s">
        <v>80</v>
      </c>
      <c r="BK137" s="188">
        <f>ROUND(I137*H137,2)</f>
        <v>0</v>
      </c>
      <c r="BL137" s="16" t="s">
        <v>116</v>
      </c>
      <c r="BM137" s="187" t="s">
        <v>342</v>
      </c>
    </row>
    <row r="138" s="2" customFormat="1" ht="16.5" customHeight="1">
      <c r="A138" s="37"/>
      <c r="B138" s="38"/>
      <c r="C138" s="175" t="s">
        <v>343</v>
      </c>
      <c r="D138" s="175" t="s">
        <v>109</v>
      </c>
      <c r="E138" s="176" t="s">
        <v>344</v>
      </c>
      <c r="F138" s="177" t="s">
        <v>345</v>
      </c>
      <c r="G138" s="178" t="s">
        <v>112</v>
      </c>
      <c r="H138" s="179">
        <v>50</v>
      </c>
      <c r="I138" s="180"/>
      <c r="J138" s="181">
        <f>ROUND(I138*H138,2)</f>
        <v>0</v>
      </c>
      <c r="K138" s="177" t="s">
        <v>113</v>
      </c>
      <c r="L138" s="182"/>
      <c r="M138" s="183" t="s">
        <v>19</v>
      </c>
      <c r="N138" s="184" t="s">
        <v>43</v>
      </c>
      <c r="O138" s="83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7" t="s">
        <v>114</v>
      </c>
      <c r="AT138" s="187" t="s">
        <v>109</v>
      </c>
      <c r="AU138" s="187" t="s">
        <v>72</v>
      </c>
      <c r="AY138" s="16" t="s">
        <v>115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6" t="s">
        <v>80</v>
      </c>
      <c r="BK138" s="188">
        <f>ROUND(I138*H138,2)</f>
        <v>0</v>
      </c>
      <c r="BL138" s="16" t="s">
        <v>116</v>
      </c>
      <c r="BM138" s="187" t="s">
        <v>346</v>
      </c>
    </row>
    <row r="139" s="2" customFormat="1" ht="16.5" customHeight="1">
      <c r="A139" s="37"/>
      <c r="B139" s="38"/>
      <c r="C139" s="175" t="s">
        <v>347</v>
      </c>
      <c r="D139" s="175" t="s">
        <v>109</v>
      </c>
      <c r="E139" s="176" t="s">
        <v>348</v>
      </c>
      <c r="F139" s="177" t="s">
        <v>349</v>
      </c>
      <c r="G139" s="178" t="s">
        <v>112</v>
      </c>
      <c r="H139" s="179">
        <v>100</v>
      </c>
      <c r="I139" s="180"/>
      <c r="J139" s="181">
        <f>ROUND(I139*H139,2)</f>
        <v>0</v>
      </c>
      <c r="K139" s="177" t="s">
        <v>113</v>
      </c>
      <c r="L139" s="182"/>
      <c r="M139" s="183" t="s">
        <v>19</v>
      </c>
      <c r="N139" s="184" t="s">
        <v>43</v>
      </c>
      <c r="O139" s="83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7" t="s">
        <v>114</v>
      </c>
      <c r="AT139" s="187" t="s">
        <v>109</v>
      </c>
      <c r="AU139" s="187" t="s">
        <v>72</v>
      </c>
      <c r="AY139" s="16" t="s">
        <v>115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6" t="s">
        <v>80</v>
      </c>
      <c r="BK139" s="188">
        <f>ROUND(I139*H139,2)</f>
        <v>0</v>
      </c>
      <c r="BL139" s="16" t="s">
        <v>116</v>
      </c>
      <c r="BM139" s="187" t="s">
        <v>350</v>
      </c>
    </row>
    <row r="140" s="2" customFormat="1" ht="16.5" customHeight="1">
      <c r="A140" s="37"/>
      <c r="B140" s="38"/>
      <c r="C140" s="175" t="s">
        <v>351</v>
      </c>
      <c r="D140" s="175" t="s">
        <v>109</v>
      </c>
      <c r="E140" s="176" t="s">
        <v>352</v>
      </c>
      <c r="F140" s="177" t="s">
        <v>353</v>
      </c>
      <c r="G140" s="178" t="s">
        <v>112</v>
      </c>
      <c r="H140" s="179">
        <v>100</v>
      </c>
      <c r="I140" s="180"/>
      <c r="J140" s="181">
        <f>ROUND(I140*H140,2)</f>
        <v>0</v>
      </c>
      <c r="K140" s="177" t="s">
        <v>113</v>
      </c>
      <c r="L140" s="182"/>
      <c r="M140" s="183" t="s">
        <v>19</v>
      </c>
      <c r="N140" s="184" t="s">
        <v>43</v>
      </c>
      <c r="O140" s="83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7" t="s">
        <v>114</v>
      </c>
      <c r="AT140" s="187" t="s">
        <v>109</v>
      </c>
      <c r="AU140" s="187" t="s">
        <v>72</v>
      </c>
      <c r="AY140" s="16" t="s">
        <v>115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6" t="s">
        <v>80</v>
      </c>
      <c r="BK140" s="188">
        <f>ROUND(I140*H140,2)</f>
        <v>0</v>
      </c>
      <c r="BL140" s="16" t="s">
        <v>116</v>
      </c>
      <c r="BM140" s="187" t="s">
        <v>354</v>
      </c>
    </row>
    <row r="141" s="2" customFormat="1" ht="16.5" customHeight="1">
      <c r="A141" s="37"/>
      <c r="B141" s="38"/>
      <c r="C141" s="175" t="s">
        <v>355</v>
      </c>
      <c r="D141" s="175" t="s">
        <v>109</v>
      </c>
      <c r="E141" s="176" t="s">
        <v>356</v>
      </c>
      <c r="F141" s="177" t="s">
        <v>357</v>
      </c>
      <c r="G141" s="178" t="s">
        <v>181</v>
      </c>
      <c r="H141" s="179">
        <v>6</v>
      </c>
      <c r="I141" s="180"/>
      <c r="J141" s="181">
        <f>ROUND(I141*H141,2)</f>
        <v>0</v>
      </c>
      <c r="K141" s="177" t="s">
        <v>113</v>
      </c>
      <c r="L141" s="182"/>
      <c r="M141" s="183" t="s">
        <v>19</v>
      </c>
      <c r="N141" s="184" t="s">
        <v>43</v>
      </c>
      <c r="O141" s="83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114</v>
      </c>
      <c r="AT141" s="187" t="s">
        <v>109</v>
      </c>
      <c r="AU141" s="187" t="s">
        <v>72</v>
      </c>
      <c r="AY141" s="16" t="s">
        <v>115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6" t="s">
        <v>80</v>
      </c>
      <c r="BK141" s="188">
        <f>ROUND(I141*H141,2)</f>
        <v>0</v>
      </c>
      <c r="BL141" s="16" t="s">
        <v>116</v>
      </c>
      <c r="BM141" s="187" t="s">
        <v>358</v>
      </c>
    </row>
    <row r="142" s="2" customFormat="1" ht="21.75" customHeight="1">
      <c r="A142" s="37"/>
      <c r="B142" s="38"/>
      <c r="C142" s="175" t="s">
        <v>359</v>
      </c>
      <c r="D142" s="175" t="s">
        <v>109</v>
      </c>
      <c r="E142" s="176" t="s">
        <v>360</v>
      </c>
      <c r="F142" s="177" t="s">
        <v>361</v>
      </c>
      <c r="G142" s="178" t="s">
        <v>112</v>
      </c>
      <c r="H142" s="179">
        <v>5</v>
      </c>
      <c r="I142" s="180"/>
      <c r="J142" s="181">
        <f>ROUND(I142*H142,2)</f>
        <v>0</v>
      </c>
      <c r="K142" s="177" t="s">
        <v>113</v>
      </c>
      <c r="L142" s="182"/>
      <c r="M142" s="183" t="s">
        <v>19</v>
      </c>
      <c r="N142" s="184" t="s">
        <v>43</v>
      </c>
      <c r="O142" s="83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7" t="s">
        <v>182</v>
      </c>
      <c r="AT142" s="187" t="s">
        <v>109</v>
      </c>
      <c r="AU142" s="187" t="s">
        <v>72</v>
      </c>
      <c r="AY142" s="16" t="s">
        <v>115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6" t="s">
        <v>80</v>
      </c>
      <c r="BK142" s="188">
        <f>ROUND(I142*H142,2)</f>
        <v>0</v>
      </c>
      <c r="BL142" s="16" t="s">
        <v>182</v>
      </c>
      <c r="BM142" s="187" t="s">
        <v>362</v>
      </c>
    </row>
    <row r="143" s="2" customFormat="1" ht="33" customHeight="1">
      <c r="A143" s="37"/>
      <c r="B143" s="38"/>
      <c r="C143" s="175" t="s">
        <v>363</v>
      </c>
      <c r="D143" s="175" t="s">
        <v>109</v>
      </c>
      <c r="E143" s="176" t="s">
        <v>364</v>
      </c>
      <c r="F143" s="177" t="s">
        <v>365</v>
      </c>
      <c r="G143" s="178" t="s">
        <v>181</v>
      </c>
      <c r="H143" s="179">
        <v>2</v>
      </c>
      <c r="I143" s="180"/>
      <c r="J143" s="181">
        <f>ROUND(I143*H143,2)</f>
        <v>0</v>
      </c>
      <c r="K143" s="177" t="s">
        <v>113</v>
      </c>
      <c r="L143" s="182"/>
      <c r="M143" s="183" t="s">
        <v>19</v>
      </c>
      <c r="N143" s="184" t="s">
        <v>43</v>
      </c>
      <c r="O143" s="83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7" t="s">
        <v>182</v>
      </c>
      <c r="AT143" s="187" t="s">
        <v>109</v>
      </c>
      <c r="AU143" s="187" t="s">
        <v>72</v>
      </c>
      <c r="AY143" s="16" t="s">
        <v>115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6" t="s">
        <v>80</v>
      </c>
      <c r="BK143" s="188">
        <f>ROUND(I143*H143,2)</f>
        <v>0</v>
      </c>
      <c r="BL143" s="16" t="s">
        <v>182</v>
      </c>
      <c r="BM143" s="187" t="s">
        <v>366</v>
      </c>
    </row>
    <row r="144" s="2" customFormat="1">
      <c r="A144" s="37"/>
      <c r="B144" s="38"/>
      <c r="C144" s="175" t="s">
        <v>367</v>
      </c>
      <c r="D144" s="175" t="s">
        <v>109</v>
      </c>
      <c r="E144" s="176" t="s">
        <v>368</v>
      </c>
      <c r="F144" s="177" t="s">
        <v>369</v>
      </c>
      <c r="G144" s="178" t="s">
        <v>181</v>
      </c>
      <c r="H144" s="179">
        <v>1</v>
      </c>
      <c r="I144" s="180"/>
      <c r="J144" s="181">
        <f>ROUND(I144*H144,2)</f>
        <v>0</v>
      </c>
      <c r="K144" s="177" t="s">
        <v>113</v>
      </c>
      <c r="L144" s="182"/>
      <c r="M144" s="183" t="s">
        <v>19</v>
      </c>
      <c r="N144" s="184" t="s">
        <v>43</v>
      </c>
      <c r="O144" s="83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7" t="s">
        <v>182</v>
      </c>
      <c r="AT144" s="187" t="s">
        <v>109</v>
      </c>
      <c r="AU144" s="187" t="s">
        <v>72</v>
      </c>
      <c r="AY144" s="16" t="s">
        <v>115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6" t="s">
        <v>80</v>
      </c>
      <c r="BK144" s="188">
        <f>ROUND(I144*H144,2)</f>
        <v>0</v>
      </c>
      <c r="BL144" s="16" t="s">
        <v>182</v>
      </c>
      <c r="BM144" s="187" t="s">
        <v>370</v>
      </c>
    </row>
    <row r="145" s="2" customFormat="1">
      <c r="A145" s="37"/>
      <c r="B145" s="38"/>
      <c r="C145" s="175" t="s">
        <v>371</v>
      </c>
      <c r="D145" s="175" t="s">
        <v>109</v>
      </c>
      <c r="E145" s="176" t="s">
        <v>372</v>
      </c>
      <c r="F145" s="177" t="s">
        <v>373</v>
      </c>
      <c r="G145" s="178" t="s">
        <v>181</v>
      </c>
      <c r="H145" s="179">
        <v>4</v>
      </c>
      <c r="I145" s="180"/>
      <c r="J145" s="181">
        <f>ROUND(I145*H145,2)</f>
        <v>0</v>
      </c>
      <c r="K145" s="177" t="s">
        <v>113</v>
      </c>
      <c r="L145" s="182"/>
      <c r="M145" s="183" t="s">
        <v>19</v>
      </c>
      <c r="N145" s="184" t="s">
        <v>43</v>
      </c>
      <c r="O145" s="83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7" t="s">
        <v>182</v>
      </c>
      <c r="AT145" s="187" t="s">
        <v>109</v>
      </c>
      <c r="AU145" s="187" t="s">
        <v>72</v>
      </c>
      <c r="AY145" s="16" t="s">
        <v>115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6" t="s">
        <v>80</v>
      </c>
      <c r="BK145" s="188">
        <f>ROUND(I145*H145,2)</f>
        <v>0</v>
      </c>
      <c r="BL145" s="16" t="s">
        <v>182</v>
      </c>
      <c r="BM145" s="187" t="s">
        <v>374</v>
      </c>
    </row>
    <row r="146" s="2" customFormat="1">
      <c r="A146" s="37"/>
      <c r="B146" s="38"/>
      <c r="C146" s="175" t="s">
        <v>375</v>
      </c>
      <c r="D146" s="175" t="s">
        <v>109</v>
      </c>
      <c r="E146" s="176" t="s">
        <v>376</v>
      </c>
      <c r="F146" s="177" t="s">
        <v>377</v>
      </c>
      <c r="G146" s="178" t="s">
        <v>181</v>
      </c>
      <c r="H146" s="179">
        <v>1</v>
      </c>
      <c r="I146" s="180"/>
      <c r="J146" s="181">
        <f>ROUND(I146*H146,2)</f>
        <v>0</v>
      </c>
      <c r="K146" s="177" t="s">
        <v>113</v>
      </c>
      <c r="L146" s="182"/>
      <c r="M146" s="183" t="s">
        <v>19</v>
      </c>
      <c r="N146" s="184" t="s">
        <v>43</v>
      </c>
      <c r="O146" s="83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7" t="s">
        <v>182</v>
      </c>
      <c r="AT146" s="187" t="s">
        <v>109</v>
      </c>
      <c r="AU146" s="187" t="s">
        <v>72</v>
      </c>
      <c r="AY146" s="16" t="s">
        <v>115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80</v>
      </c>
      <c r="BK146" s="188">
        <f>ROUND(I146*H146,2)</f>
        <v>0</v>
      </c>
      <c r="BL146" s="16" t="s">
        <v>182</v>
      </c>
      <c r="BM146" s="187" t="s">
        <v>378</v>
      </c>
    </row>
    <row r="147" s="2" customFormat="1">
      <c r="A147" s="37"/>
      <c r="B147" s="38"/>
      <c r="C147" s="175" t="s">
        <v>379</v>
      </c>
      <c r="D147" s="175" t="s">
        <v>109</v>
      </c>
      <c r="E147" s="176" t="s">
        <v>380</v>
      </c>
      <c r="F147" s="177" t="s">
        <v>381</v>
      </c>
      <c r="G147" s="178" t="s">
        <v>181</v>
      </c>
      <c r="H147" s="179">
        <v>1</v>
      </c>
      <c r="I147" s="180"/>
      <c r="J147" s="181">
        <f>ROUND(I147*H147,2)</f>
        <v>0</v>
      </c>
      <c r="K147" s="177" t="s">
        <v>113</v>
      </c>
      <c r="L147" s="182"/>
      <c r="M147" s="183" t="s">
        <v>19</v>
      </c>
      <c r="N147" s="184" t="s">
        <v>43</v>
      </c>
      <c r="O147" s="83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7" t="s">
        <v>182</v>
      </c>
      <c r="AT147" s="187" t="s">
        <v>109</v>
      </c>
      <c r="AU147" s="187" t="s">
        <v>72</v>
      </c>
      <c r="AY147" s="16" t="s">
        <v>115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6" t="s">
        <v>80</v>
      </c>
      <c r="BK147" s="188">
        <f>ROUND(I147*H147,2)</f>
        <v>0</v>
      </c>
      <c r="BL147" s="16" t="s">
        <v>182</v>
      </c>
      <c r="BM147" s="187" t="s">
        <v>382</v>
      </c>
    </row>
    <row r="148" s="2" customFormat="1" ht="33" customHeight="1">
      <c r="A148" s="37"/>
      <c r="B148" s="38"/>
      <c r="C148" s="175" t="s">
        <v>383</v>
      </c>
      <c r="D148" s="175" t="s">
        <v>109</v>
      </c>
      <c r="E148" s="176" t="s">
        <v>384</v>
      </c>
      <c r="F148" s="177" t="s">
        <v>385</v>
      </c>
      <c r="G148" s="178" t="s">
        <v>181</v>
      </c>
      <c r="H148" s="179">
        <v>4</v>
      </c>
      <c r="I148" s="180"/>
      <c r="J148" s="181">
        <f>ROUND(I148*H148,2)</f>
        <v>0</v>
      </c>
      <c r="K148" s="177" t="s">
        <v>113</v>
      </c>
      <c r="L148" s="182"/>
      <c r="M148" s="183" t="s">
        <v>19</v>
      </c>
      <c r="N148" s="184" t="s">
        <v>43</v>
      </c>
      <c r="O148" s="83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7" t="s">
        <v>182</v>
      </c>
      <c r="AT148" s="187" t="s">
        <v>109</v>
      </c>
      <c r="AU148" s="187" t="s">
        <v>72</v>
      </c>
      <c r="AY148" s="16" t="s">
        <v>115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6" t="s">
        <v>80</v>
      </c>
      <c r="BK148" s="188">
        <f>ROUND(I148*H148,2)</f>
        <v>0</v>
      </c>
      <c r="BL148" s="16" t="s">
        <v>182</v>
      </c>
      <c r="BM148" s="187" t="s">
        <v>386</v>
      </c>
    </row>
    <row r="149" s="2" customFormat="1" ht="33" customHeight="1">
      <c r="A149" s="37"/>
      <c r="B149" s="38"/>
      <c r="C149" s="175" t="s">
        <v>387</v>
      </c>
      <c r="D149" s="175" t="s">
        <v>109</v>
      </c>
      <c r="E149" s="176" t="s">
        <v>388</v>
      </c>
      <c r="F149" s="177" t="s">
        <v>389</v>
      </c>
      <c r="G149" s="178" t="s">
        <v>181</v>
      </c>
      <c r="H149" s="179">
        <v>8</v>
      </c>
      <c r="I149" s="180"/>
      <c r="J149" s="181">
        <f>ROUND(I149*H149,2)</f>
        <v>0</v>
      </c>
      <c r="K149" s="177" t="s">
        <v>113</v>
      </c>
      <c r="L149" s="182"/>
      <c r="M149" s="183" t="s">
        <v>19</v>
      </c>
      <c r="N149" s="184" t="s">
        <v>43</v>
      </c>
      <c r="O149" s="83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7" t="s">
        <v>182</v>
      </c>
      <c r="AT149" s="187" t="s">
        <v>109</v>
      </c>
      <c r="AU149" s="187" t="s">
        <v>72</v>
      </c>
      <c r="AY149" s="16" t="s">
        <v>115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6" t="s">
        <v>80</v>
      </c>
      <c r="BK149" s="188">
        <f>ROUND(I149*H149,2)</f>
        <v>0</v>
      </c>
      <c r="BL149" s="16" t="s">
        <v>182</v>
      </c>
      <c r="BM149" s="187" t="s">
        <v>390</v>
      </c>
    </row>
    <row r="150" s="2" customFormat="1" ht="16.5" customHeight="1">
      <c r="A150" s="37"/>
      <c r="B150" s="38"/>
      <c r="C150" s="175" t="s">
        <v>391</v>
      </c>
      <c r="D150" s="175" t="s">
        <v>109</v>
      </c>
      <c r="E150" s="176" t="s">
        <v>392</v>
      </c>
      <c r="F150" s="177" t="s">
        <v>393</v>
      </c>
      <c r="G150" s="178" t="s">
        <v>112</v>
      </c>
      <c r="H150" s="179">
        <v>100</v>
      </c>
      <c r="I150" s="180"/>
      <c r="J150" s="181">
        <f>ROUND(I150*H150,2)</f>
        <v>0</v>
      </c>
      <c r="K150" s="177" t="s">
        <v>113</v>
      </c>
      <c r="L150" s="182"/>
      <c r="M150" s="183" t="s">
        <v>19</v>
      </c>
      <c r="N150" s="184" t="s">
        <v>43</v>
      </c>
      <c r="O150" s="83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7" t="s">
        <v>182</v>
      </c>
      <c r="AT150" s="187" t="s">
        <v>109</v>
      </c>
      <c r="AU150" s="187" t="s">
        <v>72</v>
      </c>
      <c r="AY150" s="16" t="s">
        <v>115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6" t="s">
        <v>80</v>
      </c>
      <c r="BK150" s="188">
        <f>ROUND(I150*H150,2)</f>
        <v>0</v>
      </c>
      <c r="BL150" s="16" t="s">
        <v>182</v>
      </c>
      <c r="BM150" s="187" t="s">
        <v>394</v>
      </c>
    </row>
    <row r="151" s="2" customFormat="1">
      <c r="A151" s="37"/>
      <c r="B151" s="38"/>
      <c r="C151" s="175" t="s">
        <v>395</v>
      </c>
      <c r="D151" s="175" t="s">
        <v>109</v>
      </c>
      <c r="E151" s="176" t="s">
        <v>396</v>
      </c>
      <c r="F151" s="177" t="s">
        <v>397</v>
      </c>
      <c r="G151" s="178" t="s">
        <v>112</v>
      </c>
      <c r="H151" s="179">
        <v>300</v>
      </c>
      <c r="I151" s="180"/>
      <c r="J151" s="181">
        <f>ROUND(I151*H151,2)</f>
        <v>0</v>
      </c>
      <c r="K151" s="177" t="s">
        <v>113</v>
      </c>
      <c r="L151" s="182"/>
      <c r="M151" s="183" t="s">
        <v>19</v>
      </c>
      <c r="N151" s="184" t="s">
        <v>43</v>
      </c>
      <c r="O151" s="83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7" t="s">
        <v>114</v>
      </c>
      <c r="AT151" s="187" t="s">
        <v>109</v>
      </c>
      <c r="AU151" s="187" t="s">
        <v>72</v>
      </c>
      <c r="AY151" s="16" t="s">
        <v>115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6" t="s">
        <v>80</v>
      </c>
      <c r="BK151" s="188">
        <f>ROUND(I151*H151,2)</f>
        <v>0</v>
      </c>
      <c r="BL151" s="16" t="s">
        <v>116</v>
      </c>
      <c r="BM151" s="187" t="s">
        <v>398</v>
      </c>
    </row>
    <row r="152" s="2" customFormat="1">
      <c r="A152" s="37"/>
      <c r="B152" s="38"/>
      <c r="C152" s="175" t="s">
        <v>399</v>
      </c>
      <c r="D152" s="175" t="s">
        <v>109</v>
      </c>
      <c r="E152" s="176" t="s">
        <v>400</v>
      </c>
      <c r="F152" s="177" t="s">
        <v>401</v>
      </c>
      <c r="G152" s="178" t="s">
        <v>112</v>
      </c>
      <c r="H152" s="179">
        <v>400</v>
      </c>
      <c r="I152" s="180"/>
      <c r="J152" s="181">
        <f>ROUND(I152*H152,2)</f>
        <v>0</v>
      </c>
      <c r="K152" s="177" t="s">
        <v>113</v>
      </c>
      <c r="L152" s="182"/>
      <c r="M152" s="183" t="s">
        <v>19</v>
      </c>
      <c r="N152" s="184" t="s">
        <v>43</v>
      </c>
      <c r="O152" s="83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7" t="s">
        <v>114</v>
      </c>
      <c r="AT152" s="187" t="s">
        <v>109</v>
      </c>
      <c r="AU152" s="187" t="s">
        <v>72</v>
      </c>
      <c r="AY152" s="16" t="s">
        <v>115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6" t="s">
        <v>80</v>
      </c>
      <c r="BK152" s="188">
        <f>ROUND(I152*H152,2)</f>
        <v>0</v>
      </c>
      <c r="BL152" s="16" t="s">
        <v>116</v>
      </c>
      <c r="BM152" s="187" t="s">
        <v>402</v>
      </c>
    </row>
    <row r="153" s="2" customFormat="1" ht="21.75" customHeight="1">
      <c r="A153" s="37"/>
      <c r="B153" s="38"/>
      <c r="C153" s="175" t="s">
        <v>403</v>
      </c>
      <c r="D153" s="175" t="s">
        <v>109</v>
      </c>
      <c r="E153" s="176" t="s">
        <v>404</v>
      </c>
      <c r="F153" s="177" t="s">
        <v>405</v>
      </c>
      <c r="G153" s="178" t="s">
        <v>112</v>
      </c>
      <c r="H153" s="179">
        <v>290</v>
      </c>
      <c r="I153" s="180"/>
      <c r="J153" s="181">
        <f>ROUND(I153*H153,2)</f>
        <v>0</v>
      </c>
      <c r="K153" s="177" t="s">
        <v>113</v>
      </c>
      <c r="L153" s="182"/>
      <c r="M153" s="183" t="s">
        <v>19</v>
      </c>
      <c r="N153" s="184" t="s">
        <v>43</v>
      </c>
      <c r="O153" s="83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7" t="s">
        <v>114</v>
      </c>
      <c r="AT153" s="187" t="s">
        <v>109</v>
      </c>
      <c r="AU153" s="187" t="s">
        <v>72</v>
      </c>
      <c r="AY153" s="16" t="s">
        <v>115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6" t="s">
        <v>80</v>
      </c>
      <c r="BK153" s="188">
        <f>ROUND(I153*H153,2)</f>
        <v>0</v>
      </c>
      <c r="BL153" s="16" t="s">
        <v>116</v>
      </c>
      <c r="BM153" s="187" t="s">
        <v>406</v>
      </c>
    </row>
    <row r="154" s="2" customFormat="1" ht="16.5" customHeight="1">
      <c r="A154" s="37"/>
      <c r="B154" s="38"/>
      <c r="C154" s="175" t="s">
        <v>407</v>
      </c>
      <c r="D154" s="175" t="s">
        <v>109</v>
      </c>
      <c r="E154" s="176" t="s">
        <v>408</v>
      </c>
      <c r="F154" s="177" t="s">
        <v>409</v>
      </c>
      <c r="G154" s="178" t="s">
        <v>112</v>
      </c>
      <c r="H154" s="179">
        <v>150</v>
      </c>
      <c r="I154" s="180"/>
      <c r="J154" s="181">
        <f>ROUND(I154*H154,2)</f>
        <v>0</v>
      </c>
      <c r="K154" s="177" t="s">
        <v>113</v>
      </c>
      <c r="L154" s="182"/>
      <c r="M154" s="183" t="s">
        <v>19</v>
      </c>
      <c r="N154" s="184" t="s">
        <v>43</v>
      </c>
      <c r="O154" s="83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7" t="s">
        <v>114</v>
      </c>
      <c r="AT154" s="187" t="s">
        <v>109</v>
      </c>
      <c r="AU154" s="187" t="s">
        <v>72</v>
      </c>
      <c r="AY154" s="16" t="s">
        <v>115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6" t="s">
        <v>80</v>
      </c>
      <c r="BK154" s="188">
        <f>ROUND(I154*H154,2)</f>
        <v>0</v>
      </c>
      <c r="BL154" s="16" t="s">
        <v>116</v>
      </c>
      <c r="BM154" s="187" t="s">
        <v>410</v>
      </c>
    </row>
    <row r="155" s="2" customFormat="1" ht="21.75" customHeight="1">
      <c r="A155" s="37"/>
      <c r="B155" s="38"/>
      <c r="C155" s="175" t="s">
        <v>411</v>
      </c>
      <c r="D155" s="175" t="s">
        <v>109</v>
      </c>
      <c r="E155" s="176" t="s">
        <v>412</v>
      </c>
      <c r="F155" s="177" t="s">
        <v>413</v>
      </c>
      <c r="G155" s="178" t="s">
        <v>112</v>
      </c>
      <c r="H155" s="179">
        <v>100</v>
      </c>
      <c r="I155" s="180"/>
      <c r="J155" s="181">
        <f>ROUND(I155*H155,2)</f>
        <v>0</v>
      </c>
      <c r="K155" s="177" t="s">
        <v>113</v>
      </c>
      <c r="L155" s="182"/>
      <c r="M155" s="183" t="s">
        <v>19</v>
      </c>
      <c r="N155" s="184" t="s">
        <v>43</v>
      </c>
      <c r="O155" s="83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7" t="s">
        <v>114</v>
      </c>
      <c r="AT155" s="187" t="s">
        <v>109</v>
      </c>
      <c r="AU155" s="187" t="s">
        <v>72</v>
      </c>
      <c r="AY155" s="16" t="s">
        <v>115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6" t="s">
        <v>80</v>
      </c>
      <c r="BK155" s="188">
        <f>ROUND(I155*H155,2)</f>
        <v>0</v>
      </c>
      <c r="BL155" s="16" t="s">
        <v>116</v>
      </c>
      <c r="BM155" s="187" t="s">
        <v>414</v>
      </c>
    </row>
    <row r="156" s="2" customFormat="1" ht="21.75" customHeight="1">
      <c r="A156" s="37"/>
      <c r="B156" s="38"/>
      <c r="C156" s="175" t="s">
        <v>415</v>
      </c>
      <c r="D156" s="175" t="s">
        <v>109</v>
      </c>
      <c r="E156" s="176" t="s">
        <v>416</v>
      </c>
      <c r="F156" s="177" t="s">
        <v>417</v>
      </c>
      <c r="G156" s="178" t="s">
        <v>112</v>
      </c>
      <c r="H156" s="179">
        <v>5000</v>
      </c>
      <c r="I156" s="180"/>
      <c r="J156" s="181">
        <f>ROUND(I156*H156,2)</f>
        <v>0</v>
      </c>
      <c r="K156" s="177" t="s">
        <v>113</v>
      </c>
      <c r="L156" s="182"/>
      <c r="M156" s="183" t="s">
        <v>19</v>
      </c>
      <c r="N156" s="184" t="s">
        <v>43</v>
      </c>
      <c r="O156" s="83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7" t="s">
        <v>114</v>
      </c>
      <c r="AT156" s="187" t="s">
        <v>109</v>
      </c>
      <c r="AU156" s="187" t="s">
        <v>72</v>
      </c>
      <c r="AY156" s="16" t="s">
        <v>115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6" t="s">
        <v>80</v>
      </c>
      <c r="BK156" s="188">
        <f>ROUND(I156*H156,2)</f>
        <v>0</v>
      </c>
      <c r="BL156" s="16" t="s">
        <v>116</v>
      </c>
      <c r="BM156" s="187" t="s">
        <v>418</v>
      </c>
    </row>
    <row r="157" s="2" customFormat="1" ht="21.75" customHeight="1">
      <c r="A157" s="37"/>
      <c r="B157" s="38"/>
      <c r="C157" s="175" t="s">
        <v>419</v>
      </c>
      <c r="D157" s="175" t="s">
        <v>109</v>
      </c>
      <c r="E157" s="176" t="s">
        <v>420</v>
      </c>
      <c r="F157" s="177" t="s">
        <v>421</v>
      </c>
      <c r="G157" s="178" t="s">
        <v>112</v>
      </c>
      <c r="H157" s="179">
        <v>3000</v>
      </c>
      <c r="I157" s="180"/>
      <c r="J157" s="181">
        <f>ROUND(I157*H157,2)</f>
        <v>0</v>
      </c>
      <c r="K157" s="177" t="s">
        <v>113</v>
      </c>
      <c r="L157" s="182"/>
      <c r="M157" s="183" t="s">
        <v>19</v>
      </c>
      <c r="N157" s="184" t="s">
        <v>43</v>
      </c>
      <c r="O157" s="83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7" t="s">
        <v>114</v>
      </c>
      <c r="AT157" s="187" t="s">
        <v>109</v>
      </c>
      <c r="AU157" s="187" t="s">
        <v>72</v>
      </c>
      <c r="AY157" s="16" t="s">
        <v>115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6" t="s">
        <v>80</v>
      </c>
      <c r="BK157" s="188">
        <f>ROUND(I157*H157,2)</f>
        <v>0</v>
      </c>
      <c r="BL157" s="16" t="s">
        <v>116</v>
      </c>
      <c r="BM157" s="187" t="s">
        <v>422</v>
      </c>
    </row>
    <row r="158" s="2" customFormat="1" ht="21.75" customHeight="1">
      <c r="A158" s="37"/>
      <c r="B158" s="38"/>
      <c r="C158" s="175" t="s">
        <v>423</v>
      </c>
      <c r="D158" s="175" t="s">
        <v>109</v>
      </c>
      <c r="E158" s="176" t="s">
        <v>424</v>
      </c>
      <c r="F158" s="177" t="s">
        <v>425</v>
      </c>
      <c r="G158" s="178" t="s">
        <v>112</v>
      </c>
      <c r="H158" s="179">
        <v>50</v>
      </c>
      <c r="I158" s="180"/>
      <c r="J158" s="181">
        <f>ROUND(I158*H158,2)</f>
        <v>0</v>
      </c>
      <c r="K158" s="177" t="s">
        <v>113</v>
      </c>
      <c r="L158" s="182"/>
      <c r="M158" s="183" t="s">
        <v>19</v>
      </c>
      <c r="N158" s="184" t="s">
        <v>43</v>
      </c>
      <c r="O158" s="83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7" t="s">
        <v>114</v>
      </c>
      <c r="AT158" s="187" t="s">
        <v>109</v>
      </c>
      <c r="AU158" s="187" t="s">
        <v>72</v>
      </c>
      <c r="AY158" s="16" t="s">
        <v>115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6" t="s">
        <v>80</v>
      </c>
      <c r="BK158" s="188">
        <f>ROUND(I158*H158,2)</f>
        <v>0</v>
      </c>
      <c r="BL158" s="16" t="s">
        <v>116</v>
      </c>
      <c r="BM158" s="187" t="s">
        <v>426</v>
      </c>
    </row>
    <row r="159" s="2" customFormat="1" ht="21.75" customHeight="1">
      <c r="A159" s="37"/>
      <c r="B159" s="38"/>
      <c r="C159" s="175" t="s">
        <v>427</v>
      </c>
      <c r="D159" s="175" t="s">
        <v>109</v>
      </c>
      <c r="E159" s="176" t="s">
        <v>428</v>
      </c>
      <c r="F159" s="177" t="s">
        <v>429</v>
      </c>
      <c r="G159" s="178" t="s">
        <v>112</v>
      </c>
      <c r="H159" s="179">
        <v>50</v>
      </c>
      <c r="I159" s="180"/>
      <c r="J159" s="181">
        <f>ROUND(I159*H159,2)</f>
        <v>0</v>
      </c>
      <c r="K159" s="177" t="s">
        <v>113</v>
      </c>
      <c r="L159" s="182"/>
      <c r="M159" s="183" t="s">
        <v>19</v>
      </c>
      <c r="N159" s="184" t="s">
        <v>43</v>
      </c>
      <c r="O159" s="83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7" t="s">
        <v>114</v>
      </c>
      <c r="AT159" s="187" t="s">
        <v>109</v>
      </c>
      <c r="AU159" s="187" t="s">
        <v>72</v>
      </c>
      <c r="AY159" s="16" t="s">
        <v>115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6" t="s">
        <v>80</v>
      </c>
      <c r="BK159" s="188">
        <f>ROUND(I159*H159,2)</f>
        <v>0</v>
      </c>
      <c r="BL159" s="16" t="s">
        <v>116</v>
      </c>
      <c r="BM159" s="187" t="s">
        <v>430</v>
      </c>
    </row>
    <row r="160" s="2" customFormat="1" ht="21.75" customHeight="1">
      <c r="A160" s="37"/>
      <c r="B160" s="38"/>
      <c r="C160" s="175" t="s">
        <v>431</v>
      </c>
      <c r="D160" s="175" t="s">
        <v>109</v>
      </c>
      <c r="E160" s="176" t="s">
        <v>432</v>
      </c>
      <c r="F160" s="177" t="s">
        <v>433</v>
      </c>
      <c r="G160" s="178" t="s">
        <v>112</v>
      </c>
      <c r="H160" s="179">
        <v>1775</v>
      </c>
      <c r="I160" s="180"/>
      <c r="J160" s="181">
        <f>ROUND(I160*H160,2)</f>
        <v>0</v>
      </c>
      <c r="K160" s="177" t="s">
        <v>113</v>
      </c>
      <c r="L160" s="182"/>
      <c r="M160" s="183" t="s">
        <v>19</v>
      </c>
      <c r="N160" s="184" t="s">
        <v>43</v>
      </c>
      <c r="O160" s="83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7" t="s">
        <v>114</v>
      </c>
      <c r="AT160" s="187" t="s">
        <v>109</v>
      </c>
      <c r="AU160" s="187" t="s">
        <v>72</v>
      </c>
      <c r="AY160" s="16" t="s">
        <v>115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6" t="s">
        <v>80</v>
      </c>
      <c r="BK160" s="188">
        <f>ROUND(I160*H160,2)</f>
        <v>0</v>
      </c>
      <c r="BL160" s="16" t="s">
        <v>116</v>
      </c>
      <c r="BM160" s="187" t="s">
        <v>434</v>
      </c>
    </row>
    <row r="161" s="2" customFormat="1" ht="21.75" customHeight="1">
      <c r="A161" s="37"/>
      <c r="B161" s="38"/>
      <c r="C161" s="175" t="s">
        <v>435</v>
      </c>
      <c r="D161" s="175" t="s">
        <v>109</v>
      </c>
      <c r="E161" s="176" t="s">
        <v>436</v>
      </c>
      <c r="F161" s="177" t="s">
        <v>437</v>
      </c>
      <c r="G161" s="178" t="s">
        <v>112</v>
      </c>
      <c r="H161" s="179">
        <v>150</v>
      </c>
      <c r="I161" s="180"/>
      <c r="J161" s="181">
        <f>ROUND(I161*H161,2)</f>
        <v>0</v>
      </c>
      <c r="K161" s="177" t="s">
        <v>113</v>
      </c>
      <c r="L161" s="182"/>
      <c r="M161" s="183" t="s">
        <v>19</v>
      </c>
      <c r="N161" s="184" t="s">
        <v>43</v>
      </c>
      <c r="O161" s="83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7" t="s">
        <v>114</v>
      </c>
      <c r="AT161" s="187" t="s">
        <v>109</v>
      </c>
      <c r="AU161" s="187" t="s">
        <v>72</v>
      </c>
      <c r="AY161" s="16" t="s">
        <v>115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6" t="s">
        <v>80</v>
      </c>
      <c r="BK161" s="188">
        <f>ROUND(I161*H161,2)</f>
        <v>0</v>
      </c>
      <c r="BL161" s="16" t="s">
        <v>116</v>
      </c>
      <c r="BM161" s="187" t="s">
        <v>438</v>
      </c>
    </row>
    <row r="162" s="2" customFormat="1" ht="16.5" customHeight="1">
      <c r="A162" s="37"/>
      <c r="B162" s="38"/>
      <c r="C162" s="175" t="s">
        <v>439</v>
      </c>
      <c r="D162" s="175" t="s">
        <v>109</v>
      </c>
      <c r="E162" s="176" t="s">
        <v>440</v>
      </c>
      <c r="F162" s="177" t="s">
        <v>441</v>
      </c>
      <c r="G162" s="178" t="s">
        <v>112</v>
      </c>
      <c r="H162" s="179">
        <v>400</v>
      </c>
      <c r="I162" s="180"/>
      <c r="J162" s="181">
        <f>ROUND(I162*H162,2)</f>
        <v>0</v>
      </c>
      <c r="K162" s="177" t="s">
        <v>113</v>
      </c>
      <c r="L162" s="182"/>
      <c r="M162" s="183" t="s">
        <v>19</v>
      </c>
      <c r="N162" s="184" t="s">
        <v>43</v>
      </c>
      <c r="O162" s="83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7" t="s">
        <v>114</v>
      </c>
      <c r="AT162" s="187" t="s">
        <v>109</v>
      </c>
      <c r="AU162" s="187" t="s">
        <v>72</v>
      </c>
      <c r="AY162" s="16" t="s">
        <v>115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6" t="s">
        <v>80</v>
      </c>
      <c r="BK162" s="188">
        <f>ROUND(I162*H162,2)</f>
        <v>0</v>
      </c>
      <c r="BL162" s="16" t="s">
        <v>116</v>
      </c>
      <c r="BM162" s="187" t="s">
        <v>442</v>
      </c>
    </row>
    <row r="163" s="2" customFormat="1" ht="21.75" customHeight="1">
      <c r="A163" s="37"/>
      <c r="B163" s="38"/>
      <c r="C163" s="175" t="s">
        <v>443</v>
      </c>
      <c r="D163" s="175" t="s">
        <v>109</v>
      </c>
      <c r="E163" s="176" t="s">
        <v>444</v>
      </c>
      <c r="F163" s="177" t="s">
        <v>445</v>
      </c>
      <c r="G163" s="178" t="s">
        <v>112</v>
      </c>
      <c r="H163" s="179">
        <v>900</v>
      </c>
      <c r="I163" s="180"/>
      <c r="J163" s="181">
        <f>ROUND(I163*H163,2)</f>
        <v>0</v>
      </c>
      <c r="K163" s="177" t="s">
        <v>113</v>
      </c>
      <c r="L163" s="182"/>
      <c r="M163" s="183" t="s">
        <v>19</v>
      </c>
      <c r="N163" s="184" t="s">
        <v>43</v>
      </c>
      <c r="O163" s="83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7" t="s">
        <v>114</v>
      </c>
      <c r="AT163" s="187" t="s">
        <v>109</v>
      </c>
      <c r="AU163" s="187" t="s">
        <v>72</v>
      </c>
      <c r="AY163" s="16" t="s">
        <v>115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6" t="s">
        <v>80</v>
      </c>
      <c r="BK163" s="188">
        <f>ROUND(I163*H163,2)</f>
        <v>0</v>
      </c>
      <c r="BL163" s="16" t="s">
        <v>116</v>
      </c>
      <c r="BM163" s="187" t="s">
        <v>446</v>
      </c>
    </row>
    <row r="164" s="2" customFormat="1" ht="21.75" customHeight="1">
      <c r="A164" s="37"/>
      <c r="B164" s="38"/>
      <c r="C164" s="175" t="s">
        <v>447</v>
      </c>
      <c r="D164" s="175" t="s">
        <v>109</v>
      </c>
      <c r="E164" s="176" t="s">
        <v>448</v>
      </c>
      <c r="F164" s="177" t="s">
        <v>449</v>
      </c>
      <c r="G164" s="178" t="s">
        <v>112</v>
      </c>
      <c r="H164" s="179">
        <v>800</v>
      </c>
      <c r="I164" s="180"/>
      <c r="J164" s="181">
        <f>ROUND(I164*H164,2)</f>
        <v>0</v>
      </c>
      <c r="K164" s="177" t="s">
        <v>113</v>
      </c>
      <c r="L164" s="182"/>
      <c r="M164" s="183" t="s">
        <v>19</v>
      </c>
      <c r="N164" s="184" t="s">
        <v>43</v>
      </c>
      <c r="O164" s="83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114</v>
      </c>
      <c r="AT164" s="187" t="s">
        <v>109</v>
      </c>
      <c r="AU164" s="187" t="s">
        <v>72</v>
      </c>
      <c r="AY164" s="16" t="s">
        <v>115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6" t="s">
        <v>80</v>
      </c>
      <c r="BK164" s="188">
        <f>ROUND(I164*H164,2)</f>
        <v>0</v>
      </c>
      <c r="BL164" s="16" t="s">
        <v>116</v>
      </c>
      <c r="BM164" s="187" t="s">
        <v>450</v>
      </c>
    </row>
    <row r="165" s="2" customFormat="1" ht="21.75" customHeight="1">
      <c r="A165" s="37"/>
      <c r="B165" s="38"/>
      <c r="C165" s="175" t="s">
        <v>451</v>
      </c>
      <c r="D165" s="175" t="s">
        <v>109</v>
      </c>
      <c r="E165" s="176" t="s">
        <v>452</v>
      </c>
      <c r="F165" s="177" t="s">
        <v>453</v>
      </c>
      <c r="G165" s="178" t="s">
        <v>112</v>
      </c>
      <c r="H165" s="179">
        <v>90</v>
      </c>
      <c r="I165" s="180"/>
      <c r="J165" s="181">
        <f>ROUND(I165*H165,2)</f>
        <v>0</v>
      </c>
      <c r="K165" s="177" t="s">
        <v>113</v>
      </c>
      <c r="L165" s="182"/>
      <c r="M165" s="183" t="s">
        <v>19</v>
      </c>
      <c r="N165" s="184" t="s">
        <v>43</v>
      </c>
      <c r="O165" s="83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7" t="s">
        <v>114</v>
      </c>
      <c r="AT165" s="187" t="s">
        <v>109</v>
      </c>
      <c r="AU165" s="187" t="s">
        <v>72</v>
      </c>
      <c r="AY165" s="16" t="s">
        <v>115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6" t="s">
        <v>80</v>
      </c>
      <c r="BK165" s="188">
        <f>ROUND(I165*H165,2)</f>
        <v>0</v>
      </c>
      <c r="BL165" s="16" t="s">
        <v>116</v>
      </c>
      <c r="BM165" s="187" t="s">
        <v>454</v>
      </c>
    </row>
    <row r="166" s="2" customFormat="1" ht="16.5" customHeight="1">
      <c r="A166" s="37"/>
      <c r="B166" s="38"/>
      <c r="C166" s="175" t="s">
        <v>455</v>
      </c>
      <c r="D166" s="175" t="s">
        <v>109</v>
      </c>
      <c r="E166" s="176" t="s">
        <v>456</v>
      </c>
      <c r="F166" s="177" t="s">
        <v>457</v>
      </c>
      <c r="G166" s="178" t="s">
        <v>112</v>
      </c>
      <c r="H166" s="179">
        <v>150</v>
      </c>
      <c r="I166" s="180"/>
      <c r="J166" s="181">
        <f>ROUND(I166*H166,2)</f>
        <v>0</v>
      </c>
      <c r="K166" s="177" t="s">
        <v>113</v>
      </c>
      <c r="L166" s="182"/>
      <c r="M166" s="183" t="s">
        <v>19</v>
      </c>
      <c r="N166" s="184" t="s">
        <v>43</v>
      </c>
      <c r="O166" s="83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7" t="s">
        <v>114</v>
      </c>
      <c r="AT166" s="187" t="s">
        <v>109</v>
      </c>
      <c r="AU166" s="187" t="s">
        <v>72</v>
      </c>
      <c r="AY166" s="16" t="s">
        <v>115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6" t="s">
        <v>80</v>
      </c>
      <c r="BK166" s="188">
        <f>ROUND(I166*H166,2)</f>
        <v>0</v>
      </c>
      <c r="BL166" s="16" t="s">
        <v>116</v>
      </c>
      <c r="BM166" s="187" t="s">
        <v>458</v>
      </c>
    </row>
    <row r="167" s="2" customFormat="1" ht="16.5" customHeight="1">
      <c r="A167" s="37"/>
      <c r="B167" s="38"/>
      <c r="C167" s="175" t="s">
        <v>459</v>
      </c>
      <c r="D167" s="175" t="s">
        <v>109</v>
      </c>
      <c r="E167" s="176" t="s">
        <v>460</v>
      </c>
      <c r="F167" s="177" t="s">
        <v>461</v>
      </c>
      <c r="G167" s="178" t="s">
        <v>112</v>
      </c>
      <c r="H167" s="179">
        <v>310</v>
      </c>
      <c r="I167" s="180"/>
      <c r="J167" s="181">
        <f>ROUND(I167*H167,2)</f>
        <v>0</v>
      </c>
      <c r="K167" s="177" t="s">
        <v>113</v>
      </c>
      <c r="L167" s="182"/>
      <c r="M167" s="183" t="s">
        <v>19</v>
      </c>
      <c r="N167" s="184" t="s">
        <v>43</v>
      </c>
      <c r="O167" s="83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7" t="s">
        <v>114</v>
      </c>
      <c r="AT167" s="187" t="s">
        <v>109</v>
      </c>
      <c r="AU167" s="187" t="s">
        <v>72</v>
      </c>
      <c r="AY167" s="16" t="s">
        <v>115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6" t="s">
        <v>80</v>
      </c>
      <c r="BK167" s="188">
        <f>ROUND(I167*H167,2)</f>
        <v>0</v>
      </c>
      <c r="BL167" s="16" t="s">
        <v>116</v>
      </c>
      <c r="BM167" s="187" t="s">
        <v>462</v>
      </c>
    </row>
    <row r="168" s="2" customFormat="1" ht="16.5" customHeight="1">
      <c r="A168" s="37"/>
      <c r="B168" s="38"/>
      <c r="C168" s="175" t="s">
        <v>463</v>
      </c>
      <c r="D168" s="175" t="s">
        <v>109</v>
      </c>
      <c r="E168" s="176" t="s">
        <v>464</v>
      </c>
      <c r="F168" s="177" t="s">
        <v>465</v>
      </c>
      <c r="G168" s="178" t="s">
        <v>112</v>
      </c>
      <c r="H168" s="179">
        <v>400</v>
      </c>
      <c r="I168" s="180"/>
      <c r="J168" s="181">
        <f>ROUND(I168*H168,2)</f>
        <v>0</v>
      </c>
      <c r="K168" s="177" t="s">
        <v>113</v>
      </c>
      <c r="L168" s="182"/>
      <c r="M168" s="183" t="s">
        <v>19</v>
      </c>
      <c r="N168" s="184" t="s">
        <v>43</v>
      </c>
      <c r="O168" s="83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7" t="s">
        <v>114</v>
      </c>
      <c r="AT168" s="187" t="s">
        <v>109</v>
      </c>
      <c r="AU168" s="187" t="s">
        <v>72</v>
      </c>
      <c r="AY168" s="16" t="s">
        <v>115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6" t="s">
        <v>80</v>
      </c>
      <c r="BK168" s="188">
        <f>ROUND(I168*H168,2)</f>
        <v>0</v>
      </c>
      <c r="BL168" s="16" t="s">
        <v>116</v>
      </c>
      <c r="BM168" s="187" t="s">
        <v>466</v>
      </c>
    </row>
    <row r="169" s="2" customFormat="1" ht="16.5" customHeight="1">
      <c r="A169" s="37"/>
      <c r="B169" s="38"/>
      <c r="C169" s="175" t="s">
        <v>467</v>
      </c>
      <c r="D169" s="175" t="s">
        <v>109</v>
      </c>
      <c r="E169" s="176" t="s">
        <v>468</v>
      </c>
      <c r="F169" s="177" t="s">
        <v>469</v>
      </c>
      <c r="G169" s="178" t="s">
        <v>112</v>
      </c>
      <c r="H169" s="179">
        <v>500</v>
      </c>
      <c r="I169" s="180"/>
      <c r="J169" s="181">
        <f>ROUND(I169*H169,2)</f>
        <v>0</v>
      </c>
      <c r="K169" s="177" t="s">
        <v>113</v>
      </c>
      <c r="L169" s="182"/>
      <c r="M169" s="183" t="s">
        <v>19</v>
      </c>
      <c r="N169" s="184" t="s">
        <v>43</v>
      </c>
      <c r="O169" s="83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7" t="s">
        <v>114</v>
      </c>
      <c r="AT169" s="187" t="s">
        <v>109</v>
      </c>
      <c r="AU169" s="187" t="s">
        <v>72</v>
      </c>
      <c r="AY169" s="16" t="s">
        <v>115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6" t="s">
        <v>80</v>
      </c>
      <c r="BK169" s="188">
        <f>ROUND(I169*H169,2)</f>
        <v>0</v>
      </c>
      <c r="BL169" s="16" t="s">
        <v>116</v>
      </c>
      <c r="BM169" s="187" t="s">
        <v>470</v>
      </c>
    </row>
    <row r="170" s="2" customFormat="1" ht="16.5" customHeight="1">
      <c r="A170" s="37"/>
      <c r="B170" s="38"/>
      <c r="C170" s="175" t="s">
        <v>471</v>
      </c>
      <c r="D170" s="175" t="s">
        <v>109</v>
      </c>
      <c r="E170" s="176" t="s">
        <v>472</v>
      </c>
      <c r="F170" s="177" t="s">
        <v>473</v>
      </c>
      <c r="G170" s="178" t="s">
        <v>112</v>
      </c>
      <c r="H170" s="179">
        <v>885</v>
      </c>
      <c r="I170" s="180"/>
      <c r="J170" s="181">
        <f>ROUND(I170*H170,2)</f>
        <v>0</v>
      </c>
      <c r="K170" s="177" t="s">
        <v>113</v>
      </c>
      <c r="L170" s="182"/>
      <c r="M170" s="183" t="s">
        <v>19</v>
      </c>
      <c r="N170" s="184" t="s">
        <v>43</v>
      </c>
      <c r="O170" s="83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7" t="s">
        <v>114</v>
      </c>
      <c r="AT170" s="187" t="s">
        <v>109</v>
      </c>
      <c r="AU170" s="187" t="s">
        <v>72</v>
      </c>
      <c r="AY170" s="16" t="s">
        <v>115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6" t="s">
        <v>80</v>
      </c>
      <c r="BK170" s="188">
        <f>ROUND(I170*H170,2)</f>
        <v>0</v>
      </c>
      <c r="BL170" s="16" t="s">
        <v>116</v>
      </c>
      <c r="BM170" s="187" t="s">
        <v>474</v>
      </c>
    </row>
    <row r="171" s="2" customFormat="1">
      <c r="A171" s="37"/>
      <c r="B171" s="38"/>
      <c r="C171" s="175" t="s">
        <v>475</v>
      </c>
      <c r="D171" s="175" t="s">
        <v>109</v>
      </c>
      <c r="E171" s="176" t="s">
        <v>476</v>
      </c>
      <c r="F171" s="177" t="s">
        <v>477</v>
      </c>
      <c r="G171" s="178" t="s">
        <v>181</v>
      </c>
      <c r="H171" s="179">
        <v>10</v>
      </c>
      <c r="I171" s="180"/>
      <c r="J171" s="181">
        <f>ROUND(I171*H171,2)</f>
        <v>0</v>
      </c>
      <c r="K171" s="177" t="s">
        <v>113</v>
      </c>
      <c r="L171" s="182"/>
      <c r="M171" s="183" t="s">
        <v>19</v>
      </c>
      <c r="N171" s="184" t="s">
        <v>43</v>
      </c>
      <c r="O171" s="83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7" t="s">
        <v>114</v>
      </c>
      <c r="AT171" s="187" t="s">
        <v>109</v>
      </c>
      <c r="AU171" s="187" t="s">
        <v>72</v>
      </c>
      <c r="AY171" s="16" t="s">
        <v>115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6" t="s">
        <v>80</v>
      </c>
      <c r="BK171" s="188">
        <f>ROUND(I171*H171,2)</f>
        <v>0</v>
      </c>
      <c r="BL171" s="16" t="s">
        <v>116</v>
      </c>
      <c r="BM171" s="187" t="s">
        <v>478</v>
      </c>
    </row>
    <row r="172" s="2" customFormat="1">
      <c r="A172" s="37"/>
      <c r="B172" s="38"/>
      <c r="C172" s="175" t="s">
        <v>479</v>
      </c>
      <c r="D172" s="175" t="s">
        <v>109</v>
      </c>
      <c r="E172" s="176" t="s">
        <v>480</v>
      </c>
      <c r="F172" s="177" t="s">
        <v>481</v>
      </c>
      <c r="G172" s="178" t="s">
        <v>181</v>
      </c>
      <c r="H172" s="179">
        <v>4</v>
      </c>
      <c r="I172" s="180"/>
      <c r="J172" s="181">
        <f>ROUND(I172*H172,2)</f>
        <v>0</v>
      </c>
      <c r="K172" s="177" t="s">
        <v>113</v>
      </c>
      <c r="L172" s="182"/>
      <c r="M172" s="183" t="s">
        <v>19</v>
      </c>
      <c r="N172" s="184" t="s">
        <v>43</v>
      </c>
      <c r="O172" s="83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7" t="s">
        <v>114</v>
      </c>
      <c r="AT172" s="187" t="s">
        <v>109</v>
      </c>
      <c r="AU172" s="187" t="s">
        <v>72</v>
      </c>
      <c r="AY172" s="16" t="s">
        <v>115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6" t="s">
        <v>80</v>
      </c>
      <c r="BK172" s="188">
        <f>ROUND(I172*H172,2)</f>
        <v>0</v>
      </c>
      <c r="BL172" s="16" t="s">
        <v>116</v>
      </c>
      <c r="BM172" s="187" t="s">
        <v>482</v>
      </c>
    </row>
    <row r="173" s="2" customFormat="1">
      <c r="A173" s="37"/>
      <c r="B173" s="38"/>
      <c r="C173" s="175" t="s">
        <v>483</v>
      </c>
      <c r="D173" s="175" t="s">
        <v>109</v>
      </c>
      <c r="E173" s="176" t="s">
        <v>484</v>
      </c>
      <c r="F173" s="177" t="s">
        <v>485</v>
      </c>
      <c r="G173" s="178" t="s">
        <v>181</v>
      </c>
      <c r="H173" s="179">
        <v>4</v>
      </c>
      <c r="I173" s="180"/>
      <c r="J173" s="181">
        <f>ROUND(I173*H173,2)</f>
        <v>0</v>
      </c>
      <c r="K173" s="177" t="s">
        <v>113</v>
      </c>
      <c r="L173" s="182"/>
      <c r="M173" s="183" t="s">
        <v>19</v>
      </c>
      <c r="N173" s="184" t="s">
        <v>43</v>
      </c>
      <c r="O173" s="83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7" t="s">
        <v>114</v>
      </c>
      <c r="AT173" s="187" t="s">
        <v>109</v>
      </c>
      <c r="AU173" s="187" t="s">
        <v>72</v>
      </c>
      <c r="AY173" s="16" t="s">
        <v>115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6" t="s">
        <v>80</v>
      </c>
      <c r="BK173" s="188">
        <f>ROUND(I173*H173,2)</f>
        <v>0</v>
      </c>
      <c r="BL173" s="16" t="s">
        <v>116</v>
      </c>
      <c r="BM173" s="187" t="s">
        <v>486</v>
      </c>
    </row>
    <row r="174" s="2" customFormat="1">
      <c r="A174" s="37"/>
      <c r="B174" s="38"/>
      <c r="C174" s="175" t="s">
        <v>487</v>
      </c>
      <c r="D174" s="175" t="s">
        <v>109</v>
      </c>
      <c r="E174" s="176" t="s">
        <v>488</v>
      </c>
      <c r="F174" s="177" t="s">
        <v>489</v>
      </c>
      <c r="G174" s="178" t="s">
        <v>181</v>
      </c>
      <c r="H174" s="179">
        <v>22</v>
      </c>
      <c r="I174" s="180"/>
      <c r="J174" s="181">
        <f>ROUND(I174*H174,2)</f>
        <v>0</v>
      </c>
      <c r="K174" s="177" t="s">
        <v>113</v>
      </c>
      <c r="L174" s="182"/>
      <c r="M174" s="183" t="s">
        <v>19</v>
      </c>
      <c r="N174" s="184" t="s">
        <v>43</v>
      </c>
      <c r="O174" s="83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7" t="s">
        <v>114</v>
      </c>
      <c r="AT174" s="187" t="s">
        <v>109</v>
      </c>
      <c r="AU174" s="187" t="s">
        <v>72</v>
      </c>
      <c r="AY174" s="16" t="s">
        <v>115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6" t="s">
        <v>80</v>
      </c>
      <c r="BK174" s="188">
        <f>ROUND(I174*H174,2)</f>
        <v>0</v>
      </c>
      <c r="BL174" s="16" t="s">
        <v>116</v>
      </c>
      <c r="BM174" s="187" t="s">
        <v>490</v>
      </c>
    </row>
    <row r="175" s="2" customFormat="1">
      <c r="A175" s="37"/>
      <c r="B175" s="38"/>
      <c r="C175" s="175" t="s">
        <v>491</v>
      </c>
      <c r="D175" s="175" t="s">
        <v>109</v>
      </c>
      <c r="E175" s="176" t="s">
        <v>492</v>
      </c>
      <c r="F175" s="177" t="s">
        <v>493</v>
      </c>
      <c r="G175" s="178" t="s">
        <v>181</v>
      </c>
      <c r="H175" s="179">
        <v>2</v>
      </c>
      <c r="I175" s="180"/>
      <c r="J175" s="181">
        <f>ROUND(I175*H175,2)</f>
        <v>0</v>
      </c>
      <c r="K175" s="177" t="s">
        <v>113</v>
      </c>
      <c r="L175" s="182"/>
      <c r="M175" s="183" t="s">
        <v>19</v>
      </c>
      <c r="N175" s="184" t="s">
        <v>43</v>
      </c>
      <c r="O175" s="83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7" t="s">
        <v>114</v>
      </c>
      <c r="AT175" s="187" t="s">
        <v>109</v>
      </c>
      <c r="AU175" s="187" t="s">
        <v>72</v>
      </c>
      <c r="AY175" s="16" t="s">
        <v>115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6" t="s">
        <v>80</v>
      </c>
      <c r="BK175" s="188">
        <f>ROUND(I175*H175,2)</f>
        <v>0</v>
      </c>
      <c r="BL175" s="16" t="s">
        <v>116</v>
      </c>
      <c r="BM175" s="187" t="s">
        <v>494</v>
      </c>
    </row>
    <row r="176" s="2" customFormat="1">
      <c r="A176" s="37"/>
      <c r="B176" s="38"/>
      <c r="C176" s="175" t="s">
        <v>495</v>
      </c>
      <c r="D176" s="175" t="s">
        <v>109</v>
      </c>
      <c r="E176" s="176" t="s">
        <v>496</v>
      </c>
      <c r="F176" s="177" t="s">
        <v>497</v>
      </c>
      <c r="G176" s="178" t="s">
        <v>181</v>
      </c>
      <c r="H176" s="179">
        <v>4</v>
      </c>
      <c r="I176" s="180"/>
      <c r="J176" s="181">
        <f>ROUND(I176*H176,2)</f>
        <v>0</v>
      </c>
      <c r="K176" s="177" t="s">
        <v>113</v>
      </c>
      <c r="L176" s="182"/>
      <c r="M176" s="183" t="s">
        <v>19</v>
      </c>
      <c r="N176" s="184" t="s">
        <v>43</v>
      </c>
      <c r="O176" s="83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7" t="s">
        <v>114</v>
      </c>
      <c r="AT176" s="187" t="s">
        <v>109</v>
      </c>
      <c r="AU176" s="187" t="s">
        <v>72</v>
      </c>
      <c r="AY176" s="16" t="s">
        <v>115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6" t="s">
        <v>80</v>
      </c>
      <c r="BK176" s="188">
        <f>ROUND(I176*H176,2)</f>
        <v>0</v>
      </c>
      <c r="BL176" s="16" t="s">
        <v>116</v>
      </c>
      <c r="BM176" s="187" t="s">
        <v>498</v>
      </c>
    </row>
    <row r="177" s="2" customFormat="1">
      <c r="A177" s="37"/>
      <c r="B177" s="38"/>
      <c r="C177" s="175" t="s">
        <v>499</v>
      </c>
      <c r="D177" s="175" t="s">
        <v>109</v>
      </c>
      <c r="E177" s="176" t="s">
        <v>500</v>
      </c>
      <c r="F177" s="177" t="s">
        <v>501</v>
      </c>
      <c r="G177" s="178" t="s">
        <v>181</v>
      </c>
      <c r="H177" s="179">
        <v>1</v>
      </c>
      <c r="I177" s="180"/>
      <c r="J177" s="181">
        <f>ROUND(I177*H177,2)</f>
        <v>0</v>
      </c>
      <c r="K177" s="177" t="s">
        <v>113</v>
      </c>
      <c r="L177" s="182"/>
      <c r="M177" s="183" t="s">
        <v>19</v>
      </c>
      <c r="N177" s="184" t="s">
        <v>43</v>
      </c>
      <c r="O177" s="83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7" t="s">
        <v>114</v>
      </c>
      <c r="AT177" s="187" t="s">
        <v>109</v>
      </c>
      <c r="AU177" s="187" t="s">
        <v>72</v>
      </c>
      <c r="AY177" s="16" t="s">
        <v>115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6" t="s">
        <v>80</v>
      </c>
      <c r="BK177" s="188">
        <f>ROUND(I177*H177,2)</f>
        <v>0</v>
      </c>
      <c r="BL177" s="16" t="s">
        <v>116</v>
      </c>
      <c r="BM177" s="187" t="s">
        <v>502</v>
      </c>
    </row>
    <row r="178" s="2" customFormat="1" ht="16.5" customHeight="1">
      <c r="A178" s="37"/>
      <c r="B178" s="38"/>
      <c r="C178" s="175" t="s">
        <v>503</v>
      </c>
      <c r="D178" s="175" t="s">
        <v>109</v>
      </c>
      <c r="E178" s="176" t="s">
        <v>504</v>
      </c>
      <c r="F178" s="177" t="s">
        <v>505</v>
      </c>
      <c r="G178" s="178" t="s">
        <v>181</v>
      </c>
      <c r="H178" s="179">
        <v>80</v>
      </c>
      <c r="I178" s="180"/>
      <c r="J178" s="181">
        <f>ROUND(I178*H178,2)</f>
        <v>0</v>
      </c>
      <c r="K178" s="177" t="s">
        <v>113</v>
      </c>
      <c r="L178" s="182"/>
      <c r="M178" s="183" t="s">
        <v>19</v>
      </c>
      <c r="N178" s="184" t="s">
        <v>43</v>
      </c>
      <c r="O178" s="83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7" t="s">
        <v>114</v>
      </c>
      <c r="AT178" s="187" t="s">
        <v>109</v>
      </c>
      <c r="AU178" s="187" t="s">
        <v>72</v>
      </c>
      <c r="AY178" s="16" t="s">
        <v>115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6" t="s">
        <v>80</v>
      </c>
      <c r="BK178" s="188">
        <f>ROUND(I178*H178,2)</f>
        <v>0</v>
      </c>
      <c r="BL178" s="16" t="s">
        <v>116</v>
      </c>
      <c r="BM178" s="187" t="s">
        <v>506</v>
      </c>
    </row>
    <row r="179" s="2" customFormat="1" ht="16.5" customHeight="1">
      <c r="A179" s="37"/>
      <c r="B179" s="38"/>
      <c r="C179" s="175" t="s">
        <v>507</v>
      </c>
      <c r="D179" s="175" t="s">
        <v>109</v>
      </c>
      <c r="E179" s="176" t="s">
        <v>508</v>
      </c>
      <c r="F179" s="177" t="s">
        <v>509</v>
      </c>
      <c r="G179" s="178" t="s">
        <v>181</v>
      </c>
      <c r="H179" s="179">
        <v>100</v>
      </c>
      <c r="I179" s="180"/>
      <c r="J179" s="181">
        <f>ROUND(I179*H179,2)</f>
        <v>0</v>
      </c>
      <c r="K179" s="177" t="s">
        <v>113</v>
      </c>
      <c r="L179" s="182"/>
      <c r="M179" s="183" t="s">
        <v>19</v>
      </c>
      <c r="N179" s="184" t="s">
        <v>43</v>
      </c>
      <c r="O179" s="83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7" t="s">
        <v>114</v>
      </c>
      <c r="AT179" s="187" t="s">
        <v>109</v>
      </c>
      <c r="AU179" s="187" t="s">
        <v>72</v>
      </c>
      <c r="AY179" s="16" t="s">
        <v>115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6" t="s">
        <v>80</v>
      </c>
      <c r="BK179" s="188">
        <f>ROUND(I179*H179,2)</f>
        <v>0</v>
      </c>
      <c r="BL179" s="16" t="s">
        <v>116</v>
      </c>
      <c r="BM179" s="187" t="s">
        <v>510</v>
      </c>
    </row>
    <row r="180" s="2" customFormat="1" ht="16.5" customHeight="1">
      <c r="A180" s="37"/>
      <c r="B180" s="38"/>
      <c r="C180" s="175" t="s">
        <v>511</v>
      </c>
      <c r="D180" s="175" t="s">
        <v>109</v>
      </c>
      <c r="E180" s="176" t="s">
        <v>512</v>
      </c>
      <c r="F180" s="177" t="s">
        <v>513</v>
      </c>
      <c r="G180" s="178" t="s">
        <v>181</v>
      </c>
      <c r="H180" s="179">
        <v>60</v>
      </c>
      <c r="I180" s="180"/>
      <c r="J180" s="181">
        <f>ROUND(I180*H180,2)</f>
        <v>0</v>
      </c>
      <c r="K180" s="177" t="s">
        <v>113</v>
      </c>
      <c r="L180" s="182"/>
      <c r="M180" s="183" t="s">
        <v>19</v>
      </c>
      <c r="N180" s="184" t="s">
        <v>43</v>
      </c>
      <c r="O180" s="83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7" t="s">
        <v>114</v>
      </c>
      <c r="AT180" s="187" t="s">
        <v>109</v>
      </c>
      <c r="AU180" s="187" t="s">
        <v>72</v>
      </c>
      <c r="AY180" s="16" t="s">
        <v>115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6" t="s">
        <v>80</v>
      </c>
      <c r="BK180" s="188">
        <f>ROUND(I180*H180,2)</f>
        <v>0</v>
      </c>
      <c r="BL180" s="16" t="s">
        <v>116</v>
      </c>
      <c r="BM180" s="187" t="s">
        <v>514</v>
      </c>
    </row>
    <row r="181" s="2" customFormat="1" ht="16.5" customHeight="1">
      <c r="A181" s="37"/>
      <c r="B181" s="38"/>
      <c r="C181" s="175" t="s">
        <v>515</v>
      </c>
      <c r="D181" s="175" t="s">
        <v>109</v>
      </c>
      <c r="E181" s="176" t="s">
        <v>516</v>
      </c>
      <c r="F181" s="177" t="s">
        <v>517</v>
      </c>
      <c r="G181" s="178" t="s">
        <v>181</v>
      </c>
      <c r="H181" s="179">
        <v>40</v>
      </c>
      <c r="I181" s="180"/>
      <c r="J181" s="181">
        <f>ROUND(I181*H181,2)</f>
        <v>0</v>
      </c>
      <c r="K181" s="177" t="s">
        <v>113</v>
      </c>
      <c r="L181" s="182"/>
      <c r="M181" s="183" t="s">
        <v>19</v>
      </c>
      <c r="N181" s="184" t="s">
        <v>43</v>
      </c>
      <c r="O181" s="83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7" t="s">
        <v>114</v>
      </c>
      <c r="AT181" s="187" t="s">
        <v>109</v>
      </c>
      <c r="AU181" s="187" t="s">
        <v>72</v>
      </c>
      <c r="AY181" s="16" t="s">
        <v>115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6" t="s">
        <v>80</v>
      </c>
      <c r="BK181" s="188">
        <f>ROUND(I181*H181,2)</f>
        <v>0</v>
      </c>
      <c r="BL181" s="16" t="s">
        <v>116</v>
      </c>
      <c r="BM181" s="187" t="s">
        <v>518</v>
      </c>
    </row>
    <row r="182" s="2" customFormat="1">
      <c r="A182" s="37"/>
      <c r="B182" s="38"/>
      <c r="C182" s="175" t="s">
        <v>519</v>
      </c>
      <c r="D182" s="175" t="s">
        <v>109</v>
      </c>
      <c r="E182" s="176" t="s">
        <v>520</v>
      </c>
      <c r="F182" s="177" t="s">
        <v>521</v>
      </c>
      <c r="G182" s="178" t="s">
        <v>181</v>
      </c>
      <c r="H182" s="179">
        <v>40</v>
      </c>
      <c r="I182" s="180"/>
      <c r="J182" s="181">
        <f>ROUND(I182*H182,2)</f>
        <v>0</v>
      </c>
      <c r="K182" s="177" t="s">
        <v>113</v>
      </c>
      <c r="L182" s="182"/>
      <c r="M182" s="183" t="s">
        <v>19</v>
      </c>
      <c r="N182" s="184" t="s">
        <v>43</v>
      </c>
      <c r="O182" s="83"/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7" t="s">
        <v>114</v>
      </c>
      <c r="AT182" s="187" t="s">
        <v>109</v>
      </c>
      <c r="AU182" s="187" t="s">
        <v>72</v>
      </c>
      <c r="AY182" s="16" t="s">
        <v>115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6" t="s">
        <v>80</v>
      </c>
      <c r="BK182" s="188">
        <f>ROUND(I182*H182,2)</f>
        <v>0</v>
      </c>
      <c r="BL182" s="16" t="s">
        <v>116</v>
      </c>
      <c r="BM182" s="187" t="s">
        <v>522</v>
      </c>
    </row>
    <row r="183" s="2" customFormat="1">
      <c r="A183" s="37"/>
      <c r="B183" s="38"/>
      <c r="C183" s="175" t="s">
        <v>523</v>
      </c>
      <c r="D183" s="175" t="s">
        <v>109</v>
      </c>
      <c r="E183" s="176" t="s">
        <v>524</v>
      </c>
      <c r="F183" s="177" t="s">
        <v>525</v>
      </c>
      <c r="G183" s="178" t="s">
        <v>181</v>
      </c>
      <c r="H183" s="179">
        <v>80</v>
      </c>
      <c r="I183" s="180"/>
      <c r="J183" s="181">
        <f>ROUND(I183*H183,2)</f>
        <v>0</v>
      </c>
      <c r="K183" s="177" t="s">
        <v>113</v>
      </c>
      <c r="L183" s="182"/>
      <c r="M183" s="183" t="s">
        <v>19</v>
      </c>
      <c r="N183" s="184" t="s">
        <v>43</v>
      </c>
      <c r="O183" s="83"/>
      <c r="P183" s="185">
        <f>O183*H183</f>
        <v>0</v>
      </c>
      <c r="Q183" s="185">
        <v>0</v>
      </c>
      <c r="R183" s="185">
        <f>Q183*H183</f>
        <v>0</v>
      </c>
      <c r="S183" s="185">
        <v>0</v>
      </c>
      <c r="T183" s="18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7" t="s">
        <v>114</v>
      </c>
      <c r="AT183" s="187" t="s">
        <v>109</v>
      </c>
      <c r="AU183" s="187" t="s">
        <v>72</v>
      </c>
      <c r="AY183" s="16" t="s">
        <v>115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6" t="s">
        <v>80</v>
      </c>
      <c r="BK183" s="188">
        <f>ROUND(I183*H183,2)</f>
        <v>0</v>
      </c>
      <c r="BL183" s="16" t="s">
        <v>116</v>
      </c>
      <c r="BM183" s="187" t="s">
        <v>526</v>
      </c>
    </row>
    <row r="184" s="2" customFormat="1">
      <c r="A184" s="37"/>
      <c r="B184" s="38"/>
      <c r="C184" s="175" t="s">
        <v>527</v>
      </c>
      <c r="D184" s="175" t="s">
        <v>109</v>
      </c>
      <c r="E184" s="176" t="s">
        <v>528</v>
      </c>
      <c r="F184" s="177" t="s">
        <v>529</v>
      </c>
      <c r="G184" s="178" t="s">
        <v>181</v>
      </c>
      <c r="H184" s="179">
        <v>100</v>
      </c>
      <c r="I184" s="180"/>
      <c r="J184" s="181">
        <f>ROUND(I184*H184,2)</f>
        <v>0</v>
      </c>
      <c r="K184" s="177" t="s">
        <v>113</v>
      </c>
      <c r="L184" s="182"/>
      <c r="M184" s="183" t="s">
        <v>19</v>
      </c>
      <c r="N184" s="184" t="s">
        <v>43</v>
      </c>
      <c r="O184" s="83"/>
      <c r="P184" s="185">
        <f>O184*H184</f>
        <v>0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7" t="s">
        <v>114</v>
      </c>
      <c r="AT184" s="187" t="s">
        <v>109</v>
      </c>
      <c r="AU184" s="187" t="s">
        <v>72</v>
      </c>
      <c r="AY184" s="16" t="s">
        <v>115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6" t="s">
        <v>80</v>
      </c>
      <c r="BK184" s="188">
        <f>ROUND(I184*H184,2)</f>
        <v>0</v>
      </c>
      <c r="BL184" s="16" t="s">
        <v>116</v>
      </c>
      <c r="BM184" s="187" t="s">
        <v>530</v>
      </c>
    </row>
    <row r="185" s="2" customFormat="1">
      <c r="A185" s="37"/>
      <c r="B185" s="38"/>
      <c r="C185" s="175" t="s">
        <v>531</v>
      </c>
      <c r="D185" s="175" t="s">
        <v>109</v>
      </c>
      <c r="E185" s="176" t="s">
        <v>532</v>
      </c>
      <c r="F185" s="177" t="s">
        <v>533</v>
      </c>
      <c r="G185" s="178" t="s">
        <v>181</v>
      </c>
      <c r="H185" s="179">
        <v>60</v>
      </c>
      <c r="I185" s="180"/>
      <c r="J185" s="181">
        <f>ROUND(I185*H185,2)</f>
        <v>0</v>
      </c>
      <c r="K185" s="177" t="s">
        <v>113</v>
      </c>
      <c r="L185" s="182"/>
      <c r="M185" s="183" t="s">
        <v>19</v>
      </c>
      <c r="N185" s="184" t="s">
        <v>43</v>
      </c>
      <c r="O185" s="83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7" t="s">
        <v>114</v>
      </c>
      <c r="AT185" s="187" t="s">
        <v>109</v>
      </c>
      <c r="AU185" s="187" t="s">
        <v>72</v>
      </c>
      <c r="AY185" s="16" t="s">
        <v>115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6" t="s">
        <v>80</v>
      </c>
      <c r="BK185" s="188">
        <f>ROUND(I185*H185,2)</f>
        <v>0</v>
      </c>
      <c r="BL185" s="16" t="s">
        <v>116</v>
      </c>
      <c r="BM185" s="187" t="s">
        <v>534</v>
      </c>
    </row>
    <row r="186" s="2" customFormat="1">
      <c r="A186" s="37"/>
      <c r="B186" s="38"/>
      <c r="C186" s="175" t="s">
        <v>535</v>
      </c>
      <c r="D186" s="175" t="s">
        <v>109</v>
      </c>
      <c r="E186" s="176" t="s">
        <v>536</v>
      </c>
      <c r="F186" s="177" t="s">
        <v>537</v>
      </c>
      <c r="G186" s="178" t="s">
        <v>181</v>
      </c>
      <c r="H186" s="179">
        <v>40</v>
      </c>
      <c r="I186" s="180"/>
      <c r="J186" s="181">
        <f>ROUND(I186*H186,2)</f>
        <v>0</v>
      </c>
      <c r="K186" s="177" t="s">
        <v>113</v>
      </c>
      <c r="L186" s="182"/>
      <c r="M186" s="183" t="s">
        <v>19</v>
      </c>
      <c r="N186" s="184" t="s">
        <v>43</v>
      </c>
      <c r="O186" s="83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7" t="s">
        <v>114</v>
      </c>
      <c r="AT186" s="187" t="s">
        <v>109</v>
      </c>
      <c r="AU186" s="187" t="s">
        <v>72</v>
      </c>
      <c r="AY186" s="16" t="s">
        <v>115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6" t="s">
        <v>80</v>
      </c>
      <c r="BK186" s="188">
        <f>ROUND(I186*H186,2)</f>
        <v>0</v>
      </c>
      <c r="BL186" s="16" t="s">
        <v>116</v>
      </c>
      <c r="BM186" s="187" t="s">
        <v>538</v>
      </c>
    </row>
    <row r="187" s="2" customFormat="1">
      <c r="A187" s="37"/>
      <c r="B187" s="38"/>
      <c r="C187" s="175" t="s">
        <v>539</v>
      </c>
      <c r="D187" s="175" t="s">
        <v>109</v>
      </c>
      <c r="E187" s="176" t="s">
        <v>540</v>
      </c>
      <c r="F187" s="177" t="s">
        <v>541</v>
      </c>
      <c r="G187" s="178" t="s">
        <v>181</v>
      </c>
      <c r="H187" s="179">
        <v>10</v>
      </c>
      <c r="I187" s="180"/>
      <c r="J187" s="181">
        <f>ROUND(I187*H187,2)</f>
        <v>0</v>
      </c>
      <c r="K187" s="177" t="s">
        <v>113</v>
      </c>
      <c r="L187" s="182"/>
      <c r="M187" s="183" t="s">
        <v>19</v>
      </c>
      <c r="N187" s="184" t="s">
        <v>43</v>
      </c>
      <c r="O187" s="83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7" t="s">
        <v>114</v>
      </c>
      <c r="AT187" s="187" t="s">
        <v>109</v>
      </c>
      <c r="AU187" s="187" t="s">
        <v>72</v>
      </c>
      <c r="AY187" s="16" t="s">
        <v>115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6" t="s">
        <v>80</v>
      </c>
      <c r="BK187" s="188">
        <f>ROUND(I187*H187,2)</f>
        <v>0</v>
      </c>
      <c r="BL187" s="16" t="s">
        <v>116</v>
      </c>
      <c r="BM187" s="187" t="s">
        <v>542</v>
      </c>
    </row>
    <row r="188" s="2" customFormat="1">
      <c r="A188" s="37"/>
      <c r="B188" s="38"/>
      <c r="C188" s="175" t="s">
        <v>543</v>
      </c>
      <c r="D188" s="175" t="s">
        <v>109</v>
      </c>
      <c r="E188" s="176" t="s">
        <v>544</v>
      </c>
      <c r="F188" s="177" t="s">
        <v>545</v>
      </c>
      <c r="G188" s="178" t="s">
        <v>181</v>
      </c>
      <c r="H188" s="179">
        <v>10</v>
      </c>
      <c r="I188" s="180"/>
      <c r="J188" s="181">
        <f>ROUND(I188*H188,2)</f>
        <v>0</v>
      </c>
      <c r="K188" s="177" t="s">
        <v>113</v>
      </c>
      <c r="L188" s="182"/>
      <c r="M188" s="183" t="s">
        <v>19</v>
      </c>
      <c r="N188" s="184" t="s">
        <v>43</v>
      </c>
      <c r="O188" s="83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7" t="s">
        <v>114</v>
      </c>
      <c r="AT188" s="187" t="s">
        <v>109</v>
      </c>
      <c r="AU188" s="187" t="s">
        <v>72</v>
      </c>
      <c r="AY188" s="16" t="s">
        <v>115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6" t="s">
        <v>80</v>
      </c>
      <c r="BK188" s="188">
        <f>ROUND(I188*H188,2)</f>
        <v>0</v>
      </c>
      <c r="BL188" s="16" t="s">
        <v>116</v>
      </c>
      <c r="BM188" s="187" t="s">
        <v>546</v>
      </c>
    </row>
    <row r="189" s="2" customFormat="1">
      <c r="A189" s="37"/>
      <c r="B189" s="38"/>
      <c r="C189" s="175" t="s">
        <v>547</v>
      </c>
      <c r="D189" s="175" t="s">
        <v>109</v>
      </c>
      <c r="E189" s="176" t="s">
        <v>548</v>
      </c>
      <c r="F189" s="177" t="s">
        <v>549</v>
      </c>
      <c r="G189" s="178" t="s">
        <v>181</v>
      </c>
      <c r="H189" s="179">
        <v>6</v>
      </c>
      <c r="I189" s="180"/>
      <c r="J189" s="181">
        <f>ROUND(I189*H189,2)</f>
        <v>0</v>
      </c>
      <c r="K189" s="177" t="s">
        <v>113</v>
      </c>
      <c r="L189" s="182"/>
      <c r="M189" s="183" t="s">
        <v>19</v>
      </c>
      <c r="N189" s="184" t="s">
        <v>43</v>
      </c>
      <c r="O189" s="83"/>
      <c r="P189" s="185">
        <f>O189*H189</f>
        <v>0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7" t="s">
        <v>114</v>
      </c>
      <c r="AT189" s="187" t="s">
        <v>109</v>
      </c>
      <c r="AU189" s="187" t="s">
        <v>72</v>
      </c>
      <c r="AY189" s="16" t="s">
        <v>115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6" t="s">
        <v>80</v>
      </c>
      <c r="BK189" s="188">
        <f>ROUND(I189*H189,2)</f>
        <v>0</v>
      </c>
      <c r="BL189" s="16" t="s">
        <v>116</v>
      </c>
      <c r="BM189" s="187" t="s">
        <v>550</v>
      </c>
    </row>
    <row r="190" s="2" customFormat="1" ht="33" customHeight="1">
      <c r="A190" s="37"/>
      <c r="B190" s="38"/>
      <c r="C190" s="175" t="s">
        <v>551</v>
      </c>
      <c r="D190" s="175" t="s">
        <v>109</v>
      </c>
      <c r="E190" s="176" t="s">
        <v>552</v>
      </c>
      <c r="F190" s="177" t="s">
        <v>553</v>
      </c>
      <c r="G190" s="178" t="s">
        <v>181</v>
      </c>
      <c r="H190" s="179">
        <v>6</v>
      </c>
      <c r="I190" s="180"/>
      <c r="J190" s="181">
        <f>ROUND(I190*H190,2)</f>
        <v>0</v>
      </c>
      <c r="K190" s="177" t="s">
        <v>113</v>
      </c>
      <c r="L190" s="182"/>
      <c r="M190" s="183" t="s">
        <v>19</v>
      </c>
      <c r="N190" s="184" t="s">
        <v>43</v>
      </c>
      <c r="O190" s="83"/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7" t="s">
        <v>114</v>
      </c>
      <c r="AT190" s="187" t="s">
        <v>109</v>
      </c>
      <c r="AU190" s="187" t="s">
        <v>72</v>
      </c>
      <c r="AY190" s="16" t="s">
        <v>115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6" t="s">
        <v>80</v>
      </c>
      <c r="BK190" s="188">
        <f>ROUND(I190*H190,2)</f>
        <v>0</v>
      </c>
      <c r="BL190" s="16" t="s">
        <v>116</v>
      </c>
      <c r="BM190" s="187" t="s">
        <v>554</v>
      </c>
    </row>
    <row r="191" s="2" customFormat="1" ht="16.5" customHeight="1">
      <c r="A191" s="37"/>
      <c r="B191" s="38"/>
      <c r="C191" s="175" t="s">
        <v>555</v>
      </c>
      <c r="D191" s="175" t="s">
        <v>109</v>
      </c>
      <c r="E191" s="176" t="s">
        <v>556</v>
      </c>
      <c r="F191" s="177" t="s">
        <v>557</v>
      </c>
      <c r="G191" s="178" t="s">
        <v>181</v>
      </c>
      <c r="H191" s="179">
        <v>4</v>
      </c>
      <c r="I191" s="180"/>
      <c r="J191" s="181">
        <f>ROUND(I191*H191,2)</f>
        <v>0</v>
      </c>
      <c r="K191" s="177" t="s">
        <v>113</v>
      </c>
      <c r="L191" s="182"/>
      <c r="M191" s="183" t="s">
        <v>19</v>
      </c>
      <c r="N191" s="184" t="s">
        <v>43</v>
      </c>
      <c r="O191" s="83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7" t="s">
        <v>114</v>
      </c>
      <c r="AT191" s="187" t="s">
        <v>109</v>
      </c>
      <c r="AU191" s="187" t="s">
        <v>72</v>
      </c>
      <c r="AY191" s="16" t="s">
        <v>115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6" t="s">
        <v>80</v>
      </c>
      <c r="BK191" s="188">
        <f>ROUND(I191*H191,2)</f>
        <v>0</v>
      </c>
      <c r="BL191" s="16" t="s">
        <v>116</v>
      </c>
      <c r="BM191" s="187" t="s">
        <v>558</v>
      </c>
    </row>
    <row r="192" s="2" customFormat="1">
      <c r="A192" s="37"/>
      <c r="B192" s="38"/>
      <c r="C192" s="175" t="s">
        <v>559</v>
      </c>
      <c r="D192" s="175" t="s">
        <v>109</v>
      </c>
      <c r="E192" s="176" t="s">
        <v>560</v>
      </c>
      <c r="F192" s="177" t="s">
        <v>561</v>
      </c>
      <c r="G192" s="178" t="s">
        <v>181</v>
      </c>
      <c r="H192" s="179">
        <v>60</v>
      </c>
      <c r="I192" s="180"/>
      <c r="J192" s="181">
        <f>ROUND(I192*H192,2)</f>
        <v>0</v>
      </c>
      <c r="K192" s="177" t="s">
        <v>113</v>
      </c>
      <c r="L192" s="182"/>
      <c r="M192" s="183" t="s">
        <v>19</v>
      </c>
      <c r="N192" s="184" t="s">
        <v>43</v>
      </c>
      <c r="O192" s="83"/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7" t="s">
        <v>114</v>
      </c>
      <c r="AT192" s="187" t="s">
        <v>109</v>
      </c>
      <c r="AU192" s="187" t="s">
        <v>72</v>
      </c>
      <c r="AY192" s="16" t="s">
        <v>115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6" t="s">
        <v>80</v>
      </c>
      <c r="BK192" s="188">
        <f>ROUND(I192*H192,2)</f>
        <v>0</v>
      </c>
      <c r="BL192" s="16" t="s">
        <v>116</v>
      </c>
      <c r="BM192" s="187" t="s">
        <v>562</v>
      </c>
    </row>
    <row r="193" s="2" customFormat="1">
      <c r="A193" s="37"/>
      <c r="B193" s="38"/>
      <c r="C193" s="175" t="s">
        <v>563</v>
      </c>
      <c r="D193" s="175" t="s">
        <v>109</v>
      </c>
      <c r="E193" s="176" t="s">
        <v>564</v>
      </c>
      <c r="F193" s="177" t="s">
        <v>565</v>
      </c>
      <c r="G193" s="178" t="s">
        <v>181</v>
      </c>
      <c r="H193" s="179">
        <v>100</v>
      </c>
      <c r="I193" s="180"/>
      <c r="J193" s="181">
        <f>ROUND(I193*H193,2)</f>
        <v>0</v>
      </c>
      <c r="K193" s="177" t="s">
        <v>113</v>
      </c>
      <c r="L193" s="182"/>
      <c r="M193" s="183" t="s">
        <v>19</v>
      </c>
      <c r="N193" s="184" t="s">
        <v>43</v>
      </c>
      <c r="O193" s="83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7" t="s">
        <v>182</v>
      </c>
      <c r="AT193" s="187" t="s">
        <v>109</v>
      </c>
      <c r="AU193" s="187" t="s">
        <v>72</v>
      </c>
      <c r="AY193" s="16" t="s">
        <v>115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6" t="s">
        <v>80</v>
      </c>
      <c r="BK193" s="188">
        <f>ROUND(I193*H193,2)</f>
        <v>0</v>
      </c>
      <c r="BL193" s="16" t="s">
        <v>182</v>
      </c>
      <c r="BM193" s="187" t="s">
        <v>566</v>
      </c>
    </row>
    <row r="194" s="2" customFormat="1" ht="21.75" customHeight="1">
      <c r="A194" s="37"/>
      <c r="B194" s="38"/>
      <c r="C194" s="175" t="s">
        <v>567</v>
      </c>
      <c r="D194" s="175" t="s">
        <v>109</v>
      </c>
      <c r="E194" s="176" t="s">
        <v>568</v>
      </c>
      <c r="F194" s="177" t="s">
        <v>569</v>
      </c>
      <c r="G194" s="178" t="s">
        <v>181</v>
      </c>
      <c r="H194" s="179">
        <v>150</v>
      </c>
      <c r="I194" s="180"/>
      <c r="J194" s="181">
        <f>ROUND(I194*H194,2)</f>
        <v>0</v>
      </c>
      <c r="K194" s="177" t="s">
        <v>113</v>
      </c>
      <c r="L194" s="182"/>
      <c r="M194" s="183" t="s">
        <v>19</v>
      </c>
      <c r="N194" s="184" t="s">
        <v>43</v>
      </c>
      <c r="O194" s="83"/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7" t="s">
        <v>114</v>
      </c>
      <c r="AT194" s="187" t="s">
        <v>109</v>
      </c>
      <c r="AU194" s="187" t="s">
        <v>72</v>
      </c>
      <c r="AY194" s="16" t="s">
        <v>115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6" t="s">
        <v>80</v>
      </c>
      <c r="BK194" s="188">
        <f>ROUND(I194*H194,2)</f>
        <v>0</v>
      </c>
      <c r="BL194" s="16" t="s">
        <v>116</v>
      </c>
      <c r="BM194" s="187" t="s">
        <v>570</v>
      </c>
    </row>
    <row r="195" s="2" customFormat="1">
      <c r="A195" s="37"/>
      <c r="B195" s="38"/>
      <c r="C195" s="39"/>
      <c r="D195" s="189" t="s">
        <v>571</v>
      </c>
      <c r="E195" s="39"/>
      <c r="F195" s="190" t="s">
        <v>572</v>
      </c>
      <c r="G195" s="39"/>
      <c r="H195" s="39"/>
      <c r="I195" s="191"/>
      <c r="J195" s="39"/>
      <c r="K195" s="39"/>
      <c r="L195" s="43"/>
      <c r="M195" s="192"/>
      <c r="N195" s="193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571</v>
      </c>
      <c r="AU195" s="16" t="s">
        <v>72</v>
      </c>
    </row>
    <row r="196" s="2" customFormat="1">
      <c r="A196" s="37"/>
      <c r="B196" s="38"/>
      <c r="C196" s="175" t="s">
        <v>573</v>
      </c>
      <c r="D196" s="175" t="s">
        <v>109</v>
      </c>
      <c r="E196" s="176" t="s">
        <v>574</v>
      </c>
      <c r="F196" s="177" t="s">
        <v>575</v>
      </c>
      <c r="G196" s="178" t="s">
        <v>181</v>
      </c>
      <c r="H196" s="179">
        <v>4</v>
      </c>
      <c r="I196" s="180"/>
      <c r="J196" s="181">
        <f>ROUND(I196*H196,2)</f>
        <v>0</v>
      </c>
      <c r="K196" s="177" t="s">
        <v>113</v>
      </c>
      <c r="L196" s="182"/>
      <c r="M196" s="183" t="s">
        <v>19</v>
      </c>
      <c r="N196" s="184" t="s">
        <v>43</v>
      </c>
      <c r="O196" s="83"/>
      <c r="P196" s="185">
        <f>O196*H196</f>
        <v>0</v>
      </c>
      <c r="Q196" s="185">
        <v>0</v>
      </c>
      <c r="R196" s="185">
        <f>Q196*H196</f>
        <v>0</v>
      </c>
      <c r="S196" s="185">
        <v>0</v>
      </c>
      <c r="T196" s="18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7" t="s">
        <v>114</v>
      </c>
      <c r="AT196" s="187" t="s">
        <v>109</v>
      </c>
      <c r="AU196" s="187" t="s">
        <v>72</v>
      </c>
      <c r="AY196" s="16" t="s">
        <v>115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6" t="s">
        <v>80</v>
      </c>
      <c r="BK196" s="188">
        <f>ROUND(I196*H196,2)</f>
        <v>0</v>
      </c>
      <c r="BL196" s="16" t="s">
        <v>116</v>
      </c>
      <c r="BM196" s="187" t="s">
        <v>576</v>
      </c>
    </row>
    <row r="197" s="2" customFormat="1" ht="33" customHeight="1">
      <c r="A197" s="37"/>
      <c r="B197" s="38"/>
      <c r="C197" s="175" t="s">
        <v>577</v>
      </c>
      <c r="D197" s="175" t="s">
        <v>109</v>
      </c>
      <c r="E197" s="176" t="s">
        <v>578</v>
      </c>
      <c r="F197" s="177" t="s">
        <v>579</v>
      </c>
      <c r="G197" s="178" t="s">
        <v>181</v>
      </c>
      <c r="H197" s="179">
        <v>2</v>
      </c>
      <c r="I197" s="180"/>
      <c r="J197" s="181">
        <f>ROUND(I197*H197,2)</f>
        <v>0</v>
      </c>
      <c r="K197" s="177" t="s">
        <v>113</v>
      </c>
      <c r="L197" s="182"/>
      <c r="M197" s="183" t="s">
        <v>19</v>
      </c>
      <c r="N197" s="184" t="s">
        <v>43</v>
      </c>
      <c r="O197" s="83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7" t="s">
        <v>114</v>
      </c>
      <c r="AT197" s="187" t="s">
        <v>109</v>
      </c>
      <c r="AU197" s="187" t="s">
        <v>72</v>
      </c>
      <c r="AY197" s="16" t="s">
        <v>115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6" t="s">
        <v>80</v>
      </c>
      <c r="BK197" s="188">
        <f>ROUND(I197*H197,2)</f>
        <v>0</v>
      </c>
      <c r="BL197" s="16" t="s">
        <v>116</v>
      </c>
      <c r="BM197" s="187" t="s">
        <v>580</v>
      </c>
    </row>
    <row r="198" s="2" customFormat="1" ht="33" customHeight="1">
      <c r="A198" s="37"/>
      <c r="B198" s="38"/>
      <c r="C198" s="175" t="s">
        <v>581</v>
      </c>
      <c r="D198" s="175" t="s">
        <v>109</v>
      </c>
      <c r="E198" s="176" t="s">
        <v>582</v>
      </c>
      <c r="F198" s="177" t="s">
        <v>583</v>
      </c>
      <c r="G198" s="178" t="s">
        <v>181</v>
      </c>
      <c r="H198" s="179">
        <v>3</v>
      </c>
      <c r="I198" s="180"/>
      <c r="J198" s="181">
        <f>ROUND(I198*H198,2)</f>
        <v>0</v>
      </c>
      <c r="K198" s="177" t="s">
        <v>113</v>
      </c>
      <c r="L198" s="182"/>
      <c r="M198" s="183" t="s">
        <v>19</v>
      </c>
      <c r="N198" s="184" t="s">
        <v>43</v>
      </c>
      <c r="O198" s="83"/>
      <c r="P198" s="185">
        <f>O198*H198</f>
        <v>0</v>
      </c>
      <c r="Q198" s="185">
        <v>0</v>
      </c>
      <c r="R198" s="185">
        <f>Q198*H198</f>
        <v>0</v>
      </c>
      <c r="S198" s="185">
        <v>0</v>
      </c>
      <c r="T198" s="18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7" t="s">
        <v>114</v>
      </c>
      <c r="AT198" s="187" t="s">
        <v>109</v>
      </c>
      <c r="AU198" s="187" t="s">
        <v>72</v>
      </c>
      <c r="AY198" s="16" t="s">
        <v>115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6" t="s">
        <v>80</v>
      </c>
      <c r="BK198" s="188">
        <f>ROUND(I198*H198,2)</f>
        <v>0</v>
      </c>
      <c r="BL198" s="16" t="s">
        <v>116</v>
      </c>
      <c r="BM198" s="187" t="s">
        <v>584</v>
      </c>
    </row>
    <row r="199" s="2" customFormat="1">
      <c r="A199" s="37"/>
      <c r="B199" s="38"/>
      <c r="C199" s="175" t="s">
        <v>585</v>
      </c>
      <c r="D199" s="175" t="s">
        <v>109</v>
      </c>
      <c r="E199" s="176" t="s">
        <v>586</v>
      </c>
      <c r="F199" s="177" t="s">
        <v>587</v>
      </c>
      <c r="G199" s="178" t="s">
        <v>181</v>
      </c>
      <c r="H199" s="179">
        <v>50</v>
      </c>
      <c r="I199" s="180"/>
      <c r="J199" s="181">
        <f>ROUND(I199*H199,2)</f>
        <v>0</v>
      </c>
      <c r="K199" s="177" t="s">
        <v>113</v>
      </c>
      <c r="L199" s="182"/>
      <c r="M199" s="183" t="s">
        <v>19</v>
      </c>
      <c r="N199" s="184" t="s">
        <v>43</v>
      </c>
      <c r="O199" s="83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7" t="s">
        <v>114</v>
      </c>
      <c r="AT199" s="187" t="s">
        <v>109</v>
      </c>
      <c r="AU199" s="187" t="s">
        <v>72</v>
      </c>
      <c r="AY199" s="16" t="s">
        <v>115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6" t="s">
        <v>80</v>
      </c>
      <c r="BK199" s="188">
        <f>ROUND(I199*H199,2)</f>
        <v>0</v>
      </c>
      <c r="BL199" s="16" t="s">
        <v>116</v>
      </c>
      <c r="BM199" s="187" t="s">
        <v>588</v>
      </c>
    </row>
    <row r="200" s="2" customFormat="1">
      <c r="A200" s="37"/>
      <c r="B200" s="38"/>
      <c r="C200" s="175" t="s">
        <v>589</v>
      </c>
      <c r="D200" s="175" t="s">
        <v>109</v>
      </c>
      <c r="E200" s="176" t="s">
        <v>590</v>
      </c>
      <c r="F200" s="177" t="s">
        <v>591</v>
      </c>
      <c r="G200" s="178" t="s">
        <v>181</v>
      </c>
      <c r="H200" s="179">
        <v>40</v>
      </c>
      <c r="I200" s="180"/>
      <c r="J200" s="181">
        <f>ROUND(I200*H200,2)</f>
        <v>0</v>
      </c>
      <c r="K200" s="177" t="s">
        <v>113</v>
      </c>
      <c r="L200" s="182"/>
      <c r="M200" s="183" t="s">
        <v>19</v>
      </c>
      <c r="N200" s="184" t="s">
        <v>43</v>
      </c>
      <c r="O200" s="83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7" t="s">
        <v>114</v>
      </c>
      <c r="AT200" s="187" t="s">
        <v>109</v>
      </c>
      <c r="AU200" s="187" t="s">
        <v>72</v>
      </c>
      <c r="AY200" s="16" t="s">
        <v>115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6" t="s">
        <v>80</v>
      </c>
      <c r="BK200" s="188">
        <f>ROUND(I200*H200,2)</f>
        <v>0</v>
      </c>
      <c r="BL200" s="16" t="s">
        <v>116</v>
      </c>
      <c r="BM200" s="187" t="s">
        <v>592</v>
      </c>
    </row>
    <row r="201" s="2" customFormat="1">
      <c r="A201" s="37"/>
      <c r="B201" s="38"/>
      <c r="C201" s="175" t="s">
        <v>593</v>
      </c>
      <c r="D201" s="175" t="s">
        <v>109</v>
      </c>
      <c r="E201" s="176" t="s">
        <v>594</v>
      </c>
      <c r="F201" s="177" t="s">
        <v>595</v>
      </c>
      <c r="G201" s="178" t="s">
        <v>181</v>
      </c>
      <c r="H201" s="179">
        <v>20</v>
      </c>
      <c r="I201" s="180"/>
      <c r="J201" s="181">
        <f>ROUND(I201*H201,2)</f>
        <v>0</v>
      </c>
      <c r="K201" s="177" t="s">
        <v>113</v>
      </c>
      <c r="L201" s="182"/>
      <c r="M201" s="183" t="s">
        <v>19</v>
      </c>
      <c r="N201" s="184" t="s">
        <v>43</v>
      </c>
      <c r="O201" s="83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7" t="s">
        <v>114</v>
      </c>
      <c r="AT201" s="187" t="s">
        <v>109</v>
      </c>
      <c r="AU201" s="187" t="s">
        <v>72</v>
      </c>
      <c r="AY201" s="16" t="s">
        <v>115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6" t="s">
        <v>80</v>
      </c>
      <c r="BK201" s="188">
        <f>ROUND(I201*H201,2)</f>
        <v>0</v>
      </c>
      <c r="BL201" s="16" t="s">
        <v>116</v>
      </c>
      <c r="BM201" s="187" t="s">
        <v>596</v>
      </c>
    </row>
    <row r="202" s="2" customFormat="1">
      <c r="A202" s="37"/>
      <c r="B202" s="38"/>
      <c r="C202" s="175" t="s">
        <v>597</v>
      </c>
      <c r="D202" s="175" t="s">
        <v>109</v>
      </c>
      <c r="E202" s="176" t="s">
        <v>598</v>
      </c>
      <c r="F202" s="177" t="s">
        <v>599</v>
      </c>
      <c r="G202" s="178" t="s">
        <v>181</v>
      </c>
      <c r="H202" s="179">
        <v>10</v>
      </c>
      <c r="I202" s="180"/>
      <c r="J202" s="181">
        <f>ROUND(I202*H202,2)</f>
        <v>0</v>
      </c>
      <c r="K202" s="177" t="s">
        <v>113</v>
      </c>
      <c r="L202" s="182"/>
      <c r="M202" s="183" t="s">
        <v>19</v>
      </c>
      <c r="N202" s="184" t="s">
        <v>43</v>
      </c>
      <c r="O202" s="83"/>
      <c r="P202" s="185">
        <f>O202*H202</f>
        <v>0</v>
      </c>
      <c r="Q202" s="185">
        <v>0</v>
      </c>
      <c r="R202" s="185">
        <f>Q202*H202</f>
        <v>0</v>
      </c>
      <c r="S202" s="185">
        <v>0</v>
      </c>
      <c r="T202" s="18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7" t="s">
        <v>114</v>
      </c>
      <c r="AT202" s="187" t="s">
        <v>109</v>
      </c>
      <c r="AU202" s="187" t="s">
        <v>72</v>
      </c>
      <c r="AY202" s="16" t="s">
        <v>115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16" t="s">
        <v>80</v>
      </c>
      <c r="BK202" s="188">
        <f>ROUND(I202*H202,2)</f>
        <v>0</v>
      </c>
      <c r="BL202" s="16" t="s">
        <v>116</v>
      </c>
      <c r="BM202" s="187" t="s">
        <v>600</v>
      </c>
    </row>
    <row r="203" s="2" customFormat="1">
      <c r="A203" s="37"/>
      <c r="B203" s="38"/>
      <c r="C203" s="175" t="s">
        <v>601</v>
      </c>
      <c r="D203" s="175" t="s">
        <v>109</v>
      </c>
      <c r="E203" s="176" t="s">
        <v>602</v>
      </c>
      <c r="F203" s="177" t="s">
        <v>603</v>
      </c>
      <c r="G203" s="178" t="s">
        <v>181</v>
      </c>
      <c r="H203" s="179">
        <v>150</v>
      </c>
      <c r="I203" s="180"/>
      <c r="J203" s="181">
        <f>ROUND(I203*H203,2)</f>
        <v>0</v>
      </c>
      <c r="K203" s="177" t="s">
        <v>113</v>
      </c>
      <c r="L203" s="182"/>
      <c r="M203" s="183" t="s">
        <v>19</v>
      </c>
      <c r="N203" s="184" t="s">
        <v>43</v>
      </c>
      <c r="O203" s="83"/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7" t="s">
        <v>114</v>
      </c>
      <c r="AT203" s="187" t="s">
        <v>109</v>
      </c>
      <c r="AU203" s="187" t="s">
        <v>72</v>
      </c>
      <c r="AY203" s="16" t="s">
        <v>115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6" t="s">
        <v>80</v>
      </c>
      <c r="BK203" s="188">
        <f>ROUND(I203*H203,2)</f>
        <v>0</v>
      </c>
      <c r="BL203" s="16" t="s">
        <v>116</v>
      </c>
      <c r="BM203" s="187" t="s">
        <v>604</v>
      </c>
    </row>
    <row r="204" s="2" customFormat="1">
      <c r="A204" s="37"/>
      <c r="B204" s="38"/>
      <c r="C204" s="175" t="s">
        <v>605</v>
      </c>
      <c r="D204" s="175" t="s">
        <v>109</v>
      </c>
      <c r="E204" s="176" t="s">
        <v>606</v>
      </c>
      <c r="F204" s="177" t="s">
        <v>607</v>
      </c>
      <c r="G204" s="178" t="s">
        <v>181</v>
      </c>
      <c r="H204" s="179">
        <v>10</v>
      </c>
      <c r="I204" s="180"/>
      <c r="J204" s="181">
        <f>ROUND(I204*H204,2)</f>
        <v>0</v>
      </c>
      <c r="K204" s="177" t="s">
        <v>113</v>
      </c>
      <c r="L204" s="182"/>
      <c r="M204" s="183" t="s">
        <v>19</v>
      </c>
      <c r="N204" s="184" t="s">
        <v>43</v>
      </c>
      <c r="O204" s="83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7" t="s">
        <v>114</v>
      </c>
      <c r="AT204" s="187" t="s">
        <v>109</v>
      </c>
      <c r="AU204" s="187" t="s">
        <v>72</v>
      </c>
      <c r="AY204" s="16" t="s">
        <v>115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6" t="s">
        <v>80</v>
      </c>
      <c r="BK204" s="188">
        <f>ROUND(I204*H204,2)</f>
        <v>0</v>
      </c>
      <c r="BL204" s="16" t="s">
        <v>116</v>
      </c>
      <c r="BM204" s="187" t="s">
        <v>608</v>
      </c>
    </row>
    <row r="205" s="2" customFormat="1">
      <c r="A205" s="37"/>
      <c r="B205" s="38"/>
      <c r="C205" s="175" t="s">
        <v>609</v>
      </c>
      <c r="D205" s="175" t="s">
        <v>109</v>
      </c>
      <c r="E205" s="176" t="s">
        <v>610</v>
      </c>
      <c r="F205" s="177" t="s">
        <v>611</v>
      </c>
      <c r="G205" s="178" t="s">
        <v>181</v>
      </c>
      <c r="H205" s="179">
        <v>200</v>
      </c>
      <c r="I205" s="180"/>
      <c r="J205" s="181">
        <f>ROUND(I205*H205,2)</f>
        <v>0</v>
      </c>
      <c r="K205" s="177" t="s">
        <v>113</v>
      </c>
      <c r="L205" s="182"/>
      <c r="M205" s="183" t="s">
        <v>19</v>
      </c>
      <c r="N205" s="184" t="s">
        <v>43</v>
      </c>
      <c r="O205" s="83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7" t="s">
        <v>114</v>
      </c>
      <c r="AT205" s="187" t="s">
        <v>109</v>
      </c>
      <c r="AU205" s="187" t="s">
        <v>72</v>
      </c>
      <c r="AY205" s="16" t="s">
        <v>115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6" t="s">
        <v>80</v>
      </c>
      <c r="BK205" s="188">
        <f>ROUND(I205*H205,2)</f>
        <v>0</v>
      </c>
      <c r="BL205" s="16" t="s">
        <v>116</v>
      </c>
      <c r="BM205" s="187" t="s">
        <v>612</v>
      </c>
    </row>
    <row r="206" s="2" customFormat="1">
      <c r="A206" s="37"/>
      <c r="B206" s="38"/>
      <c r="C206" s="175" t="s">
        <v>613</v>
      </c>
      <c r="D206" s="175" t="s">
        <v>109</v>
      </c>
      <c r="E206" s="176" t="s">
        <v>614</v>
      </c>
      <c r="F206" s="177" t="s">
        <v>615</v>
      </c>
      <c r="G206" s="178" t="s">
        <v>181</v>
      </c>
      <c r="H206" s="179">
        <v>10</v>
      </c>
      <c r="I206" s="180"/>
      <c r="J206" s="181">
        <f>ROUND(I206*H206,2)</f>
        <v>0</v>
      </c>
      <c r="K206" s="177" t="s">
        <v>113</v>
      </c>
      <c r="L206" s="182"/>
      <c r="M206" s="183" t="s">
        <v>19</v>
      </c>
      <c r="N206" s="184" t="s">
        <v>43</v>
      </c>
      <c r="O206" s="83"/>
      <c r="P206" s="185">
        <f>O206*H206</f>
        <v>0</v>
      </c>
      <c r="Q206" s="185">
        <v>0</v>
      </c>
      <c r="R206" s="185">
        <f>Q206*H206</f>
        <v>0</v>
      </c>
      <c r="S206" s="185">
        <v>0</v>
      </c>
      <c r="T206" s="18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7" t="s">
        <v>114</v>
      </c>
      <c r="AT206" s="187" t="s">
        <v>109</v>
      </c>
      <c r="AU206" s="187" t="s">
        <v>72</v>
      </c>
      <c r="AY206" s="16" t="s">
        <v>115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16" t="s">
        <v>80</v>
      </c>
      <c r="BK206" s="188">
        <f>ROUND(I206*H206,2)</f>
        <v>0</v>
      </c>
      <c r="BL206" s="16" t="s">
        <v>116</v>
      </c>
      <c r="BM206" s="187" t="s">
        <v>616</v>
      </c>
    </row>
    <row r="207" s="2" customFormat="1">
      <c r="A207" s="37"/>
      <c r="B207" s="38"/>
      <c r="C207" s="175" t="s">
        <v>617</v>
      </c>
      <c r="D207" s="175" t="s">
        <v>109</v>
      </c>
      <c r="E207" s="176" t="s">
        <v>618</v>
      </c>
      <c r="F207" s="177" t="s">
        <v>619</v>
      </c>
      <c r="G207" s="178" t="s">
        <v>181</v>
      </c>
      <c r="H207" s="179">
        <v>100</v>
      </c>
      <c r="I207" s="180"/>
      <c r="J207" s="181">
        <f>ROUND(I207*H207,2)</f>
        <v>0</v>
      </c>
      <c r="K207" s="177" t="s">
        <v>113</v>
      </c>
      <c r="L207" s="182"/>
      <c r="M207" s="183" t="s">
        <v>19</v>
      </c>
      <c r="N207" s="184" t="s">
        <v>43</v>
      </c>
      <c r="O207" s="83"/>
      <c r="P207" s="185">
        <f>O207*H207</f>
        <v>0</v>
      </c>
      <c r="Q207" s="185">
        <v>0</v>
      </c>
      <c r="R207" s="185">
        <f>Q207*H207</f>
        <v>0</v>
      </c>
      <c r="S207" s="185">
        <v>0</v>
      </c>
      <c r="T207" s="18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7" t="s">
        <v>114</v>
      </c>
      <c r="AT207" s="187" t="s">
        <v>109</v>
      </c>
      <c r="AU207" s="187" t="s">
        <v>72</v>
      </c>
      <c r="AY207" s="16" t="s">
        <v>115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6" t="s">
        <v>80</v>
      </c>
      <c r="BK207" s="188">
        <f>ROUND(I207*H207,2)</f>
        <v>0</v>
      </c>
      <c r="BL207" s="16" t="s">
        <v>116</v>
      </c>
      <c r="BM207" s="187" t="s">
        <v>620</v>
      </c>
    </row>
    <row r="208" s="2" customFormat="1">
      <c r="A208" s="37"/>
      <c r="B208" s="38"/>
      <c r="C208" s="175" t="s">
        <v>182</v>
      </c>
      <c r="D208" s="175" t="s">
        <v>109</v>
      </c>
      <c r="E208" s="176" t="s">
        <v>621</v>
      </c>
      <c r="F208" s="177" t="s">
        <v>622</v>
      </c>
      <c r="G208" s="178" t="s">
        <v>181</v>
      </c>
      <c r="H208" s="179">
        <v>20</v>
      </c>
      <c r="I208" s="180"/>
      <c r="J208" s="181">
        <f>ROUND(I208*H208,2)</f>
        <v>0</v>
      </c>
      <c r="K208" s="177" t="s">
        <v>113</v>
      </c>
      <c r="L208" s="182"/>
      <c r="M208" s="183" t="s">
        <v>19</v>
      </c>
      <c r="N208" s="184" t="s">
        <v>43</v>
      </c>
      <c r="O208" s="83"/>
      <c r="P208" s="185">
        <f>O208*H208</f>
        <v>0</v>
      </c>
      <c r="Q208" s="185">
        <v>0</v>
      </c>
      <c r="R208" s="185">
        <f>Q208*H208</f>
        <v>0</v>
      </c>
      <c r="S208" s="185">
        <v>0</v>
      </c>
      <c r="T208" s="18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7" t="s">
        <v>114</v>
      </c>
      <c r="AT208" s="187" t="s">
        <v>109</v>
      </c>
      <c r="AU208" s="187" t="s">
        <v>72</v>
      </c>
      <c r="AY208" s="16" t="s">
        <v>115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6" t="s">
        <v>80</v>
      </c>
      <c r="BK208" s="188">
        <f>ROUND(I208*H208,2)</f>
        <v>0</v>
      </c>
      <c r="BL208" s="16" t="s">
        <v>116</v>
      </c>
      <c r="BM208" s="187" t="s">
        <v>623</v>
      </c>
    </row>
    <row r="209" s="2" customFormat="1">
      <c r="A209" s="37"/>
      <c r="B209" s="38"/>
      <c r="C209" s="175" t="s">
        <v>624</v>
      </c>
      <c r="D209" s="175" t="s">
        <v>109</v>
      </c>
      <c r="E209" s="176" t="s">
        <v>625</v>
      </c>
      <c r="F209" s="177" t="s">
        <v>626</v>
      </c>
      <c r="G209" s="178" t="s">
        <v>181</v>
      </c>
      <c r="H209" s="179">
        <v>20</v>
      </c>
      <c r="I209" s="180"/>
      <c r="J209" s="181">
        <f>ROUND(I209*H209,2)</f>
        <v>0</v>
      </c>
      <c r="K209" s="177" t="s">
        <v>113</v>
      </c>
      <c r="L209" s="182"/>
      <c r="M209" s="183" t="s">
        <v>19</v>
      </c>
      <c r="N209" s="184" t="s">
        <v>43</v>
      </c>
      <c r="O209" s="83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7" t="s">
        <v>114</v>
      </c>
      <c r="AT209" s="187" t="s">
        <v>109</v>
      </c>
      <c r="AU209" s="187" t="s">
        <v>72</v>
      </c>
      <c r="AY209" s="16" t="s">
        <v>115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6" t="s">
        <v>80</v>
      </c>
      <c r="BK209" s="188">
        <f>ROUND(I209*H209,2)</f>
        <v>0</v>
      </c>
      <c r="BL209" s="16" t="s">
        <v>116</v>
      </c>
      <c r="BM209" s="187" t="s">
        <v>627</v>
      </c>
    </row>
    <row r="210" s="2" customFormat="1">
      <c r="A210" s="37"/>
      <c r="B210" s="38"/>
      <c r="C210" s="175" t="s">
        <v>628</v>
      </c>
      <c r="D210" s="175" t="s">
        <v>109</v>
      </c>
      <c r="E210" s="176" t="s">
        <v>629</v>
      </c>
      <c r="F210" s="177" t="s">
        <v>630</v>
      </c>
      <c r="G210" s="178" t="s">
        <v>181</v>
      </c>
      <c r="H210" s="179">
        <v>20</v>
      </c>
      <c r="I210" s="180"/>
      <c r="J210" s="181">
        <f>ROUND(I210*H210,2)</f>
        <v>0</v>
      </c>
      <c r="K210" s="177" t="s">
        <v>113</v>
      </c>
      <c r="L210" s="182"/>
      <c r="M210" s="183" t="s">
        <v>19</v>
      </c>
      <c r="N210" s="184" t="s">
        <v>43</v>
      </c>
      <c r="O210" s="83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7" t="s">
        <v>114</v>
      </c>
      <c r="AT210" s="187" t="s">
        <v>109</v>
      </c>
      <c r="AU210" s="187" t="s">
        <v>72</v>
      </c>
      <c r="AY210" s="16" t="s">
        <v>115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6" t="s">
        <v>80</v>
      </c>
      <c r="BK210" s="188">
        <f>ROUND(I210*H210,2)</f>
        <v>0</v>
      </c>
      <c r="BL210" s="16" t="s">
        <v>116</v>
      </c>
      <c r="BM210" s="187" t="s">
        <v>631</v>
      </c>
    </row>
    <row r="211" s="2" customFormat="1">
      <c r="A211" s="37"/>
      <c r="B211" s="38"/>
      <c r="C211" s="175" t="s">
        <v>632</v>
      </c>
      <c r="D211" s="175" t="s">
        <v>109</v>
      </c>
      <c r="E211" s="176" t="s">
        <v>633</v>
      </c>
      <c r="F211" s="177" t="s">
        <v>634</v>
      </c>
      <c r="G211" s="178" t="s">
        <v>181</v>
      </c>
      <c r="H211" s="179">
        <v>20</v>
      </c>
      <c r="I211" s="180"/>
      <c r="J211" s="181">
        <f>ROUND(I211*H211,2)</f>
        <v>0</v>
      </c>
      <c r="K211" s="177" t="s">
        <v>113</v>
      </c>
      <c r="L211" s="182"/>
      <c r="M211" s="183" t="s">
        <v>19</v>
      </c>
      <c r="N211" s="184" t="s">
        <v>43</v>
      </c>
      <c r="O211" s="83"/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7" t="s">
        <v>114</v>
      </c>
      <c r="AT211" s="187" t="s">
        <v>109</v>
      </c>
      <c r="AU211" s="187" t="s">
        <v>72</v>
      </c>
      <c r="AY211" s="16" t="s">
        <v>115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6" t="s">
        <v>80</v>
      </c>
      <c r="BK211" s="188">
        <f>ROUND(I211*H211,2)</f>
        <v>0</v>
      </c>
      <c r="BL211" s="16" t="s">
        <v>116</v>
      </c>
      <c r="BM211" s="187" t="s">
        <v>635</v>
      </c>
    </row>
    <row r="212" s="2" customFormat="1">
      <c r="A212" s="37"/>
      <c r="B212" s="38"/>
      <c r="C212" s="175" t="s">
        <v>636</v>
      </c>
      <c r="D212" s="175" t="s">
        <v>109</v>
      </c>
      <c r="E212" s="176" t="s">
        <v>637</v>
      </c>
      <c r="F212" s="177" t="s">
        <v>638</v>
      </c>
      <c r="G212" s="178" t="s">
        <v>181</v>
      </c>
      <c r="H212" s="179">
        <v>1</v>
      </c>
      <c r="I212" s="180"/>
      <c r="J212" s="181">
        <f>ROUND(I212*H212,2)</f>
        <v>0</v>
      </c>
      <c r="K212" s="177" t="s">
        <v>113</v>
      </c>
      <c r="L212" s="182"/>
      <c r="M212" s="183" t="s">
        <v>19</v>
      </c>
      <c r="N212" s="184" t="s">
        <v>43</v>
      </c>
      <c r="O212" s="83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7" t="s">
        <v>182</v>
      </c>
      <c r="AT212" s="187" t="s">
        <v>109</v>
      </c>
      <c r="AU212" s="187" t="s">
        <v>72</v>
      </c>
      <c r="AY212" s="16" t="s">
        <v>115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6" t="s">
        <v>80</v>
      </c>
      <c r="BK212" s="188">
        <f>ROUND(I212*H212,2)</f>
        <v>0</v>
      </c>
      <c r="BL212" s="16" t="s">
        <v>182</v>
      </c>
      <c r="BM212" s="187" t="s">
        <v>639</v>
      </c>
    </row>
    <row r="213" s="2" customFormat="1">
      <c r="A213" s="37"/>
      <c r="B213" s="38"/>
      <c r="C213" s="175" t="s">
        <v>640</v>
      </c>
      <c r="D213" s="175" t="s">
        <v>109</v>
      </c>
      <c r="E213" s="176" t="s">
        <v>641</v>
      </c>
      <c r="F213" s="177" t="s">
        <v>642</v>
      </c>
      <c r="G213" s="178" t="s">
        <v>181</v>
      </c>
      <c r="H213" s="179">
        <v>80</v>
      </c>
      <c r="I213" s="180"/>
      <c r="J213" s="181">
        <f>ROUND(I213*H213,2)</f>
        <v>0</v>
      </c>
      <c r="K213" s="177" t="s">
        <v>113</v>
      </c>
      <c r="L213" s="182"/>
      <c r="M213" s="183" t="s">
        <v>19</v>
      </c>
      <c r="N213" s="184" t="s">
        <v>43</v>
      </c>
      <c r="O213" s="83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7" t="s">
        <v>114</v>
      </c>
      <c r="AT213" s="187" t="s">
        <v>109</v>
      </c>
      <c r="AU213" s="187" t="s">
        <v>72</v>
      </c>
      <c r="AY213" s="16" t="s">
        <v>115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6" t="s">
        <v>80</v>
      </c>
      <c r="BK213" s="188">
        <f>ROUND(I213*H213,2)</f>
        <v>0</v>
      </c>
      <c r="BL213" s="16" t="s">
        <v>116</v>
      </c>
      <c r="BM213" s="187" t="s">
        <v>643</v>
      </c>
    </row>
    <row r="214" s="2" customFormat="1">
      <c r="A214" s="37"/>
      <c r="B214" s="38"/>
      <c r="C214" s="175" t="s">
        <v>644</v>
      </c>
      <c r="D214" s="175" t="s">
        <v>109</v>
      </c>
      <c r="E214" s="176" t="s">
        <v>645</v>
      </c>
      <c r="F214" s="177" t="s">
        <v>646</v>
      </c>
      <c r="G214" s="178" t="s">
        <v>181</v>
      </c>
      <c r="H214" s="179">
        <v>10</v>
      </c>
      <c r="I214" s="180"/>
      <c r="J214" s="181">
        <f>ROUND(I214*H214,2)</f>
        <v>0</v>
      </c>
      <c r="K214" s="177" t="s">
        <v>113</v>
      </c>
      <c r="L214" s="182"/>
      <c r="M214" s="183" t="s">
        <v>19</v>
      </c>
      <c r="N214" s="184" t="s">
        <v>43</v>
      </c>
      <c r="O214" s="83"/>
      <c r="P214" s="185">
        <f>O214*H214</f>
        <v>0</v>
      </c>
      <c r="Q214" s="185">
        <v>0</v>
      </c>
      <c r="R214" s="185">
        <f>Q214*H214</f>
        <v>0</v>
      </c>
      <c r="S214" s="185">
        <v>0</v>
      </c>
      <c r="T214" s="18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7" t="s">
        <v>114</v>
      </c>
      <c r="AT214" s="187" t="s">
        <v>109</v>
      </c>
      <c r="AU214" s="187" t="s">
        <v>72</v>
      </c>
      <c r="AY214" s="16" t="s">
        <v>115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6" t="s">
        <v>80</v>
      </c>
      <c r="BK214" s="188">
        <f>ROUND(I214*H214,2)</f>
        <v>0</v>
      </c>
      <c r="BL214" s="16" t="s">
        <v>116</v>
      </c>
      <c r="BM214" s="187" t="s">
        <v>647</v>
      </c>
    </row>
    <row r="215" s="2" customFormat="1">
      <c r="A215" s="37"/>
      <c r="B215" s="38"/>
      <c r="C215" s="175" t="s">
        <v>648</v>
      </c>
      <c r="D215" s="175" t="s">
        <v>109</v>
      </c>
      <c r="E215" s="176" t="s">
        <v>649</v>
      </c>
      <c r="F215" s="177" t="s">
        <v>650</v>
      </c>
      <c r="G215" s="178" t="s">
        <v>181</v>
      </c>
      <c r="H215" s="179">
        <v>50</v>
      </c>
      <c r="I215" s="180"/>
      <c r="J215" s="181">
        <f>ROUND(I215*H215,2)</f>
        <v>0</v>
      </c>
      <c r="K215" s="177" t="s">
        <v>113</v>
      </c>
      <c r="L215" s="182"/>
      <c r="M215" s="183" t="s">
        <v>19</v>
      </c>
      <c r="N215" s="184" t="s">
        <v>43</v>
      </c>
      <c r="O215" s="83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7" t="s">
        <v>114</v>
      </c>
      <c r="AT215" s="187" t="s">
        <v>109</v>
      </c>
      <c r="AU215" s="187" t="s">
        <v>72</v>
      </c>
      <c r="AY215" s="16" t="s">
        <v>115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6" t="s">
        <v>80</v>
      </c>
      <c r="BK215" s="188">
        <f>ROUND(I215*H215,2)</f>
        <v>0</v>
      </c>
      <c r="BL215" s="16" t="s">
        <v>116</v>
      </c>
      <c r="BM215" s="187" t="s">
        <v>651</v>
      </c>
    </row>
    <row r="216" s="2" customFormat="1">
      <c r="A216" s="37"/>
      <c r="B216" s="38"/>
      <c r="C216" s="175" t="s">
        <v>652</v>
      </c>
      <c r="D216" s="175" t="s">
        <v>109</v>
      </c>
      <c r="E216" s="176" t="s">
        <v>653</v>
      </c>
      <c r="F216" s="177" t="s">
        <v>654</v>
      </c>
      <c r="G216" s="178" t="s">
        <v>181</v>
      </c>
      <c r="H216" s="179">
        <v>5</v>
      </c>
      <c r="I216" s="180"/>
      <c r="J216" s="181">
        <f>ROUND(I216*H216,2)</f>
        <v>0</v>
      </c>
      <c r="K216" s="177" t="s">
        <v>113</v>
      </c>
      <c r="L216" s="182"/>
      <c r="M216" s="183" t="s">
        <v>19</v>
      </c>
      <c r="N216" s="184" t="s">
        <v>43</v>
      </c>
      <c r="O216" s="83"/>
      <c r="P216" s="185">
        <f>O216*H216</f>
        <v>0</v>
      </c>
      <c r="Q216" s="185">
        <v>0</v>
      </c>
      <c r="R216" s="185">
        <f>Q216*H216</f>
        <v>0</v>
      </c>
      <c r="S216" s="185">
        <v>0</v>
      </c>
      <c r="T216" s="18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7" t="s">
        <v>114</v>
      </c>
      <c r="AT216" s="187" t="s">
        <v>109</v>
      </c>
      <c r="AU216" s="187" t="s">
        <v>72</v>
      </c>
      <c r="AY216" s="16" t="s">
        <v>115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16" t="s">
        <v>80</v>
      </c>
      <c r="BK216" s="188">
        <f>ROUND(I216*H216,2)</f>
        <v>0</v>
      </c>
      <c r="BL216" s="16" t="s">
        <v>116</v>
      </c>
      <c r="BM216" s="187" t="s">
        <v>655</v>
      </c>
    </row>
    <row r="217" s="2" customFormat="1">
      <c r="A217" s="37"/>
      <c r="B217" s="38"/>
      <c r="C217" s="175" t="s">
        <v>656</v>
      </c>
      <c r="D217" s="175" t="s">
        <v>109</v>
      </c>
      <c r="E217" s="176" t="s">
        <v>657</v>
      </c>
      <c r="F217" s="177" t="s">
        <v>658</v>
      </c>
      <c r="G217" s="178" t="s">
        <v>181</v>
      </c>
      <c r="H217" s="179">
        <v>10</v>
      </c>
      <c r="I217" s="180"/>
      <c r="J217" s="181">
        <f>ROUND(I217*H217,2)</f>
        <v>0</v>
      </c>
      <c r="K217" s="177" t="s">
        <v>113</v>
      </c>
      <c r="L217" s="182"/>
      <c r="M217" s="183" t="s">
        <v>19</v>
      </c>
      <c r="N217" s="184" t="s">
        <v>43</v>
      </c>
      <c r="O217" s="83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7" t="s">
        <v>114</v>
      </c>
      <c r="AT217" s="187" t="s">
        <v>109</v>
      </c>
      <c r="AU217" s="187" t="s">
        <v>72</v>
      </c>
      <c r="AY217" s="16" t="s">
        <v>115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6" t="s">
        <v>80</v>
      </c>
      <c r="BK217" s="188">
        <f>ROUND(I217*H217,2)</f>
        <v>0</v>
      </c>
      <c r="BL217" s="16" t="s">
        <v>116</v>
      </c>
      <c r="BM217" s="187" t="s">
        <v>659</v>
      </c>
    </row>
    <row r="218" s="2" customFormat="1">
      <c r="A218" s="37"/>
      <c r="B218" s="38"/>
      <c r="C218" s="175" t="s">
        <v>660</v>
      </c>
      <c r="D218" s="175" t="s">
        <v>109</v>
      </c>
      <c r="E218" s="176" t="s">
        <v>661</v>
      </c>
      <c r="F218" s="177" t="s">
        <v>662</v>
      </c>
      <c r="G218" s="178" t="s">
        <v>181</v>
      </c>
      <c r="H218" s="179">
        <v>10</v>
      </c>
      <c r="I218" s="180"/>
      <c r="J218" s="181">
        <f>ROUND(I218*H218,2)</f>
        <v>0</v>
      </c>
      <c r="K218" s="177" t="s">
        <v>113</v>
      </c>
      <c r="L218" s="182"/>
      <c r="M218" s="183" t="s">
        <v>19</v>
      </c>
      <c r="N218" s="184" t="s">
        <v>43</v>
      </c>
      <c r="O218" s="83"/>
      <c r="P218" s="185">
        <f>O218*H218</f>
        <v>0</v>
      </c>
      <c r="Q218" s="185">
        <v>0</v>
      </c>
      <c r="R218" s="185">
        <f>Q218*H218</f>
        <v>0</v>
      </c>
      <c r="S218" s="185">
        <v>0</v>
      </c>
      <c r="T218" s="18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7" t="s">
        <v>114</v>
      </c>
      <c r="AT218" s="187" t="s">
        <v>109</v>
      </c>
      <c r="AU218" s="187" t="s">
        <v>72</v>
      </c>
      <c r="AY218" s="16" t="s">
        <v>115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16" t="s">
        <v>80</v>
      </c>
      <c r="BK218" s="188">
        <f>ROUND(I218*H218,2)</f>
        <v>0</v>
      </c>
      <c r="BL218" s="16" t="s">
        <v>116</v>
      </c>
      <c r="BM218" s="187" t="s">
        <v>663</v>
      </c>
    </row>
    <row r="219" s="2" customFormat="1">
      <c r="A219" s="37"/>
      <c r="B219" s="38"/>
      <c r="C219" s="175" t="s">
        <v>664</v>
      </c>
      <c r="D219" s="175" t="s">
        <v>109</v>
      </c>
      <c r="E219" s="176" t="s">
        <v>665</v>
      </c>
      <c r="F219" s="177" t="s">
        <v>666</v>
      </c>
      <c r="G219" s="178" t="s">
        <v>181</v>
      </c>
      <c r="H219" s="179">
        <v>5</v>
      </c>
      <c r="I219" s="180"/>
      <c r="J219" s="181">
        <f>ROUND(I219*H219,2)</f>
        <v>0</v>
      </c>
      <c r="K219" s="177" t="s">
        <v>113</v>
      </c>
      <c r="L219" s="182"/>
      <c r="M219" s="183" t="s">
        <v>19</v>
      </c>
      <c r="N219" s="184" t="s">
        <v>43</v>
      </c>
      <c r="O219" s="83"/>
      <c r="P219" s="185">
        <f>O219*H219</f>
        <v>0</v>
      </c>
      <c r="Q219" s="185">
        <v>0</v>
      </c>
      <c r="R219" s="185">
        <f>Q219*H219</f>
        <v>0</v>
      </c>
      <c r="S219" s="185">
        <v>0</v>
      </c>
      <c r="T219" s="18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7" t="s">
        <v>114</v>
      </c>
      <c r="AT219" s="187" t="s">
        <v>109</v>
      </c>
      <c r="AU219" s="187" t="s">
        <v>72</v>
      </c>
      <c r="AY219" s="16" t="s">
        <v>115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6" t="s">
        <v>80</v>
      </c>
      <c r="BK219" s="188">
        <f>ROUND(I219*H219,2)</f>
        <v>0</v>
      </c>
      <c r="BL219" s="16" t="s">
        <v>116</v>
      </c>
      <c r="BM219" s="187" t="s">
        <v>667</v>
      </c>
    </row>
    <row r="220" s="2" customFormat="1">
      <c r="A220" s="37"/>
      <c r="B220" s="38"/>
      <c r="C220" s="175" t="s">
        <v>668</v>
      </c>
      <c r="D220" s="175" t="s">
        <v>109</v>
      </c>
      <c r="E220" s="176" t="s">
        <v>669</v>
      </c>
      <c r="F220" s="177" t="s">
        <v>670</v>
      </c>
      <c r="G220" s="178" t="s">
        <v>181</v>
      </c>
      <c r="H220" s="179">
        <v>1</v>
      </c>
      <c r="I220" s="180"/>
      <c r="J220" s="181">
        <f>ROUND(I220*H220,2)</f>
        <v>0</v>
      </c>
      <c r="K220" s="177" t="s">
        <v>113</v>
      </c>
      <c r="L220" s="182"/>
      <c r="M220" s="183" t="s">
        <v>19</v>
      </c>
      <c r="N220" s="184" t="s">
        <v>43</v>
      </c>
      <c r="O220" s="83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7" t="s">
        <v>182</v>
      </c>
      <c r="AT220" s="187" t="s">
        <v>109</v>
      </c>
      <c r="AU220" s="187" t="s">
        <v>72</v>
      </c>
      <c r="AY220" s="16" t="s">
        <v>115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6" t="s">
        <v>80</v>
      </c>
      <c r="BK220" s="188">
        <f>ROUND(I220*H220,2)</f>
        <v>0</v>
      </c>
      <c r="BL220" s="16" t="s">
        <v>182</v>
      </c>
      <c r="BM220" s="187" t="s">
        <v>671</v>
      </c>
    </row>
    <row r="221" s="2" customFormat="1">
      <c r="A221" s="37"/>
      <c r="B221" s="38"/>
      <c r="C221" s="175" t="s">
        <v>672</v>
      </c>
      <c r="D221" s="175" t="s">
        <v>109</v>
      </c>
      <c r="E221" s="176" t="s">
        <v>673</v>
      </c>
      <c r="F221" s="177" t="s">
        <v>674</v>
      </c>
      <c r="G221" s="178" t="s">
        <v>181</v>
      </c>
      <c r="H221" s="179">
        <v>10</v>
      </c>
      <c r="I221" s="180"/>
      <c r="J221" s="181">
        <f>ROUND(I221*H221,2)</f>
        <v>0</v>
      </c>
      <c r="K221" s="177" t="s">
        <v>113</v>
      </c>
      <c r="L221" s="182"/>
      <c r="M221" s="183" t="s">
        <v>19</v>
      </c>
      <c r="N221" s="184" t="s">
        <v>43</v>
      </c>
      <c r="O221" s="83"/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7" t="s">
        <v>114</v>
      </c>
      <c r="AT221" s="187" t="s">
        <v>109</v>
      </c>
      <c r="AU221" s="187" t="s">
        <v>72</v>
      </c>
      <c r="AY221" s="16" t="s">
        <v>115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6" t="s">
        <v>80</v>
      </c>
      <c r="BK221" s="188">
        <f>ROUND(I221*H221,2)</f>
        <v>0</v>
      </c>
      <c r="BL221" s="16" t="s">
        <v>116</v>
      </c>
      <c r="BM221" s="187" t="s">
        <v>675</v>
      </c>
    </row>
    <row r="222" s="2" customFormat="1">
      <c r="A222" s="37"/>
      <c r="B222" s="38"/>
      <c r="C222" s="175" t="s">
        <v>676</v>
      </c>
      <c r="D222" s="175" t="s">
        <v>109</v>
      </c>
      <c r="E222" s="176" t="s">
        <v>677</v>
      </c>
      <c r="F222" s="177" t="s">
        <v>678</v>
      </c>
      <c r="G222" s="178" t="s">
        <v>181</v>
      </c>
      <c r="H222" s="179">
        <v>5</v>
      </c>
      <c r="I222" s="180"/>
      <c r="J222" s="181">
        <f>ROUND(I222*H222,2)</f>
        <v>0</v>
      </c>
      <c r="K222" s="177" t="s">
        <v>113</v>
      </c>
      <c r="L222" s="182"/>
      <c r="M222" s="183" t="s">
        <v>19</v>
      </c>
      <c r="N222" s="184" t="s">
        <v>43</v>
      </c>
      <c r="O222" s="83"/>
      <c r="P222" s="185">
        <f>O222*H222</f>
        <v>0</v>
      </c>
      <c r="Q222" s="185">
        <v>0</v>
      </c>
      <c r="R222" s="185">
        <f>Q222*H222</f>
        <v>0</v>
      </c>
      <c r="S222" s="185">
        <v>0</v>
      </c>
      <c r="T222" s="18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7" t="s">
        <v>114</v>
      </c>
      <c r="AT222" s="187" t="s">
        <v>109</v>
      </c>
      <c r="AU222" s="187" t="s">
        <v>72</v>
      </c>
      <c r="AY222" s="16" t="s">
        <v>115</v>
      </c>
      <c r="BE222" s="188">
        <f>IF(N222="základní",J222,0)</f>
        <v>0</v>
      </c>
      <c r="BF222" s="188">
        <f>IF(N222="snížená",J222,0)</f>
        <v>0</v>
      </c>
      <c r="BG222" s="188">
        <f>IF(N222="zákl. přenesená",J222,0)</f>
        <v>0</v>
      </c>
      <c r="BH222" s="188">
        <f>IF(N222="sníž. přenesená",J222,0)</f>
        <v>0</v>
      </c>
      <c r="BI222" s="188">
        <f>IF(N222="nulová",J222,0)</f>
        <v>0</v>
      </c>
      <c r="BJ222" s="16" t="s">
        <v>80</v>
      </c>
      <c r="BK222" s="188">
        <f>ROUND(I222*H222,2)</f>
        <v>0</v>
      </c>
      <c r="BL222" s="16" t="s">
        <v>116</v>
      </c>
      <c r="BM222" s="187" t="s">
        <v>679</v>
      </c>
    </row>
    <row r="223" s="2" customFormat="1">
      <c r="A223" s="37"/>
      <c r="B223" s="38"/>
      <c r="C223" s="175" t="s">
        <v>680</v>
      </c>
      <c r="D223" s="175" t="s">
        <v>109</v>
      </c>
      <c r="E223" s="176" t="s">
        <v>681</v>
      </c>
      <c r="F223" s="177" t="s">
        <v>682</v>
      </c>
      <c r="G223" s="178" t="s">
        <v>181</v>
      </c>
      <c r="H223" s="179">
        <v>10</v>
      </c>
      <c r="I223" s="180"/>
      <c r="J223" s="181">
        <f>ROUND(I223*H223,2)</f>
        <v>0</v>
      </c>
      <c r="K223" s="177" t="s">
        <v>113</v>
      </c>
      <c r="L223" s="182"/>
      <c r="M223" s="183" t="s">
        <v>19</v>
      </c>
      <c r="N223" s="184" t="s">
        <v>43</v>
      </c>
      <c r="O223" s="83"/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7" t="s">
        <v>114</v>
      </c>
      <c r="AT223" s="187" t="s">
        <v>109</v>
      </c>
      <c r="AU223" s="187" t="s">
        <v>72</v>
      </c>
      <c r="AY223" s="16" t="s">
        <v>115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6" t="s">
        <v>80</v>
      </c>
      <c r="BK223" s="188">
        <f>ROUND(I223*H223,2)</f>
        <v>0</v>
      </c>
      <c r="BL223" s="16" t="s">
        <v>116</v>
      </c>
      <c r="BM223" s="187" t="s">
        <v>683</v>
      </c>
    </row>
    <row r="224" s="2" customFormat="1">
      <c r="A224" s="37"/>
      <c r="B224" s="38"/>
      <c r="C224" s="175" t="s">
        <v>684</v>
      </c>
      <c r="D224" s="175" t="s">
        <v>109</v>
      </c>
      <c r="E224" s="176" t="s">
        <v>685</v>
      </c>
      <c r="F224" s="177" t="s">
        <v>686</v>
      </c>
      <c r="G224" s="178" t="s">
        <v>181</v>
      </c>
      <c r="H224" s="179">
        <v>5</v>
      </c>
      <c r="I224" s="180"/>
      <c r="J224" s="181">
        <f>ROUND(I224*H224,2)</f>
        <v>0</v>
      </c>
      <c r="K224" s="177" t="s">
        <v>113</v>
      </c>
      <c r="L224" s="182"/>
      <c r="M224" s="183" t="s">
        <v>19</v>
      </c>
      <c r="N224" s="184" t="s">
        <v>43</v>
      </c>
      <c r="O224" s="83"/>
      <c r="P224" s="185">
        <f>O224*H224</f>
        <v>0</v>
      </c>
      <c r="Q224" s="185">
        <v>0</v>
      </c>
      <c r="R224" s="185">
        <f>Q224*H224</f>
        <v>0</v>
      </c>
      <c r="S224" s="185">
        <v>0</v>
      </c>
      <c r="T224" s="18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7" t="s">
        <v>114</v>
      </c>
      <c r="AT224" s="187" t="s">
        <v>109</v>
      </c>
      <c r="AU224" s="187" t="s">
        <v>72</v>
      </c>
      <c r="AY224" s="16" t="s">
        <v>115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16" t="s">
        <v>80</v>
      </c>
      <c r="BK224" s="188">
        <f>ROUND(I224*H224,2)</f>
        <v>0</v>
      </c>
      <c r="BL224" s="16" t="s">
        <v>116</v>
      </c>
      <c r="BM224" s="187" t="s">
        <v>687</v>
      </c>
    </row>
    <row r="225" s="2" customFormat="1">
      <c r="A225" s="37"/>
      <c r="B225" s="38"/>
      <c r="C225" s="175" t="s">
        <v>688</v>
      </c>
      <c r="D225" s="175" t="s">
        <v>109</v>
      </c>
      <c r="E225" s="176" t="s">
        <v>689</v>
      </c>
      <c r="F225" s="177" t="s">
        <v>690</v>
      </c>
      <c r="G225" s="178" t="s">
        <v>181</v>
      </c>
      <c r="H225" s="179">
        <v>5</v>
      </c>
      <c r="I225" s="180"/>
      <c r="J225" s="181">
        <f>ROUND(I225*H225,2)</f>
        <v>0</v>
      </c>
      <c r="K225" s="177" t="s">
        <v>113</v>
      </c>
      <c r="L225" s="182"/>
      <c r="M225" s="183" t="s">
        <v>19</v>
      </c>
      <c r="N225" s="184" t="s">
        <v>43</v>
      </c>
      <c r="O225" s="83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7" t="s">
        <v>114</v>
      </c>
      <c r="AT225" s="187" t="s">
        <v>109</v>
      </c>
      <c r="AU225" s="187" t="s">
        <v>72</v>
      </c>
      <c r="AY225" s="16" t="s">
        <v>115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6" t="s">
        <v>80</v>
      </c>
      <c r="BK225" s="188">
        <f>ROUND(I225*H225,2)</f>
        <v>0</v>
      </c>
      <c r="BL225" s="16" t="s">
        <v>116</v>
      </c>
      <c r="BM225" s="187" t="s">
        <v>691</v>
      </c>
    </row>
    <row r="226" s="2" customFormat="1">
      <c r="A226" s="37"/>
      <c r="B226" s="38"/>
      <c r="C226" s="175" t="s">
        <v>692</v>
      </c>
      <c r="D226" s="175" t="s">
        <v>109</v>
      </c>
      <c r="E226" s="176" t="s">
        <v>693</v>
      </c>
      <c r="F226" s="177" t="s">
        <v>694</v>
      </c>
      <c r="G226" s="178" t="s">
        <v>181</v>
      </c>
      <c r="H226" s="179">
        <v>4</v>
      </c>
      <c r="I226" s="180"/>
      <c r="J226" s="181">
        <f>ROUND(I226*H226,2)</f>
        <v>0</v>
      </c>
      <c r="K226" s="177" t="s">
        <v>113</v>
      </c>
      <c r="L226" s="182"/>
      <c r="M226" s="183" t="s">
        <v>19</v>
      </c>
      <c r="N226" s="184" t="s">
        <v>43</v>
      </c>
      <c r="O226" s="83"/>
      <c r="P226" s="185">
        <f>O226*H226</f>
        <v>0</v>
      </c>
      <c r="Q226" s="185">
        <v>0</v>
      </c>
      <c r="R226" s="185">
        <f>Q226*H226</f>
        <v>0</v>
      </c>
      <c r="S226" s="185">
        <v>0</v>
      </c>
      <c r="T226" s="18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7" t="s">
        <v>182</v>
      </c>
      <c r="AT226" s="187" t="s">
        <v>109</v>
      </c>
      <c r="AU226" s="187" t="s">
        <v>72</v>
      </c>
      <c r="AY226" s="16" t="s">
        <v>115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6" t="s">
        <v>80</v>
      </c>
      <c r="BK226" s="188">
        <f>ROUND(I226*H226,2)</f>
        <v>0</v>
      </c>
      <c r="BL226" s="16" t="s">
        <v>182</v>
      </c>
      <c r="BM226" s="187" t="s">
        <v>695</v>
      </c>
    </row>
    <row r="227" s="2" customFormat="1">
      <c r="A227" s="37"/>
      <c r="B227" s="38"/>
      <c r="C227" s="175" t="s">
        <v>696</v>
      </c>
      <c r="D227" s="175" t="s">
        <v>109</v>
      </c>
      <c r="E227" s="176" t="s">
        <v>697</v>
      </c>
      <c r="F227" s="177" t="s">
        <v>698</v>
      </c>
      <c r="G227" s="178" t="s">
        <v>181</v>
      </c>
      <c r="H227" s="179">
        <v>20</v>
      </c>
      <c r="I227" s="180"/>
      <c r="J227" s="181">
        <f>ROUND(I227*H227,2)</f>
        <v>0</v>
      </c>
      <c r="K227" s="177" t="s">
        <v>113</v>
      </c>
      <c r="L227" s="182"/>
      <c r="M227" s="183" t="s">
        <v>19</v>
      </c>
      <c r="N227" s="184" t="s">
        <v>43</v>
      </c>
      <c r="O227" s="83"/>
      <c r="P227" s="185">
        <f>O227*H227</f>
        <v>0</v>
      </c>
      <c r="Q227" s="185">
        <v>0</v>
      </c>
      <c r="R227" s="185">
        <f>Q227*H227</f>
        <v>0</v>
      </c>
      <c r="S227" s="185">
        <v>0</v>
      </c>
      <c r="T227" s="18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7" t="s">
        <v>114</v>
      </c>
      <c r="AT227" s="187" t="s">
        <v>109</v>
      </c>
      <c r="AU227" s="187" t="s">
        <v>72</v>
      </c>
      <c r="AY227" s="16" t="s">
        <v>115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6" t="s">
        <v>80</v>
      </c>
      <c r="BK227" s="188">
        <f>ROUND(I227*H227,2)</f>
        <v>0</v>
      </c>
      <c r="BL227" s="16" t="s">
        <v>116</v>
      </c>
      <c r="BM227" s="187" t="s">
        <v>699</v>
      </c>
    </row>
    <row r="228" s="2" customFormat="1">
      <c r="A228" s="37"/>
      <c r="B228" s="38"/>
      <c r="C228" s="175" t="s">
        <v>700</v>
      </c>
      <c r="D228" s="175" t="s">
        <v>109</v>
      </c>
      <c r="E228" s="176" t="s">
        <v>701</v>
      </c>
      <c r="F228" s="177" t="s">
        <v>702</v>
      </c>
      <c r="G228" s="178" t="s">
        <v>181</v>
      </c>
      <c r="H228" s="179">
        <v>10</v>
      </c>
      <c r="I228" s="180"/>
      <c r="J228" s="181">
        <f>ROUND(I228*H228,2)</f>
        <v>0</v>
      </c>
      <c r="K228" s="177" t="s">
        <v>113</v>
      </c>
      <c r="L228" s="182"/>
      <c r="M228" s="183" t="s">
        <v>19</v>
      </c>
      <c r="N228" s="184" t="s">
        <v>43</v>
      </c>
      <c r="O228" s="83"/>
      <c r="P228" s="185">
        <f>O228*H228</f>
        <v>0</v>
      </c>
      <c r="Q228" s="185">
        <v>0</v>
      </c>
      <c r="R228" s="185">
        <f>Q228*H228</f>
        <v>0</v>
      </c>
      <c r="S228" s="185">
        <v>0</v>
      </c>
      <c r="T228" s="18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7" t="s">
        <v>114</v>
      </c>
      <c r="AT228" s="187" t="s">
        <v>109</v>
      </c>
      <c r="AU228" s="187" t="s">
        <v>72</v>
      </c>
      <c r="AY228" s="16" t="s">
        <v>115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6" t="s">
        <v>80</v>
      </c>
      <c r="BK228" s="188">
        <f>ROUND(I228*H228,2)</f>
        <v>0</v>
      </c>
      <c r="BL228" s="16" t="s">
        <v>116</v>
      </c>
      <c r="BM228" s="187" t="s">
        <v>703</v>
      </c>
    </row>
    <row r="229" s="2" customFormat="1">
      <c r="A229" s="37"/>
      <c r="B229" s="38"/>
      <c r="C229" s="175" t="s">
        <v>704</v>
      </c>
      <c r="D229" s="175" t="s">
        <v>109</v>
      </c>
      <c r="E229" s="176" t="s">
        <v>705</v>
      </c>
      <c r="F229" s="177" t="s">
        <v>706</v>
      </c>
      <c r="G229" s="178" t="s">
        <v>181</v>
      </c>
      <c r="H229" s="179">
        <v>10</v>
      </c>
      <c r="I229" s="180"/>
      <c r="J229" s="181">
        <f>ROUND(I229*H229,2)</f>
        <v>0</v>
      </c>
      <c r="K229" s="177" t="s">
        <v>113</v>
      </c>
      <c r="L229" s="182"/>
      <c r="M229" s="183" t="s">
        <v>19</v>
      </c>
      <c r="N229" s="184" t="s">
        <v>43</v>
      </c>
      <c r="O229" s="83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7" t="s">
        <v>114</v>
      </c>
      <c r="AT229" s="187" t="s">
        <v>109</v>
      </c>
      <c r="AU229" s="187" t="s">
        <v>72</v>
      </c>
      <c r="AY229" s="16" t="s">
        <v>115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6" t="s">
        <v>80</v>
      </c>
      <c r="BK229" s="188">
        <f>ROUND(I229*H229,2)</f>
        <v>0</v>
      </c>
      <c r="BL229" s="16" t="s">
        <v>116</v>
      </c>
      <c r="BM229" s="187" t="s">
        <v>707</v>
      </c>
    </row>
    <row r="230" s="2" customFormat="1">
      <c r="A230" s="37"/>
      <c r="B230" s="38"/>
      <c r="C230" s="175" t="s">
        <v>708</v>
      </c>
      <c r="D230" s="175" t="s">
        <v>109</v>
      </c>
      <c r="E230" s="176" t="s">
        <v>709</v>
      </c>
      <c r="F230" s="177" t="s">
        <v>710</v>
      </c>
      <c r="G230" s="178" t="s">
        <v>181</v>
      </c>
      <c r="H230" s="179">
        <v>10</v>
      </c>
      <c r="I230" s="180"/>
      <c r="J230" s="181">
        <f>ROUND(I230*H230,2)</f>
        <v>0</v>
      </c>
      <c r="K230" s="177" t="s">
        <v>113</v>
      </c>
      <c r="L230" s="182"/>
      <c r="M230" s="183" t="s">
        <v>19</v>
      </c>
      <c r="N230" s="184" t="s">
        <v>43</v>
      </c>
      <c r="O230" s="83"/>
      <c r="P230" s="185">
        <f>O230*H230</f>
        <v>0</v>
      </c>
      <c r="Q230" s="185">
        <v>0</v>
      </c>
      <c r="R230" s="185">
        <f>Q230*H230</f>
        <v>0</v>
      </c>
      <c r="S230" s="185">
        <v>0</v>
      </c>
      <c r="T230" s="18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7" t="s">
        <v>114</v>
      </c>
      <c r="AT230" s="187" t="s">
        <v>109</v>
      </c>
      <c r="AU230" s="187" t="s">
        <v>72</v>
      </c>
      <c r="AY230" s="16" t="s">
        <v>115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6" t="s">
        <v>80</v>
      </c>
      <c r="BK230" s="188">
        <f>ROUND(I230*H230,2)</f>
        <v>0</v>
      </c>
      <c r="BL230" s="16" t="s">
        <v>116</v>
      </c>
      <c r="BM230" s="187" t="s">
        <v>711</v>
      </c>
    </row>
    <row r="231" s="2" customFormat="1">
      <c r="A231" s="37"/>
      <c r="B231" s="38"/>
      <c r="C231" s="175" t="s">
        <v>712</v>
      </c>
      <c r="D231" s="175" t="s">
        <v>109</v>
      </c>
      <c r="E231" s="176" t="s">
        <v>713</v>
      </c>
      <c r="F231" s="177" t="s">
        <v>714</v>
      </c>
      <c r="G231" s="178" t="s">
        <v>181</v>
      </c>
      <c r="H231" s="179">
        <v>10</v>
      </c>
      <c r="I231" s="180"/>
      <c r="J231" s="181">
        <f>ROUND(I231*H231,2)</f>
        <v>0</v>
      </c>
      <c r="K231" s="177" t="s">
        <v>113</v>
      </c>
      <c r="L231" s="182"/>
      <c r="M231" s="183" t="s">
        <v>19</v>
      </c>
      <c r="N231" s="184" t="s">
        <v>43</v>
      </c>
      <c r="O231" s="83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7" t="s">
        <v>114</v>
      </c>
      <c r="AT231" s="187" t="s">
        <v>109</v>
      </c>
      <c r="AU231" s="187" t="s">
        <v>72</v>
      </c>
      <c r="AY231" s="16" t="s">
        <v>115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6" t="s">
        <v>80</v>
      </c>
      <c r="BK231" s="188">
        <f>ROUND(I231*H231,2)</f>
        <v>0</v>
      </c>
      <c r="BL231" s="16" t="s">
        <v>116</v>
      </c>
      <c r="BM231" s="187" t="s">
        <v>715</v>
      </c>
    </row>
    <row r="232" s="2" customFormat="1">
      <c r="A232" s="37"/>
      <c r="B232" s="38"/>
      <c r="C232" s="175" t="s">
        <v>716</v>
      </c>
      <c r="D232" s="175" t="s">
        <v>109</v>
      </c>
      <c r="E232" s="176" t="s">
        <v>717</v>
      </c>
      <c r="F232" s="177" t="s">
        <v>718</v>
      </c>
      <c r="G232" s="178" t="s">
        <v>181</v>
      </c>
      <c r="H232" s="179">
        <v>40</v>
      </c>
      <c r="I232" s="180"/>
      <c r="J232" s="181">
        <f>ROUND(I232*H232,2)</f>
        <v>0</v>
      </c>
      <c r="K232" s="177" t="s">
        <v>113</v>
      </c>
      <c r="L232" s="182"/>
      <c r="M232" s="183" t="s">
        <v>19</v>
      </c>
      <c r="N232" s="184" t="s">
        <v>43</v>
      </c>
      <c r="O232" s="83"/>
      <c r="P232" s="185">
        <f>O232*H232</f>
        <v>0</v>
      </c>
      <c r="Q232" s="185">
        <v>0</v>
      </c>
      <c r="R232" s="185">
        <f>Q232*H232</f>
        <v>0</v>
      </c>
      <c r="S232" s="185">
        <v>0</v>
      </c>
      <c r="T232" s="18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7" t="s">
        <v>114</v>
      </c>
      <c r="AT232" s="187" t="s">
        <v>109</v>
      </c>
      <c r="AU232" s="187" t="s">
        <v>72</v>
      </c>
      <c r="AY232" s="16" t="s">
        <v>115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6" t="s">
        <v>80</v>
      </c>
      <c r="BK232" s="188">
        <f>ROUND(I232*H232,2)</f>
        <v>0</v>
      </c>
      <c r="BL232" s="16" t="s">
        <v>116</v>
      </c>
      <c r="BM232" s="187" t="s">
        <v>719</v>
      </c>
    </row>
    <row r="233" s="2" customFormat="1">
      <c r="A233" s="37"/>
      <c r="B233" s="38"/>
      <c r="C233" s="175" t="s">
        <v>720</v>
      </c>
      <c r="D233" s="175" t="s">
        <v>109</v>
      </c>
      <c r="E233" s="176" t="s">
        <v>721</v>
      </c>
      <c r="F233" s="177" t="s">
        <v>722</v>
      </c>
      <c r="G233" s="178" t="s">
        <v>181</v>
      </c>
      <c r="H233" s="179">
        <v>40</v>
      </c>
      <c r="I233" s="180"/>
      <c r="J233" s="181">
        <f>ROUND(I233*H233,2)</f>
        <v>0</v>
      </c>
      <c r="K233" s="177" t="s">
        <v>113</v>
      </c>
      <c r="L233" s="182"/>
      <c r="M233" s="183" t="s">
        <v>19</v>
      </c>
      <c r="N233" s="184" t="s">
        <v>43</v>
      </c>
      <c r="O233" s="83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7" t="s">
        <v>114</v>
      </c>
      <c r="AT233" s="187" t="s">
        <v>109</v>
      </c>
      <c r="AU233" s="187" t="s">
        <v>72</v>
      </c>
      <c r="AY233" s="16" t="s">
        <v>115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6" t="s">
        <v>80</v>
      </c>
      <c r="BK233" s="188">
        <f>ROUND(I233*H233,2)</f>
        <v>0</v>
      </c>
      <c r="BL233" s="16" t="s">
        <v>116</v>
      </c>
      <c r="BM233" s="187" t="s">
        <v>723</v>
      </c>
    </row>
    <row r="234" s="2" customFormat="1">
      <c r="A234" s="37"/>
      <c r="B234" s="38"/>
      <c r="C234" s="175" t="s">
        <v>724</v>
      </c>
      <c r="D234" s="175" t="s">
        <v>109</v>
      </c>
      <c r="E234" s="176" t="s">
        <v>725</v>
      </c>
      <c r="F234" s="177" t="s">
        <v>726</v>
      </c>
      <c r="G234" s="178" t="s">
        <v>181</v>
      </c>
      <c r="H234" s="179">
        <v>20</v>
      </c>
      <c r="I234" s="180"/>
      <c r="J234" s="181">
        <f>ROUND(I234*H234,2)</f>
        <v>0</v>
      </c>
      <c r="K234" s="177" t="s">
        <v>113</v>
      </c>
      <c r="L234" s="182"/>
      <c r="M234" s="183" t="s">
        <v>19</v>
      </c>
      <c r="N234" s="184" t="s">
        <v>43</v>
      </c>
      <c r="O234" s="83"/>
      <c r="P234" s="185">
        <f>O234*H234</f>
        <v>0</v>
      </c>
      <c r="Q234" s="185">
        <v>0</v>
      </c>
      <c r="R234" s="185">
        <f>Q234*H234</f>
        <v>0</v>
      </c>
      <c r="S234" s="185">
        <v>0</v>
      </c>
      <c r="T234" s="18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7" t="s">
        <v>114</v>
      </c>
      <c r="AT234" s="187" t="s">
        <v>109</v>
      </c>
      <c r="AU234" s="187" t="s">
        <v>72</v>
      </c>
      <c r="AY234" s="16" t="s">
        <v>115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6" t="s">
        <v>80</v>
      </c>
      <c r="BK234" s="188">
        <f>ROUND(I234*H234,2)</f>
        <v>0</v>
      </c>
      <c r="BL234" s="16" t="s">
        <v>116</v>
      </c>
      <c r="BM234" s="187" t="s">
        <v>727</v>
      </c>
    </row>
    <row r="235" s="2" customFormat="1">
      <c r="A235" s="37"/>
      <c r="B235" s="38"/>
      <c r="C235" s="175" t="s">
        <v>728</v>
      </c>
      <c r="D235" s="175" t="s">
        <v>109</v>
      </c>
      <c r="E235" s="176" t="s">
        <v>729</v>
      </c>
      <c r="F235" s="177" t="s">
        <v>730</v>
      </c>
      <c r="G235" s="178" t="s">
        <v>181</v>
      </c>
      <c r="H235" s="179">
        <v>20</v>
      </c>
      <c r="I235" s="180"/>
      <c r="J235" s="181">
        <f>ROUND(I235*H235,2)</f>
        <v>0</v>
      </c>
      <c r="K235" s="177" t="s">
        <v>113</v>
      </c>
      <c r="L235" s="182"/>
      <c r="M235" s="183" t="s">
        <v>19</v>
      </c>
      <c r="N235" s="184" t="s">
        <v>43</v>
      </c>
      <c r="O235" s="83"/>
      <c r="P235" s="185">
        <f>O235*H235</f>
        <v>0</v>
      </c>
      <c r="Q235" s="185">
        <v>0</v>
      </c>
      <c r="R235" s="185">
        <f>Q235*H235</f>
        <v>0</v>
      </c>
      <c r="S235" s="185">
        <v>0</v>
      </c>
      <c r="T235" s="18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7" t="s">
        <v>114</v>
      </c>
      <c r="AT235" s="187" t="s">
        <v>109</v>
      </c>
      <c r="AU235" s="187" t="s">
        <v>72</v>
      </c>
      <c r="AY235" s="16" t="s">
        <v>115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6" t="s">
        <v>80</v>
      </c>
      <c r="BK235" s="188">
        <f>ROUND(I235*H235,2)</f>
        <v>0</v>
      </c>
      <c r="BL235" s="16" t="s">
        <v>116</v>
      </c>
      <c r="BM235" s="187" t="s">
        <v>731</v>
      </c>
    </row>
    <row r="236" s="2" customFormat="1">
      <c r="A236" s="37"/>
      <c r="B236" s="38"/>
      <c r="C236" s="175" t="s">
        <v>732</v>
      </c>
      <c r="D236" s="175" t="s">
        <v>109</v>
      </c>
      <c r="E236" s="176" t="s">
        <v>733</v>
      </c>
      <c r="F236" s="177" t="s">
        <v>734</v>
      </c>
      <c r="G236" s="178" t="s">
        <v>181</v>
      </c>
      <c r="H236" s="179">
        <v>20</v>
      </c>
      <c r="I236" s="180"/>
      <c r="J236" s="181">
        <f>ROUND(I236*H236,2)</f>
        <v>0</v>
      </c>
      <c r="K236" s="177" t="s">
        <v>113</v>
      </c>
      <c r="L236" s="182"/>
      <c r="M236" s="183" t="s">
        <v>19</v>
      </c>
      <c r="N236" s="184" t="s">
        <v>43</v>
      </c>
      <c r="O236" s="83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7" t="s">
        <v>114</v>
      </c>
      <c r="AT236" s="187" t="s">
        <v>109</v>
      </c>
      <c r="AU236" s="187" t="s">
        <v>72</v>
      </c>
      <c r="AY236" s="16" t="s">
        <v>115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6" t="s">
        <v>80</v>
      </c>
      <c r="BK236" s="188">
        <f>ROUND(I236*H236,2)</f>
        <v>0</v>
      </c>
      <c r="BL236" s="16" t="s">
        <v>116</v>
      </c>
      <c r="BM236" s="187" t="s">
        <v>735</v>
      </c>
    </row>
    <row r="237" s="2" customFormat="1">
      <c r="A237" s="37"/>
      <c r="B237" s="38"/>
      <c r="C237" s="175" t="s">
        <v>736</v>
      </c>
      <c r="D237" s="175" t="s">
        <v>109</v>
      </c>
      <c r="E237" s="176" t="s">
        <v>737</v>
      </c>
      <c r="F237" s="177" t="s">
        <v>738</v>
      </c>
      <c r="G237" s="178" t="s">
        <v>181</v>
      </c>
      <c r="H237" s="179">
        <v>20</v>
      </c>
      <c r="I237" s="180"/>
      <c r="J237" s="181">
        <f>ROUND(I237*H237,2)</f>
        <v>0</v>
      </c>
      <c r="K237" s="177" t="s">
        <v>113</v>
      </c>
      <c r="L237" s="182"/>
      <c r="M237" s="183" t="s">
        <v>19</v>
      </c>
      <c r="N237" s="184" t="s">
        <v>43</v>
      </c>
      <c r="O237" s="83"/>
      <c r="P237" s="185">
        <f>O237*H237</f>
        <v>0</v>
      </c>
      <c r="Q237" s="185">
        <v>0</v>
      </c>
      <c r="R237" s="185">
        <f>Q237*H237</f>
        <v>0</v>
      </c>
      <c r="S237" s="185">
        <v>0</v>
      </c>
      <c r="T237" s="18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7" t="s">
        <v>114</v>
      </c>
      <c r="AT237" s="187" t="s">
        <v>109</v>
      </c>
      <c r="AU237" s="187" t="s">
        <v>72</v>
      </c>
      <c r="AY237" s="16" t="s">
        <v>115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6" t="s">
        <v>80</v>
      </c>
      <c r="BK237" s="188">
        <f>ROUND(I237*H237,2)</f>
        <v>0</v>
      </c>
      <c r="BL237" s="16" t="s">
        <v>116</v>
      </c>
      <c r="BM237" s="187" t="s">
        <v>739</v>
      </c>
    </row>
    <row r="238" s="2" customFormat="1">
      <c r="A238" s="37"/>
      <c r="B238" s="38"/>
      <c r="C238" s="175" t="s">
        <v>740</v>
      </c>
      <c r="D238" s="175" t="s">
        <v>109</v>
      </c>
      <c r="E238" s="176" t="s">
        <v>741</v>
      </c>
      <c r="F238" s="177" t="s">
        <v>742</v>
      </c>
      <c r="G238" s="178" t="s">
        <v>181</v>
      </c>
      <c r="H238" s="179">
        <v>40</v>
      </c>
      <c r="I238" s="180"/>
      <c r="J238" s="181">
        <f>ROUND(I238*H238,2)</f>
        <v>0</v>
      </c>
      <c r="K238" s="177" t="s">
        <v>113</v>
      </c>
      <c r="L238" s="182"/>
      <c r="M238" s="183" t="s">
        <v>19</v>
      </c>
      <c r="N238" s="184" t="s">
        <v>43</v>
      </c>
      <c r="O238" s="83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7" t="s">
        <v>114</v>
      </c>
      <c r="AT238" s="187" t="s">
        <v>109</v>
      </c>
      <c r="AU238" s="187" t="s">
        <v>72</v>
      </c>
      <c r="AY238" s="16" t="s">
        <v>115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6" t="s">
        <v>80</v>
      </c>
      <c r="BK238" s="188">
        <f>ROUND(I238*H238,2)</f>
        <v>0</v>
      </c>
      <c r="BL238" s="16" t="s">
        <v>116</v>
      </c>
      <c r="BM238" s="187" t="s">
        <v>743</v>
      </c>
    </row>
    <row r="239" s="2" customFormat="1">
      <c r="A239" s="37"/>
      <c r="B239" s="38"/>
      <c r="C239" s="175" t="s">
        <v>744</v>
      </c>
      <c r="D239" s="175" t="s">
        <v>109</v>
      </c>
      <c r="E239" s="176" t="s">
        <v>745</v>
      </c>
      <c r="F239" s="177" t="s">
        <v>746</v>
      </c>
      <c r="G239" s="178" t="s">
        <v>181</v>
      </c>
      <c r="H239" s="179">
        <v>40</v>
      </c>
      <c r="I239" s="180"/>
      <c r="J239" s="181">
        <f>ROUND(I239*H239,2)</f>
        <v>0</v>
      </c>
      <c r="K239" s="177" t="s">
        <v>113</v>
      </c>
      <c r="L239" s="182"/>
      <c r="M239" s="183" t="s">
        <v>19</v>
      </c>
      <c r="N239" s="184" t="s">
        <v>43</v>
      </c>
      <c r="O239" s="83"/>
      <c r="P239" s="185">
        <f>O239*H239</f>
        <v>0</v>
      </c>
      <c r="Q239" s="185">
        <v>0</v>
      </c>
      <c r="R239" s="185">
        <f>Q239*H239</f>
        <v>0</v>
      </c>
      <c r="S239" s="185">
        <v>0</v>
      </c>
      <c r="T239" s="18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7" t="s">
        <v>114</v>
      </c>
      <c r="AT239" s="187" t="s">
        <v>109</v>
      </c>
      <c r="AU239" s="187" t="s">
        <v>72</v>
      </c>
      <c r="AY239" s="16" t="s">
        <v>115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6" t="s">
        <v>80</v>
      </c>
      <c r="BK239" s="188">
        <f>ROUND(I239*H239,2)</f>
        <v>0</v>
      </c>
      <c r="BL239" s="16" t="s">
        <v>116</v>
      </c>
      <c r="BM239" s="187" t="s">
        <v>747</v>
      </c>
    </row>
    <row r="240" s="2" customFormat="1">
      <c r="A240" s="37"/>
      <c r="B240" s="38"/>
      <c r="C240" s="175" t="s">
        <v>748</v>
      </c>
      <c r="D240" s="175" t="s">
        <v>109</v>
      </c>
      <c r="E240" s="176" t="s">
        <v>749</v>
      </c>
      <c r="F240" s="177" t="s">
        <v>750</v>
      </c>
      <c r="G240" s="178" t="s">
        <v>181</v>
      </c>
      <c r="H240" s="179">
        <v>20</v>
      </c>
      <c r="I240" s="180"/>
      <c r="J240" s="181">
        <f>ROUND(I240*H240,2)</f>
        <v>0</v>
      </c>
      <c r="K240" s="177" t="s">
        <v>113</v>
      </c>
      <c r="L240" s="182"/>
      <c r="M240" s="183" t="s">
        <v>19</v>
      </c>
      <c r="N240" s="184" t="s">
        <v>43</v>
      </c>
      <c r="O240" s="83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7" t="s">
        <v>114</v>
      </c>
      <c r="AT240" s="187" t="s">
        <v>109</v>
      </c>
      <c r="AU240" s="187" t="s">
        <v>72</v>
      </c>
      <c r="AY240" s="16" t="s">
        <v>115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16" t="s">
        <v>80</v>
      </c>
      <c r="BK240" s="188">
        <f>ROUND(I240*H240,2)</f>
        <v>0</v>
      </c>
      <c r="BL240" s="16" t="s">
        <v>116</v>
      </c>
      <c r="BM240" s="187" t="s">
        <v>751</v>
      </c>
    </row>
    <row r="241" s="2" customFormat="1">
      <c r="A241" s="37"/>
      <c r="B241" s="38"/>
      <c r="C241" s="175" t="s">
        <v>752</v>
      </c>
      <c r="D241" s="175" t="s">
        <v>109</v>
      </c>
      <c r="E241" s="176" t="s">
        <v>753</v>
      </c>
      <c r="F241" s="177" t="s">
        <v>754</v>
      </c>
      <c r="G241" s="178" t="s">
        <v>181</v>
      </c>
      <c r="H241" s="179">
        <v>10</v>
      </c>
      <c r="I241" s="180"/>
      <c r="J241" s="181">
        <f>ROUND(I241*H241,2)</f>
        <v>0</v>
      </c>
      <c r="K241" s="177" t="s">
        <v>113</v>
      </c>
      <c r="L241" s="182"/>
      <c r="M241" s="183" t="s">
        <v>19</v>
      </c>
      <c r="N241" s="184" t="s">
        <v>43</v>
      </c>
      <c r="O241" s="83"/>
      <c r="P241" s="185">
        <f>O241*H241</f>
        <v>0</v>
      </c>
      <c r="Q241" s="185">
        <v>0</v>
      </c>
      <c r="R241" s="185">
        <f>Q241*H241</f>
        <v>0</v>
      </c>
      <c r="S241" s="185">
        <v>0</v>
      </c>
      <c r="T241" s="18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7" t="s">
        <v>114</v>
      </c>
      <c r="AT241" s="187" t="s">
        <v>109</v>
      </c>
      <c r="AU241" s="187" t="s">
        <v>72</v>
      </c>
      <c r="AY241" s="16" t="s">
        <v>115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6" t="s">
        <v>80</v>
      </c>
      <c r="BK241" s="188">
        <f>ROUND(I241*H241,2)</f>
        <v>0</v>
      </c>
      <c r="BL241" s="16" t="s">
        <v>116</v>
      </c>
      <c r="BM241" s="187" t="s">
        <v>755</v>
      </c>
    </row>
    <row r="242" s="2" customFormat="1">
      <c r="A242" s="37"/>
      <c r="B242" s="38"/>
      <c r="C242" s="175" t="s">
        <v>756</v>
      </c>
      <c r="D242" s="175" t="s">
        <v>109</v>
      </c>
      <c r="E242" s="176" t="s">
        <v>757</v>
      </c>
      <c r="F242" s="177" t="s">
        <v>758</v>
      </c>
      <c r="G242" s="178" t="s">
        <v>181</v>
      </c>
      <c r="H242" s="179">
        <v>20</v>
      </c>
      <c r="I242" s="180"/>
      <c r="J242" s="181">
        <f>ROUND(I242*H242,2)</f>
        <v>0</v>
      </c>
      <c r="K242" s="177" t="s">
        <v>113</v>
      </c>
      <c r="L242" s="182"/>
      <c r="M242" s="183" t="s">
        <v>19</v>
      </c>
      <c r="N242" s="184" t="s">
        <v>43</v>
      </c>
      <c r="O242" s="83"/>
      <c r="P242" s="185">
        <f>O242*H242</f>
        <v>0</v>
      </c>
      <c r="Q242" s="185">
        <v>0</v>
      </c>
      <c r="R242" s="185">
        <f>Q242*H242</f>
        <v>0</v>
      </c>
      <c r="S242" s="185">
        <v>0</v>
      </c>
      <c r="T242" s="18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7" t="s">
        <v>114</v>
      </c>
      <c r="AT242" s="187" t="s">
        <v>109</v>
      </c>
      <c r="AU242" s="187" t="s">
        <v>72</v>
      </c>
      <c r="AY242" s="16" t="s">
        <v>115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16" t="s">
        <v>80</v>
      </c>
      <c r="BK242" s="188">
        <f>ROUND(I242*H242,2)</f>
        <v>0</v>
      </c>
      <c r="BL242" s="16" t="s">
        <v>116</v>
      </c>
      <c r="BM242" s="187" t="s">
        <v>759</v>
      </c>
    </row>
    <row r="243" s="2" customFormat="1" ht="21.75" customHeight="1">
      <c r="A243" s="37"/>
      <c r="B243" s="38"/>
      <c r="C243" s="175" t="s">
        <v>760</v>
      </c>
      <c r="D243" s="175" t="s">
        <v>109</v>
      </c>
      <c r="E243" s="176" t="s">
        <v>761</v>
      </c>
      <c r="F243" s="177" t="s">
        <v>762</v>
      </c>
      <c r="G243" s="178" t="s">
        <v>181</v>
      </c>
      <c r="H243" s="179">
        <v>10</v>
      </c>
      <c r="I243" s="180"/>
      <c r="J243" s="181">
        <f>ROUND(I243*H243,2)</f>
        <v>0</v>
      </c>
      <c r="K243" s="177" t="s">
        <v>113</v>
      </c>
      <c r="L243" s="182"/>
      <c r="M243" s="183" t="s">
        <v>19</v>
      </c>
      <c r="N243" s="184" t="s">
        <v>43</v>
      </c>
      <c r="O243" s="83"/>
      <c r="P243" s="185">
        <f>O243*H243</f>
        <v>0</v>
      </c>
      <c r="Q243" s="185">
        <v>0</v>
      </c>
      <c r="R243" s="185">
        <f>Q243*H243</f>
        <v>0</v>
      </c>
      <c r="S243" s="185">
        <v>0</v>
      </c>
      <c r="T243" s="18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7" t="s">
        <v>114</v>
      </c>
      <c r="AT243" s="187" t="s">
        <v>109</v>
      </c>
      <c r="AU243" s="187" t="s">
        <v>72</v>
      </c>
      <c r="AY243" s="16" t="s">
        <v>115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6" t="s">
        <v>80</v>
      </c>
      <c r="BK243" s="188">
        <f>ROUND(I243*H243,2)</f>
        <v>0</v>
      </c>
      <c r="BL243" s="16" t="s">
        <v>116</v>
      </c>
      <c r="BM243" s="187" t="s">
        <v>763</v>
      </c>
    </row>
    <row r="244" s="2" customFormat="1">
      <c r="A244" s="37"/>
      <c r="B244" s="38"/>
      <c r="C244" s="175" t="s">
        <v>764</v>
      </c>
      <c r="D244" s="175" t="s">
        <v>109</v>
      </c>
      <c r="E244" s="176" t="s">
        <v>765</v>
      </c>
      <c r="F244" s="177" t="s">
        <v>766</v>
      </c>
      <c r="G244" s="178" t="s">
        <v>181</v>
      </c>
      <c r="H244" s="179">
        <v>1</v>
      </c>
      <c r="I244" s="180"/>
      <c r="J244" s="181">
        <f>ROUND(I244*H244,2)</f>
        <v>0</v>
      </c>
      <c r="K244" s="177" t="s">
        <v>113</v>
      </c>
      <c r="L244" s="182"/>
      <c r="M244" s="183" t="s">
        <v>19</v>
      </c>
      <c r="N244" s="184" t="s">
        <v>43</v>
      </c>
      <c r="O244" s="83"/>
      <c r="P244" s="185">
        <f>O244*H244</f>
        <v>0</v>
      </c>
      <c r="Q244" s="185">
        <v>0</v>
      </c>
      <c r="R244" s="185">
        <f>Q244*H244</f>
        <v>0</v>
      </c>
      <c r="S244" s="185">
        <v>0</v>
      </c>
      <c r="T244" s="18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7" t="s">
        <v>182</v>
      </c>
      <c r="AT244" s="187" t="s">
        <v>109</v>
      </c>
      <c r="AU244" s="187" t="s">
        <v>72</v>
      </c>
      <c r="AY244" s="16" t="s">
        <v>115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6" t="s">
        <v>80</v>
      </c>
      <c r="BK244" s="188">
        <f>ROUND(I244*H244,2)</f>
        <v>0</v>
      </c>
      <c r="BL244" s="16" t="s">
        <v>182</v>
      </c>
      <c r="BM244" s="187" t="s">
        <v>767</v>
      </c>
    </row>
    <row r="245" s="2" customFormat="1" ht="21.75" customHeight="1">
      <c r="A245" s="37"/>
      <c r="B245" s="38"/>
      <c r="C245" s="175" t="s">
        <v>768</v>
      </c>
      <c r="D245" s="175" t="s">
        <v>109</v>
      </c>
      <c r="E245" s="176" t="s">
        <v>769</v>
      </c>
      <c r="F245" s="177" t="s">
        <v>770</v>
      </c>
      <c r="G245" s="178" t="s">
        <v>181</v>
      </c>
      <c r="H245" s="179">
        <v>5</v>
      </c>
      <c r="I245" s="180"/>
      <c r="J245" s="181">
        <f>ROUND(I245*H245,2)</f>
        <v>0</v>
      </c>
      <c r="K245" s="177" t="s">
        <v>113</v>
      </c>
      <c r="L245" s="182"/>
      <c r="M245" s="183" t="s">
        <v>19</v>
      </c>
      <c r="N245" s="184" t="s">
        <v>43</v>
      </c>
      <c r="O245" s="83"/>
      <c r="P245" s="185">
        <f>O245*H245</f>
        <v>0</v>
      </c>
      <c r="Q245" s="185">
        <v>0</v>
      </c>
      <c r="R245" s="185">
        <f>Q245*H245</f>
        <v>0</v>
      </c>
      <c r="S245" s="185">
        <v>0</v>
      </c>
      <c r="T245" s="18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7" t="s">
        <v>114</v>
      </c>
      <c r="AT245" s="187" t="s">
        <v>109</v>
      </c>
      <c r="AU245" s="187" t="s">
        <v>72</v>
      </c>
      <c r="AY245" s="16" t="s">
        <v>115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16" t="s">
        <v>80</v>
      </c>
      <c r="BK245" s="188">
        <f>ROUND(I245*H245,2)</f>
        <v>0</v>
      </c>
      <c r="BL245" s="16" t="s">
        <v>116</v>
      </c>
      <c r="BM245" s="187" t="s">
        <v>771</v>
      </c>
    </row>
    <row r="246" s="2" customFormat="1" ht="21.75" customHeight="1">
      <c r="A246" s="37"/>
      <c r="B246" s="38"/>
      <c r="C246" s="175" t="s">
        <v>772</v>
      </c>
      <c r="D246" s="175" t="s">
        <v>109</v>
      </c>
      <c r="E246" s="176" t="s">
        <v>773</v>
      </c>
      <c r="F246" s="177" t="s">
        <v>774</v>
      </c>
      <c r="G246" s="178" t="s">
        <v>181</v>
      </c>
      <c r="H246" s="179">
        <v>10</v>
      </c>
      <c r="I246" s="180"/>
      <c r="J246" s="181">
        <f>ROUND(I246*H246,2)</f>
        <v>0</v>
      </c>
      <c r="K246" s="177" t="s">
        <v>113</v>
      </c>
      <c r="L246" s="182"/>
      <c r="M246" s="183" t="s">
        <v>19</v>
      </c>
      <c r="N246" s="184" t="s">
        <v>43</v>
      </c>
      <c r="O246" s="83"/>
      <c r="P246" s="185">
        <f>O246*H246</f>
        <v>0</v>
      </c>
      <c r="Q246" s="185">
        <v>0</v>
      </c>
      <c r="R246" s="185">
        <f>Q246*H246</f>
        <v>0</v>
      </c>
      <c r="S246" s="185">
        <v>0</v>
      </c>
      <c r="T246" s="18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7" t="s">
        <v>114</v>
      </c>
      <c r="AT246" s="187" t="s">
        <v>109</v>
      </c>
      <c r="AU246" s="187" t="s">
        <v>72</v>
      </c>
      <c r="AY246" s="16" t="s">
        <v>115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16" t="s">
        <v>80</v>
      </c>
      <c r="BK246" s="188">
        <f>ROUND(I246*H246,2)</f>
        <v>0</v>
      </c>
      <c r="BL246" s="16" t="s">
        <v>116</v>
      </c>
      <c r="BM246" s="187" t="s">
        <v>775</v>
      </c>
    </row>
    <row r="247" s="2" customFormat="1">
      <c r="A247" s="37"/>
      <c r="B247" s="38"/>
      <c r="C247" s="175" t="s">
        <v>776</v>
      </c>
      <c r="D247" s="175" t="s">
        <v>109</v>
      </c>
      <c r="E247" s="176" t="s">
        <v>777</v>
      </c>
      <c r="F247" s="177" t="s">
        <v>778</v>
      </c>
      <c r="G247" s="178" t="s">
        <v>181</v>
      </c>
      <c r="H247" s="179">
        <v>1</v>
      </c>
      <c r="I247" s="180"/>
      <c r="J247" s="181">
        <f>ROUND(I247*H247,2)</f>
        <v>0</v>
      </c>
      <c r="K247" s="177" t="s">
        <v>113</v>
      </c>
      <c r="L247" s="182"/>
      <c r="M247" s="183" t="s">
        <v>19</v>
      </c>
      <c r="N247" s="184" t="s">
        <v>43</v>
      </c>
      <c r="O247" s="83"/>
      <c r="P247" s="185">
        <f>O247*H247</f>
        <v>0</v>
      </c>
      <c r="Q247" s="185">
        <v>0</v>
      </c>
      <c r="R247" s="185">
        <f>Q247*H247</f>
        <v>0</v>
      </c>
      <c r="S247" s="185">
        <v>0</v>
      </c>
      <c r="T247" s="18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7" t="s">
        <v>182</v>
      </c>
      <c r="AT247" s="187" t="s">
        <v>109</v>
      </c>
      <c r="AU247" s="187" t="s">
        <v>72</v>
      </c>
      <c r="AY247" s="16" t="s">
        <v>115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16" t="s">
        <v>80</v>
      </c>
      <c r="BK247" s="188">
        <f>ROUND(I247*H247,2)</f>
        <v>0</v>
      </c>
      <c r="BL247" s="16" t="s">
        <v>182</v>
      </c>
      <c r="BM247" s="187" t="s">
        <v>779</v>
      </c>
    </row>
    <row r="248" s="2" customFormat="1">
      <c r="A248" s="37"/>
      <c r="B248" s="38"/>
      <c r="C248" s="175" t="s">
        <v>780</v>
      </c>
      <c r="D248" s="175" t="s">
        <v>109</v>
      </c>
      <c r="E248" s="176" t="s">
        <v>781</v>
      </c>
      <c r="F248" s="177" t="s">
        <v>782</v>
      </c>
      <c r="G248" s="178" t="s">
        <v>181</v>
      </c>
      <c r="H248" s="179">
        <v>10</v>
      </c>
      <c r="I248" s="180"/>
      <c r="J248" s="181">
        <f>ROUND(I248*H248,2)</f>
        <v>0</v>
      </c>
      <c r="K248" s="177" t="s">
        <v>113</v>
      </c>
      <c r="L248" s="182"/>
      <c r="M248" s="183" t="s">
        <v>19</v>
      </c>
      <c r="N248" s="184" t="s">
        <v>43</v>
      </c>
      <c r="O248" s="83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7" t="s">
        <v>114</v>
      </c>
      <c r="AT248" s="187" t="s">
        <v>109</v>
      </c>
      <c r="AU248" s="187" t="s">
        <v>72</v>
      </c>
      <c r="AY248" s="16" t="s">
        <v>115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6" t="s">
        <v>80</v>
      </c>
      <c r="BK248" s="188">
        <f>ROUND(I248*H248,2)</f>
        <v>0</v>
      </c>
      <c r="BL248" s="16" t="s">
        <v>116</v>
      </c>
      <c r="BM248" s="187" t="s">
        <v>783</v>
      </c>
    </row>
    <row r="249" s="2" customFormat="1">
      <c r="A249" s="37"/>
      <c r="B249" s="38"/>
      <c r="C249" s="175" t="s">
        <v>784</v>
      </c>
      <c r="D249" s="175" t="s">
        <v>109</v>
      </c>
      <c r="E249" s="176" t="s">
        <v>785</v>
      </c>
      <c r="F249" s="177" t="s">
        <v>786</v>
      </c>
      <c r="G249" s="178" t="s">
        <v>181</v>
      </c>
      <c r="H249" s="179">
        <v>10</v>
      </c>
      <c r="I249" s="180"/>
      <c r="J249" s="181">
        <f>ROUND(I249*H249,2)</f>
        <v>0</v>
      </c>
      <c r="K249" s="177" t="s">
        <v>113</v>
      </c>
      <c r="L249" s="182"/>
      <c r="M249" s="183" t="s">
        <v>19</v>
      </c>
      <c r="N249" s="184" t="s">
        <v>43</v>
      </c>
      <c r="O249" s="83"/>
      <c r="P249" s="185">
        <f>O249*H249</f>
        <v>0</v>
      </c>
      <c r="Q249" s="185">
        <v>0</v>
      </c>
      <c r="R249" s="185">
        <f>Q249*H249</f>
        <v>0</v>
      </c>
      <c r="S249" s="185">
        <v>0</v>
      </c>
      <c r="T249" s="18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7" t="s">
        <v>114</v>
      </c>
      <c r="AT249" s="187" t="s">
        <v>109</v>
      </c>
      <c r="AU249" s="187" t="s">
        <v>72</v>
      </c>
      <c r="AY249" s="16" t="s">
        <v>115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16" t="s">
        <v>80</v>
      </c>
      <c r="BK249" s="188">
        <f>ROUND(I249*H249,2)</f>
        <v>0</v>
      </c>
      <c r="BL249" s="16" t="s">
        <v>116</v>
      </c>
      <c r="BM249" s="187" t="s">
        <v>787</v>
      </c>
    </row>
    <row r="250" s="2" customFormat="1">
      <c r="A250" s="37"/>
      <c r="B250" s="38"/>
      <c r="C250" s="175" t="s">
        <v>788</v>
      </c>
      <c r="D250" s="175" t="s">
        <v>109</v>
      </c>
      <c r="E250" s="176" t="s">
        <v>789</v>
      </c>
      <c r="F250" s="177" t="s">
        <v>790</v>
      </c>
      <c r="G250" s="178" t="s">
        <v>181</v>
      </c>
      <c r="H250" s="179">
        <v>15</v>
      </c>
      <c r="I250" s="180"/>
      <c r="J250" s="181">
        <f>ROUND(I250*H250,2)</f>
        <v>0</v>
      </c>
      <c r="K250" s="177" t="s">
        <v>113</v>
      </c>
      <c r="L250" s="182"/>
      <c r="M250" s="183" t="s">
        <v>19</v>
      </c>
      <c r="N250" s="184" t="s">
        <v>43</v>
      </c>
      <c r="O250" s="83"/>
      <c r="P250" s="185">
        <f>O250*H250</f>
        <v>0</v>
      </c>
      <c r="Q250" s="185">
        <v>0</v>
      </c>
      <c r="R250" s="185">
        <f>Q250*H250</f>
        <v>0</v>
      </c>
      <c r="S250" s="185">
        <v>0</v>
      </c>
      <c r="T250" s="18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7" t="s">
        <v>114</v>
      </c>
      <c r="AT250" s="187" t="s">
        <v>109</v>
      </c>
      <c r="AU250" s="187" t="s">
        <v>72</v>
      </c>
      <c r="AY250" s="16" t="s">
        <v>115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16" t="s">
        <v>80</v>
      </c>
      <c r="BK250" s="188">
        <f>ROUND(I250*H250,2)</f>
        <v>0</v>
      </c>
      <c r="BL250" s="16" t="s">
        <v>116</v>
      </c>
      <c r="BM250" s="187" t="s">
        <v>791</v>
      </c>
    </row>
    <row r="251" s="2" customFormat="1" ht="21.75" customHeight="1">
      <c r="A251" s="37"/>
      <c r="B251" s="38"/>
      <c r="C251" s="175" t="s">
        <v>792</v>
      </c>
      <c r="D251" s="175" t="s">
        <v>109</v>
      </c>
      <c r="E251" s="176" t="s">
        <v>793</v>
      </c>
      <c r="F251" s="177" t="s">
        <v>794</v>
      </c>
      <c r="G251" s="178" t="s">
        <v>181</v>
      </c>
      <c r="H251" s="179">
        <v>10</v>
      </c>
      <c r="I251" s="180"/>
      <c r="J251" s="181">
        <f>ROUND(I251*H251,2)</f>
        <v>0</v>
      </c>
      <c r="K251" s="177" t="s">
        <v>113</v>
      </c>
      <c r="L251" s="182"/>
      <c r="M251" s="183" t="s">
        <v>19</v>
      </c>
      <c r="N251" s="184" t="s">
        <v>43</v>
      </c>
      <c r="O251" s="83"/>
      <c r="P251" s="185">
        <f>O251*H251</f>
        <v>0</v>
      </c>
      <c r="Q251" s="185">
        <v>0</v>
      </c>
      <c r="R251" s="185">
        <f>Q251*H251</f>
        <v>0</v>
      </c>
      <c r="S251" s="185">
        <v>0</v>
      </c>
      <c r="T251" s="18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7" t="s">
        <v>114</v>
      </c>
      <c r="AT251" s="187" t="s">
        <v>109</v>
      </c>
      <c r="AU251" s="187" t="s">
        <v>72</v>
      </c>
      <c r="AY251" s="16" t="s">
        <v>115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16" t="s">
        <v>80</v>
      </c>
      <c r="BK251" s="188">
        <f>ROUND(I251*H251,2)</f>
        <v>0</v>
      </c>
      <c r="BL251" s="16" t="s">
        <v>116</v>
      </c>
      <c r="BM251" s="187" t="s">
        <v>795</v>
      </c>
    </row>
    <row r="252" s="2" customFormat="1" ht="21.75" customHeight="1">
      <c r="A252" s="37"/>
      <c r="B252" s="38"/>
      <c r="C252" s="175" t="s">
        <v>796</v>
      </c>
      <c r="D252" s="175" t="s">
        <v>109</v>
      </c>
      <c r="E252" s="176" t="s">
        <v>797</v>
      </c>
      <c r="F252" s="177" t="s">
        <v>798</v>
      </c>
      <c r="G252" s="178" t="s">
        <v>181</v>
      </c>
      <c r="H252" s="179">
        <v>10</v>
      </c>
      <c r="I252" s="180"/>
      <c r="J252" s="181">
        <f>ROUND(I252*H252,2)</f>
        <v>0</v>
      </c>
      <c r="K252" s="177" t="s">
        <v>113</v>
      </c>
      <c r="L252" s="182"/>
      <c r="M252" s="183" t="s">
        <v>19</v>
      </c>
      <c r="N252" s="184" t="s">
        <v>43</v>
      </c>
      <c r="O252" s="83"/>
      <c r="P252" s="185">
        <f>O252*H252</f>
        <v>0</v>
      </c>
      <c r="Q252" s="185">
        <v>0</v>
      </c>
      <c r="R252" s="185">
        <f>Q252*H252</f>
        <v>0</v>
      </c>
      <c r="S252" s="185">
        <v>0</v>
      </c>
      <c r="T252" s="18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7" t="s">
        <v>114</v>
      </c>
      <c r="AT252" s="187" t="s">
        <v>109</v>
      </c>
      <c r="AU252" s="187" t="s">
        <v>72</v>
      </c>
      <c r="AY252" s="16" t="s">
        <v>115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16" t="s">
        <v>80</v>
      </c>
      <c r="BK252" s="188">
        <f>ROUND(I252*H252,2)</f>
        <v>0</v>
      </c>
      <c r="BL252" s="16" t="s">
        <v>116</v>
      </c>
      <c r="BM252" s="187" t="s">
        <v>799</v>
      </c>
    </row>
    <row r="253" s="2" customFormat="1" ht="21.75" customHeight="1">
      <c r="A253" s="37"/>
      <c r="B253" s="38"/>
      <c r="C253" s="175" t="s">
        <v>800</v>
      </c>
      <c r="D253" s="175" t="s">
        <v>109</v>
      </c>
      <c r="E253" s="176" t="s">
        <v>801</v>
      </c>
      <c r="F253" s="177" t="s">
        <v>802</v>
      </c>
      <c r="G253" s="178" t="s">
        <v>181</v>
      </c>
      <c r="H253" s="179">
        <v>5</v>
      </c>
      <c r="I253" s="180"/>
      <c r="J253" s="181">
        <f>ROUND(I253*H253,2)</f>
        <v>0</v>
      </c>
      <c r="K253" s="177" t="s">
        <v>113</v>
      </c>
      <c r="L253" s="182"/>
      <c r="M253" s="183" t="s">
        <v>19</v>
      </c>
      <c r="N253" s="184" t="s">
        <v>43</v>
      </c>
      <c r="O253" s="83"/>
      <c r="P253" s="185">
        <f>O253*H253</f>
        <v>0</v>
      </c>
      <c r="Q253" s="185">
        <v>0</v>
      </c>
      <c r="R253" s="185">
        <f>Q253*H253</f>
        <v>0</v>
      </c>
      <c r="S253" s="185">
        <v>0</v>
      </c>
      <c r="T253" s="18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7" t="s">
        <v>114</v>
      </c>
      <c r="AT253" s="187" t="s">
        <v>109</v>
      </c>
      <c r="AU253" s="187" t="s">
        <v>72</v>
      </c>
      <c r="AY253" s="16" t="s">
        <v>115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16" t="s">
        <v>80</v>
      </c>
      <c r="BK253" s="188">
        <f>ROUND(I253*H253,2)</f>
        <v>0</v>
      </c>
      <c r="BL253" s="16" t="s">
        <v>116</v>
      </c>
      <c r="BM253" s="187" t="s">
        <v>803</v>
      </c>
    </row>
    <row r="254" s="2" customFormat="1" ht="21.75" customHeight="1">
      <c r="A254" s="37"/>
      <c r="B254" s="38"/>
      <c r="C254" s="175" t="s">
        <v>804</v>
      </c>
      <c r="D254" s="175" t="s">
        <v>109</v>
      </c>
      <c r="E254" s="176" t="s">
        <v>805</v>
      </c>
      <c r="F254" s="177" t="s">
        <v>806</v>
      </c>
      <c r="G254" s="178" t="s">
        <v>181</v>
      </c>
      <c r="H254" s="179">
        <v>5</v>
      </c>
      <c r="I254" s="180"/>
      <c r="J254" s="181">
        <f>ROUND(I254*H254,2)</f>
        <v>0</v>
      </c>
      <c r="K254" s="177" t="s">
        <v>113</v>
      </c>
      <c r="L254" s="182"/>
      <c r="M254" s="183" t="s">
        <v>19</v>
      </c>
      <c r="N254" s="184" t="s">
        <v>43</v>
      </c>
      <c r="O254" s="83"/>
      <c r="P254" s="185">
        <f>O254*H254</f>
        <v>0</v>
      </c>
      <c r="Q254" s="185">
        <v>0</v>
      </c>
      <c r="R254" s="185">
        <f>Q254*H254</f>
        <v>0</v>
      </c>
      <c r="S254" s="185">
        <v>0</v>
      </c>
      <c r="T254" s="18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7" t="s">
        <v>114</v>
      </c>
      <c r="AT254" s="187" t="s">
        <v>109</v>
      </c>
      <c r="AU254" s="187" t="s">
        <v>72</v>
      </c>
      <c r="AY254" s="16" t="s">
        <v>115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16" t="s">
        <v>80</v>
      </c>
      <c r="BK254" s="188">
        <f>ROUND(I254*H254,2)</f>
        <v>0</v>
      </c>
      <c r="BL254" s="16" t="s">
        <v>116</v>
      </c>
      <c r="BM254" s="187" t="s">
        <v>807</v>
      </c>
    </row>
    <row r="255" s="2" customFormat="1" ht="21.75" customHeight="1">
      <c r="A255" s="37"/>
      <c r="B255" s="38"/>
      <c r="C255" s="175" t="s">
        <v>808</v>
      </c>
      <c r="D255" s="175" t="s">
        <v>109</v>
      </c>
      <c r="E255" s="176" t="s">
        <v>809</v>
      </c>
      <c r="F255" s="177" t="s">
        <v>810</v>
      </c>
      <c r="G255" s="178" t="s">
        <v>181</v>
      </c>
      <c r="H255" s="179">
        <v>5</v>
      </c>
      <c r="I255" s="180"/>
      <c r="J255" s="181">
        <f>ROUND(I255*H255,2)</f>
        <v>0</v>
      </c>
      <c r="K255" s="177" t="s">
        <v>113</v>
      </c>
      <c r="L255" s="182"/>
      <c r="M255" s="183" t="s">
        <v>19</v>
      </c>
      <c r="N255" s="184" t="s">
        <v>43</v>
      </c>
      <c r="O255" s="83"/>
      <c r="P255" s="185">
        <f>O255*H255</f>
        <v>0</v>
      </c>
      <c r="Q255" s="185">
        <v>0</v>
      </c>
      <c r="R255" s="185">
        <f>Q255*H255</f>
        <v>0</v>
      </c>
      <c r="S255" s="185">
        <v>0</v>
      </c>
      <c r="T255" s="18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7" t="s">
        <v>114</v>
      </c>
      <c r="AT255" s="187" t="s">
        <v>109</v>
      </c>
      <c r="AU255" s="187" t="s">
        <v>72</v>
      </c>
      <c r="AY255" s="16" t="s">
        <v>115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6" t="s">
        <v>80</v>
      </c>
      <c r="BK255" s="188">
        <f>ROUND(I255*H255,2)</f>
        <v>0</v>
      </c>
      <c r="BL255" s="16" t="s">
        <v>116</v>
      </c>
      <c r="BM255" s="187" t="s">
        <v>811</v>
      </c>
    </row>
    <row r="256" s="2" customFormat="1" ht="33" customHeight="1">
      <c r="A256" s="37"/>
      <c r="B256" s="38"/>
      <c r="C256" s="175" t="s">
        <v>812</v>
      </c>
      <c r="D256" s="175" t="s">
        <v>109</v>
      </c>
      <c r="E256" s="176" t="s">
        <v>813</v>
      </c>
      <c r="F256" s="177" t="s">
        <v>814</v>
      </c>
      <c r="G256" s="178" t="s">
        <v>181</v>
      </c>
      <c r="H256" s="179">
        <v>4</v>
      </c>
      <c r="I256" s="180"/>
      <c r="J256" s="181">
        <f>ROUND(I256*H256,2)</f>
        <v>0</v>
      </c>
      <c r="K256" s="177" t="s">
        <v>113</v>
      </c>
      <c r="L256" s="182"/>
      <c r="M256" s="183" t="s">
        <v>19</v>
      </c>
      <c r="N256" s="184" t="s">
        <v>43</v>
      </c>
      <c r="O256" s="83"/>
      <c r="P256" s="185">
        <f>O256*H256</f>
        <v>0</v>
      </c>
      <c r="Q256" s="185">
        <v>0</v>
      </c>
      <c r="R256" s="185">
        <f>Q256*H256</f>
        <v>0</v>
      </c>
      <c r="S256" s="185">
        <v>0</v>
      </c>
      <c r="T256" s="18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7" t="s">
        <v>182</v>
      </c>
      <c r="AT256" s="187" t="s">
        <v>109</v>
      </c>
      <c r="AU256" s="187" t="s">
        <v>72</v>
      </c>
      <c r="AY256" s="16" t="s">
        <v>115</v>
      </c>
      <c r="BE256" s="188">
        <f>IF(N256="základní",J256,0)</f>
        <v>0</v>
      </c>
      <c r="BF256" s="188">
        <f>IF(N256="snížená",J256,0)</f>
        <v>0</v>
      </c>
      <c r="BG256" s="188">
        <f>IF(N256="zákl. přenesená",J256,0)</f>
        <v>0</v>
      </c>
      <c r="BH256" s="188">
        <f>IF(N256="sníž. přenesená",J256,0)</f>
        <v>0</v>
      </c>
      <c r="BI256" s="188">
        <f>IF(N256="nulová",J256,0)</f>
        <v>0</v>
      </c>
      <c r="BJ256" s="16" t="s">
        <v>80</v>
      </c>
      <c r="BK256" s="188">
        <f>ROUND(I256*H256,2)</f>
        <v>0</v>
      </c>
      <c r="BL256" s="16" t="s">
        <v>182</v>
      </c>
      <c r="BM256" s="187" t="s">
        <v>815</v>
      </c>
    </row>
    <row r="257" s="2" customFormat="1" ht="21.75" customHeight="1">
      <c r="A257" s="37"/>
      <c r="B257" s="38"/>
      <c r="C257" s="175" t="s">
        <v>816</v>
      </c>
      <c r="D257" s="175" t="s">
        <v>109</v>
      </c>
      <c r="E257" s="176" t="s">
        <v>817</v>
      </c>
      <c r="F257" s="177" t="s">
        <v>818</v>
      </c>
      <c r="G257" s="178" t="s">
        <v>181</v>
      </c>
      <c r="H257" s="179">
        <v>500</v>
      </c>
      <c r="I257" s="180"/>
      <c r="J257" s="181">
        <f>ROUND(I257*H257,2)</f>
        <v>0</v>
      </c>
      <c r="K257" s="177" t="s">
        <v>113</v>
      </c>
      <c r="L257" s="182"/>
      <c r="M257" s="183" t="s">
        <v>19</v>
      </c>
      <c r="N257" s="184" t="s">
        <v>43</v>
      </c>
      <c r="O257" s="83"/>
      <c r="P257" s="185">
        <f>O257*H257</f>
        <v>0</v>
      </c>
      <c r="Q257" s="185">
        <v>0</v>
      </c>
      <c r="R257" s="185">
        <f>Q257*H257</f>
        <v>0</v>
      </c>
      <c r="S257" s="185">
        <v>0</v>
      </c>
      <c r="T257" s="18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7" t="s">
        <v>114</v>
      </c>
      <c r="AT257" s="187" t="s">
        <v>109</v>
      </c>
      <c r="AU257" s="187" t="s">
        <v>72</v>
      </c>
      <c r="AY257" s="16" t="s">
        <v>115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16" t="s">
        <v>80</v>
      </c>
      <c r="BK257" s="188">
        <f>ROUND(I257*H257,2)</f>
        <v>0</v>
      </c>
      <c r="BL257" s="16" t="s">
        <v>116</v>
      </c>
      <c r="BM257" s="187" t="s">
        <v>819</v>
      </c>
    </row>
    <row r="258" s="2" customFormat="1">
      <c r="A258" s="37"/>
      <c r="B258" s="38"/>
      <c r="C258" s="175" t="s">
        <v>820</v>
      </c>
      <c r="D258" s="175" t="s">
        <v>109</v>
      </c>
      <c r="E258" s="176" t="s">
        <v>821</v>
      </c>
      <c r="F258" s="177" t="s">
        <v>822</v>
      </c>
      <c r="G258" s="178" t="s">
        <v>181</v>
      </c>
      <c r="H258" s="179">
        <v>1</v>
      </c>
      <c r="I258" s="180"/>
      <c r="J258" s="181">
        <f>ROUND(I258*H258,2)</f>
        <v>0</v>
      </c>
      <c r="K258" s="177" t="s">
        <v>113</v>
      </c>
      <c r="L258" s="182"/>
      <c r="M258" s="183" t="s">
        <v>19</v>
      </c>
      <c r="N258" s="184" t="s">
        <v>43</v>
      </c>
      <c r="O258" s="83"/>
      <c r="P258" s="185">
        <f>O258*H258</f>
        <v>0</v>
      </c>
      <c r="Q258" s="185">
        <v>0</v>
      </c>
      <c r="R258" s="185">
        <f>Q258*H258</f>
        <v>0</v>
      </c>
      <c r="S258" s="185">
        <v>0</v>
      </c>
      <c r="T258" s="18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7" t="s">
        <v>182</v>
      </c>
      <c r="AT258" s="187" t="s">
        <v>109</v>
      </c>
      <c r="AU258" s="187" t="s">
        <v>72</v>
      </c>
      <c r="AY258" s="16" t="s">
        <v>115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6" t="s">
        <v>80</v>
      </c>
      <c r="BK258" s="188">
        <f>ROUND(I258*H258,2)</f>
        <v>0</v>
      </c>
      <c r="BL258" s="16" t="s">
        <v>182</v>
      </c>
      <c r="BM258" s="187" t="s">
        <v>823</v>
      </c>
    </row>
    <row r="259" s="2" customFormat="1" ht="21.75" customHeight="1">
      <c r="A259" s="37"/>
      <c r="B259" s="38"/>
      <c r="C259" s="175" t="s">
        <v>824</v>
      </c>
      <c r="D259" s="175" t="s">
        <v>109</v>
      </c>
      <c r="E259" s="176" t="s">
        <v>825</v>
      </c>
      <c r="F259" s="177" t="s">
        <v>826</v>
      </c>
      <c r="G259" s="178" t="s">
        <v>181</v>
      </c>
      <c r="H259" s="179">
        <v>500</v>
      </c>
      <c r="I259" s="180"/>
      <c r="J259" s="181">
        <f>ROUND(I259*H259,2)</f>
        <v>0</v>
      </c>
      <c r="K259" s="177" t="s">
        <v>113</v>
      </c>
      <c r="L259" s="182"/>
      <c r="M259" s="183" t="s">
        <v>19</v>
      </c>
      <c r="N259" s="184" t="s">
        <v>43</v>
      </c>
      <c r="O259" s="83"/>
      <c r="P259" s="185">
        <f>O259*H259</f>
        <v>0</v>
      </c>
      <c r="Q259" s="185">
        <v>0</v>
      </c>
      <c r="R259" s="185">
        <f>Q259*H259</f>
        <v>0</v>
      </c>
      <c r="S259" s="185">
        <v>0</v>
      </c>
      <c r="T259" s="18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7" t="s">
        <v>114</v>
      </c>
      <c r="AT259" s="187" t="s">
        <v>109</v>
      </c>
      <c r="AU259" s="187" t="s">
        <v>72</v>
      </c>
      <c r="AY259" s="16" t="s">
        <v>115</v>
      </c>
      <c r="BE259" s="188">
        <f>IF(N259="základní",J259,0)</f>
        <v>0</v>
      </c>
      <c r="BF259" s="188">
        <f>IF(N259="snížená",J259,0)</f>
        <v>0</v>
      </c>
      <c r="BG259" s="188">
        <f>IF(N259="zákl. přenesená",J259,0)</f>
        <v>0</v>
      </c>
      <c r="BH259" s="188">
        <f>IF(N259="sníž. přenesená",J259,0)</f>
        <v>0</v>
      </c>
      <c r="BI259" s="188">
        <f>IF(N259="nulová",J259,0)</f>
        <v>0</v>
      </c>
      <c r="BJ259" s="16" t="s">
        <v>80</v>
      </c>
      <c r="BK259" s="188">
        <f>ROUND(I259*H259,2)</f>
        <v>0</v>
      </c>
      <c r="BL259" s="16" t="s">
        <v>116</v>
      </c>
      <c r="BM259" s="187" t="s">
        <v>827</v>
      </c>
    </row>
    <row r="260" s="2" customFormat="1" ht="21.75" customHeight="1">
      <c r="A260" s="37"/>
      <c r="B260" s="38"/>
      <c r="C260" s="175" t="s">
        <v>828</v>
      </c>
      <c r="D260" s="175" t="s">
        <v>109</v>
      </c>
      <c r="E260" s="176" t="s">
        <v>829</v>
      </c>
      <c r="F260" s="177" t="s">
        <v>830</v>
      </c>
      <c r="G260" s="178" t="s">
        <v>181</v>
      </c>
      <c r="H260" s="179">
        <v>100</v>
      </c>
      <c r="I260" s="180"/>
      <c r="J260" s="181">
        <f>ROUND(I260*H260,2)</f>
        <v>0</v>
      </c>
      <c r="K260" s="177" t="s">
        <v>113</v>
      </c>
      <c r="L260" s="182"/>
      <c r="M260" s="183" t="s">
        <v>19</v>
      </c>
      <c r="N260" s="184" t="s">
        <v>43</v>
      </c>
      <c r="O260" s="83"/>
      <c r="P260" s="185">
        <f>O260*H260</f>
        <v>0</v>
      </c>
      <c r="Q260" s="185">
        <v>0</v>
      </c>
      <c r="R260" s="185">
        <f>Q260*H260</f>
        <v>0</v>
      </c>
      <c r="S260" s="185">
        <v>0</v>
      </c>
      <c r="T260" s="18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7" t="s">
        <v>114</v>
      </c>
      <c r="AT260" s="187" t="s">
        <v>109</v>
      </c>
      <c r="AU260" s="187" t="s">
        <v>72</v>
      </c>
      <c r="AY260" s="16" t="s">
        <v>115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16" t="s">
        <v>80</v>
      </c>
      <c r="BK260" s="188">
        <f>ROUND(I260*H260,2)</f>
        <v>0</v>
      </c>
      <c r="BL260" s="16" t="s">
        <v>116</v>
      </c>
      <c r="BM260" s="187" t="s">
        <v>831</v>
      </c>
    </row>
    <row r="261" s="2" customFormat="1" ht="21.75" customHeight="1">
      <c r="A261" s="37"/>
      <c r="B261" s="38"/>
      <c r="C261" s="175" t="s">
        <v>832</v>
      </c>
      <c r="D261" s="175" t="s">
        <v>109</v>
      </c>
      <c r="E261" s="176" t="s">
        <v>833</v>
      </c>
      <c r="F261" s="177" t="s">
        <v>834</v>
      </c>
      <c r="G261" s="178" t="s">
        <v>181</v>
      </c>
      <c r="H261" s="179">
        <v>4</v>
      </c>
      <c r="I261" s="180"/>
      <c r="J261" s="181">
        <f>ROUND(I261*H261,2)</f>
        <v>0</v>
      </c>
      <c r="K261" s="177" t="s">
        <v>113</v>
      </c>
      <c r="L261" s="182"/>
      <c r="M261" s="183" t="s">
        <v>19</v>
      </c>
      <c r="N261" s="184" t="s">
        <v>43</v>
      </c>
      <c r="O261" s="83"/>
      <c r="P261" s="185">
        <f>O261*H261</f>
        <v>0</v>
      </c>
      <c r="Q261" s="185">
        <v>0</v>
      </c>
      <c r="R261" s="185">
        <f>Q261*H261</f>
        <v>0</v>
      </c>
      <c r="S261" s="185">
        <v>0</v>
      </c>
      <c r="T261" s="18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7" t="s">
        <v>182</v>
      </c>
      <c r="AT261" s="187" t="s">
        <v>109</v>
      </c>
      <c r="AU261" s="187" t="s">
        <v>72</v>
      </c>
      <c r="AY261" s="16" t="s">
        <v>115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6" t="s">
        <v>80</v>
      </c>
      <c r="BK261" s="188">
        <f>ROUND(I261*H261,2)</f>
        <v>0</v>
      </c>
      <c r="BL261" s="16" t="s">
        <v>182</v>
      </c>
      <c r="BM261" s="187" t="s">
        <v>835</v>
      </c>
    </row>
    <row r="262" s="2" customFormat="1" ht="21.75" customHeight="1">
      <c r="A262" s="37"/>
      <c r="B262" s="38"/>
      <c r="C262" s="175" t="s">
        <v>836</v>
      </c>
      <c r="D262" s="175" t="s">
        <v>109</v>
      </c>
      <c r="E262" s="176" t="s">
        <v>837</v>
      </c>
      <c r="F262" s="177" t="s">
        <v>838</v>
      </c>
      <c r="G262" s="178" t="s">
        <v>181</v>
      </c>
      <c r="H262" s="179">
        <v>4</v>
      </c>
      <c r="I262" s="180"/>
      <c r="J262" s="181">
        <f>ROUND(I262*H262,2)</f>
        <v>0</v>
      </c>
      <c r="K262" s="177" t="s">
        <v>113</v>
      </c>
      <c r="L262" s="182"/>
      <c r="M262" s="183" t="s">
        <v>19</v>
      </c>
      <c r="N262" s="184" t="s">
        <v>43</v>
      </c>
      <c r="O262" s="83"/>
      <c r="P262" s="185">
        <f>O262*H262</f>
        <v>0</v>
      </c>
      <c r="Q262" s="185">
        <v>0</v>
      </c>
      <c r="R262" s="185">
        <f>Q262*H262</f>
        <v>0</v>
      </c>
      <c r="S262" s="185">
        <v>0</v>
      </c>
      <c r="T262" s="18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7" t="s">
        <v>182</v>
      </c>
      <c r="AT262" s="187" t="s">
        <v>109</v>
      </c>
      <c r="AU262" s="187" t="s">
        <v>72</v>
      </c>
      <c r="AY262" s="16" t="s">
        <v>115</v>
      </c>
      <c r="BE262" s="188">
        <f>IF(N262="základní",J262,0)</f>
        <v>0</v>
      </c>
      <c r="BF262" s="188">
        <f>IF(N262="snížená",J262,0)</f>
        <v>0</v>
      </c>
      <c r="BG262" s="188">
        <f>IF(N262="zákl. přenesená",J262,0)</f>
        <v>0</v>
      </c>
      <c r="BH262" s="188">
        <f>IF(N262="sníž. přenesená",J262,0)</f>
        <v>0</v>
      </c>
      <c r="BI262" s="188">
        <f>IF(N262="nulová",J262,0)</f>
        <v>0</v>
      </c>
      <c r="BJ262" s="16" t="s">
        <v>80</v>
      </c>
      <c r="BK262" s="188">
        <f>ROUND(I262*H262,2)</f>
        <v>0</v>
      </c>
      <c r="BL262" s="16" t="s">
        <v>182</v>
      </c>
      <c r="BM262" s="187" t="s">
        <v>839</v>
      </c>
    </row>
    <row r="263" s="2" customFormat="1">
      <c r="A263" s="37"/>
      <c r="B263" s="38"/>
      <c r="C263" s="175" t="s">
        <v>840</v>
      </c>
      <c r="D263" s="175" t="s">
        <v>109</v>
      </c>
      <c r="E263" s="176" t="s">
        <v>841</v>
      </c>
      <c r="F263" s="177" t="s">
        <v>842</v>
      </c>
      <c r="G263" s="178" t="s">
        <v>181</v>
      </c>
      <c r="H263" s="179">
        <v>10</v>
      </c>
      <c r="I263" s="180"/>
      <c r="J263" s="181">
        <f>ROUND(I263*H263,2)</f>
        <v>0</v>
      </c>
      <c r="K263" s="177" t="s">
        <v>113</v>
      </c>
      <c r="L263" s="182"/>
      <c r="M263" s="183" t="s">
        <v>19</v>
      </c>
      <c r="N263" s="184" t="s">
        <v>43</v>
      </c>
      <c r="O263" s="83"/>
      <c r="P263" s="185">
        <f>O263*H263</f>
        <v>0</v>
      </c>
      <c r="Q263" s="185">
        <v>0</v>
      </c>
      <c r="R263" s="185">
        <f>Q263*H263</f>
        <v>0</v>
      </c>
      <c r="S263" s="185">
        <v>0</v>
      </c>
      <c r="T263" s="18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7" t="s">
        <v>114</v>
      </c>
      <c r="AT263" s="187" t="s">
        <v>109</v>
      </c>
      <c r="AU263" s="187" t="s">
        <v>72</v>
      </c>
      <c r="AY263" s="16" t="s">
        <v>115</v>
      </c>
      <c r="BE263" s="188">
        <f>IF(N263="základní",J263,0)</f>
        <v>0</v>
      </c>
      <c r="BF263" s="188">
        <f>IF(N263="snížená",J263,0)</f>
        <v>0</v>
      </c>
      <c r="BG263" s="188">
        <f>IF(N263="zákl. přenesená",J263,0)</f>
        <v>0</v>
      </c>
      <c r="BH263" s="188">
        <f>IF(N263="sníž. přenesená",J263,0)</f>
        <v>0</v>
      </c>
      <c r="BI263" s="188">
        <f>IF(N263="nulová",J263,0)</f>
        <v>0</v>
      </c>
      <c r="BJ263" s="16" t="s">
        <v>80</v>
      </c>
      <c r="BK263" s="188">
        <f>ROUND(I263*H263,2)</f>
        <v>0</v>
      </c>
      <c r="BL263" s="16" t="s">
        <v>116</v>
      </c>
      <c r="BM263" s="187" t="s">
        <v>843</v>
      </c>
    </row>
    <row r="264" s="2" customFormat="1" ht="33" customHeight="1">
      <c r="A264" s="37"/>
      <c r="B264" s="38"/>
      <c r="C264" s="175" t="s">
        <v>844</v>
      </c>
      <c r="D264" s="175" t="s">
        <v>109</v>
      </c>
      <c r="E264" s="176" t="s">
        <v>845</v>
      </c>
      <c r="F264" s="177" t="s">
        <v>846</v>
      </c>
      <c r="G264" s="178" t="s">
        <v>181</v>
      </c>
      <c r="H264" s="179">
        <v>10</v>
      </c>
      <c r="I264" s="180"/>
      <c r="J264" s="181">
        <f>ROUND(I264*H264,2)</f>
        <v>0</v>
      </c>
      <c r="K264" s="177" t="s">
        <v>113</v>
      </c>
      <c r="L264" s="182"/>
      <c r="M264" s="183" t="s">
        <v>19</v>
      </c>
      <c r="N264" s="184" t="s">
        <v>43</v>
      </c>
      <c r="O264" s="83"/>
      <c r="P264" s="185">
        <f>O264*H264</f>
        <v>0</v>
      </c>
      <c r="Q264" s="185">
        <v>0</v>
      </c>
      <c r="R264" s="185">
        <f>Q264*H264</f>
        <v>0</v>
      </c>
      <c r="S264" s="185">
        <v>0</v>
      </c>
      <c r="T264" s="18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7" t="s">
        <v>114</v>
      </c>
      <c r="AT264" s="187" t="s">
        <v>109</v>
      </c>
      <c r="AU264" s="187" t="s">
        <v>72</v>
      </c>
      <c r="AY264" s="16" t="s">
        <v>115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16" t="s">
        <v>80</v>
      </c>
      <c r="BK264" s="188">
        <f>ROUND(I264*H264,2)</f>
        <v>0</v>
      </c>
      <c r="BL264" s="16" t="s">
        <v>116</v>
      </c>
      <c r="BM264" s="187" t="s">
        <v>847</v>
      </c>
    </row>
    <row r="265" s="2" customFormat="1" ht="33" customHeight="1">
      <c r="A265" s="37"/>
      <c r="B265" s="38"/>
      <c r="C265" s="175" t="s">
        <v>848</v>
      </c>
      <c r="D265" s="175" t="s">
        <v>109</v>
      </c>
      <c r="E265" s="176" t="s">
        <v>849</v>
      </c>
      <c r="F265" s="177" t="s">
        <v>850</v>
      </c>
      <c r="G265" s="178" t="s">
        <v>181</v>
      </c>
      <c r="H265" s="179">
        <v>10</v>
      </c>
      <c r="I265" s="180"/>
      <c r="J265" s="181">
        <f>ROUND(I265*H265,2)</f>
        <v>0</v>
      </c>
      <c r="K265" s="177" t="s">
        <v>113</v>
      </c>
      <c r="L265" s="182"/>
      <c r="M265" s="183" t="s">
        <v>19</v>
      </c>
      <c r="N265" s="184" t="s">
        <v>43</v>
      </c>
      <c r="O265" s="83"/>
      <c r="P265" s="185">
        <f>O265*H265</f>
        <v>0</v>
      </c>
      <c r="Q265" s="185">
        <v>0</v>
      </c>
      <c r="R265" s="185">
        <f>Q265*H265</f>
        <v>0</v>
      </c>
      <c r="S265" s="185">
        <v>0</v>
      </c>
      <c r="T265" s="18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7" t="s">
        <v>114</v>
      </c>
      <c r="AT265" s="187" t="s">
        <v>109</v>
      </c>
      <c r="AU265" s="187" t="s">
        <v>72</v>
      </c>
      <c r="AY265" s="16" t="s">
        <v>115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16" t="s">
        <v>80</v>
      </c>
      <c r="BK265" s="188">
        <f>ROUND(I265*H265,2)</f>
        <v>0</v>
      </c>
      <c r="BL265" s="16" t="s">
        <v>116</v>
      </c>
      <c r="BM265" s="187" t="s">
        <v>851</v>
      </c>
    </row>
    <row r="266" s="2" customFormat="1" ht="16.5" customHeight="1">
      <c r="A266" s="37"/>
      <c r="B266" s="38"/>
      <c r="C266" s="175" t="s">
        <v>852</v>
      </c>
      <c r="D266" s="175" t="s">
        <v>109</v>
      </c>
      <c r="E266" s="176" t="s">
        <v>853</v>
      </c>
      <c r="F266" s="177" t="s">
        <v>854</v>
      </c>
      <c r="G266" s="178" t="s">
        <v>181</v>
      </c>
      <c r="H266" s="179">
        <v>40</v>
      </c>
      <c r="I266" s="180"/>
      <c r="J266" s="181">
        <f>ROUND(I266*H266,2)</f>
        <v>0</v>
      </c>
      <c r="K266" s="177" t="s">
        <v>113</v>
      </c>
      <c r="L266" s="182"/>
      <c r="M266" s="183" t="s">
        <v>19</v>
      </c>
      <c r="N266" s="184" t="s">
        <v>43</v>
      </c>
      <c r="O266" s="83"/>
      <c r="P266" s="185">
        <f>O266*H266</f>
        <v>0</v>
      </c>
      <c r="Q266" s="185">
        <v>0</v>
      </c>
      <c r="R266" s="185">
        <f>Q266*H266</f>
        <v>0</v>
      </c>
      <c r="S266" s="185">
        <v>0</v>
      </c>
      <c r="T266" s="18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7" t="s">
        <v>114</v>
      </c>
      <c r="AT266" s="187" t="s">
        <v>109</v>
      </c>
      <c r="AU266" s="187" t="s">
        <v>72</v>
      </c>
      <c r="AY266" s="16" t="s">
        <v>115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16" t="s">
        <v>80</v>
      </c>
      <c r="BK266" s="188">
        <f>ROUND(I266*H266,2)</f>
        <v>0</v>
      </c>
      <c r="BL266" s="16" t="s">
        <v>116</v>
      </c>
      <c r="BM266" s="187" t="s">
        <v>855</v>
      </c>
    </row>
    <row r="267" s="2" customFormat="1" ht="16.5" customHeight="1">
      <c r="A267" s="37"/>
      <c r="B267" s="38"/>
      <c r="C267" s="175" t="s">
        <v>856</v>
      </c>
      <c r="D267" s="175" t="s">
        <v>109</v>
      </c>
      <c r="E267" s="176" t="s">
        <v>857</v>
      </c>
      <c r="F267" s="177" t="s">
        <v>858</v>
      </c>
      <c r="G267" s="178" t="s">
        <v>181</v>
      </c>
      <c r="H267" s="179">
        <v>10</v>
      </c>
      <c r="I267" s="180"/>
      <c r="J267" s="181">
        <f>ROUND(I267*H267,2)</f>
        <v>0</v>
      </c>
      <c r="K267" s="177" t="s">
        <v>113</v>
      </c>
      <c r="L267" s="182"/>
      <c r="M267" s="183" t="s">
        <v>19</v>
      </c>
      <c r="N267" s="184" t="s">
        <v>43</v>
      </c>
      <c r="O267" s="83"/>
      <c r="P267" s="185">
        <f>O267*H267</f>
        <v>0</v>
      </c>
      <c r="Q267" s="185">
        <v>0</v>
      </c>
      <c r="R267" s="185">
        <f>Q267*H267</f>
        <v>0</v>
      </c>
      <c r="S267" s="185">
        <v>0</v>
      </c>
      <c r="T267" s="18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7" t="s">
        <v>114</v>
      </c>
      <c r="AT267" s="187" t="s">
        <v>109</v>
      </c>
      <c r="AU267" s="187" t="s">
        <v>72</v>
      </c>
      <c r="AY267" s="16" t="s">
        <v>115</v>
      </c>
      <c r="BE267" s="188">
        <f>IF(N267="základní",J267,0)</f>
        <v>0</v>
      </c>
      <c r="BF267" s="188">
        <f>IF(N267="snížená",J267,0)</f>
        <v>0</v>
      </c>
      <c r="BG267" s="188">
        <f>IF(N267="zákl. přenesená",J267,0)</f>
        <v>0</v>
      </c>
      <c r="BH267" s="188">
        <f>IF(N267="sníž. přenesená",J267,0)</f>
        <v>0</v>
      </c>
      <c r="BI267" s="188">
        <f>IF(N267="nulová",J267,0)</f>
        <v>0</v>
      </c>
      <c r="BJ267" s="16" t="s">
        <v>80</v>
      </c>
      <c r="BK267" s="188">
        <f>ROUND(I267*H267,2)</f>
        <v>0</v>
      </c>
      <c r="BL267" s="16" t="s">
        <v>116</v>
      </c>
      <c r="BM267" s="187" t="s">
        <v>859</v>
      </c>
    </row>
    <row r="268" s="2" customFormat="1" ht="16.5" customHeight="1">
      <c r="A268" s="37"/>
      <c r="B268" s="38"/>
      <c r="C268" s="175" t="s">
        <v>860</v>
      </c>
      <c r="D268" s="175" t="s">
        <v>109</v>
      </c>
      <c r="E268" s="176" t="s">
        <v>861</v>
      </c>
      <c r="F268" s="177" t="s">
        <v>862</v>
      </c>
      <c r="G268" s="178" t="s">
        <v>181</v>
      </c>
      <c r="H268" s="179">
        <v>10</v>
      </c>
      <c r="I268" s="180"/>
      <c r="J268" s="181">
        <f>ROUND(I268*H268,2)</f>
        <v>0</v>
      </c>
      <c r="K268" s="177" t="s">
        <v>113</v>
      </c>
      <c r="L268" s="182"/>
      <c r="M268" s="183" t="s">
        <v>19</v>
      </c>
      <c r="N268" s="184" t="s">
        <v>43</v>
      </c>
      <c r="O268" s="83"/>
      <c r="P268" s="185">
        <f>O268*H268</f>
        <v>0</v>
      </c>
      <c r="Q268" s="185">
        <v>0</v>
      </c>
      <c r="R268" s="185">
        <f>Q268*H268</f>
        <v>0</v>
      </c>
      <c r="S268" s="185">
        <v>0</v>
      </c>
      <c r="T268" s="18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7" t="s">
        <v>114</v>
      </c>
      <c r="AT268" s="187" t="s">
        <v>109</v>
      </c>
      <c r="AU268" s="187" t="s">
        <v>72</v>
      </c>
      <c r="AY268" s="16" t="s">
        <v>115</v>
      </c>
      <c r="BE268" s="188">
        <f>IF(N268="základní",J268,0)</f>
        <v>0</v>
      </c>
      <c r="BF268" s="188">
        <f>IF(N268="snížená",J268,0)</f>
        <v>0</v>
      </c>
      <c r="BG268" s="188">
        <f>IF(N268="zákl. přenesená",J268,0)</f>
        <v>0</v>
      </c>
      <c r="BH268" s="188">
        <f>IF(N268="sníž. přenesená",J268,0)</f>
        <v>0</v>
      </c>
      <c r="BI268" s="188">
        <f>IF(N268="nulová",J268,0)</f>
        <v>0</v>
      </c>
      <c r="BJ268" s="16" t="s">
        <v>80</v>
      </c>
      <c r="BK268" s="188">
        <f>ROUND(I268*H268,2)</f>
        <v>0</v>
      </c>
      <c r="BL268" s="16" t="s">
        <v>116</v>
      </c>
      <c r="BM268" s="187" t="s">
        <v>863</v>
      </c>
    </row>
    <row r="269" s="2" customFormat="1" ht="16.5" customHeight="1">
      <c r="A269" s="37"/>
      <c r="B269" s="38"/>
      <c r="C269" s="175" t="s">
        <v>864</v>
      </c>
      <c r="D269" s="175" t="s">
        <v>109</v>
      </c>
      <c r="E269" s="176" t="s">
        <v>865</v>
      </c>
      <c r="F269" s="177" t="s">
        <v>866</v>
      </c>
      <c r="G269" s="178" t="s">
        <v>181</v>
      </c>
      <c r="H269" s="179">
        <v>10</v>
      </c>
      <c r="I269" s="180"/>
      <c r="J269" s="181">
        <f>ROUND(I269*H269,2)</f>
        <v>0</v>
      </c>
      <c r="K269" s="177" t="s">
        <v>113</v>
      </c>
      <c r="L269" s="182"/>
      <c r="M269" s="183" t="s">
        <v>19</v>
      </c>
      <c r="N269" s="184" t="s">
        <v>43</v>
      </c>
      <c r="O269" s="83"/>
      <c r="P269" s="185">
        <f>O269*H269</f>
        <v>0</v>
      </c>
      <c r="Q269" s="185">
        <v>0</v>
      </c>
      <c r="R269" s="185">
        <f>Q269*H269</f>
        <v>0</v>
      </c>
      <c r="S269" s="185">
        <v>0</v>
      </c>
      <c r="T269" s="18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7" t="s">
        <v>114</v>
      </c>
      <c r="AT269" s="187" t="s">
        <v>109</v>
      </c>
      <c r="AU269" s="187" t="s">
        <v>72</v>
      </c>
      <c r="AY269" s="16" t="s">
        <v>115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6" t="s">
        <v>80</v>
      </c>
      <c r="BK269" s="188">
        <f>ROUND(I269*H269,2)</f>
        <v>0</v>
      </c>
      <c r="BL269" s="16" t="s">
        <v>116</v>
      </c>
      <c r="BM269" s="187" t="s">
        <v>867</v>
      </c>
    </row>
    <row r="270" s="2" customFormat="1" ht="16.5" customHeight="1">
      <c r="A270" s="37"/>
      <c r="B270" s="38"/>
      <c r="C270" s="175" t="s">
        <v>868</v>
      </c>
      <c r="D270" s="175" t="s">
        <v>109</v>
      </c>
      <c r="E270" s="176" t="s">
        <v>869</v>
      </c>
      <c r="F270" s="177" t="s">
        <v>870</v>
      </c>
      <c r="G270" s="178" t="s">
        <v>871</v>
      </c>
      <c r="H270" s="179">
        <v>560</v>
      </c>
      <c r="I270" s="180"/>
      <c r="J270" s="181">
        <f>ROUND(I270*H270,2)</f>
        <v>0</v>
      </c>
      <c r="K270" s="177" t="s">
        <v>113</v>
      </c>
      <c r="L270" s="182"/>
      <c r="M270" s="183" t="s">
        <v>19</v>
      </c>
      <c r="N270" s="184" t="s">
        <v>43</v>
      </c>
      <c r="O270" s="83"/>
      <c r="P270" s="185">
        <f>O270*H270</f>
        <v>0</v>
      </c>
      <c r="Q270" s="185">
        <v>0</v>
      </c>
      <c r="R270" s="185">
        <f>Q270*H270</f>
        <v>0</v>
      </c>
      <c r="S270" s="185">
        <v>0</v>
      </c>
      <c r="T270" s="18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7" t="s">
        <v>182</v>
      </c>
      <c r="AT270" s="187" t="s">
        <v>109</v>
      </c>
      <c r="AU270" s="187" t="s">
        <v>72</v>
      </c>
      <c r="AY270" s="16" t="s">
        <v>115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16" t="s">
        <v>80</v>
      </c>
      <c r="BK270" s="188">
        <f>ROUND(I270*H270,2)</f>
        <v>0</v>
      </c>
      <c r="BL270" s="16" t="s">
        <v>182</v>
      </c>
      <c r="BM270" s="187" t="s">
        <v>872</v>
      </c>
    </row>
    <row r="271" s="2" customFormat="1" ht="21.75" customHeight="1">
      <c r="A271" s="37"/>
      <c r="B271" s="38"/>
      <c r="C271" s="175" t="s">
        <v>873</v>
      </c>
      <c r="D271" s="175" t="s">
        <v>109</v>
      </c>
      <c r="E271" s="176" t="s">
        <v>874</v>
      </c>
      <c r="F271" s="177" t="s">
        <v>875</v>
      </c>
      <c r="G271" s="178" t="s">
        <v>112</v>
      </c>
      <c r="H271" s="179">
        <v>40</v>
      </c>
      <c r="I271" s="180"/>
      <c r="J271" s="181">
        <f>ROUND(I271*H271,2)</f>
        <v>0</v>
      </c>
      <c r="K271" s="177" t="s">
        <v>113</v>
      </c>
      <c r="L271" s="182"/>
      <c r="M271" s="183" t="s">
        <v>19</v>
      </c>
      <c r="N271" s="184" t="s">
        <v>43</v>
      </c>
      <c r="O271" s="83"/>
      <c r="P271" s="185">
        <f>O271*H271</f>
        <v>0</v>
      </c>
      <c r="Q271" s="185">
        <v>0</v>
      </c>
      <c r="R271" s="185">
        <f>Q271*H271</f>
        <v>0</v>
      </c>
      <c r="S271" s="185">
        <v>0</v>
      </c>
      <c r="T271" s="18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7" t="s">
        <v>114</v>
      </c>
      <c r="AT271" s="187" t="s">
        <v>109</v>
      </c>
      <c r="AU271" s="187" t="s">
        <v>72</v>
      </c>
      <c r="AY271" s="16" t="s">
        <v>115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6" t="s">
        <v>80</v>
      </c>
      <c r="BK271" s="188">
        <f>ROUND(I271*H271,2)</f>
        <v>0</v>
      </c>
      <c r="BL271" s="16" t="s">
        <v>116</v>
      </c>
      <c r="BM271" s="187" t="s">
        <v>876</v>
      </c>
    </row>
    <row r="272" s="2" customFormat="1" ht="16.5" customHeight="1">
      <c r="A272" s="37"/>
      <c r="B272" s="38"/>
      <c r="C272" s="175" t="s">
        <v>877</v>
      </c>
      <c r="D272" s="175" t="s">
        <v>109</v>
      </c>
      <c r="E272" s="176" t="s">
        <v>878</v>
      </c>
      <c r="F272" s="177" t="s">
        <v>879</v>
      </c>
      <c r="G272" s="178" t="s">
        <v>181</v>
      </c>
      <c r="H272" s="179">
        <v>61</v>
      </c>
      <c r="I272" s="180"/>
      <c r="J272" s="181">
        <f>ROUND(I272*H272,2)</f>
        <v>0</v>
      </c>
      <c r="K272" s="177" t="s">
        <v>113</v>
      </c>
      <c r="L272" s="182"/>
      <c r="M272" s="183" t="s">
        <v>19</v>
      </c>
      <c r="N272" s="184" t="s">
        <v>43</v>
      </c>
      <c r="O272" s="83"/>
      <c r="P272" s="185">
        <f>O272*H272</f>
        <v>0</v>
      </c>
      <c r="Q272" s="185">
        <v>0</v>
      </c>
      <c r="R272" s="185">
        <f>Q272*H272</f>
        <v>0</v>
      </c>
      <c r="S272" s="185">
        <v>0</v>
      </c>
      <c r="T272" s="18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7" t="s">
        <v>182</v>
      </c>
      <c r="AT272" s="187" t="s">
        <v>109</v>
      </c>
      <c r="AU272" s="187" t="s">
        <v>72</v>
      </c>
      <c r="AY272" s="16" t="s">
        <v>115</v>
      </c>
      <c r="BE272" s="188">
        <f>IF(N272="základní",J272,0)</f>
        <v>0</v>
      </c>
      <c r="BF272" s="188">
        <f>IF(N272="snížená",J272,0)</f>
        <v>0</v>
      </c>
      <c r="BG272" s="188">
        <f>IF(N272="zákl. přenesená",J272,0)</f>
        <v>0</v>
      </c>
      <c r="BH272" s="188">
        <f>IF(N272="sníž. přenesená",J272,0)</f>
        <v>0</v>
      </c>
      <c r="BI272" s="188">
        <f>IF(N272="nulová",J272,0)</f>
        <v>0</v>
      </c>
      <c r="BJ272" s="16" t="s">
        <v>80</v>
      </c>
      <c r="BK272" s="188">
        <f>ROUND(I272*H272,2)</f>
        <v>0</v>
      </c>
      <c r="BL272" s="16" t="s">
        <v>182</v>
      </c>
      <c r="BM272" s="187" t="s">
        <v>880</v>
      </c>
    </row>
    <row r="273" s="2" customFormat="1" ht="33" customHeight="1">
      <c r="A273" s="37"/>
      <c r="B273" s="38"/>
      <c r="C273" s="194" t="s">
        <v>881</v>
      </c>
      <c r="D273" s="194" t="s">
        <v>882</v>
      </c>
      <c r="E273" s="195" t="s">
        <v>883</v>
      </c>
      <c r="F273" s="196" t="s">
        <v>884</v>
      </c>
      <c r="G273" s="197" t="s">
        <v>112</v>
      </c>
      <c r="H273" s="198">
        <v>20</v>
      </c>
      <c r="I273" s="199"/>
      <c r="J273" s="200">
        <f>ROUND(I273*H273,2)</f>
        <v>0</v>
      </c>
      <c r="K273" s="196" t="s">
        <v>113</v>
      </c>
      <c r="L273" s="43"/>
      <c r="M273" s="201" t="s">
        <v>19</v>
      </c>
      <c r="N273" s="202" t="s">
        <v>43</v>
      </c>
      <c r="O273" s="83"/>
      <c r="P273" s="185">
        <f>O273*H273</f>
        <v>0</v>
      </c>
      <c r="Q273" s="185">
        <v>0</v>
      </c>
      <c r="R273" s="185">
        <f>Q273*H273</f>
        <v>0</v>
      </c>
      <c r="S273" s="185">
        <v>0</v>
      </c>
      <c r="T273" s="18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7" t="s">
        <v>116</v>
      </c>
      <c r="AT273" s="187" t="s">
        <v>882</v>
      </c>
      <c r="AU273" s="187" t="s">
        <v>72</v>
      </c>
      <c r="AY273" s="16" t="s">
        <v>115</v>
      </c>
      <c r="BE273" s="188">
        <f>IF(N273="základní",J273,0)</f>
        <v>0</v>
      </c>
      <c r="BF273" s="188">
        <f>IF(N273="snížená",J273,0)</f>
        <v>0</v>
      </c>
      <c r="BG273" s="188">
        <f>IF(N273="zákl. přenesená",J273,0)</f>
        <v>0</v>
      </c>
      <c r="BH273" s="188">
        <f>IF(N273="sníž. přenesená",J273,0)</f>
        <v>0</v>
      </c>
      <c r="BI273" s="188">
        <f>IF(N273="nulová",J273,0)</f>
        <v>0</v>
      </c>
      <c r="BJ273" s="16" t="s">
        <v>80</v>
      </c>
      <c r="BK273" s="188">
        <f>ROUND(I273*H273,2)</f>
        <v>0</v>
      </c>
      <c r="BL273" s="16" t="s">
        <v>116</v>
      </c>
      <c r="BM273" s="187" t="s">
        <v>885</v>
      </c>
    </row>
    <row r="274" s="2" customFormat="1">
      <c r="A274" s="37"/>
      <c r="B274" s="38"/>
      <c r="C274" s="194" t="s">
        <v>886</v>
      </c>
      <c r="D274" s="194" t="s">
        <v>882</v>
      </c>
      <c r="E274" s="195" t="s">
        <v>887</v>
      </c>
      <c r="F274" s="196" t="s">
        <v>888</v>
      </c>
      <c r="G274" s="197" t="s">
        <v>112</v>
      </c>
      <c r="H274" s="198">
        <v>1100</v>
      </c>
      <c r="I274" s="199"/>
      <c r="J274" s="200">
        <f>ROUND(I274*H274,2)</f>
        <v>0</v>
      </c>
      <c r="K274" s="196" t="s">
        <v>113</v>
      </c>
      <c r="L274" s="43"/>
      <c r="M274" s="201" t="s">
        <v>19</v>
      </c>
      <c r="N274" s="202" t="s">
        <v>43</v>
      </c>
      <c r="O274" s="83"/>
      <c r="P274" s="185">
        <f>O274*H274</f>
        <v>0</v>
      </c>
      <c r="Q274" s="185">
        <v>0</v>
      </c>
      <c r="R274" s="185">
        <f>Q274*H274</f>
        <v>0</v>
      </c>
      <c r="S274" s="185">
        <v>0</v>
      </c>
      <c r="T274" s="18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7" t="s">
        <v>116</v>
      </c>
      <c r="AT274" s="187" t="s">
        <v>882</v>
      </c>
      <c r="AU274" s="187" t="s">
        <v>72</v>
      </c>
      <c r="AY274" s="16" t="s">
        <v>115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16" t="s">
        <v>80</v>
      </c>
      <c r="BK274" s="188">
        <f>ROUND(I274*H274,2)</f>
        <v>0</v>
      </c>
      <c r="BL274" s="16" t="s">
        <v>116</v>
      </c>
      <c r="BM274" s="187" t="s">
        <v>889</v>
      </c>
    </row>
    <row r="275" s="2" customFormat="1">
      <c r="A275" s="37"/>
      <c r="B275" s="38"/>
      <c r="C275" s="194" t="s">
        <v>890</v>
      </c>
      <c r="D275" s="194" t="s">
        <v>882</v>
      </c>
      <c r="E275" s="195" t="s">
        <v>891</v>
      </c>
      <c r="F275" s="196" t="s">
        <v>892</v>
      </c>
      <c r="G275" s="197" t="s">
        <v>112</v>
      </c>
      <c r="H275" s="198">
        <v>170</v>
      </c>
      <c r="I275" s="199"/>
      <c r="J275" s="200">
        <f>ROUND(I275*H275,2)</f>
        <v>0</v>
      </c>
      <c r="K275" s="196" t="s">
        <v>113</v>
      </c>
      <c r="L275" s="43"/>
      <c r="M275" s="201" t="s">
        <v>19</v>
      </c>
      <c r="N275" s="202" t="s">
        <v>43</v>
      </c>
      <c r="O275" s="83"/>
      <c r="P275" s="185">
        <f>O275*H275</f>
        <v>0</v>
      </c>
      <c r="Q275" s="185">
        <v>0</v>
      </c>
      <c r="R275" s="185">
        <f>Q275*H275</f>
        <v>0</v>
      </c>
      <c r="S275" s="185">
        <v>0</v>
      </c>
      <c r="T275" s="18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7" t="s">
        <v>116</v>
      </c>
      <c r="AT275" s="187" t="s">
        <v>882</v>
      </c>
      <c r="AU275" s="187" t="s">
        <v>72</v>
      </c>
      <c r="AY275" s="16" t="s">
        <v>115</v>
      </c>
      <c r="BE275" s="188">
        <f>IF(N275="základní",J275,0)</f>
        <v>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16" t="s">
        <v>80</v>
      </c>
      <c r="BK275" s="188">
        <f>ROUND(I275*H275,2)</f>
        <v>0</v>
      </c>
      <c r="BL275" s="16" t="s">
        <v>116</v>
      </c>
      <c r="BM275" s="187" t="s">
        <v>893</v>
      </c>
    </row>
    <row r="276" s="2" customFormat="1">
      <c r="A276" s="37"/>
      <c r="B276" s="38"/>
      <c r="C276" s="194" t="s">
        <v>894</v>
      </c>
      <c r="D276" s="194" t="s">
        <v>882</v>
      </c>
      <c r="E276" s="195" t="s">
        <v>895</v>
      </c>
      <c r="F276" s="196" t="s">
        <v>896</v>
      </c>
      <c r="G276" s="197" t="s">
        <v>181</v>
      </c>
      <c r="H276" s="198">
        <v>10</v>
      </c>
      <c r="I276" s="199"/>
      <c r="J276" s="200">
        <f>ROUND(I276*H276,2)</f>
        <v>0</v>
      </c>
      <c r="K276" s="196" t="s">
        <v>113</v>
      </c>
      <c r="L276" s="43"/>
      <c r="M276" s="201" t="s">
        <v>19</v>
      </c>
      <c r="N276" s="202" t="s">
        <v>43</v>
      </c>
      <c r="O276" s="83"/>
      <c r="P276" s="185">
        <f>O276*H276</f>
        <v>0</v>
      </c>
      <c r="Q276" s="185">
        <v>0</v>
      </c>
      <c r="R276" s="185">
        <f>Q276*H276</f>
        <v>0</v>
      </c>
      <c r="S276" s="185">
        <v>0</v>
      </c>
      <c r="T276" s="18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7" t="s">
        <v>116</v>
      </c>
      <c r="AT276" s="187" t="s">
        <v>882</v>
      </c>
      <c r="AU276" s="187" t="s">
        <v>72</v>
      </c>
      <c r="AY276" s="16" t="s">
        <v>115</v>
      </c>
      <c r="BE276" s="188">
        <f>IF(N276="základní",J276,0)</f>
        <v>0</v>
      </c>
      <c r="BF276" s="188">
        <f>IF(N276="snížená",J276,0)</f>
        <v>0</v>
      </c>
      <c r="BG276" s="188">
        <f>IF(N276="zákl. přenesená",J276,0)</f>
        <v>0</v>
      </c>
      <c r="BH276" s="188">
        <f>IF(N276="sníž. přenesená",J276,0)</f>
        <v>0</v>
      </c>
      <c r="BI276" s="188">
        <f>IF(N276="nulová",J276,0)</f>
        <v>0</v>
      </c>
      <c r="BJ276" s="16" t="s">
        <v>80</v>
      </c>
      <c r="BK276" s="188">
        <f>ROUND(I276*H276,2)</f>
        <v>0</v>
      </c>
      <c r="BL276" s="16" t="s">
        <v>116</v>
      </c>
      <c r="BM276" s="187" t="s">
        <v>897</v>
      </c>
    </row>
    <row r="277" s="2" customFormat="1">
      <c r="A277" s="37"/>
      <c r="B277" s="38"/>
      <c r="C277" s="194" t="s">
        <v>898</v>
      </c>
      <c r="D277" s="194" t="s">
        <v>882</v>
      </c>
      <c r="E277" s="195" t="s">
        <v>899</v>
      </c>
      <c r="F277" s="196" t="s">
        <v>900</v>
      </c>
      <c r="G277" s="197" t="s">
        <v>181</v>
      </c>
      <c r="H277" s="198">
        <v>90</v>
      </c>
      <c r="I277" s="199"/>
      <c r="J277" s="200">
        <f>ROUND(I277*H277,2)</f>
        <v>0</v>
      </c>
      <c r="K277" s="196" t="s">
        <v>113</v>
      </c>
      <c r="L277" s="43"/>
      <c r="M277" s="201" t="s">
        <v>19</v>
      </c>
      <c r="N277" s="202" t="s">
        <v>43</v>
      </c>
      <c r="O277" s="83"/>
      <c r="P277" s="185">
        <f>O277*H277</f>
        <v>0</v>
      </c>
      <c r="Q277" s="185">
        <v>0</v>
      </c>
      <c r="R277" s="185">
        <f>Q277*H277</f>
        <v>0</v>
      </c>
      <c r="S277" s="185">
        <v>0</v>
      </c>
      <c r="T277" s="18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7" t="s">
        <v>116</v>
      </c>
      <c r="AT277" s="187" t="s">
        <v>882</v>
      </c>
      <c r="AU277" s="187" t="s">
        <v>72</v>
      </c>
      <c r="AY277" s="16" t="s">
        <v>115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6" t="s">
        <v>80</v>
      </c>
      <c r="BK277" s="188">
        <f>ROUND(I277*H277,2)</f>
        <v>0</v>
      </c>
      <c r="BL277" s="16" t="s">
        <v>116</v>
      </c>
      <c r="BM277" s="187" t="s">
        <v>901</v>
      </c>
    </row>
    <row r="278" s="2" customFormat="1">
      <c r="A278" s="37"/>
      <c r="B278" s="38"/>
      <c r="C278" s="194" t="s">
        <v>902</v>
      </c>
      <c r="D278" s="194" t="s">
        <v>882</v>
      </c>
      <c r="E278" s="195" t="s">
        <v>903</v>
      </c>
      <c r="F278" s="196" t="s">
        <v>904</v>
      </c>
      <c r="G278" s="197" t="s">
        <v>181</v>
      </c>
      <c r="H278" s="198">
        <v>2</v>
      </c>
      <c r="I278" s="199"/>
      <c r="J278" s="200">
        <f>ROUND(I278*H278,2)</f>
        <v>0</v>
      </c>
      <c r="K278" s="196" t="s">
        <v>113</v>
      </c>
      <c r="L278" s="43"/>
      <c r="M278" s="201" t="s">
        <v>19</v>
      </c>
      <c r="N278" s="202" t="s">
        <v>43</v>
      </c>
      <c r="O278" s="83"/>
      <c r="P278" s="185">
        <f>O278*H278</f>
        <v>0</v>
      </c>
      <c r="Q278" s="185">
        <v>0</v>
      </c>
      <c r="R278" s="185">
        <f>Q278*H278</f>
        <v>0</v>
      </c>
      <c r="S278" s="185">
        <v>0</v>
      </c>
      <c r="T278" s="18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7" t="s">
        <v>116</v>
      </c>
      <c r="AT278" s="187" t="s">
        <v>882</v>
      </c>
      <c r="AU278" s="187" t="s">
        <v>72</v>
      </c>
      <c r="AY278" s="16" t="s">
        <v>115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16" t="s">
        <v>80</v>
      </c>
      <c r="BK278" s="188">
        <f>ROUND(I278*H278,2)</f>
        <v>0</v>
      </c>
      <c r="BL278" s="16" t="s">
        <v>116</v>
      </c>
      <c r="BM278" s="187" t="s">
        <v>905</v>
      </c>
    </row>
    <row r="279" s="2" customFormat="1">
      <c r="A279" s="37"/>
      <c r="B279" s="38"/>
      <c r="C279" s="194" t="s">
        <v>906</v>
      </c>
      <c r="D279" s="194" t="s">
        <v>882</v>
      </c>
      <c r="E279" s="195" t="s">
        <v>907</v>
      </c>
      <c r="F279" s="196" t="s">
        <v>908</v>
      </c>
      <c r="G279" s="197" t="s">
        <v>181</v>
      </c>
      <c r="H279" s="198">
        <v>160</v>
      </c>
      <c r="I279" s="199"/>
      <c r="J279" s="200">
        <f>ROUND(I279*H279,2)</f>
        <v>0</v>
      </c>
      <c r="K279" s="196" t="s">
        <v>113</v>
      </c>
      <c r="L279" s="43"/>
      <c r="M279" s="201" t="s">
        <v>19</v>
      </c>
      <c r="N279" s="202" t="s">
        <v>43</v>
      </c>
      <c r="O279" s="83"/>
      <c r="P279" s="185">
        <f>O279*H279</f>
        <v>0</v>
      </c>
      <c r="Q279" s="185">
        <v>0</v>
      </c>
      <c r="R279" s="185">
        <f>Q279*H279</f>
        <v>0</v>
      </c>
      <c r="S279" s="185">
        <v>0</v>
      </c>
      <c r="T279" s="18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7" t="s">
        <v>116</v>
      </c>
      <c r="AT279" s="187" t="s">
        <v>882</v>
      </c>
      <c r="AU279" s="187" t="s">
        <v>72</v>
      </c>
      <c r="AY279" s="16" t="s">
        <v>115</v>
      </c>
      <c r="BE279" s="188">
        <f>IF(N279="základní",J279,0)</f>
        <v>0</v>
      </c>
      <c r="BF279" s="188">
        <f>IF(N279="snížená",J279,0)</f>
        <v>0</v>
      </c>
      <c r="BG279" s="188">
        <f>IF(N279="zákl. přenesená",J279,0)</f>
        <v>0</v>
      </c>
      <c r="BH279" s="188">
        <f>IF(N279="sníž. přenesená",J279,0)</f>
        <v>0</v>
      </c>
      <c r="BI279" s="188">
        <f>IF(N279="nulová",J279,0)</f>
        <v>0</v>
      </c>
      <c r="BJ279" s="16" t="s">
        <v>80</v>
      </c>
      <c r="BK279" s="188">
        <f>ROUND(I279*H279,2)</f>
        <v>0</v>
      </c>
      <c r="BL279" s="16" t="s">
        <v>116</v>
      </c>
      <c r="BM279" s="187" t="s">
        <v>909</v>
      </c>
    </row>
    <row r="280" s="2" customFormat="1">
      <c r="A280" s="37"/>
      <c r="B280" s="38"/>
      <c r="C280" s="194" t="s">
        <v>910</v>
      </c>
      <c r="D280" s="194" t="s">
        <v>882</v>
      </c>
      <c r="E280" s="195" t="s">
        <v>911</v>
      </c>
      <c r="F280" s="196" t="s">
        <v>912</v>
      </c>
      <c r="G280" s="197" t="s">
        <v>181</v>
      </c>
      <c r="H280" s="198">
        <v>1600</v>
      </c>
      <c r="I280" s="199"/>
      <c r="J280" s="200">
        <f>ROUND(I280*H280,2)</f>
        <v>0</v>
      </c>
      <c r="K280" s="196" t="s">
        <v>113</v>
      </c>
      <c r="L280" s="43"/>
      <c r="M280" s="201" t="s">
        <v>19</v>
      </c>
      <c r="N280" s="202" t="s">
        <v>43</v>
      </c>
      <c r="O280" s="83"/>
      <c r="P280" s="185">
        <f>O280*H280</f>
        <v>0</v>
      </c>
      <c r="Q280" s="185">
        <v>0</v>
      </c>
      <c r="R280" s="185">
        <f>Q280*H280</f>
        <v>0</v>
      </c>
      <c r="S280" s="185">
        <v>0</v>
      </c>
      <c r="T280" s="18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7" t="s">
        <v>116</v>
      </c>
      <c r="AT280" s="187" t="s">
        <v>882</v>
      </c>
      <c r="AU280" s="187" t="s">
        <v>72</v>
      </c>
      <c r="AY280" s="16" t="s">
        <v>115</v>
      </c>
      <c r="BE280" s="188">
        <f>IF(N280="základní",J280,0)</f>
        <v>0</v>
      </c>
      <c r="BF280" s="188">
        <f>IF(N280="snížená",J280,0)</f>
        <v>0</v>
      </c>
      <c r="BG280" s="188">
        <f>IF(N280="zákl. přenesená",J280,0)</f>
        <v>0</v>
      </c>
      <c r="BH280" s="188">
        <f>IF(N280="sníž. přenesená",J280,0)</f>
        <v>0</v>
      </c>
      <c r="BI280" s="188">
        <f>IF(N280="nulová",J280,0)</f>
        <v>0</v>
      </c>
      <c r="BJ280" s="16" t="s">
        <v>80</v>
      </c>
      <c r="BK280" s="188">
        <f>ROUND(I280*H280,2)</f>
        <v>0</v>
      </c>
      <c r="BL280" s="16" t="s">
        <v>116</v>
      </c>
      <c r="BM280" s="187" t="s">
        <v>913</v>
      </c>
    </row>
    <row r="281" s="2" customFormat="1">
      <c r="A281" s="37"/>
      <c r="B281" s="38"/>
      <c r="C281" s="194" t="s">
        <v>914</v>
      </c>
      <c r="D281" s="194" t="s">
        <v>882</v>
      </c>
      <c r="E281" s="195" t="s">
        <v>915</v>
      </c>
      <c r="F281" s="196" t="s">
        <v>916</v>
      </c>
      <c r="G281" s="197" t="s">
        <v>181</v>
      </c>
      <c r="H281" s="198">
        <v>50</v>
      </c>
      <c r="I281" s="199"/>
      <c r="J281" s="200">
        <f>ROUND(I281*H281,2)</f>
        <v>0</v>
      </c>
      <c r="K281" s="196" t="s">
        <v>113</v>
      </c>
      <c r="L281" s="43"/>
      <c r="M281" s="201" t="s">
        <v>19</v>
      </c>
      <c r="N281" s="202" t="s">
        <v>43</v>
      </c>
      <c r="O281" s="83"/>
      <c r="P281" s="185">
        <f>O281*H281</f>
        <v>0</v>
      </c>
      <c r="Q281" s="185">
        <v>0</v>
      </c>
      <c r="R281" s="185">
        <f>Q281*H281</f>
        <v>0</v>
      </c>
      <c r="S281" s="185">
        <v>0</v>
      </c>
      <c r="T281" s="18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7" t="s">
        <v>116</v>
      </c>
      <c r="AT281" s="187" t="s">
        <v>882</v>
      </c>
      <c r="AU281" s="187" t="s">
        <v>72</v>
      </c>
      <c r="AY281" s="16" t="s">
        <v>115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6" t="s">
        <v>80</v>
      </c>
      <c r="BK281" s="188">
        <f>ROUND(I281*H281,2)</f>
        <v>0</v>
      </c>
      <c r="BL281" s="16" t="s">
        <v>116</v>
      </c>
      <c r="BM281" s="187" t="s">
        <v>917</v>
      </c>
    </row>
    <row r="282" s="2" customFormat="1">
      <c r="A282" s="37"/>
      <c r="B282" s="38"/>
      <c r="C282" s="194" t="s">
        <v>918</v>
      </c>
      <c r="D282" s="194" t="s">
        <v>882</v>
      </c>
      <c r="E282" s="195" t="s">
        <v>919</v>
      </c>
      <c r="F282" s="196" t="s">
        <v>920</v>
      </c>
      <c r="G282" s="197" t="s">
        <v>112</v>
      </c>
      <c r="H282" s="198">
        <v>400</v>
      </c>
      <c r="I282" s="199"/>
      <c r="J282" s="200">
        <f>ROUND(I282*H282,2)</f>
        <v>0</v>
      </c>
      <c r="K282" s="196" t="s">
        <v>113</v>
      </c>
      <c r="L282" s="43"/>
      <c r="M282" s="201" t="s">
        <v>19</v>
      </c>
      <c r="N282" s="202" t="s">
        <v>43</v>
      </c>
      <c r="O282" s="83"/>
      <c r="P282" s="185">
        <f>O282*H282</f>
        <v>0</v>
      </c>
      <c r="Q282" s="185">
        <v>0</v>
      </c>
      <c r="R282" s="185">
        <f>Q282*H282</f>
        <v>0</v>
      </c>
      <c r="S282" s="185">
        <v>0</v>
      </c>
      <c r="T282" s="18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7" t="s">
        <v>116</v>
      </c>
      <c r="AT282" s="187" t="s">
        <v>882</v>
      </c>
      <c r="AU282" s="187" t="s">
        <v>72</v>
      </c>
      <c r="AY282" s="16" t="s">
        <v>115</v>
      </c>
      <c r="BE282" s="188">
        <f>IF(N282="základní",J282,0)</f>
        <v>0</v>
      </c>
      <c r="BF282" s="188">
        <f>IF(N282="snížená",J282,0)</f>
        <v>0</v>
      </c>
      <c r="BG282" s="188">
        <f>IF(N282="zákl. přenesená",J282,0)</f>
        <v>0</v>
      </c>
      <c r="BH282" s="188">
        <f>IF(N282="sníž. přenesená",J282,0)</f>
        <v>0</v>
      </c>
      <c r="BI282" s="188">
        <f>IF(N282="nulová",J282,0)</f>
        <v>0</v>
      </c>
      <c r="BJ282" s="16" t="s">
        <v>80</v>
      </c>
      <c r="BK282" s="188">
        <f>ROUND(I282*H282,2)</f>
        <v>0</v>
      </c>
      <c r="BL282" s="16" t="s">
        <v>116</v>
      </c>
      <c r="BM282" s="187" t="s">
        <v>921</v>
      </c>
    </row>
    <row r="283" s="2" customFormat="1">
      <c r="A283" s="37"/>
      <c r="B283" s="38"/>
      <c r="C283" s="194" t="s">
        <v>922</v>
      </c>
      <c r="D283" s="194" t="s">
        <v>882</v>
      </c>
      <c r="E283" s="195" t="s">
        <v>923</v>
      </c>
      <c r="F283" s="196" t="s">
        <v>924</v>
      </c>
      <c r="G283" s="197" t="s">
        <v>112</v>
      </c>
      <c r="H283" s="198">
        <v>300</v>
      </c>
      <c r="I283" s="199"/>
      <c r="J283" s="200">
        <f>ROUND(I283*H283,2)</f>
        <v>0</v>
      </c>
      <c r="K283" s="196" t="s">
        <v>113</v>
      </c>
      <c r="L283" s="43"/>
      <c r="M283" s="201" t="s">
        <v>19</v>
      </c>
      <c r="N283" s="202" t="s">
        <v>43</v>
      </c>
      <c r="O283" s="83"/>
      <c r="P283" s="185">
        <f>O283*H283</f>
        <v>0</v>
      </c>
      <c r="Q283" s="185">
        <v>0</v>
      </c>
      <c r="R283" s="185">
        <f>Q283*H283</f>
        <v>0</v>
      </c>
      <c r="S283" s="185">
        <v>0</v>
      </c>
      <c r="T283" s="18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7" t="s">
        <v>116</v>
      </c>
      <c r="AT283" s="187" t="s">
        <v>882</v>
      </c>
      <c r="AU283" s="187" t="s">
        <v>72</v>
      </c>
      <c r="AY283" s="16" t="s">
        <v>115</v>
      </c>
      <c r="BE283" s="188">
        <f>IF(N283="základní",J283,0)</f>
        <v>0</v>
      </c>
      <c r="BF283" s="188">
        <f>IF(N283="snížená",J283,0)</f>
        <v>0</v>
      </c>
      <c r="BG283" s="188">
        <f>IF(N283="zákl. přenesená",J283,0)</f>
        <v>0</v>
      </c>
      <c r="BH283" s="188">
        <f>IF(N283="sníž. přenesená",J283,0)</f>
        <v>0</v>
      </c>
      <c r="BI283" s="188">
        <f>IF(N283="nulová",J283,0)</f>
        <v>0</v>
      </c>
      <c r="BJ283" s="16" t="s">
        <v>80</v>
      </c>
      <c r="BK283" s="188">
        <f>ROUND(I283*H283,2)</f>
        <v>0</v>
      </c>
      <c r="BL283" s="16" t="s">
        <v>116</v>
      </c>
      <c r="BM283" s="187" t="s">
        <v>925</v>
      </c>
    </row>
    <row r="284" s="2" customFormat="1">
      <c r="A284" s="37"/>
      <c r="B284" s="38"/>
      <c r="C284" s="194" t="s">
        <v>926</v>
      </c>
      <c r="D284" s="194" t="s">
        <v>882</v>
      </c>
      <c r="E284" s="195" t="s">
        <v>927</v>
      </c>
      <c r="F284" s="196" t="s">
        <v>928</v>
      </c>
      <c r="G284" s="197" t="s">
        <v>112</v>
      </c>
      <c r="H284" s="198">
        <v>250</v>
      </c>
      <c r="I284" s="199"/>
      <c r="J284" s="200">
        <f>ROUND(I284*H284,2)</f>
        <v>0</v>
      </c>
      <c r="K284" s="196" t="s">
        <v>113</v>
      </c>
      <c r="L284" s="43"/>
      <c r="M284" s="201" t="s">
        <v>19</v>
      </c>
      <c r="N284" s="202" t="s">
        <v>43</v>
      </c>
      <c r="O284" s="83"/>
      <c r="P284" s="185">
        <f>O284*H284</f>
        <v>0</v>
      </c>
      <c r="Q284" s="185">
        <v>0</v>
      </c>
      <c r="R284" s="185">
        <f>Q284*H284</f>
        <v>0</v>
      </c>
      <c r="S284" s="185">
        <v>0</v>
      </c>
      <c r="T284" s="18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7" t="s">
        <v>116</v>
      </c>
      <c r="AT284" s="187" t="s">
        <v>882</v>
      </c>
      <c r="AU284" s="187" t="s">
        <v>72</v>
      </c>
      <c r="AY284" s="16" t="s">
        <v>115</v>
      </c>
      <c r="BE284" s="188">
        <f>IF(N284="základní",J284,0)</f>
        <v>0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16" t="s">
        <v>80</v>
      </c>
      <c r="BK284" s="188">
        <f>ROUND(I284*H284,2)</f>
        <v>0</v>
      </c>
      <c r="BL284" s="16" t="s">
        <v>116</v>
      </c>
      <c r="BM284" s="187" t="s">
        <v>929</v>
      </c>
    </row>
    <row r="285" s="2" customFormat="1">
      <c r="A285" s="37"/>
      <c r="B285" s="38"/>
      <c r="C285" s="194" t="s">
        <v>930</v>
      </c>
      <c r="D285" s="194" t="s">
        <v>882</v>
      </c>
      <c r="E285" s="195" t="s">
        <v>931</v>
      </c>
      <c r="F285" s="196" t="s">
        <v>932</v>
      </c>
      <c r="G285" s="197" t="s">
        <v>112</v>
      </c>
      <c r="H285" s="198">
        <v>1400</v>
      </c>
      <c r="I285" s="199"/>
      <c r="J285" s="200">
        <f>ROUND(I285*H285,2)</f>
        <v>0</v>
      </c>
      <c r="K285" s="196" t="s">
        <v>113</v>
      </c>
      <c r="L285" s="43"/>
      <c r="M285" s="201" t="s">
        <v>19</v>
      </c>
      <c r="N285" s="202" t="s">
        <v>43</v>
      </c>
      <c r="O285" s="83"/>
      <c r="P285" s="185">
        <f>O285*H285</f>
        <v>0</v>
      </c>
      <c r="Q285" s="185">
        <v>0</v>
      </c>
      <c r="R285" s="185">
        <f>Q285*H285</f>
        <v>0</v>
      </c>
      <c r="S285" s="185">
        <v>0</v>
      </c>
      <c r="T285" s="18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7" t="s">
        <v>116</v>
      </c>
      <c r="AT285" s="187" t="s">
        <v>882</v>
      </c>
      <c r="AU285" s="187" t="s">
        <v>72</v>
      </c>
      <c r="AY285" s="16" t="s">
        <v>115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16" t="s">
        <v>80</v>
      </c>
      <c r="BK285" s="188">
        <f>ROUND(I285*H285,2)</f>
        <v>0</v>
      </c>
      <c r="BL285" s="16" t="s">
        <v>116</v>
      </c>
      <c r="BM285" s="187" t="s">
        <v>933</v>
      </c>
    </row>
    <row r="286" s="2" customFormat="1" ht="16.5" customHeight="1">
      <c r="A286" s="37"/>
      <c r="B286" s="38"/>
      <c r="C286" s="194" t="s">
        <v>934</v>
      </c>
      <c r="D286" s="194" t="s">
        <v>882</v>
      </c>
      <c r="E286" s="195" t="s">
        <v>935</v>
      </c>
      <c r="F286" s="196" t="s">
        <v>936</v>
      </c>
      <c r="G286" s="197" t="s">
        <v>112</v>
      </c>
      <c r="H286" s="198">
        <v>700</v>
      </c>
      <c r="I286" s="199"/>
      <c r="J286" s="200">
        <f>ROUND(I286*H286,2)</f>
        <v>0</v>
      </c>
      <c r="K286" s="196" t="s">
        <v>113</v>
      </c>
      <c r="L286" s="43"/>
      <c r="M286" s="201" t="s">
        <v>19</v>
      </c>
      <c r="N286" s="202" t="s">
        <v>43</v>
      </c>
      <c r="O286" s="83"/>
      <c r="P286" s="185">
        <f>O286*H286</f>
        <v>0</v>
      </c>
      <c r="Q286" s="185">
        <v>0</v>
      </c>
      <c r="R286" s="185">
        <f>Q286*H286</f>
        <v>0</v>
      </c>
      <c r="S286" s="185">
        <v>0</v>
      </c>
      <c r="T286" s="186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7" t="s">
        <v>116</v>
      </c>
      <c r="AT286" s="187" t="s">
        <v>882</v>
      </c>
      <c r="AU286" s="187" t="s">
        <v>72</v>
      </c>
      <c r="AY286" s="16" t="s">
        <v>115</v>
      </c>
      <c r="BE286" s="188">
        <f>IF(N286="základní",J286,0)</f>
        <v>0</v>
      </c>
      <c r="BF286" s="188">
        <f>IF(N286="snížená",J286,0)</f>
        <v>0</v>
      </c>
      <c r="BG286" s="188">
        <f>IF(N286="zákl. přenesená",J286,0)</f>
        <v>0</v>
      </c>
      <c r="BH286" s="188">
        <f>IF(N286="sníž. přenesená",J286,0)</f>
        <v>0</v>
      </c>
      <c r="BI286" s="188">
        <f>IF(N286="nulová",J286,0)</f>
        <v>0</v>
      </c>
      <c r="BJ286" s="16" t="s">
        <v>80</v>
      </c>
      <c r="BK286" s="188">
        <f>ROUND(I286*H286,2)</f>
        <v>0</v>
      </c>
      <c r="BL286" s="16" t="s">
        <v>116</v>
      </c>
      <c r="BM286" s="187" t="s">
        <v>937</v>
      </c>
    </row>
    <row r="287" s="2" customFormat="1" ht="21.75" customHeight="1">
      <c r="A287" s="37"/>
      <c r="B287" s="38"/>
      <c r="C287" s="194" t="s">
        <v>938</v>
      </c>
      <c r="D287" s="194" t="s">
        <v>882</v>
      </c>
      <c r="E287" s="195" t="s">
        <v>939</v>
      </c>
      <c r="F287" s="196" t="s">
        <v>940</v>
      </c>
      <c r="G287" s="197" t="s">
        <v>871</v>
      </c>
      <c r="H287" s="198">
        <v>200</v>
      </c>
      <c r="I287" s="199"/>
      <c r="J287" s="200">
        <f>ROUND(I287*H287,2)</f>
        <v>0</v>
      </c>
      <c r="K287" s="196" t="s">
        <v>113</v>
      </c>
      <c r="L287" s="43"/>
      <c r="M287" s="201" t="s">
        <v>19</v>
      </c>
      <c r="N287" s="202" t="s">
        <v>43</v>
      </c>
      <c r="O287" s="83"/>
      <c r="P287" s="185">
        <f>O287*H287</f>
        <v>0</v>
      </c>
      <c r="Q287" s="185">
        <v>0</v>
      </c>
      <c r="R287" s="185">
        <f>Q287*H287</f>
        <v>0</v>
      </c>
      <c r="S287" s="185">
        <v>0</v>
      </c>
      <c r="T287" s="18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7" t="s">
        <v>116</v>
      </c>
      <c r="AT287" s="187" t="s">
        <v>882</v>
      </c>
      <c r="AU287" s="187" t="s">
        <v>72</v>
      </c>
      <c r="AY287" s="16" t="s">
        <v>115</v>
      </c>
      <c r="BE287" s="188">
        <f>IF(N287="základní",J287,0)</f>
        <v>0</v>
      </c>
      <c r="BF287" s="188">
        <f>IF(N287="snížená",J287,0)</f>
        <v>0</v>
      </c>
      <c r="BG287" s="188">
        <f>IF(N287="zákl. přenesená",J287,0)</f>
        <v>0</v>
      </c>
      <c r="BH287" s="188">
        <f>IF(N287="sníž. přenesená",J287,0)</f>
        <v>0</v>
      </c>
      <c r="BI287" s="188">
        <f>IF(N287="nulová",J287,0)</f>
        <v>0</v>
      </c>
      <c r="BJ287" s="16" t="s">
        <v>80</v>
      </c>
      <c r="BK287" s="188">
        <f>ROUND(I287*H287,2)</f>
        <v>0</v>
      </c>
      <c r="BL287" s="16" t="s">
        <v>116</v>
      </c>
      <c r="BM287" s="187" t="s">
        <v>941</v>
      </c>
    </row>
    <row r="288" s="2" customFormat="1">
      <c r="A288" s="37"/>
      <c r="B288" s="38"/>
      <c r="C288" s="194" t="s">
        <v>942</v>
      </c>
      <c r="D288" s="194" t="s">
        <v>882</v>
      </c>
      <c r="E288" s="195" t="s">
        <v>943</v>
      </c>
      <c r="F288" s="196" t="s">
        <v>944</v>
      </c>
      <c r="G288" s="197" t="s">
        <v>112</v>
      </c>
      <c r="H288" s="198">
        <v>800</v>
      </c>
      <c r="I288" s="199"/>
      <c r="J288" s="200">
        <f>ROUND(I288*H288,2)</f>
        <v>0</v>
      </c>
      <c r="K288" s="196" t="s">
        <v>113</v>
      </c>
      <c r="L288" s="43"/>
      <c r="M288" s="201" t="s">
        <v>19</v>
      </c>
      <c r="N288" s="202" t="s">
        <v>43</v>
      </c>
      <c r="O288" s="83"/>
      <c r="P288" s="185">
        <f>O288*H288</f>
        <v>0</v>
      </c>
      <c r="Q288" s="185">
        <v>0</v>
      </c>
      <c r="R288" s="185">
        <f>Q288*H288</f>
        <v>0</v>
      </c>
      <c r="S288" s="185">
        <v>0</v>
      </c>
      <c r="T288" s="18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7" t="s">
        <v>116</v>
      </c>
      <c r="AT288" s="187" t="s">
        <v>882</v>
      </c>
      <c r="AU288" s="187" t="s">
        <v>72</v>
      </c>
      <c r="AY288" s="16" t="s">
        <v>115</v>
      </c>
      <c r="BE288" s="188">
        <f>IF(N288="základní",J288,0)</f>
        <v>0</v>
      </c>
      <c r="BF288" s="188">
        <f>IF(N288="snížená",J288,0)</f>
        <v>0</v>
      </c>
      <c r="BG288" s="188">
        <f>IF(N288="zákl. přenesená",J288,0)</f>
        <v>0</v>
      </c>
      <c r="BH288" s="188">
        <f>IF(N288="sníž. přenesená",J288,0)</f>
        <v>0</v>
      </c>
      <c r="BI288" s="188">
        <f>IF(N288="nulová",J288,0)</f>
        <v>0</v>
      </c>
      <c r="BJ288" s="16" t="s">
        <v>80</v>
      </c>
      <c r="BK288" s="188">
        <f>ROUND(I288*H288,2)</f>
        <v>0</v>
      </c>
      <c r="BL288" s="16" t="s">
        <v>116</v>
      </c>
      <c r="BM288" s="187" t="s">
        <v>945</v>
      </c>
    </row>
    <row r="289" s="2" customFormat="1">
      <c r="A289" s="37"/>
      <c r="B289" s="38"/>
      <c r="C289" s="194" t="s">
        <v>946</v>
      </c>
      <c r="D289" s="194" t="s">
        <v>882</v>
      </c>
      <c r="E289" s="195" t="s">
        <v>947</v>
      </c>
      <c r="F289" s="196" t="s">
        <v>948</v>
      </c>
      <c r="G289" s="197" t="s">
        <v>181</v>
      </c>
      <c r="H289" s="198">
        <v>2</v>
      </c>
      <c r="I289" s="199"/>
      <c r="J289" s="200">
        <f>ROUND(I289*H289,2)</f>
        <v>0</v>
      </c>
      <c r="K289" s="196" t="s">
        <v>113</v>
      </c>
      <c r="L289" s="43"/>
      <c r="M289" s="201" t="s">
        <v>19</v>
      </c>
      <c r="N289" s="202" t="s">
        <v>43</v>
      </c>
      <c r="O289" s="83"/>
      <c r="P289" s="185">
        <f>O289*H289</f>
        <v>0</v>
      </c>
      <c r="Q289" s="185">
        <v>0</v>
      </c>
      <c r="R289" s="185">
        <f>Q289*H289</f>
        <v>0</v>
      </c>
      <c r="S289" s="185">
        <v>0</v>
      </c>
      <c r="T289" s="18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7" t="s">
        <v>116</v>
      </c>
      <c r="AT289" s="187" t="s">
        <v>882</v>
      </c>
      <c r="AU289" s="187" t="s">
        <v>72</v>
      </c>
      <c r="AY289" s="16" t="s">
        <v>115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16" t="s">
        <v>80</v>
      </c>
      <c r="BK289" s="188">
        <f>ROUND(I289*H289,2)</f>
        <v>0</v>
      </c>
      <c r="BL289" s="16" t="s">
        <v>116</v>
      </c>
      <c r="BM289" s="187" t="s">
        <v>949</v>
      </c>
    </row>
    <row r="290" s="2" customFormat="1" ht="16.5" customHeight="1">
      <c r="A290" s="37"/>
      <c r="B290" s="38"/>
      <c r="C290" s="194" t="s">
        <v>950</v>
      </c>
      <c r="D290" s="194" t="s">
        <v>882</v>
      </c>
      <c r="E290" s="195" t="s">
        <v>951</v>
      </c>
      <c r="F290" s="196" t="s">
        <v>952</v>
      </c>
      <c r="G290" s="197" t="s">
        <v>112</v>
      </c>
      <c r="H290" s="198">
        <v>6</v>
      </c>
      <c r="I290" s="199"/>
      <c r="J290" s="200">
        <f>ROUND(I290*H290,2)</f>
        <v>0</v>
      </c>
      <c r="K290" s="196" t="s">
        <v>113</v>
      </c>
      <c r="L290" s="43"/>
      <c r="M290" s="201" t="s">
        <v>19</v>
      </c>
      <c r="N290" s="202" t="s">
        <v>43</v>
      </c>
      <c r="O290" s="83"/>
      <c r="P290" s="185">
        <f>O290*H290</f>
        <v>0</v>
      </c>
      <c r="Q290" s="185">
        <v>0</v>
      </c>
      <c r="R290" s="185">
        <f>Q290*H290</f>
        <v>0</v>
      </c>
      <c r="S290" s="185">
        <v>0</v>
      </c>
      <c r="T290" s="18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7" t="s">
        <v>116</v>
      </c>
      <c r="AT290" s="187" t="s">
        <v>882</v>
      </c>
      <c r="AU290" s="187" t="s">
        <v>72</v>
      </c>
      <c r="AY290" s="16" t="s">
        <v>115</v>
      </c>
      <c r="BE290" s="188">
        <f>IF(N290="základní",J290,0)</f>
        <v>0</v>
      </c>
      <c r="BF290" s="188">
        <f>IF(N290="snížená",J290,0)</f>
        <v>0</v>
      </c>
      <c r="BG290" s="188">
        <f>IF(N290="zákl. přenesená",J290,0)</f>
        <v>0</v>
      </c>
      <c r="BH290" s="188">
        <f>IF(N290="sníž. přenesená",J290,0)</f>
        <v>0</v>
      </c>
      <c r="BI290" s="188">
        <f>IF(N290="nulová",J290,0)</f>
        <v>0</v>
      </c>
      <c r="BJ290" s="16" t="s">
        <v>80</v>
      </c>
      <c r="BK290" s="188">
        <f>ROUND(I290*H290,2)</f>
        <v>0</v>
      </c>
      <c r="BL290" s="16" t="s">
        <v>116</v>
      </c>
      <c r="BM290" s="187" t="s">
        <v>953</v>
      </c>
    </row>
    <row r="291" s="2" customFormat="1" ht="16.5" customHeight="1">
      <c r="A291" s="37"/>
      <c r="B291" s="38"/>
      <c r="C291" s="194" t="s">
        <v>954</v>
      </c>
      <c r="D291" s="194" t="s">
        <v>882</v>
      </c>
      <c r="E291" s="195" t="s">
        <v>955</v>
      </c>
      <c r="F291" s="196" t="s">
        <v>956</v>
      </c>
      <c r="G291" s="197" t="s">
        <v>112</v>
      </c>
      <c r="H291" s="198">
        <v>100</v>
      </c>
      <c r="I291" s="199"/>
      <c r="J291" s="200">
        <f>ROUND(I291*H291,2)</f>
        <v>0</v>
      </c>
      <c r="K291" s="196" t="s">
        <v>113</v>
      </c>
      <c r="L291" s="43"/>
      <c r="M291" s="201" t="s">
        <v>19</v>
      </c>
      <c r="N291" s="202" t="s">
        <v>43</v>
      </c>
      <c r="O291" s="83"/>
      <c r="P291" s="185">
        <f>O291*H291</f>
        <v>0</v>
      </c>
      <c r="Q291" s="185">
        <v>0</v>
      </c>
      <c r="R291" s="185">
        <f>Q291*H291</f>
        <v>0</v>
      </c>
      <c r="S291" s="185">
        <v>0</v>
      </c>
      <c r="T291" s="186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7" t="s">
        <v>116</v>
      </c>
      <c r="AT291" s="187" t="s">
        <v>882</v>
      </c>
      <c r="AU291" s="187" t="s">
        <v>72</v>
      </c>
      <c r="AY291" s="16" t="s">
        <v>115</v>
      </c>
      <c r="BE291" s="188">
        <f>IF(N291="základní",J291,0)</f>
        <v>0</v>
      </c>
      <c r="BF291" s="188">
        <f>IF(N291="snížená",J291,0)</f>
        <v>0</v>
      </c>
      <c r="BG291" s="188">
        <f>IF(N291="zákl. přenesená",J291,0)</f>
        <v>0</v>
      </c>
      <c r="BH291" s="188">
        <f>IF(N291="sníž. přenesená",J291,0)</f>
        <v>0</v>
      </c>
      <c r="BI291" s="188">
        <f>IF(N291="nulová",J291,0)</f>
        <v>0</v>
      </c>
      <c r="BJ291" s="16" t="s">
        <v>80</v>
      </c>
      <c r="BK291" s="188">
        <f>ROUND(I291*H291,2)</f>
        <v>0</v>
      </c>
      <c r="BL291" s="16" t="s">
        <v>116</v>
      </c>
      <c r="BM291" s="187" t="s">
        <v>957</v>
      </c>
    </row>
    <row r="292" s="2" customFormat="1" ht="21.75" customHeight="1">
      <c r="A292" s="37"/>
      <c r="B292" s="38"/>
      <c r="C292" s="194" t="s">
        <v>958</v>
      </c>
      <c r="D292" s="194" t="s">
        <v>882</v>
      </c>
      <c r="E292" s="195" t="s">
        <v>959</v>
      </c>
      <c r="F292" s="196" t="s">
        <v>960</v>
      </c>
      <c r="G292" s="197" t="s">
        <v>112</v>
      </c>
      <c r="H292" s="198">
        <v>11350</v>
      </c>
      <c r="I292" s="199"/>
      <c r="J292" s="200">
        <f>ROUND(I292*H292,2)</f>
        <v>0</v>
      </c>
      <c r="K292" s="196" t="s">
        <v>113</v>
      </c>
      <c r="L292" s="43"/>
      <c r="M292" s="201" t="s">
        <v>19</v>
      </c>
      <c r="N292" s="202" t="s">
        <v>43</v>
      </c>
      <c r="O292" s="83"/>
      <c r="P292" s="185">
        <f>O292*H292</f>
        <v>0</v>
      </c>
      <c r="Q292" s="185">
        <v>0</v>
      </c>
      <c r="R292" s="185">
        <f>Q292*H292</f>
        <v>0</v>
      </c>
      <c r="S292" s="185">
        <v>0</v>
      </c>
      <c r="T292" s="18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7" t="s">
        <v>116</v>
      </c>
      <c r="AT292" s="187" t="s">
        <v>882</v>
      </c>
      <c r="AU292" s="187" t="s">
        <v>72</v>
      </c>
      <c r="AY292" s="16" t="s">
        <v>115</v>
      </c>
      <c r="BE292" s="188">
        <f>IF(N292="základní",J292,0)</f>
        <v>0</v>
      </c>
      <c r="BF292" s="188">
        <f>IF(N292="snížená",J292,0)</f>
        <v>0</v>
      </c>
      <c r="BG292" s="188">
        <f>IF(N292="zákl. přenesená",J292,0)</f>
        <v>0</v>
      </c>
      <c r="BH292" s="188">
        <f>IF(N292="sníž. přenesená",J292,0)</f>
        <v>0</v>
      </c>
      <c r="BI292" s="188">
        <f>IF(N292="nulová",J292,0)</f>
        <v>0</v>
      </c>
      <c r="BJ292" s="16" t="s">
        <v>80</v>
      </c>
      <c r="BK292" s="188">
        <f>ROUND(I292*H292,2)</f>
        <v>0</v>
      </c>
      <c r="BL292" s="16" t="s">
        <v>116</v>
      </c>
      <c r="BM292" s="187" t="s">
        <v>961</v>
      </c>
    </row>
    <row r="293" s="2" customFormat="1" ht="21.75" customHeight="1">
      <c r="A293" s="37"/>
      <c r="B293" s="38"/>
      <c r="C293" s="194" t="s">
        <v>962</v>
      </c>
      <c r="D293" s="194" t="s">
        <v>882</v>
      </c>
      <c r="E293" s="195" t="s">
        <v>963</v>
      </c>
      <c r="F293" s="196" t="s">
        <v>964</v>
      </c>
      <c r="G293" s="197" t="s">
        <v>112</v>
      </c>
      <c r="H293" s="198">
        <v>3000</v>
      </c>
      <c r="I293" s="199"/>
      <c r="J293" s="200">
        <f>ROUND(I293*H293,2)</f>
        <v>0</v>
      </c>
      <c r="K293" s="196" t="s">
        <v>113</v>
      </c>
      <c r="L293" s="43"/>
      <c r="M293" s="201" t="s">
        <v>19</v>
      </c>
      <c r="N293" s="202" t="s">
        <v>43</v>
      </c>
      <c r="O293" s="83"/>
      <c r="P293" s="185">
        <f>O293*H293</f>
        <v>0</v>
      </c>
      <c r="Q293" s="185">
        <v>0</v>
      </c>
      <c r="R293" s="185">
        <f>Q293*H293</f>
        <v>0</v>
      </c>
      <c r="S293" s="185">
        <v>0</v>
      </c>
      <c r="T293" s="18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7" t="s">
        <v>116</v>
      </c>
      <c r="AT293" s="187" t="s">
        <v>882</v>
      </c>
      <c r="AU293" s="187" t="s">
        <v>72</v>
      </c>
      <c r="AY293" s="16" t="s">
        <v>115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16" t="s">
        <v>80</v>
      </c>
      <c r="BK293" s="188">
        <f>ROUND(I293*H293,2)</f>
        <v>0</v>
      </c>
      <c r="BL293" s="16" t="s">
        <v>116</v>
      </c>
      <c r="BM293" s="187" t="s">
        <v>965</v>
      </c>
    </row>
    <row r="294" s="2" customFormat="1" ht="21.75" customHeight="1">
      <c r="A294" s="37"/>
      <c r="B294" s="38"/>
      <c r="C294" s="194" t="s">
        <v>966</v>
      </c>
      <c r="D294" s="194" t="s">
        <v>882</v>
      </c>
      <c r="E294" s="195" t="s">
        <v>967</v>
      </c>
      <c r="F294" s="196" t="s">
        <v>968</v>
      </c>
      <c r="G294" s="197" t="s">
        <v>112</v>
      </c>
      <c r="H294" s="198">
        <v>300</v>
      </c>
      <c r="I294" s="199"/>
      <c r="J294" s="200">
        <f>ROUND(I294*H294,2)</f>
        <v>0</v>
      </c>
      <c r="K294" s="196" t="s">
        <v>113</v>
      </c>
      <c r="L294" s="43"/>
      <c r="M294" s="201" t="s">
        <v>19</v>
      </c>
      <c r="N294" s="202" t="s">
        <v>43</v>
      </c>
      <c r="O294" s="83"/>
      <c r="P294" s="185">
        <f>O294*H294</f>
        <v>0</v>
      </c>
      <c r="Q294" s="185">
        <v>0</v>
      </c>
      <c r="R294" s="185">
        <f>Q294*H294</f>
        <v>0</v>
      </c>
      <c r="S294" s="185">
        <v>0</v>
      </c>
      <c r="T294" s="18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7" t="s">
        <v>116</v>
      </c>
      <c r="AT294" s="187" t="s">
        <v>882</v>
      </c>
      <c r="AU294" s="187" t="s">
        <v>72</v>
      </c>
      <c r="AY294" s="16" t="s">
        <v>115</v>
      </c>
      <c r="BE294" s="188">
        <f>IF(N294="základní",J294,0)</f>
        <v>0</v>
      </c>
      <c r="BF294" s="188">
        <f>IF(N294="snížená",J294,0)</f>
        <v>0</v>
      </c>
      <c r="BG294" s="188">
        <f>IF(N294="zákl. přenesená",J294,0)</f>
        <v>0</v>
      </c>
      <c r="BH294" s="188">
        <f>IF(N294="sníž. přenesená",J294,0)</f>
        <v>0</v>
      </c>
      <c r="BI294" s="188">
        <f>IF(N294="nulová",J294,0)</f>
        <v>0</v>
      </c>
      <c r="BJ294" s="16" t="s">
        <v>80</v>
      </c>
      <c r="BK294" s="188">
        <f>ROUND(I294*H294,2)</f>
        <v>0</v>
      </c>
      <c r="BL294" s="16" t="s">
        <v>116</v>
      </c>
      <c r="BM294" s="187" t="s">
        <v>969</v>
      </c>
    </row>
    <row r="295" s="2" customFormat="1" ht="21.75" customHeight="1">
      <c r="A295" s="37"/>
      <c r="B295" s="38"/>
      <c r="C295" s="194" t="s">
        <v>970</v>
      </c>
      <c r="D295" s="194" t="s">
        <v>882</v>
      </c>
      <c r="E295" s="195" t="s">
        <v>971</v>
      </c>
      <c r="F295" s="196" t="s">
        <v>972</v>
      </c>
      <c r="G295" s="197" t="s">
        <v>112</v>
      </c>
      <c r="H295" s="198">
        <v>3000</v>
      </c>
      <c r="I295" s="199"/>
      <c r="J295" s="200">
        <f>ROUND(I295*H295,2)</f>
        <v>0</v>
      </c>
      <c r="K295" s="196" t="s">
        <v>113</v>
      </c>
      <c r="L295" s="43"/>
      <c r="M295" s="201" t="s">
        <v>19</v>
      </c>
      <c r="N295" s="202" t="s">
        <v>43</v>
      </c>
      <c r="O295" s="83"/>
      <c r="P295" s="185">
        <f>O295*H295</f>
        <v>0</v>
      </c>
      <c r="Q295" s="185">
        <v>0</v>
      </c>
      <c r="R295" s="185">
        <f>Q295*H295</f>
        <v>0</v>
      </c>
      <c r="S295" s="185">
        <v>0</v>
      </c>
      <c r="T295" s="18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7" t="s">
        <v>116</v>
      </c>
      <c r="AT295" s="187" t="s">
        <v>882</v>
      </c>
      <c r="AU295" s="187" t="s">
        <v>72</v>
      </c>
      <c r="AY295" s="16" t="s">
        <v>115</v>
      </c>
      <c r="BE295" s="188">
        <f>IF(N295="základní",J295,0)</f>
        <v>0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16" t="s">
        <v>80</v>
      </c>
      <c r="BK295" s="188">
        <f>ROUND(I295*H295,2)</f>
        <v>0</v>
      </c>
      <c r="BL295" s="16" t="s">
        <v>116</v>
      </c>
      <c r="BM295" s="187" t="s">
        <v>973</v>
      </c>
    </row>
    <row r="296" s="2" customFormat="1">
      <c r="A296" s="37"/>
      <c r="B296" s="38"/>
      <c r="C296" s="194" t="s">
        <v>974</v>
      </c>
      <c r="D296" s="194" t="s">
        <v>882</v>
      </c>
      <c r="E296" s="195" t="s">
        <v>975</v>
      </c>
      <c r="F296" s="196" t="s">
        <v>976</v>
      </c>
      <c r="G296" s="197" t="s">
        <v>181</v>
      </c>
      <c r="H296" s="198">
        <v>10</v>
      </c>
      <c r="I296" s="199"/>
      <c r="J296" s="200">
        <f>ROUND(I296*H296,2)</f>
        <v>0</v>
      </c>
      <c r="K296" s="196" t="s">
        <v>113</v>
      </c>
      <c r="L296" s="43"/>
      <c r="M296" s="201" t="s">
        <v>19</v>
      </c>
      <c r="N296" s="202" t="s">
        <v>43</v>
      </c>
      <c r="O296" s="83"/>
      <c r="P296" s="185">
        <f>O296*H296</f>
        <v>0</v>
      </c>
      <c r="Q296" s="185">
        <v>0</v>
      </c>
      <c r="R296" s="185">
        <f>Q296*H296</f>
        <v>0</v>
      </c>
      <c r="S296" s="185">
        <v>0</v>
      </c>
      <c r="T296" s="18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7" t="s">
        <v>116</v>
      </c>
      <c r="AT296" s="187" t="s">
        <v>882</v>
      </c>
      <c r="AU296" s="187" t="s">
        <v>72</v>
      </c>
      <c r="AY296" s="16" t="s">
        <v>115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6" t="s">
        <v>80</v>
      </c>
      <c r="BK296" s="188">
        <f>ROUND(I296*H296,2)</f>
        <v>0</v>
      </c>
      <c r="BL296" s="16" t="s">
        <v>116</v>
      </c>
      <c r="BM296" s="187" t="s">
        <v>977</v>
      </c>
    </row>
    <row r="297" s="2" customFormat="1" ht="16.5" customHeight="1">
      <c r="A297" s="37"/>
      <c r="B297" s="38"/>
      <c r="C297" s="194" t="s">
        <v>978</v>
      </c>
      <c r="D297" s="194" t="s">
        <v>882</v>
      </c>
      <c r="E297" s="195" t="s">
        <v>979</v>
      </c>
      <c r="F297" s="196" t="s">
        <v>980</v>
      </c>
      <c r="G297" s="197" t="s">
        <v>181</v>
      </c>
      <c r="H297" s="198">
        <v>100</v>
      </c>
      <c r="I297" s="199"/>
      <c r="J297" s="200">
        <f>ROUND(I297*H297,2)</f>
        <v>0</v>
      </c>
      <c r="K297" s="196" t="s">
        <v>113</v>
      </c>
      <c r="L297" s="43"/>
      <c r="M297" s="201" t="s">
        <v>19</v>
      </c>
      <c r="N297" s="202" t="s">
        <v>43</v>
      </c>
      <c r="O297" s="83"/>
      <c r="P297" s="185">
        <f>O297*H297</f>
        <v>0</v>
      </c>
      <c r="Q297" s="185">
        <v>0</v>
      </c>
      <c r="R297" s="185">
        <f>Q297*H297</f>
        <v>0</v>
      </c>
      <c r="S297" s="185">
        <v>0</v>
      </c>
      <c r="T297" s="186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7" t="s">
        <v>116</v>
      </c>
      <c r="AT297" s="187" t="s">
        <v>882</v>
      </c>
      <c r="AU297" s="187" t="s">
        <v>72</v>
      </c>
      <c r="AY297" s="16" t="s">
        <v>115</v>
      </c>
      <c r="BE297" s="188">
        <f>IF(N297="základní",J297,0)</f>
        <v>0</v>
      </c>
      <c r="BF297" s="188">
        <f>IF(N297="snížená",J297,0)</f>
        <v>0</v>
      </c>
      <c r="BG297" s="188">
        <f>IF(N297="zákl. přenesená",J297,0)</f>
        <v>0</v>
      </c>
      <c r="BH297" s="188">
        <f>IF(N297="sníž. přenesená",J297,0)</f>
        <v>0</v>
      </c>
      <c r="BI297" s="188">
        <f>IF(N297="nulová",J297,0)</f>
        <v>0</v>
      </c>
      <c r="BJ297" s="16" t="s">
        <v>80</v>
      </c>
      <c r="BK297" s="188">
        <f>ROUND(I297*H297,2)</f>
        <v>0</v>
      </c>
      <c r="BL297" s="16" t="s">
        <v>116</v>
      </c>
      <c r="BM297" s="187" t="s">
        <v>981</v>
      </c>
    </row>
    <row r="298" s="2" customFormat="1" ht="16.5" customHeight="1">
      <c r="A298" s="37"/>
      <c r="B298" s="38"/>
      <c r="C298" s="194" t="s">
        <v>982</v>
      </c>
      <c r="D298" s="194" t="s">
        <v>882</v>
      </c>
      <c r="E298" s="195" t="s">
        <v>983</v>
      </c>
      <c r="F298" s="196" t="s">
        <v>984</v>
      </c>
      <c r="G298" s="197" t="s">
        <v>112</v>
      </c>
      <c r="H298" s="198">
        <v>3595</v>
      </c>
      <c r="I298" s="199"/>
      <c r="J298" s="200">
        <f>ROUND(I298*H298,2)</f>
        <v>0</v>
      </c>
      <c r="K298" s="196" t="s">
        <v>113</v>
      </c>
      <c r="L298" s="43"/>
      <c r="M298" s="201" t="s">
        <v>19</v>
      </c>
      <c r="N298" s="202" t="s">
        <v>43</v>
      </c>
      <c r="O298" s="83"/>
      <c r="P298" s="185">
        <f>O298*H298</f>
        <v>0</v>
      </c>
      <c r="Q298" s="185">
        <v>0</v>
      </c>
      <c r="R298" s="185">
        <f>Q298*H298</f>
        <v>0</v>
      </c>
      <c r="S298" s="185">
        <v>0</v>
      </c>
      <c r="T298" s="18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7" t="s">
        <v>116</v>
      </c>
      <c r="AT298" s="187" t="s">
        <v>882</v>
      </c>
      <c r="AU298" s="187" t="s">
        <v>72</v>
      </c>
      <c r="AY298" s="16" t="s">
        <v>115</v>
      </c>
      <c r="BE298" s="188">
        <f>IF(N298="základní",J298,0)</f>
        <v>0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16" t="s">
        <v>80</v>
      </c>
      <c r="BK298" s="188">
        <f>ROUND(I298*H298,2)</f>
        <v>0</v>
      </c>
      <c r="BL298" s="16" t="s">
        <v>116</v>
      </c>
      <c r="BM298" s="187" t="s">
        <v>985</v>
      </c>
    </row>
    <row r="299" s="2" customFormat="1">
      <c r="A299" s="37"/>
      <c r="B299" s="38"/>
      <c r="C299" s="194" t="s">
        <v>986</v>
      </c>
      <c r="D299" s="194" t="s">
        <v>882</v>
      </c>
      <c r="E299" s="195" t="s">
        <v>987</v>
      </c>
      <c r="F299" s="196" t="s">
        <v>988</v>
      </c>
      <c r="G299" s="197" t="s">
        <v>181</v>
      </c>
      <c r="H299" s="198">
        <v>50</v>
      </c>
      <c r="I299" s="199"/>
      <c r="J299" s="200">
        <f>ROUND(I299*H299,2)</f>
        <v>0</v>
      </c>
      <c r="K299" s="196" t="s">
        <v>113</v>
      </c>
      <c r="L299" s="43"/>
      <c r="M299" s="201" t="s">
        <v>19</v>
      </c>
      <c r="N299" s="202" t="s">
        <v>43</v>
      </c>
      <c r="O299" s="83"/>
      <c r="P299" s="185">
        <f>O299*H299</f>
        <v>0</v>
      </c>
      <c r="Q299" s="185">
        <v>0</v>
      </c>
      <c r="R299" s="185">
        <f>Q299*H299</f>
        <v>0</v>
      </c>
      <c r="S299" s="185">
        <v>0</v>
      </c>
      <c r="T299" s="186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7" t="s">
        <v>116</v>
      </c>
      <c r="AT299" s="187" t="s">
        <v>882</v>
      </c>
      <c r="AU299" s="187" t="s">
        <v>72</v>
      </c>
      <c r="AY299" s="16" t="s">
        <v>115</v>
      </c>
      <c r="BE299" s="188">
        <f>IF(N299="základní",J299,0)</f>
        <v>0</v>
      </c>
      <c r="BF299" s="188">
        <f>IF(N299="snížená",J299,0)</f>
        <v>0</v>
      </c>
      <c r="BG299" s="188">
        <f>IF(N299="zákl. přenesená",J299,0)</f>
        <v>0</v>
      </c>
      <c r="BH299" s="188">
        <f>IF(N299="sníž. přenesená",J299,0)</f>
        <v>0</v>
      </c>
      <c r="BI299" s="188">
        <f>IF(N299="nulová",J299,0)</f>
        <v>0</v>
      </c>
      <c r="BJ299" s="16" t="s">
        <v>80</v>
      </c>
      <c r="BK299" s="188">
        <f>ROUND(I299*H299,2)</f>
        <v>0</v>
      </c>
      <c r="BL299" s="16" t="s">
        <v>116</v>
      </c>
      <c r="BM299" s="187" t="s">
        <v>989</v>
      </c>
    </row>
    <row r="300" s="2" customFormat="1">
      <c r="A300" s="37"/>
      <c r="B300" s="38"/>
      <c r="C300" s="194" t="s">
        <v>990</v>
      </c>
      <c r="D300" s="194" t="s">
        <v>882</v>
      </c>
      <c r="E300" s="195" t="s">
        <v>991</v>
      </c>
      <c r="F300" s="196" t="s">
        <v>992</v>
      </c>
      <c r="G300" s="197" t="s">
        <v>181</v>
      </c>
      <c r="H300" s="198">
        <v>20</v>
      </c>
      <c r="I300" s="199"/>
      <c r="J300" s="200">
        <f>ROUND(I300*H300,2)</f>
        <v>0</v>
      </c>
      <c r="K300" s="196" t="s">
        <v>113</v>
      </c>
      <c r="L300" s="43"/>
      <c r="M300" s="201" t="s">
        <v>19</v>
      </c>
      <c r="N300" s="202" t="s">
        <v>43</v>
      </c>
      <c r="O300" s="83"/>
      <c r="P300" s="185">
        <f>O300*H300</f>
        <v>0</v>
      </c>
      <c r="Q300" s="185">
        <v>0</v>
      </c>
      <c r="R300" s="185">
        <f>Q300*H300</f>
        <v>0</v>
      </c>
      <c r="S300" s="185">
        <v>0</v>
      </c>
      <c r="T300" s="18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7" t="s">
        <v>116</v>
      </c>
      <c r="AT300" s="187" t="s">
        <v>882</v>
      </c>
      <c r="AU300" s="187" t="s">
        <v>72</v>
      </c>
      <c r="AY300" s="16" t="s">
        <v>115</v>
      </c>
      <c r="BE300" s="188">
        <f>IF(N300="základní",J300,0)</f>
        <v>0</v>
      </c>
      <c r="BF300" s="188">
        <f>IF(N300="snížená",J300,0)</f>
        <v>0</v>
      </c>
      <c r="BG300" s="188">
        <f>IF(N300="zákl. přenesená",J300,0)</f>
        <v>0</v>
      </c>
      <c r="BH300" s="188">
        <f>IF(N300="sníž. přenesená",J300,0)</f>
        <v>0</v>
      </c>
      <c r="BI300" s="188">
        <f>IF(N300="nulová",J300,0)</f>
        <v>0</v>
      </c>
      <c r="BJ300" s="16" t="s">
        <v>80</v>
      </c>
      <c r="BK300" s="188">
        <f>ROUND(I300*H300,2)</f>
        <v>0</v>
      </c>
      <c r="BL300" s="16" t="s">
        <v>116</v>
      </c>
      <c r="BM300" s="187" t="s">
        <v>993</v>
      </c>
    </row>
    <row r="301" s="2" customFormat="1">
      <c r="A301" s="37"/>
      <c r="B301" s="38"/>
      <c r="C301" s="194" t="s">
        <v>994</v>
      </c>
      <c r="D301" s="194" t="s">
        <v>882</v>
      </c>
      <c r="E301" s="195" t="s">
        <v>995</v>
      </c>
      <c r="F301" s="196" t="s">
        <v>996</v>
      </c>
      <c r="G301" s="197" t="s">
        <v>181</v>
      </c>
      <c r="H301" s="198">
        <v>100</v>
      </c>
      <c r="I301" s="199"/>
      <c r="J301" s="200">
        <f>ROUND(I301*H301,2)</f>
        <v>0</v>
      </c>
      <c r="K301" s="196" t="s">
        <v>113</v>
      </c>
      <c r="L301" s="43"/>
      <c r="M301" s="201" t="s">
        <v>19</v>
      </c>
      <c r="N301" s="202" t="s">
        <v>43</v>
      </c>
      <c r="O301" s="83"/>
      <c r="P301" s="185">
        <f>O301*H301</f>
        <v>0</v>
      </c>
      <c r="Q301" s="185">
        <v>0</v>
      </c>
      <c r="R301" s="185">
        <f>Q301*H301</f>
        <v>0</v>
      </c>
      <c r="S301" s="185">
        <v>0</v>
      </c>
      <c r="T301" s="18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7" t="s">
        <v>116</v>
      </c>
      <c r="AT301" s="187" t="s">
        <v>882</v>
      </c>
      <c r="AU301" s="187" t="s">
        <v>72</v>
      </c>
      <c r="AY301" s="16" t="s">
        <v>115</v>
      </c>
      <c r="BE301" s="188">
        <f>IF(N301="základní",J301,0)</f>
        <v>0</v>
      </c>
      <c r="BF301" s="188">
        <f>IF(N301="snížená",J301,0)</f>
        <v>0</v>
      </c>
      <c r="BG301" s="188">
        <f>IF(N301="zákl. přenesená",J301,0)</f>
        <v>0</v>
      </c>
      <c r="BH301" s="188">
        <f>IF(N301="sníž. přenesená",J301,0)</f>
        <v>0</v>
      </c>
      <c r="BI301" s="188">
        <f>IF(N301="nulová",J301,0)</f>
        <v>0</v>
      </c>
      <c r="BJ301" s="16" t="s">
        <v>80</v>
      </c>
      <c r="BK301" s="188">
        <f>ROUND(I301*H301,2)</f>
        <v>0</v>
      </c>
      <c r="BL301" s="16" t="s">
        <v>116</v>
      </c>
      <c r="BM301" s="187" t="s">
        <v>997</v>
      </c>
    </row>
    <row r="302" s="2" customFormat="1">
      <c r="A302" s="37"/>
      <c r="B302" s="38"/>
      <c r="C302" s="194" t="s">
        <v>998</v>
      </c>
      <c r="D302" s="194" t="s">
        <v>882</v>
      </c>
      <c r="E302" s="195" t="s">
        <v>999</v>
      </c>
      <c r="F302" s="196" t="s">
        <v>1000</v>
      </c>
      <c r="G302" s="197" t="s">
        <v>181</v>
      </c>
      <c r="H302" s="198">
        <v>40</v>
      </c>
      <c r="I302" s="199"/>
      <c r="J302" s="200">
        <f>ROUND(I302*H302,2)</f>
        <v>0</v>
      </c>
      <c r="K302" s="196" t="s">
        <v>113</v>
      </c>
      <c r="L302" s="43"/>
      <c r="M302" s="201" t="s">
        <v>19</v>
      </c>
      <c r="N302" s="202" t="s">
        <v>43</v>
      </c>
      <c r="O302" s="83"/>
      <c r="P302" s="185">
        <f>O302*H302</f>
        <v>0</v>
      </c>
      <c r="Q302" s="185">
        <v>0</v>
      </c>
      <c r="R302" s="185">
        <f>Q302*H302</f>
        <v>0</v>
      </c>
      <c r="S302" s="185">
        <v>0</v>
      </c>
      <c r="T302" s="18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7" t="s">
        <v>116</v>
      </c>
      <c r="AT302" s="187" t="s">
        <v>882</v>
      </c>
      <c r="AU302" s="187" t="s">
        <v>72</v>
      </c>
      <c r="AY302" s="16" t="s">
        <v>115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16" t="s">
        <v>80</v>
      </c>
      <c r="BK302" s="188">
        <f>ROUND(I302*H302,2)</f>
        <v>0</v>
      </c>
      <c r="BL302" s="16" t="s">
        <v>116</v>
      </c>
      <c r="BM302" s="187" t="s">
        <v>1001</v>
      </c>
    </row>
    <row r="303" s="2" customFormat="1">
      <c r="A303" s="37"/>
      <c r="B303" s="38"/>
      <c r="C303" s="194" t="s">
        <v>1002</v>
      </c>
      <c r="D303" s="194" t="s">
        <v>882</v>
      </c>
      <c r="E303" s="195" t="s">
        <v>1003</v>
      </c>
      <c r="F303" s="196" t="s">
        <v>1004</v>
      </c>
      <c r="G303" s="197" t="s">
        <v>181</v>
      </c>
      <c r="H303" s="198">
        <v>50</v>
      </c>
      <c r="I303" s="199"/>
      <c r="J303" s="200">
        <f>ROUND(I303*H303,2)</f>
        <v>0</v>
      </c>
      <c r="K303" s="196" t="s">
        <v>113</v>
      </c>
      <c r="L303" s="43"/>
      <c r="M303" s="201" t="s">
        <v>19</v>
      </c>
      <c r="N303" s="202" t="s">
        <v>43</v>
      </c>
      <c r="O303" s="83"/>
      <c r="P303" s="185">
        <f>O303*H303</f>
        <v>0</v>
      </c>
      <c r="Q303" s="185">
        <v>0</v>
      </c>
      <c r="R303" s="185">
        <f>Q303*H303</f>
        <v>0</v>
      </c>
      <c r="S303" s="185">
        <v>0</v>
      </c>
      <c r="T303" s="186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7" t="s">
        <v>116</v>
      </c>
      <c r="AT303" s="187" t="s">
        <v>882</v>
      </c>
      <c r="AU303" s="187" t="s">
        <v>72</v>
      </c>
      <c r="AY303" s="16" t="s">
        <v>115</v>
      </c>
      <c r="BE303" s="188">
        <f>IF(N303="základní",J303,0)</f>
        <v>0</v>
      </c>
      <c r="BF303" s="188">
        <f>IF(N303="snížená",J303,0)</f>
        <v>0</v>
      </c>
      <c r="BG303" s="188">
        <f>IF(N303="zákl. přenesená",J303,0)</f>
        <v>0</v>
      </c>
      <c r="BH303" s="188">
        <f>IF(N303="sníž. přenesená",J303,0)</f>
        <v>0</v>
      </c>
      <c r="BI303" s="188">
        <f>IF(N303="nulová",J303,0)</f>
        <v>0</v>
      </c>
      <c r="BJ303" s="16" t="s">
        <v>80</v>
      </c>
      <c r="BK303" s="188">
        <f>ROUND(I303*H303,2)</f>
        <v>0</v>
      </c>
      <c r="BL303" s="16" t="s">
        <v>116</v>
      </c>
      <c r="BM303" s="187" t="s">
        <v>1005</v>
      </c>
    </row>
    <row r="304" s="2" customFormat="1">
      <c r="A304" s="37"/>
      <c r="B304" s="38"/>
      <c r="C304" s="194" t="s">
        <v>1006</v>
      </c>
      <c r="D304" s="194" t="s">
        <v>882</v>
      </c>
      <c r="E304" s="195" t="s">
        <v>1007</v>
      </c>
      <c r="F304" s="196" t="s">
        <v>1008</v>
      </c>
      <c r="G304" s="197" t="s">
        <v>181</v>
      </c>
      <c r="H304" s="198">
        <v>50</v>
      </c>
      <c r="I304" s="199"/>
      <c r="J304" s="200">
        <f>ROUND(I304*H304,2)</f>
        <v>0</v>
      </c>
      <c r="K304" s="196" t="s">
        <v>113</v>
      </c>
      <c r="L304" s="43"/>
      <c r="M304" s="201" t="s">
        <v>19</v>
      </c>
      <c r="N304" s="202" t="s">
        <v>43</v>
      </c>
      <c r="O304" s="83"/>
      <c r="P304" s="185">
        <f>O304*H304</f>
        <v>0</v>
      </c>
      <c r="Q304" s="185">
        <v>0</v>
      </c>
      <c r="R304" s="185">
        <f>Q304*H304</f>
        <v>0</v>
      </c>
      <c r="S304" s="185">
        <v>0</v>
      </c>
      <c r="T304" s="18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7" t="s">
        <v>116</v>
      </c>
      <c r="AT304" s="187" t="s">
        <v>882</v>
      </c>
      <c r="AU304" s="187" t="s">
        <v>72</v>
      </c>
      <c r="AY304" s="16" t="s">
        <v>115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6" t="s">
        <v>80</v>
      </c>
      <c r="BK304" s="188">
        <f>ROUND(I304*H304,2)</f>
        <v>0</v>
      </c>
      <c r="BL304" s="16" t="s">
        <v>116</v>
      </c>
      <c r="BM304" s="187" t="s">
        <v>1009</v>
      </c>
    </row>
    <row r="305" s="2" customFormat="1">
      <c r="A305" s="37"/>
      <c r="B305" s="38"/>
      <c r="C305" s="194" t="s">
        <v>1010</v>
      </c>
      <c r="D305" s="194" t="s">
        <v>882</v>
      </c>
      <c r="E305" s="195" t="s">
        <v>1011</v>
      </c>
      <c r="F305" s="196" t="s">
        <v>1012</v>
      </c>
      <c r="G305" s="197" t="s">
        <v>181</v>
      </c>
      <c r="H305" s="198">
        <v>30</v>
      </c>
      <c r="I305" s="199"/>
      <c r="J305" s="200">
        <f>ROUND(I305*H305,2)</f>
        <v>0</v>
      </c>
      <c r="K305" s="196" t="s">
        <v>113</v>
      </c>
      <c r="L305" s="43"/>
      <c r="M305" s="201" t="s">
        <v>19</v>
      </c>
      <c r="N305" s="202" t="s">
        <v>43</v>
      </c>
      <c r="O305" s="83"/>
      <c r="P305" s="185">
        <f>O305*H305</f>
        <v>0</v>
      </c>
      <c r="Q305" s="185">
        <v>0</v>
      </c>
      <c r="R305" s="185">
        <f>Q305*H305</f>
        <v>0</v>
      </c>
      <c r="S305" s="185">
        <v>0</v>
      </c>
      <c r="T305" s="186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7" t="s">
        <v>116</v>
      </c>
      <c r="AT305" s="187" t="s">
        <v>882</v>
      </c>
      <c r="AU305" s="187" t="s">
        <v>72</v>
      </c>
      <c r="AY305" s="16" t="s">
        <v>115</v>
      </c>
      <c r="BE305" s="188">
        <f>IF(N305="základní",J305,0)</f>
        <v>0</v>
      </c>
      <c r="BF305" s="188">
        <f>IF(N305="snížená",J305,0)</f>
        <v>0</v>
      </c>
      <c r="BG305" s="188">
        <f>IF(N305="zákl. přenesená",J305,0)</f>
        <v>0</v>
      </c>
      <c r="BH305" s="188">
        <f>IF(N305="sníž. přenesená",J305,0)</f>
        <v>0</v>
      </c>
      <c r="BI305" s="188">
        <f>IF(N305="nulová",J305,0)</f>
        <v>0</v>
      </c>
      <c r="BJ305" s="16" t="s">
        <v>80</v>
      </c>
      <c r="BK305" s="188">
        <f>ROUND(I305*H305,2)</f>
        <v>0</v>
      </c>
      <c r="BL305" s="16" t="s">
        <v>116</v>
      </c>
      <c r="BM305" s="187" t="s">
        <v>1013</v>
      </c>
    </row>
    <row r="306" s="2" customFormat="1">
      <c r="A306" s="37"/>
      <c r="B306" s="38"/>
      <c r="C306" s="194" t="s">
        <v>1014</v>
      </c>
      <c r="D306" s="194" t="s">
        <v>882</v>
      </c>
      <c r="E306" s="195" t="s">
        <v>1015</v>
      </c>
      <c r="F306" s="196" t="s">
        <v>1016</v>
      </c>
      <c r="G306" s="197" t="s">
        <v>181</v>
      </c>
      <c r="H306" s="198">
        <v>160</v>
      </c>
      <c r="I306" s="199"/>
      <c r="J306" s="200">
        <f>ROUND(I306*H306,2)</f>
        <v>0</v>
      </c>
      <c r="K306" s="196" t="s">
        <v>113</v>
      </c>
      <c r="L306" s="43"/>
      <c r="M306" s="201" t="s">
        <v>19</v>
      </c>
      <c r="N306" s="202" t="s">
        <v>43</v>
      </c>
      <c r="O306" s="83"/>
      <c r="P306" s="185">
        <f>O306*H306</f>
        <v>0</v>
      </c>
      <c r="Q306" s="185">
        <v>0</v>
      </c>
      <c r="R306" s="185">
        <f>Q306*H306</f>
        <v>0</v>
      </c>
      <c r="S306" s="185">
        <v>0</v>
      </c>
      <c r="T306" s="18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7" t="s">
        <v>116</v>
      </c>
      <c r="AT306" s="187" t="s">
        <v>882</v>
      </c>
      <c r="AU306" s="187" t="s">
        <v>72</v>
      </c>
      <c r="AY306" s="16" t="s">
        <v>115</v>
      </c>
      <c r="BE306" s="188">
        <f>IF(N306="základní",J306,0)</f>
        <v>0</v>
      </c>
      <c r="BF306" s="188">
        <f>IF(N306="snížená",J306,0)</f>
        <v>0</v>
      </c>
      <c r="BG306" s="188">
        <f>IF(N306="zákl. přenesená",J306,0)</f>
        <v>0</v>
      </c>
      <c r="BH306" s="188">
        <f>IF(N306="sníž. přenesená",J306,0)</f>
        <v>0</v>
      </c>
      <c r="BI306" s="188">
        <f>IF(N306="nulová",J306,0)</f>
        <v>0</v>
      </c>
      <c r="BJ306" s="16" t="s">
        <v>80</v>
      </c>
      <c r="BK306" s="188">
        <f>ROUND(I306*H306,2)</f>
        <v>0</v>
      </c>
      <c r="BL306" s="16" t="s">
        <v>116</v>
      </c>
      <c r="BM306" s="187" t="s">
        <v>1017</v>
      </c>
    </row>
    <row r="307" s="2" customFormat="1">
      <c r="A307" s="37"/>
      <c r="B307" s="38"/>
      <c r="C307" s="194" t="s">
        <v>1018</v>
      </c>
      <c r="D307" s="194" t="s">
        <v>882</v>
      </c>
      <c r="E307" s="195" t="s">
        <v>1019</v>
      </c>
      <c r="F307" s="196" t="s">
        <v>1020</v>
      </c>
      <c r="G307" s="197" t="s">
        <v>181</v>
      </c>
      <c r="H307" s="198">
        <v>40</v>
      </c>
      <c r="I307" s="199"/>
      <c r="J307" s="200">
        <f>ROUND(I307*H307,2)</f>
        <v>0</v>
      </c>
      <c r="K307" s="196" t="s">
        <v>113</v>
      </c>
      <c r="L307" s="43"/>
      <c r="M307" s="201" t="s">
        <v>19</v>
      </c>
      <c r="N307" s="202" t="s">
        <v>43</v>
      </c>
      <c r="O307" s="83"/>
      <c r="P307" s="185">
        <f>O307*H307</f>
        <v>0</v>
      </c>
      <c r="Q307" s="185">
        <v>0</v>
      </c>
      <c r="R307" s="185">
        <f>Q307*H307</f>
        <v>0</v>
      </c>
      <c r="S307" s="185">
        <v>0</v>
      </c>
      <c r="T307" s="18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7" t="s">
        <v>116</v>
      </c>
      <c r="AT307" s="187" t="s">
        <v>882</v>
      </c>
      <c r="AU307" s="187" t="s">
        <v>72</v>
      </c>
      <c r="AY307" s="16" t="s">
        <v>115</v>
      </c>
      <c r="BE307" s="188">
        <f>IF(N307="základní",J307,0)</f>
        <v>0</v>
      </c>
      <c r="BF307" s="188">
        <f>IF(N307="snížená",J307,0)</f>
        <v>0</v>
      </c>
      <c r="BG307" s="188">
        <f>IF(N307="zákl. přenesená",J307,0)</f>
        <v>0</v>
      </c>
      <c r="BH307" s="188">
        <f>IF(N307="sníž. přenesená",J307,0)</f>
        <v>0</v>
      </c>
      <c r="BI307" s="188">
        <f>IF(N307="nulová",J307,0)</f>
        <v>0</v>
      </c>
      <c r="BJ307" s="16" t="s">
        <v>80</v>
      </c>
      <c r="BK307" s="188">
        <f>ROUND(I307*H307,2)</f>
        <v>0</v>
      </c>
      <c r="BL307" s="16" t="s">
        <v>116</v>
      </c>
      <c r="BM307" s="187" t="s">
        <v>1021</v>
      </c>
    </row>
    <row r="308" s="2" customFormat="1">
      <c r="A308" s="37"/>
      <c r="B308" s="38"/>
      <c r="C308" s="194" t="s">
        <v>1022</v>
      </c>
      <c r="D308" s="194" t="s">
        <v>882</v>
      </c>
      <c r="E308" s="195" t="s">
        <v>1023</v>
      </c>
      <c r="F308" s="196" t="s">
        <v>1024</v>
      </c>
      <c r="G308" s="197" t="s">
        <v>181</v>
      </c>
      <c r="H308" s="198">
        <v>20</v>
      </c>
      <c r="I308" s="199"/>
      <c r="J308" s="200">
        <f>ROUND(I308*H308,2)</f>
        <v>0</v>
      </c>
      <c r="K308" s="196" t="s">
        <v>113</v>
      </c>
      <c r="L308" s="43"/>
      <c r="M308" s="201" t="s">
        <v>19</v>
      </c>
      <c r="N308" s="202" t="s">
        <v>43</v>
      </c>
      <c r="O308" s="83"/>
      <c r="P308" s="185">
        <f>O308*H308</f>
        <v>0</v>
      </c>
      <c r="Q308" s="185">
        <v>0</v>
      </c>
      <c r="R308" s="185">
        <f>Q308*H308</f>
        <v>0</v>
      </c>
      <c r="S308" s="185">
        <v>0</v>
      </c>
      <c r="T308" s="18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7" t="s">
        <v>116</v>
      </c>
      <c r="AT308" s="187" t="s">
        <v>882</v>
      </c>
      <c r="AU308" s="187" t="s">
        <v>72</v>
      </c>
      <c r="AY308" s="16" t="s">
        <v>115</v>
      </c>
      <c r="BE308" s="188">
        <f>IF(N308="základní",J308,0)</f>
        <v>0</v>
      </c>
      <c r="BF308" s="188">
        <f>IF(N308="snížená",J308,0)</f>
        <v>0</v>
      </c>
      <c r="BG308" s="188">
        <f>IF(N308="zákl. přenesená",J308,0)</f>
        <v>0</v>
      </c>
      <c r="BH308" s="188">
        <f>IF(N308="sníž. přenesená",J308,0)</f>
        <v>0</v>
      </c>
      <c r="BI308" s="188">
        <f>IF(N308="nulová",J308,0)</f>
        <v>0</v>
      </c>
      <c r="BJ308" s="16" t="s">
        <v>80</v>
      </c>
      <c r="BK308" s="188">
        <f>ROUND(I308*H308,2)</f>
        <v>0</v>
      </c>
      <c r="BL308" s="16" t="s">
        <v>116</v>
      </c>
      <c r="BM308" s="187" t="s">
        <v>1025</v>
      </c>
    </row>
    <row r="309" s="2" customFormat="1">
      <c r="A309" s="37"/>
      <c r="B309" s="38"/>
      <c r="C309" s="194" t="s">
        <v>1026</v>
      </c>
      <c r="D309" s="194" t="s">
        <v>882</v>
      </c>
      <c r="E309" s="195" t="s">
        <v>1027</v>
      </c>
      <c r="F309" s="196" t="s">
        <v>1028</v>
      </c>
      <c r="G309" s="197" t="s">
        <v>181</v>
      </c>
      <c r="H309" s="198">
        <v>200</v>
      </c>
      <c r="I309" s="199"/>
      <c r="J309" s="200">
        <f>ROUND(I309*H309,2)</f>
        <v>0</v>
      </c>
      <c r="K309" s="196" t="s">
        <v>113</v>
      </c>
      <c r="L309" s="43"/>
      <c r="M309" s="201" t="s">
        <v>19</v>
      </c>
      <c r="N309" s="202" t="s">
        <v>43</v>
      </c>
      <c r="O309" s="83"/>
      <c r="P309" s="185">
        <f>O309*H309</f>
        <v>0</v>
      </c>
      <c r="Q309" s="185">
        <v>0</v>
      </c>
      <c r="R309" s="185">
        <f>Q309*H309</f>
        <v>0</v>
      </c>
      <c r="S309" s="185">
        <v>0</v>
      </c>
      <c r="T309" s="186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7" t="s">
        <v>116</v>
      </c>
      <c r="AT309" s="187" t="s">
        <v>882</v>
      </c>
      <c r="AU309" s="187" t="s">
        <v>72</v>
      </c>
      <c r="AY309" s="16" t="s">
        <v>115</v>
      </c>
      <c r="BE309" s="188">
        <f>IF(N309="základní",J309,0)</f>
        <v>0</v>
      </c>
      <c r="BF309" s="188">
        <f>IF(N309="snížená",J309,0)</f>
        <v>0</v>
      </c>
      <c r="BG309" s="188">
        <f>IF(N309="zákl. přenesená",J309,0)</f>
        <v>0</v>
      </c>
      <c r="BH309" s="188">
        <f>IF(N309="sníž. přenesená",J309,0)</f>
        <v>0</v>
      </c>
      <c r="BI309" s="188">
        <f>IF(N309="nulová",J309,0)</f>
        <v>0</v>
      </c>
      <c r="BJ309" s="16" t="s">
        <v>80</v>
      </c>
      <c r="BK309" s="188">
        <f>ROUND(I309*H309,2)</f>
        <v>0</v>
      </c>
      <c r="BL309" s="16" t="s">
        <v>116</v>
      </c>
      <c r="BM309" s="187" t="s">
        <v>1029</v>
      </c>
    </row>
    <row r="310" s="2" customFormat="1" ht="16.5" customHeight="1">
      <c r="A310" s="37"/>
      <c r="B310" s="38"/>
      <c r="C310" s="194" t="s">
        <v>1030</v>
      </c>
      <c r="D310" s="194" t="s">
        <v>882</v>
      </c>
      <c r="E310" s="195" t="s">
        <v>1031</v>
      </c>
      <c r="F310" s="196" t="s">
        <v>1032</v>
      </c>
      <c r="G310" s="197" t="s">
        <v>181</v>
      </c>
      <c r="H310" s="198">
        <v>100</v>
      </c>
      <c r="I310" s="199"/>
      <c r="J310" s="200">
        <f>ROUND(I310*H310,2)</f>
        <v>0</v>
      </c>
      <c r="K310" s="196" t="s">
        <v>113</v>
      </c>
      <c r="L310" s="43"/>
      <c r="M310" s="201" t="s">
        <v>19</v>
      </c>
      <c r="N310" s="202" t="s">
        <v>43</v>
      </c>
      <c r="O310" s="83"/>
      <c r="P310" s="185">
        <f>O310*H310</f>
        <v>0</v>
      </c>
      <c r="Q310" s="185">
        <v>0</v>
      </c>
      <c r="R310" s="185">
        <f>Q310*H310</f>
        <v>0</v>
      </c>
      <c r="S310" s="185">
        <v>0</v>
      </c>
      <c r="T310" s="18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7" t="s">
        <v>116</v>
      </c>
      <c r="AT310" s="187" t="s">
        <v>882</v>
      </c>
      <c r="AU310" s="187" t="s">
        <v>72</v>
      </c>
      <c r="AY310" s="16" t="s">
        <v>115</v>
      </c>
      <c r="BE310" s="188">
        <f>IF(N310="základní",J310,0)</f>
        <v>0</v>
      </c>
      <c r="BF310" s="188">
        <f>IF(N310="snížená",J310,0)</f>
        <v>0</v>
      </c>
      <c r="BG310" s="188">
        <f>IF(N310="zákl. přenesená",J310,0)</f>
        <v>0</v>
      </c>
      <c r="BH310" s="188">
        <f>IF(N310="sníž. přenesená",J310,0)</f>
        <v>0</v>
      </c>
      <c r="BI310" s="188">
        <f>IF(N310="nulová",J310,0)</f>
        <v>0</v>
      </c>
      <c r="BJ310" s="16" t="s">
        <v>80</v>
      </c>
      <c r="BK310" s="188">
        <f>ROUND(I310*H310,2)</f>
        <v>0</v>
      </c>
      <c r="BL310" s="16" t="s">
        <v>116</v>
      </c>
      <c r="BM310" s="187" t="s">
        <v>1033</v>
      </c>
    </row>
    <row r="311" s="2" customFormat="1" ht="16.5" customHeight="1">
      <c r="A311" s="37"/>
      <c r="B311" s="38"/>
      <c r="C311" s="194" t="s">
        <v>1034</v>
      </c>
      <c r="D311" s="194" t="s">
        <v>882</v>
      </c>
      <c r="E311" s="195" t="s">
        <v>1035</v>
      </c>
      <c r="F311" s="196" t="s">
        <v>1036</v>
      </c>
      <c r="G311" s="197" t="s">
        <v>181</v>
      </c>
      <c r="H311" s="198">
        <v>60</v>
      </c>
      <c r="I311" s="199"/>
      <c r="J311" s="200">
        <f>ROUND(I311*H311,2)</f>
        <v>0</v>
      </c>
      <c r="K311" s="196" t="s">
        <v>113</v>
      </c>
      <c r="L311" s="43"/>
      <c r="M311" s="201" t="s">
        <v>19</v>
      </c>
      <c r="N311" s="202" t="s">
        <v>43</v>
      </c>
      <c r="O311" s="83"/>
      <c r="P311" s="185">
        <f>O311*H311</f>
        <v>0</v>
      </c>
      <c r="Q311" s="185">
        <v>0</v>
      </c>
      <c r="R311" s="185">
        <f>Q311*H311</f>
        <v>0</v>
      </c>
      <c r="S311" s="185">
        <v>0</v>
      </c>
      <c r="T311" s="186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7" t="s">
        <v>116</v>
      </c>
      <c r="AT311" s="187" t="s">
        <v>882</v>
      </c>
      <c r="AU311" s="187" t="s">
        <v>72</v>
      </c>
      <c r="AY311" s="16" t="s">
        <v>115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16" t="s">
        <v>80</v>
      </c>
      <c r="BK311" s="188">
        <f>ROUND(I311*H311,2)</f>
        <v>0</v>
      </c>
      <c r="BL311" s="16" t="s">
        <v>116</v>
      </c>
      <c r="BM311" s="187" t="s">
        <v>1037</v>
      </c>
    </row>
    <row r="312" s="2" customFormat="1">
      <c r="A312" s="37"/>
      <c r="B312" s="38"/>
      <c r="C312" s="194" t="s">
        <v>1038</v>
      </c>
      <c r="D312" s="194" t="s">
        <v>882</v>
      </c>
      <c r="E312" s="195" t="s">
        <v>1039</v>
      </c>
      <c r="F312" s="196" t="s">
        <v>1040</v>
      </c>
      <c r="G312" s="197" t="s">
        <v>181</v>
      </c>
      <c r="H312" s="198">
        <v>10</v>
      </c>
      <c r="I312" s="199"/>
      <c r="J312" s="200">
        <f>ROUND(I312*H312,2)</f>
        <v>0</v>
      </c>
      <c r="K312" s="196" t="s">
        <v>113</v>
      </c>
      <c r="L312" s="43"/>
      <c r="M312" s="201" t="s">
        <v>19</v>
      </c>
      <c r="N312" s="202" t="s">
        <v>43</v>
      </c>
      <c r="O312" s="83"/>
      <c r="P312" s="185">
        <f>O312*H312</f>
        <v>0</v>
      </c>
      <c r="Q312" s="185">
        <v>0</v>
      </c>
      <c r="R312" s="185">
        <f>Q312*H312</f>
        <v>0</v>
      </c>
      <c r="S312" s="185">
        <v>0</v>
      </c>
      <c r="T312" s="18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7" t="s">
        <v>116</v>
      </c>
      <c r="AT312" s="187" t="s">
        <v>882</v>
      </c>
      <c r="AU312" s="187" t="s">
        <v>72</v>
      </c>
      <c r="AY312" s="16" t="s">
        <v>115</v>
      </c>
      <c r="BE312" s="188">
        <f>IF(N312="základní",J312,0)</f>
        <v>0</v>
      </c>
      <c r="BF312" s="188">
        <f>IF(N312="snížená",J312,0)</f>
        <v>0</v>
      </c>
      <c r="BG312" s="188">
        <f>IF(N312="zákl. přenesená",J312,0)</f>
        <v>0</v>
      </c>
      <c r="BH312" s="188">
        <f>IF(N312="sníž. přenesená",J312,0)</f>
        <v>0</v>
      </c>
      <c r="BI312" s="188">
        <f>IF(N312="nulová",J312,0)</f>
        <v>0</v>
      </c>
      <c r="BJ312" s="16" t="s">
        <v>80</v>
      </c>
      <c r="BK312" s="188">
        <f>ROUND(I312*H312,2)</f>
        <v>0</v>
      </c>
      <c r="BL312" s="16" t="s">
        <v>116</v>
      </c>
      <c r="BM312" s="187" t="s">
        <v>1041</v>
      </c>
    </row>
    <row r="313" s="2" customFormat="1" ht="21.75" customHeight="1">
      <c r="A313" s="37"/>
      <c r="B313" s="38"/>
      <c r="C313" s="194" t="s">
        <v>1042</v>
      </c>
      <c r="D313" s="194" t="s">
        <v>882</v>
      </c>
      <c r="E313" s="195" t="s">
        <v>1043</v>
      </c>
      <c r="F313" s="196" t="s">
        <v>1044</v>
      </c>
      <c r="G313" s="197" t="s">
        <v>181</v>
      </c>
      <c r="H313" s="198">
        <v>20</v>
      </c>
      <c r="I313" s="199"/>
      <c r="J313" s="200">
        <f>ROUND(I313*H313,2)</f>
        <v>0</v>
      </c>
      <c r="K313" s="196" t="s">
        <v>113</v>
      </c>
      <c r="L313" s="43"/>
      <c r="M313" s="201" t="s">
        <v>19</v>
      </c>
      <c r="N313" s="202" t="s">
        <v>43</v>
      </c>
      <c r="O313" s="83"/>
      <c r="P313" s="185">
        <f>O313*H313</f>
        <v>0</v>
      </c>
      <c r="Q313" s="185">
        <v>0</v>
      </c>
      <c r="R313" s="185">
        <f>Q313*H313</f>
        <v>0</v>
      </c>
      <c r="S313" s="185">
        <v>0</v>
      </c>
      <c r="T313" s="186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7" t="s">
        <v>116</v>
      </c>
      <c r="AT313" s="187" t="s">
        <v>882</v>
      </c>
      <c r="AU313" s="187" t="s">
        <v>72</v>
      </c>
      <c r="AY313" s="16" t="s">
        <v>115</v>
      </c>
      <c r="BE313" s="188">
        <f>IF(N313="základní",J313,0)</f>
        <v>0</v>
      </c>
      <c r="BF313" s="188">
        <f>IF(N313="snížená",J313,0)</f>
        <v>0</v>
      </c>
      <c r="BG313" s="188">
        <f>IF(N313="zákl. přenesená",J313,0)</f>
        <v>0</v>
      </c>
      <c r="BH313" s="188">
        <f>IF(N313="sníž. přenesená",J313,0)</f>
        <v>0</v>
      </c>
      <c r="BI313" s="188">
        <f>IF(N313="nulová",J313,0)</f>
        <v>0</v>
      </c>
      <c r="BJ313" s="16" t="s">
        <v>80</v>
      </c>
      <c r="BK313" s="188">
        <f>ROUND(I313*H313,2)</f>
        <v>0</v>
      </c>
      <c r="BL313" s="16" t="s">
        <v>116</v>
      </c>
      <c r="BM313" s="187" t="s">
        <v>1045</v>
      </c>
    </row>
    <row r="314" s="2" customFormat="1">
      <c r="A314" s="37"/>
      <c r="B314" s="38"/>
      <c r="C314" s="194" t="s">
        <v>1046</v>
      </c>
      <c r="D314" s="194" t="s">
        <v>882</v>
      </c>
      <c r="E314" s="195" t="s">
        <v>1047</v>
      </c>
      <c r="F314" s="196" t="s">
        <v>1048</v>
      </c>
      <c r="G314" s="197" t="s">
        <v>181</v>
      </c>
      <c r="H314" s="198">
        <v>40</v>
      </c>
      <c r="I314" s="199"/>
      <c r="J314" s="200">
        <f>ROUND(I314*H314,2)</f>
        <v>0</v>
      </c>
      <c r="K314" s="196" t="s">
        <v>113</v>
      </c>
      <c r="L314" s="43"/>
      <c r="M314" s="201" t="s">
        <v>19</v>
      </c>
      <c r="N314" s="202" t="s">
        <v>43</v>
      </c>
      <c r="O314" s="83"/>
      <c r="P314" s="185">
        <f>O314*H314</f>
        <v>0</v>
      </c>
      <c r="Q314" s="185">
        <v>0</v>
      </c>
      <c r="R314" s="185">
        <f>Q314*H314</f>
        <v>0</v>
      </c>
      <c r="S314" s="185">
        <v>0</v>
      </c>
      <c r="T314" s="186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87" t="s">
        <v>116</v>
      </c>
      <c r="AT314" s="187" t="s">
        <v>882</v>
      </c>
      <c r="AU314" s="187" t="s">
        <v>72</v>
      </c>
      <c r="AY314" s="16" t="s">
        <v>115</v>
      </c>
      <c r="BE314" s="188">
        <f>IF(N314="základní",J314,0)</f>
        <v>0</v>
      </c>
      <c r="BF314" s="188">
        <f>IF(N314="snížená",J314,0)</f>
        <v>0</v>
      </c>
      <c r="BG314" s="188">
        <f>IF(N314="zákl. přenesená",J314,0)</f>
        <v>0</v>
      </c>
      <c r="BH314" s="188">
        <f>IF(N314="sníž. přenesená",J314,0)</f>
        <v>0</v>
      </c>
      <c r="BI314" s="188">
        <f>IF(N314="nulová",J314,0)</f>
        <v>0</v>
      </c>
      <c r="BJ314" s="16" t="s">
        <v>80</v>
      </c>
      <c r="BK314" s="188">
        <f>ROUND(I314*H314,2)</f>
        <v>0</v>
      </c>
      <c r="BL314" s="16" t="s">
        <v>116</v>
      </c>
      <c r="BM314" s="187" t="s">
        <v>1049</v>
      </c>
    </row>
    <row r="315" s="2" customFormat="1" ht="16.5" customHeight="1">
      <c r="A315" s="37"/>
      <c r="B315" s="38"/>
      <c r="C315" s="194" t="s">
        <v>1050</v>
      </c>
      <c r="D315" s="194" t="s">
        <v>882</v>
      </c>
      <c r="E315" s="195" t="s">
        <v>1051</v>
      </c>
      <c r="F315" s="196" t="s">
        <v>1052</v>
      </c>
      <c r="G315" s="197" t="s">
        <v>181</v>
      </c>
      <c r="H315" s="198">
        <v>10</v>
      </c>
      <c r="I315" s="199"/>
      <c r="J315" s="200">
        <f>ROUND(I315*H315,2)</f>
        <v>0</v>
      </c>
      <c r="K315" s="196" t="s">
        <v>113</v>
      </c>
      <c r="L315" s="43"/>
      <c r="M315" s="201" t="s">
        <v>19</v>
      </c>
      <c r="N315" s="202" t="s">
        <v>43</v>
      </c>
      <c r="O315" s="83"/>
      <c r="P315" s="185">
        <f>O315*H315</f>
        <v>0</v>
      </c>
      <c r="Q315" s="185">
        <v>0</v>
      </c>
      <c r="R315" s="185">
        <f>Q315*H315</f>
        <v>0</v>
      </c>
      <c r="S315" s="185">
        <v>0</v>
      </c>
      <c r="T315" s="186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7" t="s">
        <v>116</v>
      </c>
      <c r="AT315" s="187" t="s">
        <v>882</v>
      </c>
      <c r="AU315" s="187" t="s">
        <v>72</v>
      </c>
      <c r="AY315" s="16" t="s">
        <v>115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16" t="s">
        <v>80</v>
      </c>
      <c r="BK315" s="188">
        <f>ROUND(I315*H315,2)</f>
        <v>0</v>
      </c>
      <c r="BL315" s="16" t="s">
        <v>116</v>
      </c>
      <c r="BM315" s="187" t="s">
        <v>1053</v>
      </c>
    </row>
    <row r="316" s="2" customFormat="1" ht="16.5" customHeight="1">
      <c r="A316" s="37"/>
      <c r="B316" s="38"/>
      <c r="C316" s="194" t="s">
        <v>1054</v>
      </c>
      <c r="D316" s="194" t="s">
        <v>882</v>
      </c>
      <c r="E316" s="195" t="s">
        <v>1055</v>
      </c>
      <c r="F316" s="196" t="s">
        <v>1056</v>
      </c>
      <c r="G316" s="197" t="s">
        <v>181</v>
      </c>
      <c r="H316" s="198">
        <v>50</v>
      </c>
      <c r="I316" s="199"/>
      <c r="J316" s="200">
        <f>ROUND(I316*H316,2)</f>
        <v>0</v>
      </c>
      <c r="K316" s="196" t="s">
        <v>113</v>
      </c>
      <c r="L316" s="43"/>
      <c r="M316" s="201" t="s">
        <v>19</v>
      </c>
      <c r="N316" s="202" t="s">
        <v>43</v>
      </c>
      <c r="O316" s="83"/>
      <c r="P316" s="185">
        <f>O316*H316</f>
        <v>0</v>
      </c>
      <c r="Q316" s="185">
        <v>0</v>
      </c>
      <c r="R316" s="185">
        <f>Q316*H316</f>
        <v>0</v>
      </c>
      <c r="S316" s="185">
        <v>0</v>
      </c>
      <c r="T316" s="18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7" t="s">
        <v>116</v>
      </c>
      <c r="AT316" s="187" t="s">
        <v>882</v>
      </c>
      <c r="AU316" s="187" t="s">
        <v>72</v>
      </c>
      <c r="AY316" s="16" t="s">
        <v>115</v>
      </c>
      <c r="BE316" s="188">
        <f>IF(N316="základní",J316,0)</f>
        <v>0</v>
      </c>
      <c r="BF316" s="188">
        <f>IF(N316="snížená",J316,0)</f>
        <v>0</v>
      </c>
      <c r="BG316" s="188">
        <f>IF(N316="zákl. přenesená",J316,0)</f>
        <v>0</v>
      </c>
      <c r="BH316" s="188">
        <f>IF(N316="sníž. přenesená",J316,0)</f>
        <v>0</v>
      </c>
      <c r="BI316" s="188">
        <f>IF(N316="nulová",J316,0)</f>
        <v>0</v>
      </c>
      <c r="BJ316" s="16" t="s">
        <v>80</v>
      </c>
      <c r="BK316" s="188">
        <f>ROUND(I316*H316,2)</f>
        <v>0</v>
      </c>
      <c r="BL316" s="16" t="s">
        <v>116</v>
      </c>
      <c r="BM316" s="187" t="s">
        <v>1057</v>
      </c>
    </row>
    <row r="317" s="2" customFormat="1" ht="16.5" customHeight="1">
      <c r="A317" s="37"/>
      <c r="B317" s="38"/>
      <c r="C317" s="194" t="s">
        <v>1058</v>
      </c>
      <c r="D317" s="194" t="s">
        <v>882</v>
      </c>
      <c r="E317" s="195" t="s">
        <v>1059</v>
      </c>
      <c r="F317" s="196" t="s">
        <v>1060</v>
      </c>
      <c r="G317" s="197" t="s">
        <v>181</v>
      </c>
      <c r="H317" s="198">
        <v>500</v>
      </c>
      <c r="I317" s="199"/>
      <c r="J317" s="200">
        <f>ROUND(I317*H317,2)</f>
        <v>0</v>
      </c>
      <c r="K317" s="196" t="s">
        <v>113</v>
      </c>
      <c r="L317" s="43"/>
      <c r="M317" s="201" t="s">
        <v>19</v>
      </c>
      <c r="N317" s="202" t="s">
        <v>43</v>
      </c>
      <c r="O317" s="83"/>
      <c r="P317" s="185">
        <f>O317*H317</f>
        <v>0</v>
      </c>
      <c r="Q317" s="185">
        <v>0</v>
      </c>
      <c r="R317" s="185">
        <f>Q317*H317</f>
        <v>0</v>
      </c>
      <c r="S317" s="185">
        <v>0</v>
      </c>
      <c r="T317" s="186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7" t="s">
        <v>116</v>
      </c>
      <c r="AT317" s="187" t="s">
        <v>882</v>
      </c>
      <c r="AU317" s="187" t="s">
        <v>72</v>
      </c>
      <c r="AY317" s="16" t="s">
        <v>115</v>
      </c>
      <c r="BE317" s="188">
        <f>IF(N317="základní",J317,0)</f>
        <v>0</v>
      </c>
      <c r="BF317" s="188">
        <f>IF(N317="snížená",J317,0)</f>
        <v>0</v>
      </c>
      <c r="BG317" s="188">
        <f>IF(N317="zákl. přenesená",J317,0)</f>
        <v>0</v>
      </c>
      <c r="BH317" s="188">
        <f>IF(N317="sníž. přenesená",J317,0)</f>
        <v>0</v>
      </c>
      <c r="BI317" s="188">
        <f>IF(N317="nulová",J317,0)</f>
        <v>0</v>
      </c>
      <c r="BJ317" s="16" t="s">
        <v>80</v>
      </c>
      <c r="BK317" s="188">
        <f>ROUND(I317*H317,2)</f>
        <v>0</v>
      </c>
      <c r="BL317" s="16" t="s">
        <v>116</v>
      </c>
      <c r="BM317" s="187" t="s">
        <v>1061</v>
      </c>
    </row>
    <row r="318" s="2" customFormat="1">
      <c r="A318" s="37"/>
      <c r="B318" s="38"/>
      <c r="C318" s="194" t="s">
        <v>1062</v>
      </c>
      <c r="D318" s="194" t="s">
        <v>882</v>
      </c>
      <c r="E318" s="195" t="s">
        <v>1063</v>
      </c>
      <c r="F318" s="196" t="s">
        <v>1064</v>
      </c>
      <c r="G318" s="197" t="s">
        <v>181</v>
      </c>
      <c r="H318" s="198">
        <v>2</v>
      </c>
      <c r="I318" s="199"/>
      <c r="J318" s="200">
        <f>ROUND(I318*H318,2)</f>
        <v>0</v>
      </c>
      <c r="K318" s="196" t="s">
        <v>113</v>
      </c>
      <c r="L318" s="43"/>
      <c r="M318" s="201" t="s">
        <v>19</v>
      </c>
      <c r="N318" s="202" t="s">
        <v>43</v>
      </c>
      <c r="O318" s="83"/>
      <c r="P318" s="185">
        <f>O318*H318</f>
        <v>0</v>
      </c>
      <c r="Q318" s="185">
        <v>0</v>
      </c>
      <c r="R318" s="185">
        <f>Q318*H318</f>
        <v>0</v>
      </c>
      <c r="S318" s="185">
        <v>0</v>
      </c>
      <c r="T318" s="18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7" t="s">
        <v>116</v>
      </c>
      <c r="AT318" s="187" t="s">
        <v>882</v>
      </c>
      <c r="AU318" s="187" t="s">
        <v>72</v>
      </c>
      <c r="AY318" s="16" t="s">
        <v>115</v>
      </c>
      <c r="BE318" s="188">
        <f>IF(N318="základní",J318,0)</f>
        <v>0</v>
      </c>
      <c r="BF318" s="188">
        <f>IF(N318="snížená",J318,0)</f>
        <v>0</v>
      </c>
      <c r="BG318" s="188">
        <f>IF(N318="zákl. přenesená",J318,0)</f>
        <v>0</v>
      </c>
      <c r="BH318" s="188">
        <f>IF(N318="sníž. přenesená",J318,0)</f>
        <v>0</v>
      </c>
      <c r="BI318" s="188">
        <f>IF(N318="nulová",J318,0)</f>
        <v>0</v>
      </c>
      <c r="BJ318" s="16" t="s">
        <v>80</v>
      </c>
      <c r="BK318" s="188">
        <f>ROUND(I318*H318,2)</f>
        <v>0</v>
      </c>
      <c r="BL318" s="16" t="s">
        <v>116</v>
      </c>
      <c r="BM318" s="187" t="s">
        <v>1065</v>
      </c>
    </row>
    <row r="319" s="2" customFormat="1" ht="44.25" customHeight="1">
      <c r="A319" s="37"/>
      <c r="B319" s="38"/>
      <c r="C319" s="194" t="s">
        <v>1066</v>
      </c>
      <c r="D319" s="194" t="s">
        <v>882</v>
      </c>
      <c r="E319" s="195" t="s">
        <v>1067</v>
      </c>
      <c r="F319" s="196" t="s">
        <v>1068</v>
      </c>
      <c r="G319" s="197" t="s">
        <v>181</v>
      </c>
      <c r="H319" s="198">
        <v>70</v>
      </c>
      <c r="I319" s="199"/>
      <c r="J319" s="200">
        <f>ROUND(I319*H319,2)</f>
        <v>0</v>
      </c>
      <c r="K319" s="196" t="s">
        <v>113</v>
      </c>
      <c r="L319" s="43"/>
      <c r="M319" s="201" t="s">
        <v>19</v>
      </c>
      <c r="N319" s="202" t="s">
        <v>43</v>
      </c>
      <c r="O319" s="83"/>
      <c r="P319" s="185">
        <f>O319*H319</f>
        <v>0</v>
      </c>
      <c r="Q319" s="185">
        <v>0</v>
      </c>
      <c r="R319" s="185">
        <f>Q319*H319</f>
        <v>0</v>
      </c>
      <c r="S319" s="185">
        <v>0</v>
      </c>
      <c r="T319" s="18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7" t="s">
        <v>116</v>
      </c>
      <c r="AT319" s="187" t="s">
        <v>882</v>
      </c>
      <c r="AU319" s="187" t="s">
        <v>72</v>
      </c>
      <c r="AY319" s="16" t="s">
        <v>115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16" t="s">
        <v>80</v>
      </c>
      <c r="BK319" s="188">
        <f>ROUND(I319*H319,2)</f>
        <v>0</v>
      </c>
      <c r="BL319" s="16" t="s">
        <v>116</v>
      </c>
      <c r="BM319" s="187" t="s">
        <v>1069</v>
      </c>
    </row>
    <row r="320" s="2" customFormat="1">
      <c r="A320" s="37"/>
      <c r="B320" s="38"/>
      <c r="C320" s="194" t="s">
        <v>1070</v>
      </c>
      <c r="D320" s="194" t="s">
        <v>882</v>
      </c>
      <c r="E320" s="195" t="s">
        <v>1071</v>
      </c>
      <c r="F320" s="196" t="s">
        <v>1072</v>
      </c>
      <c r="G320" s="197" t="s">
        <v>181</v>
      </c>
      <c r="H320" s="198">
        <v>2</v>
      </c>
      <c r="I320" s="199"/>
      <c r="J320" s="200">
        <f>ROUND(I320*H320,2)</f>
        <v>0</v>
      </c>
      <c r="K320" s="196" t="s">
        <v>113</v>
      </c>
      <c r="L320" s="43"/>
      <c r="M320" s="201" t="s">
        <v>19</v>
      </c>
      <c r="N320" s="202" t="s">
        <v>43</v>
      </c>
      <c r="O320" s="83"/>
      <c r="P320" s="185">
        <f>O320*H320</f>
        <v>0</v>
      </c>
      <c r="Q320" s="185">
        <v>0</v>
      </c>
      <c r="R320" s="185">
        <f>Q320*H320</f>
        <v>0</v>
      </c>
      <c r="S320" s="185">
        <v>0</v>
      </c>
      <c r="T320" s="18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7" t="s">
        <v>116</v>
      </c>
      <c r="AT320" s="187" t="s">
        <v>882</v>
      </c>
      <c r="AU320" s="187" t="s">
        <v>72</v>
      </c>
      <c r="AY320" s="16" t="s">
        <v>115</v>
      </c>
      <c r="BE320" s="188">
        <f>IF(N320="základní",J320,0)</f>
        <v>0</v>
      </c>
      <c r="BF320" s="188">
        <f>IF(N320="snížená",J320,0)</f>
        <v>0</v>
      </c>
      <c r="BG320" s="188">
        <f>IF(N320="zákl. přenesená",J320,0)</f>
        <v>0</v>
      </c>
      <c r="BH320" s="188">
        <f>IF(N320="sníž. přenesená",J320,0)</f>
        <v>0</v>
      </c>
      <c r="BI320" s="188">
        <f>IF(N320="nulová",J320,0)</f>
        <v>0</v>
      </c>
      <c r="BJ320" s="16" t="s">
        <v>80</v>
      </c>
      <c r="BK320" s="188">
        <f>ROUND(I320*H320,2)</f>
        <v>0</v>
      </c>
      <c r="BL320" s="16" t="s">
        <v>116</v>
      </c>
      <c r="BM320" s="187" t="s">
        <v>1073</v>
      </c>
    </row>
    <row r="321" s="2" customFormat="1">
      <c r="A321" s="37"/>
      <c r="B321" s="38"/>
      <c r="C321" s="194" t="s">
        <v>1074</v>
      </c>
      <c r="D321" s="194" t="s">
        <v>882</v>
      </c>
      <c r="E321" s="195" t="s">
        <v>1075</v>
      </c>
      <c r="F321" s="196" t="s">
        <v>1076</v>
      </c>
      <c r="G321" s="197" t="s">
        <v>181</v>
      </c>
      <c r="H321" s="198">
        <v>1</v>
      </c>
      <c r="I321" s="199"/>
      <c r="J321" s="200">
        <f>ROUND(I321*H321,2)</f>
        <v>0</v>
      </c>
      <c r="K321" s="196" t="s">
        <v>113</v>
      </c>
      <c r="L321" s="43"/>
      <c r="M321" s="201" t="s">
        <v>19</v>
      </c>
      <c r="N321" s="202" t="s">
        <v>43</v>
      </c>
      <c r="O321" s="83"/>
      <c r="P321" s="185">
        <f>O321*H321</f>
        <v>0</v>
      </c>
      <c r="Q321" s="185">
        <v>0</v>
      </c>
      <c r="R321" s="185">
        <f>Q321*H321</f>
        <v>0</v>
      </c>
      <c r="S321" s="185">
        <v>0</v>
      </c>
      <c r="T321" s="18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87" t="s">
        <v>116</v>
      </c>
      <c r="AT321" s="187" t="s">
        <v>882</v>
      </c>
      <c r="AU321" s="187" t="s">
        <v>72</v>
      </c>
      <c r="AY321" s="16" t="s">
        <v>115</v>
      </c>
      <c r="BE321" s="188">
        <f>IF(N321="základní",J321,0)</f>
        <v>0</v>
      </c>
      <c r="BF321" s="188">
        <f>IF(N321="snížená",J321,0)</f>
        <v>0</v>
      </c>
      <c r="BG321" s="188">
        <f>IF(N321="zákl. přenesená",J321,0)</f>
        <v>0</v>
      </c>
      <c r="BH321" s="188">
        <f>IF(N321="sníž. přenesená",J321,0)</f>
        <v>0</v>
      </c>
      <c r="BI321" s="188">
        <f>IF(N321="nulová",J321,0)</f>
        <v>0</v>
      </c>
      <c r="BJ321" s="16" t="s">
        <v>80</v>
      </c>
      <c r="BK321" s="188">
        <f>ROUND(I321*H321,2)</f>
        <v>0</v>
      </c>
      <c r="BL321" s="16" t="s">
        <v>116</v>
      </c>
      <c r="BM321" s="187" t="s">
        <v>1077</v>
      </c>
    </row>
    <row r="322" s="2" customFormat="1">
      <c r="A322" s="37"/>
      <c r="B322" s="38"/>
      <c r="C322" s="194" t="s">
        <v>1078</v>
      </c>
      <c r="D322" s="194" t="s">
        <v>882</v>
      </c>
      <c r="E322" s="195" t="s">
        <v>1079</v>
      </c>
      <c r="F322" s="196" t="s">
        <v>1080</v>
      </c>
      <c r="G322" s="197" t="s">
        <v>181</v>
      </c>
      <c r="H322" s="198">
        <v>7</v>
      </c>
      <c r="I322" s="199"/>
      <c r="J322" s="200">
        <f>ROUND(I322*H322,2)</f>
        <v>0</v>
      </c>
      <c r="K322" s="196" t="s">
        <v>113</v>
      </c>
      <c r="L322" s="43"/>
      <c r="M322" s="201" t="s">
        <v>19</v>
      </c>
      <c r="N322" s="202" t="s">
        <v>43</v>
      </c>
      <c r="O322" s="83"/>
      <c r="P322" s="185">
        <f>O322*H322</f>
        <v>0</v>
      </c>
      <c r="Q322" s="185">
        <v>0</v>
      </c>
      <c r="R322" s="185">
        <f>Q322*H322</f>
        <v>0</v>
      </c>
      <c r="S322" s="185">
        <v>0</v>
      </c>
      <c r="T322" s="186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7" t="s">
        <v>116</v>
      </c>
      <c r="AT322" s="187" t="s">
        <v>882</v>
      </c>
      <c r="AU322" s="187" t="s">
        <v>72</v>
      </c>
      <c r="AY322" s="16" t="s">
        <v>115</v>
      </c>
      <c r="BE322" s="188">
        <f>IF(N322="základní",J322,0)</f>
        <v>0</v>
      </c>
      <c r="BF322" s="188">
        <f>IF(N322="snížená",J322,0)</f>
        <v>0</v>
      </c>
      <c r="BG322" s="188">
        <f>IF(N322="zákl. přenesená",J322,0)</f>
        <v>0</v>
      </c>
      <c r="BH322" s="188">
        <f>IF(N322="sníž. přenesená",J322,0)</f>
        <v>0</v>
      </c>
      <c r="BI322" s="188">
        <f>IF(N322="nulová",J322,0)</f>
        <v>0</v>
      </c>
      <c r="BJ322" s="16" t="s">
        <v>80</v>
      </c>
      <c r="BK322" s="188">
        <f>ROUND(I322*H322,2)</f>
        <v>0</v>
      </c>
      <c r="BL322" s="16" t="s">
        <v>116</v>
      </c>
      <c r="BM322" s="187" t="s">
        <v>1081</v>
      </c>
    </row>
    <row r="323" s="2" customFormat="1">
      <c r="A323" s="37"/>
      <c r="B323" s="38"/>
      <c r="C323" s="194" t="s">
        <v>1082</v>
      </c>
      <c r="D323" s="194" t="s">
        <v>882</v>
      </c>
      <c r="E323" s="195" t="s">
        <v>1083</v>
      </c>
      <c r="F323" s="196" t="s">
        <v>1084</v>
      </c>
      <c r="G323" s="197" t="s">
        <v>181</v>
      </c>
      <c r="H323" s="198">
        <v>70</v>
      </c>
      <c r="I323" s="199"/>
      <c r="J323" s="200">
        <f>ROUND(I323*H323,2)</f>
        <v>0</v>
      </c>
      <c r="K323" s="196" t="s">
        <v>113</v>
      </c>
      <c r="L323" s="43"/>
      <c r="M323" s="201" t="s">
        <v>19</v>
      </c>
      <c r="N323" s="202" t="s">
        <v>43</v>
      </c>
      <c r="O323" s="83"/>
      <c r="P323" s="185">
        <f>O323*H323</f>
        <v>0</v>
      </c>
      <c r="Q323" s="185">
        <v>0</v>
      </c>
      <c r="R323" s="185">
        <f>Q323*H323</f>
        <v>0</v>
      </c>
      <c r="S323" s="185">
        <v>0</v>
      </c>
      <c r="T323" s="18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7" t="s">
        <v>116</v>
      </c>
      <c r="AT323" s="187" t="s">
        <v>882</v>
      </c>
      <c r="AU323" s="187" t="s">
        <v>72</v>
      </c>
      <c r="AY323" s="16" t="s">
        <v>115</v>
      </c>
      <c r="BE323" s="188">
        <f>IF(N323="základní",J323,0)</f>
        <v>0</v>
      </c>
      <c r="BF323" s="188">
        <f>IF(N323="snížená",J323,0)</f>
        <v>0</v>
      </c>
      <c r="BG323" s="188">
        <f>IF(N323="zákl. přenesená",J323,0)</f>
        <v>0</v>
      </c>
      <c r="BH323" s="188">
        <f>IF(N323="sníž. přenesená",J323,0)</f>
        <v>0</v>
      </c>
      <c r="BI323" s="188">
        <f>IF(N323="nulová",J323,0)</f>
        <v>0</v>
      </c>
      <c r="BJ323" s="16" t="s">
        <v>80</v>
      </c>
      <c r="BK323" s="188">
        <f>ROUND(I323*H323,2)</f>
        <v>0</v>
      </c>
      <c r="BL323" s="16" t="s">
        <v>116</v>
      </c>
      <c r="BM323" s="187" t="s">
        <v>1085</v>
      </c>
    </row>
    <row r="324" s="2" customFormat="1" ht="16.5" customHeight="1">
      <c r="A324" s="37"/>
      <c r="B324" s="38"/>
      <c r="C324" s="194" t="s">
        <v>1086</v>
      </c>
      <c r="D324" s="194" t="s">
        <v>882</v>
      </c>
      <c r="E324" s="195" t="s">
        <v>1087</v>
      </c>
      <c r="F324" s="196" t="s">
        <v>1088</v>
      </c>
      <c r="G324" s="197" t="s">
        <v>181</v>
      </c>
      <c r="H324" s="198">
        <v>640</v>
      </c>
      <c r="I324" s="199"/>
      <c r="J324" s="200">
        <f>ROUND(I324*H324,2)</f>
        <v>0</v>
      </c>
      <c r="K324" s="196" t="s">
        <v>113</v>
      </c>
      <c r="L324" s="43"/>
      <c r="M324" s="201" t="s">
        <v>19</v>
      </c>
      <c r="N324" s="202" t="s">
        <v>43</v>
      </c>
      <c r="O324" s="83"/>
      <c r="P324" s="185">
        <f>O324*H324</f>
        <v>0</v>
      </c>
      <c r="Q324" s="185">
        <v>0</v>
      </c>
      <c r="R324" s="185">
        <f>Q324*H324</f>
        <v>0</v>
      </c>
      <c r="S324" s="185">
        <v>0</v>
      </c>
      <c r="T324" s="18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7" t="s">
        <v>116</v>
      </c>
      <c r="AT324" s="187" t="s">
        <v>882</v>
      </c>
      <c r="AU324" s="187" t="s">
        <v>72</v>
      </c>
      <c r="AY324" s="16" t="s">
        <v>115</v>
      </c>
      <c r="BE324" s="188">
        <f>IF(N324="základní",J324,0)</f>
        <v>0</v>
      </c>
      <c r="BF324" s="188">
        <f>IF(N324="snížená",J324,0)</f>
        <v>0</v>
      </c>
      <c r="BG324" s="188">
        <f>IF(N324="zákl. přenesená",J324,0)</f>
        <v>0</v>
      </c>
      <c r="BH324" s="188">
        <f>IF(N324="sníž. přenesená",J324,0)</f>
        <v>0</v>
      </c>
      <c r="BI324" s="188">
        <f>IF(N324="nulová",J324,0)</f>
        <v>0</v>
      </c>
      <c r="BJ324" s="16" t="s">
        <v>80</v>
      </c>
      <c r="BK324" s="188">
        <f>ROUND(I324*H324,2)</f>
        <v>0</v>
      </c>
      <c r="BL324" s="16" t="s">
        <v>116</v>
      </c>
      <c r="BM324" s="187" t="s">
        <v>1089</v>
      </c>
    </row>
    <row r="325" s="2" customFormat="1" ht="16.5" customHeight="1">
      <c r="A325" s="37"/>
      <c r="B325" s="38"/>
      <c r="C325" s="194" t="s">
        <v>1090</v>
      </c>
      <c r="D325" s="194" t="s">
        <v>882</v>
      </c>
      <c r="E325" s="195" t="s">
        <v>1091</v>
      </c>
      <c r="F325" s="196" t="s">
        <v>1092</v>
      </c>
      <c r="G325" s="197" t="s">
        <v>181</v>
      </c>
      <c r="H325" s="198">
        <v>80</v>
      </c>
      <c r="I325" s="199"/>
      <c r="J325" s="200">
        <f>ROUND(I325*H325,2)</f>
        <v>0</v>
      </c>
      <c r="K325" s="196" t="s">
        <v>113</v>
      </c>
      <c r="L325" s="43"/>
      <c r="M325" s="201" t="s">
        <v>19</v>
      </c>
      <c r="N325" s="202" t="s">
        <v>43</v>
      </c>
      <c r="O325" s="83"/>
      <c r="P325" s="185">
        <f>O325*H325</f>
        <v>0</v>
      </c>
      <c r="Q325" s="185">
        <v>0</v>
      </c>
      <c r="R325" s="185">
        <f>Q325*H325</f>
        <v>0</v>
      </c>
      <c r="S325" s="185">
        <v>0</v>
      </c>
      <c r="T325" s="18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7" t="s">
        <v>116</v>
      </c>
      <c r="AT325" s="187" t="s">
        <v>882</v>
      </c>
      <c r="AU325" s="187" t="s">
        <v>72</v>
      </c>
      <c r="AY325" s="16" t="s">
        <v>115</v>
      </c>
      <c r="BE325" s="188">
        <f>IF(N325="základní",J325,0)</f>
        <v>0</v>
      </c>
      <c r="BF325" s="188">
        <f>IF(N325="snížená",J325,0)</f>
        <v>0</v>
      </c>
      <c r="BG325" s="188">
        <f>IF(N325="zákl. přenesená",J325,0)</f>
        <v>0</v>
      </c>
      <c r="BH325" s="188">
        <f>IF(N325="sníž. přenesená",J325,0)</f>
        <v>0</v>
      </c>
      <c r="BI325" s="188">
        <f>IF(N325="nulová",J325,0)</f>
        <v>0</v>
      </c>
      <c r="BJ325" s="16" t="s">
        <v>80</v>
      </c>
      <c r="BK325" s="188">
        <f>ROUND(I325*H325,2)</f>
        <v>0</v>
      </c>
      <c r="BL325" s="16" t="s">
        <v>116</v>
      </c>
      <c r="BM325" s="187" t="s">
        <v>1093</v>
      </c>
    </row>
    <row r="326" s="2" customFormat="1" ht="16.5" customHeight="1">
      <c r="A326" s="37"/>
      <c r="B326" s="38"/>
      <c r="C326" s="194" t="s">
        <v>1094</v>
      </c>
      <c r="D326" s="194" t="s">
        <v>882</v>
      </c>
      <c r="E326" s="195" t="s">
        <v>1095</v>
      </c>
      <c r="F326" s="196" t="s">
        <v>1096</v>
      </c>
      <c r="G326" s="197" t="s">
        <v>181</v>
      </c>
      <c r="H326" s="198">
        <v>180</v>
      </c>
      <c r="I326" s="199"/>
      <c r="J326" s="200">
        <f>ROUND(I326*H326,2)</f>
        <v>0</v>
      </c>
      <c r="K326" s="196" t="s">
        <v>113</v>
      </c>
      <c r="L326" s="43"/>
      <c r="M326" s="201" t="s">
        <v>19</v>
      </c>
      <c r="N326" s="202" t="s">
        <v>43</v>
      </c>
      <c r="O326" s="83"/>
      <c r="P326" s="185">
        <f>O326*H326</f>
        <v>0</v>
      </c>
      <c r="Q326" s="185">
        <v>0</v>
      </c>
      <c r="R326" s="185">
        <f>Q326*H326</f>
        <v>0</v>
      </c>
      <c r="S326" s="185">
        <v>0</v>
      </c>
      <c r="T326" s="186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7" t="s">
        <v>116</v>
      </c>
      <c r="AT326" s="187" t="s">
        <v>882</v>
      </c>
      <c r="AU326" s="187" t="s">
        <v>72</v>
      </c>
      <c r="AY326" s="16" t="s">
        <v>115</v>
      </c>
      <c r="BE326" s="188">
        <f>IF(N326="základní",J326,0)</f>
        <v>0</v>
      </c>
      <c r="BF326" s="188">
        <f>IF(N326="snížená",J326,0)</f>
        <v>0</v>
      </c>
      <c r="BG326" s="188">
        <f>IF(N326="zákl. přenesená",J326,0)</f>
        <v>0</v>
      </c>
      <c r="BH326" s="188">
        <f>IF(N326="sníž. přenesená",J326,0)</f>
        <v>0</v>
      </c>
      <c r="BI326" s="188">
        <f>IF(N326="nulová",J326,0)</f>
        <v>0</v>
      </c>
      <c r="BJ326" s="16" t="s">
        <v>80</v>
      </c>
      <c r="BK326" s="188">
        <f>ROUND(I326*H326,2)</f>
        <v>0</v>
      </c>
      <c r="BL326" s="16" t="s">
        <v>116</v>
      </c>
      <c r="BM326" s="187" t="s">
        <v>1097</v>
      </c>
    </row>
    <row r="327" s="2" customFormat="1" ht="16.5" customHeight="1">
      <c r="A327" s="37"/>
      <c r="B327" s="38"/>
      <c r="C327" s="194" t="s">
        <v>1098</v>
      </c>
      <c r="D327" s="194" t="s">
        <v>882</v>
      </c>
      <c r="E327" s="195" t="s">
        <v>1099</v>
      </c>
      <c r="F327" s="196" t="s">
        <v>1100</v>
      </c>
      <c r="G327" s="197" t="s">
        <v>181</v>
      </c>
      <c r="H327" s="198">
        <v>20</v>
      </c>
      <c r="I327" s="199"/>
      <c r="J327" s="200">
        <f>ROUND(I327*H327,2)</f>
        <v>0</v>
      </c>
      <c r="K327" s="196" t="s">
        <v>113</v>
      </c>
      <c r="L327" s="43"/>
      <c r="M327" s="201" t="s">
        <v>19</v>
      </c>
      <c r="N327" s="202" t="s">
        <v>43</v>
      </c>
      <c r="O327" s="83"/>
      <c r="P327" s="185">
        <f>O327*H327</f>
        <v>0</v>
      </c>
      <c r="Q327" s="185">
        <v>0</v>
      </c>
      <c r="R327" s="185">
        <f>Q327*H327</f>
        <v>0</v>
      </c>
      <c r="S327" s="185">
        <v>0</v>
      </c>
      <c r="T327" s="18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7" t="s">
        <v>116</v>
      </c>
      <c r="AT327" s="187" t="s">
        <v>882</v>
      </c>
      <c r="AU327" s="187" t="s">
        <v>72</v>
      </c>
      <c r="AY327" s="16" t="s">
        <v>115</v>
      </c>
      <c r="BE327" s="188">
        <f>IF(N327="základní",J327,0)</f>
        <v>0</v>
      </c>
      <c r="BF327" s="188">
        <f>IF(N327="snížená",J327,0)</f>
        <v>0</v>
      </c>
      <c r="BG327" s="188">
        <f>IF(N327="zákl. přenesená",J327,0)</f>
        <v>0</v>
      </c>
      <c r="BH327" s="188">
        <f>IF(N327="sníž. přenesená",J327,0)</f>
        <v>0</v>
      </c>
      <c r="BI327" s="188">
        <f>IF(N327="nulová",J327,0)</f>
        <v>0</v>
      </c>
      <c r="BJ327" s="16" t="s">
        <v>80</v>
      </c>
      <c r="BK327" s="188">
        <f>ROUND(I327*H327,2)</f>
        <v>0</v>
      </c>
      <c r="BL327" s="16" t="s">
        <v>116</v>
      </c>
      <c r="BM327" s="187" t="s">
        <v>1101</v>
      </c>
    </row>
    <row r="328" s="2" customFormat="1" ht="16.5" customHeight="1">
      <c r="A328" s="37"/>
      <c r="B328" s="38"/>
      <c r="C328" s="194" t="s">
        <v>1102</v>
      </c>
      <c r="D328" s="194" t="s">
        <v>882</v>
      </c>
      <c r="E328" s="195" t="s">
        <v>1103</v>
      </c>
      <c r="F328" s="196" t="s">
        <v>1104</v>
      </c>
      <c r="G328" s="197" t="s">
        <v>181</v>
      </c>
      <c r="H328" s="198">
        <v>35</v>
      </c>
      <c r="I328" s="199"/>
      <c r="J328" s="200">
        <f>ROUND(I328*H328,2)</f>
        <v>0</v>
      </c>
      <c r="K328" s="196" t="s">
        <v>113</v>
      </c>
      <c r="L328" s="43"/>
      <c r="M328" s="201" t="s">
        <v>19</v>
      </c>
      <c r="N328" s="202" t="s">
        <v>43</v>
      </c>
      <c r="O328" s="83"/>
      <c r="P328" s="185">
        <f>O328*H328</f>
        <v>0</v>
      </c>
      <c r="Q328" s="185">
        <v>0</v>
      </c>
      <c r="R328" s="185">
        <f>Q328*H328</f>
        <v>0</v>
      </c>
      <c r="S328" s="185">
        <v>0</v>
      </c>
      <c r="T328" s="186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7" t="s">
        <v>116</v>
      </c>
      <c r="AT328" s="187" t="s">
        <v>882</v>
      </c>
      <c r="AU328" s="187" t="s">
        <v>72</v>
      </c>
      <c r="AY328" s="16" t="s">
        <v>115</v>
      </c>
      <c r="BE328" s="188">
        <f>IF(N328="základní",J328,0)</f>
        <v>0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16" t="s">
        <v>80</v>
      </c>
      <c r="BK328" s="188">
        <f>ROUND(I328*H328,2)</f>
        <v>0</v>
      </c>
      <c r="BL328" s="16" t="s">
        <v>116</v>
      </c>
      <c r="BM328" s="187" t="s">
        <v>1105</v>
      </c>
    </row>
    <row r="329" s="2" customFormat="1" ht="16.5" customHeight="1">
      <c r="A329" s="37"/>
      <c r="B329" s="38"/>
      <c r="C329" s="194" t="s">
        <v>1106</v>
      </c>
      <c r="D329" s="194" t="s">
        <v>882</v>
      </c>
      <c r="E329" s="195" t="s">
        <v>1107</v>
      </c>
      <c r="F329" s="196" t="s">
        <v>1108</v>
      </c>
      <c r="G329" s="197" t="s">
        <v>181</v>
      </c>
      <c r="H329" s="198">
        <v>1</v>
      </c>
      <c r="I329" s="199"/>
      <c r="J329" s="200">
        <f>ROUND(I329*H329,2)</f>
        <v>0</v>
      </c>
      <c r="K329" s="196" t="s">
        <v>113</v>
      </c>
      <c r="L329" s="43"/>
      <c r="M329" s="201" t="s">
        <v>19</v>
      </c>
      <c r="N329" s="202" t="s">
        <v>43</v>
      </c>
      <c r="O329" s="83"/>
      <c r="P329" s="185">
        <f>O329*H329</f>
        <v>0</v>
      </c>
      <c r="Q329" s="185">
        <v>0</v>
      </c>
      <c r="R329" s="185">
        <f>Q329*H329</f>
        <v>0</v>
      </c>
      <c r="S329" s="185">
        <v>0</v>
      </c>
      <c r="T329" s="18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7" t="s">
        <v>116</v>
      </c>
      <c r="AT329" s="187" t="s">
        <v>882</v>
      </c>
      <c r="AU329" s="187" t="s">
        <v>72</v>
      </c>
      <c r="AY329" s="16" t="s">
        <v>115</v>
      </c>
      <c r="BE329" s="188">
        <f>IF(N329="základní",J329,0)</f>
        <v>0</v>
      </c>
      <c r="BF329" s="188">
        <f>IF(N329="snížená",J329,0)</f>
        <v>0</v>
      </c>
      <c r="BG329" s="188">
        <f>IF(N329="zákl. přenesená",J329,0)</f>
        <v>0</v>
      </c>
      <c r="BH329" s="188">
        <f>IF(N329="sníž. přenesená",J329,0)</f>
        <v>0</v>
      </c>
      <c r="BI329" s="188">
        <f>IF(N329="nulová",J329,0)</f>
        <v>0</v>
      </c>
      <c r="BJ329" s="16" t="s">
        <v>80</v>
      </c>
      <c r="BK329" s="188">
        <f>ROUND(I329*H329,2)</f>
        <v>0</v>
      </c>
      <c r="BL329" s="16" t="s">
        <v>116</v>
      </c>
      <c r="BM329" s="187" t="s">
        <v>1109</v>
      </c>
    </row>
    <row r="330" s="2" customFormat="1">
      <c r="A330" s="37"/>
      <c r="B330" s="38"/>
      <c r="C330" s="194" t="s">
        <v>1110</v>
      </c>
      <c r="D330" s="194" t="s">
        <v>882</v>
      </c>
      <c r="E330" s="195" t="s">
        <v>1111</v>
      </c>
      <c r="F330" s="196" t="s">
        <v>1112</v>
      </c>
      <c r="G330" s="197" t="s">
        <v>181</v>
      </c>
      <c r="H330" s="198">
        <v>10</v>
      </c>
      <c r="I330" s="199"/>
      <c r="J330" s="200">
        <f>ROUND(I330*H330,2)</f>
        <v>0</v>
      </c>
      <c r="K330" s="196" t="s">
        <v>113</v>
      </c>
      <c r="L330" s="43"/>
      <c r="M330" s="201" t="s">
        <v>19</v>
      </c>
      <c r="N330" s="202" t="s">
        <v>43</v>
      </c>
      <c r="O330" s="83"/>
      <c r="P330" s="185">
        <f>O330*H330</f>
        <v>0</v>
      </c>
      <c r="Q330" s="185">
        <v>0</v>
      </c>
      <c r="R330" s="185">
        <f>Q330*H330</f>
        <v>0</v>
      </c>
      <c r="S330" s="185">
        <v>0</v>
      </c>
      <c r="T330" s="186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7" t="s">
        <v>116</v>
      </c>
      <c r="AT330" s="187" t="s">
        <v>882</v>
      </c>
      <c r="AU330" s="187" t="s">
        <v>72</v>
      </c>
      <c r="AY330" s="16" t="s">
        <v>115</v>
      </c>
      <c r="BE330" s="188">
        <f>IF(N330="základní",J330,0)</f>
        <v>0</v>
      </c>
      <c r="BF330" s="188">
        <f>IF(N330="snížená",J330,0)</f>
        <v>0</v>
      </c>
      <c r="BG330" s="188">
        <f>IF(N330="zákl. přenesená",J330,0)</f>
        <v>0</v>
      </c>
      <c r="BH330" s="188">
        <f>IF(N330="sníž. přenesená",J330,0)</f>
        <v>0</v>
      </c>
      <c r="BI330" s="188">
        <f>IF(N330="nulová",J330,0)</f>
        <v>0</v>
      </c>
      <c r="BJ330" s="16" t="s">
        <v>80</v>
      </c>
      <c r="BK330" s="188">
        <f>ROUND(I330*H330,2)</f>
        <v>0</v>
      </c>
      <c r="BL330" s="16" t="s">
        <v>116</v>
      </c>
      <c r="BM330" s="187" t="s">
        <v>1113</v>
      </c>
    </row>
    <row r="331" s="2" customFormat="1" ht="16.5" customHeight="1">
      <c r="A331" s="37"/>
      <c r="B331" s="38"/>
      <c r="C331" s="194" t="s">
        <v>1114</v>
      </c>
      <c r="D331" s="194" t="s">
        <v>882</v>
      </c>
      <c r="E331" s="195" t="s">
        <v>1115</v>
      </c>
      <c r="F331" s="196" t="s">
        <v>1116</v>
      </c>
      <c r="G331" s="197" t="s">
        <v>181</v>
      </c>
      <c r="H331" s="198">
        <v>40</v>
      </c>
      <c r="I331" s="199"/>
      <c r="J331" s="200">
        <f>ROUND(I331*H331,2)</f>
        <v>0</v>
      </c>
      <c r="K331" s="196" t="s">
        <v>113</v>
      </c>
      <c r="L331" s="43"/>
      <c r="M331" s="201" t="s">
        <v>19</v>
      </c>
      <c r="N331" s="202" t="s">
        <v>43</v>
      </c>
      <c r="O331" s="83"/>
      <c r="P331" s="185">
        <f>O331*H331</f>
        <v>0</v>
      </c>
      <c r="Q331" s="185">
        <v>0</v>
      </c>
      <c r="R331" s="185">
        <f>Q331*H331</f>
        <v>0</v>
      </c>
      <c r="S331" s="185">
        <v>0</v>
      </c>
      <c r="T331" s="18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7" t="s">
        <v>116</v>
      </c>
      <c r="AT331" s="187" t="s">
        <v>882</v>
      </c>
      <c r="AU331" s="187" t="s">
        <v>72</v>
      </c>
      <c r="AY331" s="16" t="s">
        <v>115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16" t="s">
        <v>80</v>
      </c>
      <c r="BK331" s="188">
        <f>ROUND(I331*H331,2)</f>
        <v>0</v>
      </c>
      <c r="BL331" s="16" t="s">
        <v>116</v>
      </c>
      <c r="BM331" s="187" t="s">
        <v>1117</v>
      </c>
    </row>
    <row r="332" s="2" customFormat="1" ht="16.5" customHeight="1">
      <c r="A332" s="37"/>
      <c r="B332" s="38"/>
      <c r="C332" s="194" t="s">
        <v>1118</v>
      </c>
      <c r="D332" s="194" t="s">
        <v>882</v>
      </c>
      <c r="E332" s="195" t="s">
        <v>1119</v>
      </c>
      <c r="F332" s="196" t="s">
        <v>1120</v>
      </c>
      <c r="G332" s="197" t="s">
        <v>181</v>
      </c>
      <c r="H332" s="198">
        <v>140</v>
      </c>
      <c r="I332" s="199"/>
      <c r="J332" s="200">
        <f>ROUND(I332*H332,2)</f>
        <v>0</v>
      </c>
      <c r="K332" s="196" t="s">
        <v>113</v>
      </c>
      <c r="L332" s="43"/>
      <c r="M332" s="201" t="s">
        <v>19</v>
      </c>
      <c r="N332" s="202" t="s">
        <v>43</v>
      </c>
      <c r="O332" s="83"/>
      <c r="P332" s="185">
        <f>O332*H332</f>
        <v>0</v>
      </c>
      <c r="Q332" s="185">
        <v>0</v>
      </c>
      <c r="R332" s="185">
        <f>Q332*H332</f>
        <v>0</v>
      </c>
      <c r="S332" s="185">
        <v>0</v>
      </c>
      <c r="T332" s="18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7" t="s">
        <v>116</v>
      </c>
      <c r="AT332" s="187" t="s">
        <v>882</v>
      </c>
      <c r="AU332" s="187" t="s">
        <v>72</v>
      </c>
      <c r="AY332" s="16" t="s">
        <v>115</v>
      </c>
      <c r="BE332" s="188">
        <f>IF(N332="základní",J332,0)</f>
        <v>0</v>
      </c>
      <c r="BF332" s="188">
        <f>IF(N332="snížená",J332,0)</f>
        <v>0</v>
      </c>
      <c r="BG332" s="188">
        <f>IF(N332="zákl. přenesená",J332,0)</f>
        <v>0</v>
      </c>
      <c r="BH332" s="188">
        <f>IF(N332="sníž. přenesená",J332,0)</f>
        <v>0</v>
      </c>
      <c r="BI332" s="188">
        <f>IF(N332="nulová",J332,0)</f>
        <v>0</v>
      </c>
      <c r="BJ332" s="16" t="s">
        <v>80</v>
      </c>
      <c r="BK332" s="188">
        <f>ROUND(I332*H332,2)</f>
        <v>0</v>
      </c>
      <c r="BL332" s="16" t="s">
        <v>116</v>
      </c>
      <c r="BM332" s="187" t="s">
        <v>1121</v>
      </c>
    </row>
    <row r="333" s="2" customFormat="1" ht="21.75" customHeight="1">
      <c r="A333" s="37"/>
      <c r="B333" s="38"/>
      <c r="C333" s="194" t="s">
        <v>1122</v>
      </c>
      <c r="D333" s="194" t="s">
        <v>882</v>
      </c>
      <c r="E333" s="195" t="s">
        <v>1123</v>
      </c>
      <c r="F333" s="196" t="s">
        <v>1124</v>
      </c>
      <c r="G333" s="197" t="s">
        <v>181</v>
      </c>
      <c r="H333" s="198">
        <v>120</v>
      </c>
      <c r="I333" s="199"/>
      <c r="J333" s="200">
        <f>ROUND(I333*H333,2)</f>
        <v>0</v>
      </c>
      <c r="K333" s="196" t="s">
        <v>113</v>
      </c>
      <c r="L333" s="43"/>
      <c r="M333" s="201" t="s">
        <v>19</v>
      </c>
      <c r="N333" s="202" t="s">
        <v>43</v>
      </c>
      <c r="O333" s="83"/>
      <c r="P333" s="185">
        <f>O333*H333</f>
        <v>0</v>
      </c>
      <c r="Q333" s="185">
        <v>0</v>
      </c>
      <c r="R333" s="185">
        <f>Q333*H333</f>
        <v>0</v>
      </c>
      <c r="S333" s="185">
        <v>0</v>
      </c>
      <c r="T333" s="186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7" t="s">
        <v>116</v>
      </c>
      <c r="AT333" s="187" t="s">
        <v>882</v>
      </c>
      <c r="AU333" s="187" t="s">
        <v>72</v>
      </c>
      <c r="AY333" s="16" t="s">
        <v>115</v>
      </c>
      <c r="BE333" s="188">
        <f>IF(N333="základní",J333,0)</f>
        <v>0</v>
      </c>
      <c r="BF333" s="188">
        <f>IF(N333="snížená",J333,0)</f>
        <v>0</v>
      </c>
      <c r="BG333" s="188">
        <f>IF(N333="zákl. přenesená",J333,0)</f>
        <v>0</v>
      </c>
      <c r="BH333" s="188">
        <f>IF(N333="sníž. přenesená",J333,0)</f>
        <v>0</v>
      </c>
      <c r="BI333" s="188">
        <f>IF(N333="nulová",J333,0)</f>
        <v>0</v>
      </c>
      <c r="BJ333" s="16" t="s">
        <v>80</v>
      </c>
      <c r="BK333" s="188">
        <f>ROUND(I333*H333,2)</f>
        <v>0</v>
      </c>
      <c r="BL333" s="16" t="s">
        <v>116</v>
      </c>
      <c r="BM333" s="187" t="s">
        <v>1125</v>
      </c>
    </row>
    <row r="334" s="2" customFormat="1">
      <c r="A334" s="37"/>
      <c r="B334" s="38"/>
      <c r="C334" s="194" t="s">
        <v>1126</v>
      </c>
      <c r="D334" s="194" t="s">
        <v>882</v>
      </c>
      <c r="E334" s="195" t="s">
        <v>1127</v>
      </c>
      <c r="F334" s="196" t="s">
        <v>1128</v>
      </c>
      <c r="G334" s="197" t="s">
        <v>181</v>
      </c>
      <c r="H334" s="198">
        <v>5</v>
      </c>
      <c r="I334" s="199"/>
      <c r="J334" s="200">
        <f>ROUND(I334*H334,2)</f>
        <v>0</v>
      </c>
      <c r="K334" s="196" t="s">
        <v>113</v>
      </c>
      <c r="L334" s="43"/>
      <c r="M334" s="201" t="s">
        <v>19</v>
      </c>
      <c r="N334" s="202" t="s">
        <v>43</v>
      </c>
      <c r="O334" s="83"/>
      <c r="P334" s="185">
        <f>O334*H334</f>
        <v>0</v>
      </c>
      <c r="Q334" s="185">
        <v>0</v>
      </c>
      <c r="R334" s="185">
        <f>Q334*H334</f>
        <v>0</v>
      </c>
      <c r="S334" s="185">
        <v>0</v>
      </c>
      <c r="T334" s="18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7" t="s">
        <v>116</v>
      </c>
      <c r="AT334" s="187" t="s">
        <v>882</v>
      </c>
      <c r="AU334" s="187" t="s">
        <v>72</v>
      </c>
      <c r="AY334" s="16" t="s">
        <v>115</v>
      </c>
      <c r="BE334" s="188">
        <f>IF(N334="základní",J334,0)</f>
        <v>0</v>
      </c>
      <c r="BF334" s="188">
        <f>IF(N334="snížená",J334,0)</f>
        <v>0</v>
      </c>
      <c r="BG334" s="188">
        <f>IF(N334="zákl. přenesená",J334,0)</f>
        <v>0</v>
      </c>
      <c r="BH334" s="188">
        <f>IF(N334="sníž. přenesená",J334,0)</f>
        <v>0</v>
      </c>
      <c r="BI334" s="188">
        <f>IF(N334="nulová",J334,0)</f>
        <v>0</v>
      </c>
      <c r="BJ334" s="16" t="s">
        <v>80</v>
      </c>
      <c r="BK334" s="188">
        <f>ROUND(I334*H334,2)</f>
        <v>0</v>
      </c>
      <c r="BL334" s="16" t="s">
        <v>116</v>
      </c>
      <c r="BM334" s="187" t="s">
        <v>1129</v>
      </c>
    </row>
    <row r="335" s="2" customFormat="1">
      <c r="A335" s="37"/>
      <c r="B335" s="38"/>
      <c r="C335" s="194" t="s">
        <v>1130</v>
      </c>
      <c r="D335" s="194" t="s">
        <v>882</v>
      </c>
      <c r="E335" s="195" t="s">
        <v>1131</v>
      </c>
      <c r="F335" s="196" t="s">
        <v>1132</v>
      </c>
      <c r="G335" s="197" t="s">
        <v>181</v>
      </c>
      <c r="H335" s="198">
        <v>2</v>
      </c>
      <c r="I335" s="199"/>
      <c r="J335" s="200">
        <f>ROUND(I335*H335,2)</f>
        <v>0</v>
      </c>
      <c r="K335" s="196" t="s">
        <v>113</v>
      </c>
      <c r="L335" s="43"/>
      <c r="M335" s="201" t="s">
        <v>19</v>
      </c>
      <c r="N335" s="202" t="s">
        <v>43</v>
      </c>
      <c r="O335" s="83"/>
      <c r="P335" s="185">
        <f>O335*H335</f>
        <v>0</v>
      </c>
      <c r="Q335" s="185">
        <v>0</v>
      </c>
      <c r="R335" s="185">
        <f>Q335*H335</f>
        <v>0</v>
      </c>
      <c r="S335" s="185">
        <v>0</v>
      </c>
      <c r="T335" s="186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7" t="s">
        <v>116</v>
      </c>
      <c r="AT335" s="187" t="s">
        <v>882</v>
      </c>
      <c r="AU335" s="187" t="s">
        <v>72</v>
      </c>
      <c r="AY335" s="16" t="s">
        <v>115</v>
      </c>
      <c r="BE335" s="188">
        <f>IF(N335="základní",J335,0)</f>
        <v>0</v>
      </c>
      <c r="BF335" s="188">
        <f>IF(N335="snížená",J335,0)</f>
        <v>0</v>
      </c>
      <c r="BG335" s="188">
        <f>IF(N335="zákl. přenesená",J335,0)</f>
        <v>0</v>
      </c>
      <c r="BH335" s="188">
        <f>IF(N335="sníž. přenesená",J335,0)</f>
        <v>0</v>
      </c>
      <c r="BI335" s="188">
        <f>IF(N335="nulová",J335,0)</f>
        <v>0</v>
      </c>
      <c r="BJ335" s="16" t="s">
        <v>80</v>
      </c>
      <c r="BK335" s="188">
        <f>ROUND(I335*H335,2)</f>
        <v>0</v>
      </c>
      <c r="BL335" s="16" t="s">
        <v>116</v>
      </c>
      <c r="BM335" s="187" t="s">
        <v>1133</v>
      </c>
    </row>
    <row r="336" s="2" customFormat="1" ht="16.5" customHeight="1">
      <c r="A336" s="37"/>
      <c r="B336" s="38"/>
      <c r="C336" s="194" t="s">
        <v>1134</v>
      </c>
      <c r="D336" s="194" t="s">
        <v>882</v>
      </c>
      <c r="E336" s="195" t="s">
        <v>1135</v>
      </c>
      <c r="F336" s="196" t="s">
        <v>1136</v>
      </c>
      <c r="G336" s="197" t="s">
        <v>181</v>
      </c>
      <c r="H336" s="198">
        <v>24</v>
      </c>
      <c r="I336" s="199"/>
      <c r="J336" s="200">
        <f>ROUND(I336*H336,2)</f>
        <v>0</v>
      </c>
      <c r="K336" s="196" t="s">
        <v>113</v>
      </c>
      <c r="L336" s="43"/>
      <c r="M336" s="201" t="s">
        <v>19</v>
      </c>
      <c r="N336" s="202" t="s">
        <v>43</v>
      </c>
      <c r="O336" s="83"/>
      <c r="P336" s="185">
        <f>O336*H336</f>
        <v>0</v>
      </c>
      <c r="Q336" s="185">
        <v>0</v>
      </c>
      <c r="R336" s="185">
        <f>Q336*H336</f>
        <v>0</v>
      </c>
      <c r="S336" s="185">
        <v>0</v>
      </c>
      <c r="T336" s="18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7" t="s">
        <v>116</v>
      </c>
      <c r="AT336" s="187" t="s">
        <v>882</v>
      </c>
      <c r="AU336" s="187" t="s">
        <v>72</v>
      </c>
      <c r="AY336" s="16" t="s">
        <v>115</v>
      </c>
      <c r="BE336" s="188">
        <f>IF(N336="základní",J336,0)</f>
        <v>0</v>
      </c>
      <c r="BF336" s="188">
        <f>IF(N336="snížená",J336,0)</f>
        <v>0</v>
      </c>
      <c r="BG336" s="188">
        <f>IF(N336="zákl. přenesená",J336,0)</f>
        <v>0</v>
      </c>
      <c r="BH336" s="188">
        <f>IF(N336="sníž. přenesená",J336,0)</f>
        <v>0</v>
      </c>
      <c r="BI336" s="188">
        <f>IF(N336="nulová",J336,0)</f>
        <v>0</v>
      </c>
      <c r="BJ336" s="16" t="s">
        <v>80</v>
      </c>
      <c r="BK336" s="188">
        <f>ROUND(I336*H336,2)</f>
        <v>0</v>
      </c>
      <c r="BL336" s="16" t="s">
        <v>116</v>
      </c>
      <c r="BM336" s="187" t="s">
        <v>1137</v>
      </c>
    </row>
    <row r="337" s="2" customFormat="1" ht="16.5" customHeight="1">
      <c r="A337" s="37"/>
      <c r="B337" s="38"/>
      <c r="C337" s="194" t="s">
        <v>1138</v>
      </c>
      <c r="D337" s="194" t="s">
        <v>882</v>
      </c>
      <c r="E337" s="195" t="s">
        <v>1139</v>
      </c>
      <c r="F337" s="196" t="s">
        <v>1140</v>
      </c>
      <c r="G337" s="197" t="s">
        <v>181</v>
      </c>
      <c r="H337" s="198">
        <v>2</v>
      </c>
      <c r="I337" s="199"/>
      <c r="J337" s="200">
        <f>ROUND(I337*H337,2)</f>
        <v>0</v>
      </c>
      <c r="K337" s="196" t="s">
        <v>113</v>
      </c>
      <c r="L337" s="43"/>
      <c r="M337" s="201" t="s">
        <v>19</v>
      </c>
      <c r="N337" s="202" t="s">
        <v>43</v>
      </c>
      <c r="O337" s="83"/>
      <c r="P337" s="185">
        <f>O337*H337</f>
        <v>0</v>
      </c>
      <c r="Q337" s="185">
        <v>0</v>
      </c>
      <c r="R337" s="185">
        <f>Q337*H337</f>
        <v>0</v>
      </c>
      <c r="S337" s="185">
        <v>0</v>
      </c>
      <c r="T337" s="186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7" t="s">
        <v>116</v>
      </c>
      <c r="AT337" s="187" t="s">
        <v>882</v>
      </c>
      <c r="AU337" s="187" t="s">
        <v>72</v>
      </c>
      <c r="AY337" s="16" t="s">
        <v>115</v>
      </c>
      <c r="BE337" s="188">
        <f>IF(N337="základní",J337,0)</f>
        <v>0</v>
      </c>
      <c r="BF337" s="188">
        <f>IF(N337="snížená",J337,0)</f>
        <v>0</v>
      </c>
      <c r="BG337" s="188">
        <f>IF(N337="zákl. přenesená",J337,0)</f>
        <v>0</v>
      </c>
      <c r="BH337" s="188">
        <f>IF(N337="sníž. přenesená",J337,0)</f>
        <v>0</v>
      </c>
      <c r="BI337" s="188">
        <f>IF(N337="nulová",J337,0)</f>
        <v>0</v>
      </c>
      <c r="BJ337" s="16" t="s">
        <v>80</v>
      </c>
      <c r="BK337" s="188">
        <f>ROUND(I337*H337,2)</f>
        <v>0</v>
      </c>
      <c r="BL337" s="16" t="s">
        <v>116</v>
      </c>
      <c r="BM337" s="187" t="s">
        <v>1141</v>
      </c>
    </row>
    <row r="338" s="2" customFormat="1" ht="16.5" customHeight="1">
      <c r="A338" s="37"/>
      <c r="B338" s="38"/>
      <c r="C338" s="194" t="s">
        <v>1142</v>
      </c>
      <c r="D338" s="194" t="s">
        <v>882</v>
      </c>
      <c r="E338" s="195" t="s">
        <v>1143</v>
      </c>
      <c r="F338" s="196" t="s">
        <v>1144</v>
      </c>
      <c r="G338" s="197" t="s">
        <v>181</v>
      </c>
      <c r="H338" s="198">
        <v>120</v>
      </c>
      <c r="I338" s="199"/>
      <c r="J338" s="200">
        <f>ROUND(I338*H338,2)</f>
        <v>0</v>
      </c>
      <c r="K338" s="196" t="s">
        <v>113</v>
      </c>
      <c r="L338" s="43"/>
      <c r="M338" s="201" t="s">
        <v>19</v>
      </c>
      <c r="N338" s="202" t="s">
        <v>43</v>
      </c>
      <c r="O338" s="83"/>
      <c r="P338" s="185">
        <f>O338*H338</f>
        <v>0</v>
      </c>
      <c r="Q338" s="185">
        <v>0</v>
      </c>
      <c r="R338" s="185">
        <f>Q338*H338</f>
        <v>0</v>
      </c>
      <c r="S338" s="185">
        <v>0</v>
      </c>
      <c r="T338" s="186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87" t="s">
        <v>116</v>
      </c>
      <c r="AT338" s="187" t="s">
        <v>882</v>
      </c>
      <c r="AU338" s="187" t="s">
        <v>72</v>
      </c>
      <c r="AY338" s="16" t="s">
        <v>115</v>
      </c>
      <c r="BE338" s="188">
        <f>IF(N338="základní",J338,0)</f>
        <v>0</v>
      </c>
      <c r="BF338" s="188">
        <f>IF(N338="snížená",J338,0)</f>
        <v>0</v>
      </c>
      <c r="BG338" s="188">
        <f>IF(N338="zákl. přenesená",J338,0)</f>
        <v>0</v>
      </c>
      <c r="BH338" s="188">
        <f>IF(N338="sníž. přenesená",J338,0)</f>
        <v>0</v>
      </c>
      <c r="BI338" s="188">
        <f>IF(N338="nulová",J338,0)</f>
        <v>0</v>
      </c>
      <c r="BJ338" s="16" t="s">
        <v>80</v>
      </c>
      <c r="BK338" s="188">
        <f>ROUND(I338*H338,2)</f>
        <v>0</v>
      </c>
      <c r="BL338" s="16" t="s">
        <v>116</v>
      </c>
      <c r="BM338" s="187" t="s">
        <v>1145</v>
      </c>
    </row>
    <row r="339" s="2" customFormat="1" ht="16.5" customHeight="1">
      <c r="A339" s="37"/>
      <c r="B339" s="38"/>
      <c r="C339" s="194" t="s">
        <v>1146</v>
      </c>
      <c r="D339" s="194" t="s">
        <v>882</v>
      </c>
      <c r="E339" s="195" t="s">
        <v>1147</v>
      </c>
      <c r="F339" s="196" t="s">
        <v>1148</v>
      </c>
      <c r="G339" s="197" t="s">
        <v>181</v>
      </c>
      <c r="H339" s="198">
        <v>4</v>
      </c>
      <c r="I339" s="199"/>
      <c r="J339" s="200">
        <f>ROUND(I339*H339,2)</f>
        <v>0</v>
      </c>
      <c r="K339" s="196" t="s">
        <v>113</v>
      </c>
      <c r="L339" s="43"/>
      <c r="M339" s="201" t="s">
        <v>19</v>
      </c>
      <c r="N339" s="202" t="s">
        <v>43</v>
      </c>
      <c r="O339" s="83"/>
      <c r="P339" s="185">
        <f>O339*H339</f>
        <v>0</v>
      </c>
      <c r="Q339" s="185">
        <v>0</v>
      </c>
      <c r="R339" s="185">
        <f>Q339*H339</f>
        <v>0</v>
      </c>
      <c r="S339" s="185">
        <v>0</v>
      </c>
      <c r="T339" s="18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87" t="s">
        <v>116</v>
      </c>
      <c r="AT339" s="187" t="s">
        <v>882</v>
      </c>
      <c r="AU339" s="187" t="s">
        <v>72</v>
      </c>
      <c r="AY339" s="16" t="s">
        <v>115</v>
      </c>
      <c r="BE339" s="188">
        <f>IF(N339="základní",J339,0)</f>
        <v>0</v>
      </c>
      <c r="BF339" s="188">
        <f>IF(N339="snížená",J339,0)</f>
        <v>0</v>
      </c>
      <c r="BG339" s="188">
        <f>IF(N339="zákl. přenesená",J339,0)</f>
        <v>0</v>
      </c>
      <c r="BH339" s="188">
        <f>IF(N339="sníž. přenesená",J339,0)</f>
        <v>0</v>
      </c>
      <c r="BI339" s="188">
        <f>IF(N339="nulová",J339,0)</f>
        <v>0</v>
      </c>
      <c r="BJ339" s="16" t="s">
        <v>80</v>
      </c>
      <c r="BK339" s="188">
        <f>ROUND(I339*H339,2)</f>
        <v>0</v>
      </c>
      <c r="BL339" s="16" t="s">
        <v>116</v>
      </c>
      <c r="BM339" s="187" t="s">
        <v>1149</v>
      </c>
    </row>
    <row r="340" s="2" customFormat="1" ht="16.5" customHeight="1">
      <c r="A340" s="37"/>
      <c r="B340" s="38"/>
      <c r="C340" s="194" t="s">
        <v>1150</v>
      </c>
      <c r="D340" s="194" t="s">
        <v>882</v>
      </c>
      <c r="E340" s="195" t="s">
        <v>1151</v>
      </c>
      <c r="F340" s="196" t="s">
        <v>1152</v>
      </c>
      <c r="G340" s="197" t="s">
        <v>181</v>
      </c>
      <c r="H340" s="198">
        <v>1</v>
      </c>
      <c r="I340" s="199"/>
      <c r="J340" s="200">
        <f>ROUND(I340*H340,2)</f>
        <v>0</v>
      </c>
      <c r="K340" s="196" t="s">
        <v>113</v>
      </c>
      <c r="L340" s="43"/>
      <c r="M340" s="201" t="s">
        <v>19</v>
      </c>
      <c r="N340" s="202" t="s">
        <v>43</v>
      </c>
      <c r="O340" s="83"/>
      <c r="P340" s="185">
        <f>O340*H340</f>
        <v>0</v>
      </c>
      <c r="Q340" s="185">
        <v>0</v>
      </c>
      <c r="R340" s="185">
        <f>Q340*H340</f>
        <v>0</v>
      </c>
      <c r="S340" s="185">
        <v>0</v>
      </c>
      <c r="T340" s="186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7" t="s">
        <v>116</v>
      </c>
      <c r="AT340" s="187" t="s">
        <v>882</v>
      </c>
      <c r="AU340" s="187" t="s">
        <v>72</v>
      </c>
      <c r="AY340" s="16" t="s">
        <v>115</v>
      </c>
      <c r="BE340" s="188">
        <f>IF(N340="základní",J340,0)</f>
        <v>0</v>
      </c>
      <c r="BF340" s="188">
        <f>IF(N340="snížená",J340,0)</f>
        <v>0</v>
      </c>
      <c r="BG340" s="188">
        <f>IF(N340="zákl. přenesená",J340,0)</f>
        <v>0</v>
      </c>
      <c r="BH340" s="188">
        <f>IF(N340="sníž. přenesená",J340,0)</f>
        <v>0</v>
      </c>
      <c r="BI340" s="188">
        <f>IF(N340="nulová",J340,0)</f>
        <v>0</v>
      </c>
      <c r="BJ340" s="16" t="s">
        <v>80</v>
      </c>
      <c r="BK340" s="188">
        <f>ROUND(I340*H340,2)</f>
        <v>0</v>
      </c>
      <c r="BL340" s="16" t="s">
        <v>116</v>
      </c>
      <c r="BM340" s="187" t="s">
        <v>1153</v>
      </c>
    </row>
    <row r="341" s="2" customFormat="1" ht="16.5" customHeight="1">
      <c r="A341" s="37"/>
      <c r="B341" s="38"/>
      <c r="C341" s="194" t="s">
        <v>1154</v>
      </c>
      <c r="D341" s="194" t="s">
        <v>882</v>
      </c>
      <c r="E341" s="195" t="s">
        <v>1155</v>
      </c>
      <c r="F341" s="196" t="s">
        <v>1156</v>
      </c>
      <c r="G341" s="197" t="s">
        <v>181</v>
      </c>
      <c r="H341" s="198">
        <v>20</v>
      </c>
      <c r="I341" s="199"/>
      <c r="J341" s="200">
        <f>ROUND(I341*H341,2)</f>
        <v>0</v>
      </c>
      <c r="K341" s="196" t="s">
        <v>113</v>
      </c>
      <c r="L341" s="43"/>
      <c r="M341" s="201" t="s">
        <v>19</v>
      </c>
      <c r="N341" s="202" t="s">
        <v>43</v>
      </c>
      <c r="O341" s="83"/>
      <c r="P341" s="185">
        <f>O341*H341</f>
        <v>0</v>
      </c>
      <c r="Q341" s="185">
        <v>0</v>
      </c>
      <c r="R341" s="185">
        <f>Q341*H341</f>
        <v>0</v>
      </c>
      <c r="S341" s="185">
        <v>0</v>
      </c>
      <c r="T341" s="18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7" t="s">
        <v>116</v>
      </c>
      <c r="AT341" s="187" t="s">
        <v>882</v>
      </c>
      <c r="AU341" s="187" t="s">
        <v>72</v>
      </c>
      <c r="AY341" s="16" t="s">
        <v>115</v>
      </c>
      <c r="BE341" s="188">
        <f>IF(N341="základní",J341,0)</f>
        <v>0</v>
      </c>
      <c r="BF341" s="188">
        <f>IF(N341="snížená",J341,0)</f>
        <v>0</v>
      </c>
      <c r="BG341" s="188">
        <f>IF(N341="zákl. přenesená",J341,0)</f>
        <v>0</v>
      </c>
      <c r="BH341" s="188">
        <f>IF(N341="sníž. přenesená",J341,0)</f>
        <v>0</v>
      </c>
      <c r="BI341" s="188">
        <f>IF(N341="nulová",J341,0)</f>
        <v>0</v>
      </c>
      <c r="BJ341" s="16" t="s">
        <v>80</v>
      </c>
      <c r="BK341" s="188">
        <f>ROUND(I341*H341,2)</f>
        <v>0</v>
      </c>
      <c r="BL341" s="16" t="s">
        <v>116</v>
      </c>
      <c r="BM341" s="187" t="s">
        <v>1157</v>
      </c>
    </row>
    <row r="342" s="2" customFormat="1" ht="21.75" customHeight="1">
      <c r="A342" s="37"/>
      <c r="B342" s="38"/>
      <c r="C342" s="194" t="s">
        <v>1158</v>
      </c>
      <c r="D342" s="194" t="s">
        <v>882</v>
      </c>
      <c r="E342" s="195" t="s">
        <v>1159</v>
      </c>
      <c r="F342" s="196" t="s">
        <v>1160</v>
      </c>
      <c r="G342" s="197" t="s">
        <v>181</v>
      </c>
      <c r="H342" s="198">
        <v>50</v>
      </c>
      <c r="I342" s="199"/>
      <c r="J342" s="200">
        <f>ROUND(I342*H342,2)</f>
        <v>0</v>
      </c>
      <c r="K342" s="196" t="s">
        <v>113</v>
      </c>
      <c r="L342" s="43"/>
      <c r="M342" s="201" t="s">
        <v>19</v>
      </c>
      <c r="N342" s="202" t="s">
        <v>43</v>
      </c>
      <c r="O342" s="83"/>
      <c r="P342" s="185">
        <f>O342*H342</f>
        <v>0</v>
      </c>
      <c r="Q342" s="185">
        <v>0</v>
      </c>
      <c r="R342" s="185">
        <f>Q342*H342</f>
        <v>0</v>
      </c>
      <c r="S342" s="185">
        <v>0</v>
      </c>
      <c r="T342" s="186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7" t="s">
        <v>116</v>
      </c>
      <c r="AT342" s="187" t="s">
        <v>882</v>
      </c>
      <c r="AU342" s="187" t="s">
        <v>72</v>
      </c>
      <c r="AY342" s="16" t="s">
        <v>115</v>
      </c>
      <c r="BE342" s="188">
        <f>IF(N342="základní",J342,0)</f>
        <v>0</v>
      </c>
      <c r="BF342" s="188">
        <f>IF(N342="snížená",J342,0)</f>
        <v>0</v>
      </c>
      <c r="BG342" s="188">
        <f>IF(N342="zákl. přenesená",J342,0)</f>
        <v>0</v>
      </c>
      <c r="BH342" s="188">
        <f>IF(N342="sníž. přenesená",J342,0)</f>
        <v>0</v>
      </c>
      <c r="BI342" s="188">
        <f>IF(N342="nulová",J342,0)</f>
        <v>0</v>
      </c>
      <c r="BJ342" s="16" t="s">
        <v>80</v>
      </c>
      <c r="BK342" s="188">
        <f>ROUND(I342*H342,2)</f>
        <v>0</v>
      </c>
      <c r="BL342" s="16" t="s">
        <v>116</v>
      </c>
      <c r="BM342" s="187" t="s">
        <v>1161</v>
      </c>
    </row>
    <row r="343" s="2" customFormat="1" ht="21.75" customHeight="1">
      <c r="A343" s="37"/>
      <c r="B343" s="38"/>
      <c r="C343" s="194" t="s">
        <v>1162</v>
      </c>
      <c r="D343" s="194" t="s">
        <v>882</v>
      </c>
      <c r="E343" s="195" t="s">
        <v>1163</v>
      </c>
      <c r="F343" s="196" t="s">
        <v>1164</v>
      </c>
      <c r="G343" s="197" t="s">
        <v>181</v>
      </c>
      <c r="H343" s="198">
        <v>70</v>
      </c>
      <c r="I343" s="199"/>
      <c r="J343" s="200">
        <f>ROUND(I343*H343,2)</f>
        <v>0</v>
      </c>
      <c r="K343" s="196" t="s">
        <v>113</v>
      </c>
      <c r="L343" s="43"/>
      <c r="M343" s="201" t="s">
        <v>19</v>
      </c>
      <c r="N343" s="202" t="s">
        <v>43</v>
      </c>
      <c r="O343" s="83"/>
      <c r="P343" s="185">
        <f>O343*H343</f>
        <v>0</v>
      </c>
      <c r="Q343" s="185">
        <v>0</v>
      </c>
      <c r="R343" s="185">
        <f>Q343*H343</f>
        <v>0</v>
      </c>
      <c r="S343" s="185">
        <v>0</v>
      </c>
      <c r="T343" s="186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87" t="s">
        <v>116</v>
      </c>
      <c r="AT343" s="187" t="s">
        <v>882</v>
      </c>
      <c r="AU343" s="187" t="s">
        <v>72</v>
      </c>
      <c r="AY343" s="16" t="s">
        <v>115</v>
      </c>
      <c r="BE343" s="188">
        <f>IF(N343="základní",J343,0)</f>
        <v>0</v>
      </c>
      <c r="BF343" s="188">
        <f>IF(N343="snížená",J343,0)</f>
        <v>0</v>
      </c>
      <c r="BG343" s="188">
        <f>IF(N343="zákl. přenesená",J343,0)</f>
        <v>0</v>
      </c>
      <c r="BH343" s="188">
        <f>IF(N343="sníž. přenesená",J343,0)</f>
        <v>0</v>
      </c>
      <c r="BI343" s="188">
        <f>IF(N343="nulová",J343,0)</f>
        <v>0</v>
      </c>
      <c r="BJ343" s="16" t="s">
        <v>80</v>
      </c>
      <c r="BK343" s="188">
        <f>ROUND(I343*H343,2)</f>
        <v>0</v>
      </c>
      <c r="BL343" s="16" t="s">
        <v>116</v>
      </c>
      <c r="BM343" s="187" t="s">
        <v>1165</v>
      </c>
    </row>
    <row r="344" s="2" customFormat="1" ht="21.75" customHeight="1">
      <c r="A344" s="37"/>
      <c r="B344" s="38"/>
      <c r="C344" s="194" t="s">
        <v>1166</v>
      </c>
      <c r="D344" s="194" t="s">
        <v>882</v>
      </c>
      <c r="E344" s="195" t="s">
        <v>1167</v>
      </c>
      <c r="F344" s="196" t="s">
        <v>1168</v>
      </c>
      <c r="G344" s="197" t="s">
        <v>181</v>
      </c>
      <c r="H344" s="198">
        <v>4</v>
      </c>
      <c r="I344" s="199"/>
      <c r="J344" s="200">
        <f>ROUND(I344*H344,2)</f>
        <v>0</v>
      </c>
      <c r="K344" s="196" t="s">
        <v>113</v>
      </c>
      <c r="L344" s="43"/>
      <c r="M344" s="201" t="s">
        <v>19</v>
      </c>
      <c r="N344" s="202" t="s">
        <v>43</v>
      </c>
      <c r="O344" s="83"/>
      <c r="P344" s="185">
        <f>O344*H344</f>
        <v>0</v>
      </c>
      <c r="Q344" s="185">
        <v>0</v>
      </c>
      <c r="R344" s="185">
        <f>Q344*H344</f>
        <v>0</v>
      </c>
      <c r="S344" s="185">
        <v>0</v>
      </c>
      <c r="T344" s="18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7" t="s">
        <v>116</v>
      </c>
      <c r="AT344" s="187" t="s">
        <v>882</v>
      </c>
      <c r="AU344" s="187" t="s">
        <v>72</v>
      </c>
      <c r="AY344" s="16" t="s">
        <v>115</v>
      </c>
      <c r="BE344" s="188">
        <f>IF(N344="základní",J344,0)</f>
        <v>0</v>
      </c>
      <c r="BF344" s="188">
        <f>IF(N344="snížená",J344,0)</f>
        <v>0</v>
      </c>
      <c r="BG344" s="188">
        <f>IF(N344="zákl. přenesená",J344,0)</f>
        <v>0</v>
      </c>
      <c r="BH344" s="188">
        <f>IF(N344="sníž. přenesená",J344,0)</f>
        <v>0</v>
      </c>
      <c r="BI344" s="188">
        <f>IF(N344="nulová",J344,0)</f>
        <v>0</v>
      </c>
      <c r="BJ344" s="16" t="s">
        <v>80</v>
      </c>
      <c r="BK344" s="188">
        <f>ROUND(I344*H344,2)</f>
        <v>0</v>
      </c>
      <c r="BL344" s="16" t="s">
        <v>116</v>
      </c>
      <c r="BM344" s="187" t="s">
        <v>1169</v>
      </c>
    </row>
    <row r="345" s="2" customFormat="1" ht="21.75" customHeight="1">
      <c r="A345" s="37"/>
      <c r="B345" s="38"/>
      <c r="C345" s="194" t="s">
        <v>1170</v>
      </c>
      <c r="D345" s="194" t="s">
        <v>882</v>
      </c>
      <c r="E345" s="195" t="s">
        <v>1171</v>
      </c>
      <c r="F345" s="196" t="s">
        <v>1172</v>
      </c>
      <c r="G345" s="197" t="s">
        <v>181</v>
      </c>
      <c r="H345" s="198">
        <v>4</v>
      </c>
      <c r="I345" s="199"/>
      <c r="J345" s="200">
        <f>ROUND(I345*H345,2)</f>
        <v>0</v>
      </c>
      <c r="K345" s="196" t="s">
        <v>113</v>
      </c>
      <c r="L345" s="43"/>
      <c r="M345" s="201" t="s">
        <v>19</v>
      </c>
      <c r="N345" s="202" t="s">
        <v>43</v>
      </c>
      <c r="O345" s="83"/>
      <c r="P345" s="185">
        <f>O345*H345</f>
        <v>0</v>
      </c>
      <c r="Q345" s="185">
        <v>0</v>
      </c>
      <c r="R345" s="185">
        <f>Q345*H345</f>
        <v>0</v>
      </c>
      <c r="S345" s="185">
        <v>0</v>
      </c>
      <c r="T345" s="186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87" t="s">
        <v>116</v>
      </c>
      <c r="AT345" s="187" t="s">
        <v>882</v>
      </c>
      <c r="AU345" s="187" t="s">
        <v>72</v>
      </c>
      <c r="AY345" s="16" t="s">
        <v>115</v>
      </c>
      <c r="BE345" s="188">
        <f>IF(N345="základní",J345,0)</f>
        <v>0</v>
      </c>
      <c r="BF345" s="188">
        <f>IF(N345="snížená",J345,0)</f>
        <v>0</v>
      </c>
      <c r="BG345" s="188">
        <f>IF(N345="zákl. přenesená",J345,0)</f>
        <v>0</v>
      </c>
      <c r="BH345" s="188">
        <f>IF(N345="sníž. přenesená",J345,0)</f>
        <v>0</v>
      </c>
      <c r="BI345" s="188">
        <f>IF(N345="nulová",J345,0)</f>
        <v>0</v>
      </c>
      <c r="BJ345" s="16" t="s">
        <v>80</v>
      </c>
      <c r="BK345" s="188">
        <f>ROUND(I345*H345,2)</f>
        <v>0</v>
      </c>
      <c r="BL345" s="16" t="s">
        <v>116</v>
      </c>
      <c r="BM345" s="187" t="s">
        <v>1173</v>
      </c>
    </row>
    <row r="346" s="2" customFormat="1" ht="16.5" customHeight="1">
      <c r="A346" s="37"/>
      <c r="B346" s="38"/>
      <c r="C346" s="194" t="s">
        <v>1174</v>
      </c>
      <c r="D346" s="194" t="s">
        <v>882</v>
      </c>
      <c r="E346" s="195" t="s">
        <v>1175</v>
      </c>
      <c r="F346" s="196" t="s">
        <v>1176</v>
      </c>
      <c r="G346" s="197" t="s">
        <v>181</v>
      </c>
      <c r="H346" s="198">
        <v>10</v>
      </c>
      <c r="I346" s="199"/>
      <c r="J346" s="200">
        <f>ROUND(I346*H346,2)</f>
        <v>0</v>
      </c>
      <c r="K346" s="196" t="s">
        <v>113</v>
      </c>
      <c r="L346" s="43"/>
      <c r="M346" s="201" t="s">
        <v>19</v>
      </c>
      <c r="N346" s="202" t="s">
        <v>43</v>
      </c>
      <c r="O346" s="83"/>
      <c r="P346" s="185">
        <f>O346*H346</f>
        <v>0</v>
      </c>
      <c r="Q346" s="185">
        <v>0</v>
      </c>
      <c r="R346" s="185">
        <f>Q346*H346</f>
        <v>0</v>
      </c>
      <c r="S346" s="185">
        <v>0</v>
      </c>
      <c r="T346" s="18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7" t="s">
        <v>116</v>
      </c>
      <c r="AT346" s="187" t="s">
        <v>882</v>
      </c>
      <c r="AU346" s="187" t="s">
        <v>72</v>
      </c>
      <c r="AY346" s="16" t="s">
        <v>115</v>
      </c>
      <c r="BE346" s="188">
        <f>IF(N346="základní",J346,0)</f>
        <v>0</v>
      </c>
      <c r="BF346" s="188">
        <f>IF(N346="snížená",J346,0)</f>
        <v>0</v>
      </c>
      <c r="BG346" s="188">
        <f>IF(N346="zákl. přenesená",J346,0)</f>
        <v>0</v>
      </c>
      <c r="BH346" s="188">
        <f>IF(N346="sníž. přenesená",J346,0)</f>
        <v>0</v>
      </c>
      <c r="BI346" s="188">
        <f>IF(N346="nulová",J346,0)</f>
        <v>0</v>
      </c>
      <c r="BJ346" s="16" t="s">
        <v>80</v>
      </c>
      <c r="BK346" s="188">
        <f>ROUND(I346*H346,2)</f>
        <v>0</v>
      </c>
      <c r="BL346" s="16" t="s">
        <v>116</v>
      </c>
      <c r="BM346" s="187" t="s">
        <v>1177</v>
      </c>
    </row>
    <row r="347" s="2" customFormat="1">
      <c r="A347" s="37"/>
      <c r="B347" s="38"/>
      <c r="C347" s="194" t="s">
        <v>1178</v>
      </c>
      <c r="D347" s="194" t="s">
        <v>882</v>
      </c>
      <c r="E347" s="195" t="s">
        <v>1179</v>
      </c>
      <c r="F347" s="196" t="s">
        <v>1180</v>
      </c>
      <c r="G347" s="197" t="s">
        <v>181</v>
      </c>
      <c r="H347" s="198">
        <v>50</v>
      </c>
      <c r="I347" s="199"/>
      <c r="J347" s="200">
        <f>ROUND(I347*H347,2)</f>
        <v>0</v>
      </c>
      <c r="K347" s="196" t="s">
        <v>113</v>
      </c>
      <c r="L347" s="43"/>
      <c r="M347" s="201" t="s">
        <v>19</v>
      </c>
      <c r="N347" s="202" t="s">
        <v>43</v>
      </c>
      <c r="O347" s="83"/>
      <c r="P347" s="185">
        <f>O347*H347</f>
        <v>0</v>
      </c>
      <c r="Q347" s="185">
        <v>0</v>
      </c>
      <c r="R347" s="185">
        <f>Q347*H347</f>
        <v>0</v>
      </c>
      <c r="S347" s="185">
        <v>0</v>
      </c>
      <c r="T347" s="186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87" t="s">
        <v>116</v>
      </c>
      <c r="AT347" s="187" t="s">
        <v>882</v>
      </c>
      <c r="AU347" s="187" t="s">
        <v>72</v>
      </c>
      <c r="AY347" s="16" t="s">
        <v>115</v>
      </c>
      <c r="BE347" s="188">
        <f>IF(N347="základní",J347,0)</f>
        <v>0</v>
      </c>
      <c r="BF347" s="188">
        <f>IF(N347="snížená",J347,0)</f>
        <v>0</v>
      </c>
      <c r="BG347" s="188">
        <f>IF(N347="zákl. přenesená",J347,0)</f>
        <v>0</v>
      </c>
      <c r="BH347" s="188">
        <f>IF(N347="sníž. přenesená",J347,0)</f>
        <v>0</v>
      </c>
      <c r="BI347" s="188">
        <f>IF(N347="nulová",J347,0)</f>
        <v>0</v>
      </c>
      <c r="BJ347" s="16" t="s">
        <v>80</v>
      </c>
      <c r="BK347" s="188">
        <f>ROUND(I347*H347,2)</f>
        <v>0</v>
      </c>
      <c r="BL347" s="16" t="s">
        <v>116</v>
      </c>
      <c r="BM347" s="187" t="s">
        <v>1181</v>
      </c>
    </row>
    <row r="348" s="2" customFormat="1" ht="16.5" customHeight="1">
      <c r="A348" s="37"/>
      <c r="B348" s="38"/>
      <c r="C348" s="194" t="s">
        <v>1182</v>
      </c>
      <c r="D348" s="194" t="s">
        <v>882</v>
      </c>
      <c r="E348" s="195" t="s">
        <v>1183</v>
      </c>
      <c r="F348" s="196" t="s">
        <v>1184</v>
      </c>
      <c r="G348" s="197" t="s">
        <v>181</v>
      </c>
      <c r="H348" s="198">
        <v>1</v>
      </c>
      <c r="I348" s="199"/>
      <c r="J348" s="200">
        <f>ROUND(I348*H348,2)</f>
        <v>0</v>
      </c>
      <c r="K348" s="196" t="s">
        <v>113</v>
      </c>
      <c r="L348" s="43"/>
      <c r="M348" s="201" t="s">
        <v>19</v>
      </c>
      <c r="N348" s="202" t="s">
        <v>43</v>
      </c>
      <c r="O348" s="83"/>
      <c r="P348" s="185">
        <f>O348*H348</f>
        <v>0</v>
      </c>
      <c r="Q348" s="185">
        <v>0</v>
      </c>
      <c r="R348" s="185">
        <f>Q348*H348</f>
        <v>0</v>
      </c>
      <c r="S348" s="185">
        <v>0</v>
      </c>
      <c r="T348" s="186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7" t="s">
        <v>116</v>
      </c>
      <c r="AT348" s="187" t="s">
        <v>882</v>
      </c>
      <c r="AU348" s="187" t="s">
        <v>72</v>
      </c>
      <c r="AY348" s="16" t="s">
        <v>115</v>
      </c>
      <c r="BE348" s="188">
        <f>IF(N348="základní",J348,0)</f>
        <v>0</v>
      </c>
      <c r="BF348" s="188">
        <f>IF(N348="snížená",J348,0)</f>
        <v>0</v>
      </c>
      <c r="BG348" s="188">
        <f>IF(N348="zákl. přenesená",J348,0)</f>
        <v>0</v>
      </c>
      <c r="BH348" s="188">
        <f>IF(N348="sníž. přenesená",J348,0)</f>
        <v>0</v>
      </c>
      <c r="BI348" s="188">
        <f>IF(N348="nulová",J348,0)</f>
        <v>0</v>
      </c>
      <c r="BJ348" s="16" t="s">
        <v>80</v>
      </c>
      <c r="BK348" s="188">
        <f>ROUND(I348*H348,2)</f>
        <v>0</v>
      </c>
      <c r="BL348" s="16" t="s">
        <v>116</v>
      </c>
      <c r="BM348" s="187" t="s">
        <v>1185</v>
      </c>
    </row>
    <row r="349" s="2" customFormat="1" ht="16.5" customHeight="1">
      <c r="A349" s="37"/>
      <c r="B349" s="38"/>
      <c r="C349" s="194" t="s">
        <v>1186</v>
      </c>
      <c r="D349" s="194" t="s">
        <v>882</v>
      </c>
      <c r="E349" s="195" t="s">
        <v>1187</v>
      </c>
      <c r="F349" s="196" t="s">
        <v>1188</v>
      </c>
      <c r="G349" s="197" t="s">
        <v>181</v>
      </c>
      <c r="H349" s="198">
        <v>1</v>
      </c>
      <c r="I349" s="199"/>
      <c r="J349" s="200">
        <f>ROUND(I349*H349,2)</f>
        <v>0</v>
      </c>
      <c r="K349" s="196" t="s">
        <v>113</v>
      </c>
      <c r="L349" s="43"/>
      <c r="M349" s="201" t="s">
        <v>19</v>
      </c>
      <c r="N349" s="202" t="s">
        <v>43</v>
      </c>
      <c r="O349" s="83"/>
      <c r="P349" s="185">
        <f>O349*H349</f>
        <v>0</v>
      </c>
      <c r="Q349" s="185">
        <v>0</v>
      </c>
      <c r="R349" s="185">
        <f>Q349*H349</f>
        <v>0</v>
      </c>
      <c r="S349" s="185">
        <v>0</v>
      </c>
      <c r="T349" s="18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7" t="s">
        <v>116</v>
      </c>
      <c r="AT349" s="187" t="s">
        <v>882</v>
      </c>
      <c r="AU349" s="187" t="s">
        <v>72</v>
      </c>
      <c r="AY349" s="16" t="s">
        <v>115</v>
      </c>
      <c r="BE349" s="188">
        <f>IF(N349="základní",J349,0)</f>
        <v>0</v>
      </c>
      <c r="BF349" s="188">
        <f>IF(N349="snížená",J349,0)</f>
        <v>0</v>
      </c>
      <c r="BG349" s="188">
        <f>IF(N349="zákl. přenesená",J349,0)</f>
        <v>0</v>
      </c>
      <c r="BH349" s="188">
        <f>IF(N349="sníž. přenesená",J349,0)</f>
        <v>0</v>
      </c>
      <c r="BI349" s="188">
        <f>IF(N349="nulová",J349,0)</f>
        <v>0</v>
      </c>
      <c r="BJ349" s="16" t="s">
        <v>80</v>
      </c>
      <c r="BK349" s="188">
        <f>ROUND(I349*H349,2)</f>
        <v>0</v>
      </c>
      <c r="BL349" s="16" t="s">
        <v>116</v>
      </c>
      <c r="BM349" s="187" t="s">
        <v>1189</v>
      </c>
    </row>
    <row r="350" s="2" customFormat="1" ht="16.5" customHeight="1">
      <c r="A350" s="37"/>
      <c r="B350" s="38"/>
      <c r="C350" s="194" t="s">
        <v>1190</v>
      </c>
      <c r="D350" s="194" t="s">
        <v>882</v>
      </c>
      <c r="E350" s="195" t="s">
        <v>1191</v>
      </c>
      <c r="F350" s="196" t="s">
        <v>1192</v>
      </c>
      <c r="G350" s="197" t="s">
        <v>181</v>
      </c>
      <c r="H350" s="198">
        <v>1</v>
      </c>
      <c r="I350" s="199"/>
      <c r="J350" s="200">
        <f>ROUND(I350*H350,2)</f>
        <v>0</v>
      </c>
      <c r="K350" s="196" t="s">
        <v>113</v>
      </c>
      <c r="L350" s="43"/>
      <c r="M350" s="201" t="s">
        <v>19</v>
      </c>
      <c r="N350" s="202" t="s">
        <v>43</v>
      </c>
      <c r="O350" s="83"/>
      <c r="P350" s="185">
        <f>O350*H350</f>
        <v>0</v>
      </c>
      <c r="Q350" s="185">
        <v>0</v>
      </c>
      <c r="R350" s="185">
        <f>Q350*H350</f>
        <v>0</v>
      </c>
      <c r="S350" s="185">
        <v>0</v>
      </c>
      <c r="T350" s="186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7" t="s">
        <v>116</v>
      </c>
      <c r="AT350" s="187" t="s">
        <v>882</v>
      </c>
      <c r="AU350" s="187" t="s">
        <v>72</v>
      </c>
      <c r="AY350" s="16" t="s">
        <v>115</v>
      </c>
      <c r="BE350" s="188">
        <f>IF(N350="základní",J350,0)</f>
        <v>0</v>
      </c>
      <c r="BF350" s="188">
        <f>IF(N350="snížená",J350,0)</f>
        <v>0</v>
      </c>
      <c r="BG350" s="188">
        <f>IF(N350="zákl. přenesená",J350,0)</f>
        <v>0</v>
      </c>
      <c r="BH350" s="188">
        <f>IF(N350="sníž. přenesená",J350,0)</f>
        <v>0</v>
      </c>
      <c r="BI350" s="188">
        <f>IF(N350="nulová",J350,0)</f>
        <v>0</v>
      </c>
      <c r="BJ350" s="16" t="s">
        <v>80</v>
      </c>
      <c r="BK350" s="188">
        <f>ROUND(I350*H350,2)</f>
        <v>0</v>
      </c>
      <c r="BL350" s="16" t="s">
        <v>116</v>
      </c>
      <c r="BM350" s="187" t="s">
        <v>1193</v>
      </c>
    </row>
    <row r="351" s="2" customFormat="1" ht="16.5" customHeight="1">
      <c r="A351" s="37"/>
      <c r="B351" s="38"/>
      <c r="C351" s="194" t="s">
        <v>1194</v>
      </c>
      <c r="D351" s="194" t="s">
        <v>882</v>
      </c>
      <c r="E351" s="195" t="s">
        <v>1195</v>
      </c>
      <c r="F351" s="196" t="s">
        <v>1196</v>
      </c>
      <c r="G351" s="197" t="s">
        <v>181</v>
      </c>
      <c r="H351" s="198">
        <v>10</v>
      </c>
      <c r="I351" s="199"/>
      <c r="J351" s="200">
        <f>ROUND(I351*H351,2)</f>
        <v>0</v>
      </c>
      <c r="K351" s="196" t="s">
        <v>113</v>
      </c>
      <c r="L351" s="43"/>
      <c r="M351" s="201" t="s">
        <v>19</v>
      </c>
      <c r="N351" s="202" t="s">
        <v>43</v>
      </c>
      <c r="O351" s="83"/>
      <c r="P351" s="185">
        <f>O351*H351</f>
        <v>0</v>
      </c>
      <c r="Q351" s="185">
        <v>0</v>
      </c>
      <c r="R351" s="185">
        <f>Q351*H351</f>
        <v>0</v>
      </c>
      <c r="S351" s="185">
        <v>0</v>
      </c>
      <c r="T351" s="186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87" t="s">
        <v>116</v>
      </c>
      <c r="AT351" s="187" t="s">
        <v>882</v>
      </c>
      <c r="AU351" s="187" t="s">
        <v>72</v>
      </c>
      <c r="AY351" s="16" t="s">
        <v>115</v>
      </c>
      <c r="BE351" s="188">
        <f>IF(N351="základní",J351,0)</f>
        <v>0</v>
      </c>
      <c r="BF351" s="188">
        <f>IF(N351="snížená",J351,0)</f>
        <v>0</v>
      </c>
      <c r="BG351" s="188">
        <f>IF(N351="zákl. přenesená",J351,0)</f>
        <v>0</v>
      </c>
      <c r="BH351" s="188">
        <f>IF(N351="sníž. přenesená",J351,0)</f>
        <v>0</v>
      </c>
      <c r="BI351" s="188">
        <f>IF(N351="nulová",J351,0)</f>
        <v>0</v>
      </c>
      <c r="BJ351" s="16" t="s">
        <v>80</v>
      </c>
      <c r="BK351" s="188">
        <f>ROUND(I351*H351,2)</f>
        <v>0</v>
      </c>
      <c r="BL351" s="16" t="s">
        <v>116</v>
      </c>
      <c r="BM351" s="187" t="s">
        <v>1197</v>
      </c>
    </row>
    <row r="352" s="2" customFormat="1">
      <c r="A352" s="37"/>
      <c r="B352" s="38"/>
      <c r="C352" s="194" t="s">
        <v>1198</v>
      </c>
      <c r="D352" s="194" t="s">
        <v>882</v>
      </c>
      <c r="E352" s="195" t="s">
        <v>1199</v>
      </c>
      <c r="F352" s="196" t="s">
        <v>1200</v>
      </c>
      <c r="G352" s="197" t="s">
        <v>181</v>
      </c>
      <c r="H352" s="198">
        <v>10</v>
      </c>
      <c r="I352" s="199"/>
      <c r="J352" s="200">
        <f>ROUND(I352*H352,2)</f>
        <v>0</v>
      </c>
      <c r="K352" s="196" t="s">
        <v>113</v>
      </c>
      <c r="L352" s="43"/>
      <c r="M352" s="201" t="s">
        <v>19</v>
      </c>
      <c r="N352" s="202" t="s">
        <v>43</v>
      </c>
      <c r="O352" s="83"/>
      <c r="P352" s="185">
        <f>O352*H352</f>
        <v>0</v>
      </c>
      <c r="Q352" s="185">
        <v>0</v>
      </c>
      <c r="R352" s="185">
        <f>Q352*H352</f>
        <v>0</v>
      </c>
      <c r="S352" s="185">
        <v>0</v>
      </c>
      <c r="T352" s="18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7" t="s">
        <v>116</v>
      </c>
      <c r="AT352" s="187" t="s">
        <v>882</v>
      </c>
      <c r="AU352" s="187" t="s">
        <v>72</v>
      </c>
      <c r="AY352" s="16" t="s">
        <v>115</v>
      </c>
      <c r="BE352" s="188">
        <f>IF(N352="základní",J352,0)</f>
        <v>0</v>
      </c>
      <c r="BF352" s="188">
        <f>IF(N352="snížená",J352,0)</f>
        <v>0</v>
      </c>
      <c r="BG352" s="188">
        <f>IF(N352="zákl. přenesená",J352,0)</f>
        <v>0</v>
      </c>
      <c r="BH352" s="188">
        <f>IF(N352="sníž. přenesená",J352,0)</f>
        <v>0</v>
      </c>
      <c r="BI352" s="188">
        <f>IF(N352="nulová",J352,0)</f>
        <v>0</v>
      </c>
      <c r="BJ352" s="16" t="s">
        <v>80</v>
      </c>
      <c r="BK352" s="188">
        <f>ROUND(I352*H352,2)</f>
        <v>0</v>
      </c>
      <c r="BL352" s="16" t="s">
        <v>116</v>
      </c>
      <c r="BM352" s="187" t="s">
        <v>1201</v>
      </c>
    </row>
    <row r="353" s="2" customFormat="1">
      <c r="A353" s="37"/>
      <c r="B353" s="38"/>
      <c r="C353" s="194" t="s">
        <v>1202</v>
      </c>
      <c r="D353" s="194" t="s">
        <v>882</v>
      </c>
      <c r="E353" s="195" t="s">
        <v>1203</v>
      </c>
      <c r="F353" s="196" t="s">
        <v>1204</v>
      </c>
      <c r="G353" s="197" t="s">
        <v>181</v>
      </c>
      <c r="H353" s="198">
        <v>30</v>
      </c>
      <c r="I353" s="199"/>
      <c r="J353" s="200">
        <f>ROUND(I353*H353,2)</f>
        <v>0</v>
      </c>
      <c r="K353" s="196" t="s">
        <v>113</v>
      </c>
      <c r="L353" s="43"/>
      <c r="M353" s="201" t="s">
        <v>19</v>
      </c>
      <c r="N353" s="202" t="s">
        <v>43</v>
      </c>
      <c r="O353" s="83"/>
      <c r="P353" s="185">
        <f>O353*H353</f>
        <v>0</v>
      </c>
      <c r="Q353" s="185">
        <v>0</v>
      </c>
      <c r="R353" s="185">
        <f>Q353*H353</f>
        <v>0</v>
      </c>
      <c r="S353" s="185">
        <v>0</v>
      </c>
      <c r="T353" s="18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87" t="s">
        <v>116</v>
      </c>
      <c r="AT353" s="187" t="s">
        <v>882</v>
      </c>
      <c r="AU353" s="187" t="s">
        <v>72</v>
      </c>
      <c r="AY353" s="16" t="s">
        <v>115</v>
      </c>
      <c r="BE353" s="188">
        <f>IF(N353="základní",J353,0)</f>
        <v>0</v>
      </c>
      <c r="BF353" s="188">
        <f>IF(N353="snížená",J353,0)</f>
        <v>0</v>
      </c>
      <c r="BG353" s="188">
        <f>IF(N353="zákl. přenesená",J353,0)</f>
        <v>0</v>
      </c>
      <c r="BH353" s="188">
        <f>IF(N353="sníž. přenesená",J353,0)</f>
        <v>0</v>
      </c>
      <c r="BI353" s="188">
        <f>IF(N353="nulová",J353,0)</f>
        <v>0</v>
      </c>
      <c r="BJ353" s="16" t="s">
        <v>80</v>
      </c>
      <c r="BK353" s="188">
        <f>ROUND(I353*H353,2)</f>
        <v>0</v>
      </c>
      <c r="BL353" s="16" t="s">
        <v>116</v>
      </c>
      <c r="BM353" s="187" t="s">
        <v>1205</v>
      </c>
    </row>
    <row r="354" s="2" customFormat="1" ht="55.5" customHeight="1">
      <c r="A354" s="37"/>
      <c r="B354" s="38"/>
      <c r="C354" s="194" t="s">
        <v>1206</v>
      </c>
      <c r="D354" s="194" t="s">
        <v>882</v>
      </c>
      <c r="E354" s="195" t="s">
        <v>1207</v>
      </c>
      <c r="F354" s="196" t="s">
        <v>1208</v>
      </c>
      <c r="G354" s="197" t="s">
        <v>181</v>
      </c>
      <c r="H354" s="198">
        <v>15</v>
      </c>
      <c r="I354" s="199"/>
      <c r="J354" s="200">
        <f>ROUND(I354*H354,2)</f>
        <v>0</v>
      </c>
      <c r="K354" s="196" t="s">
        <v>113</v>
      </c>
      <c r="L354" s="43"/>
      <c r="M354" s="201" t="s">
        <v>19</v>
      </c>
      <c r="N354" s="202" t="s">
        <v>43</v>
      </c>
      <c r="O354" s="83"/>
      <c r="P354" s="185">
        <f>O354*H354</f>
        <v>0</v>
      </c>
      <c r="Q354" s="185">
        <v>0</v>
      </c>
      <c r="R354" s="185">
        <f>Q354*H354</f>
        <v>0</v>
      </c>
      <c r="S354" s="185">
        <v>0</v>
      </c>
      <c r="T354" s="186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7" t="s">
        <v>116</v>
      </c>
      <c r="AT354" s="187" t="s">
        <v>882</v>
      </c>
      <c r="AU354" s="187" t="s">
        <v>72</v>
      </c>
      <c r="AY354" s="16" t="s">
        <v>115</v>
      </c>
      <c r="BE354" s="188">
        <f>IF(N354="základní",J354,0)</f>
        <v>0</v>
      </c>
      <c r="BF354" s="188">
        <f>IF(N354="snížená",J354,0)</f>
        <v>0</v>
      </c>
      <c r="BG354" s="188">
        <f>IF(N354="zákl. přenesená",J354,0)</f>
        <v>0</v>
      </c>
      <c r="BH354" s="188">
        <f>IF(N354="sníž. přenesená",J354,0)</f>
        <v>0</v>
      </c>
      <c r="BI354" s="188">
        <f>IF(N354="nulová",J354,0)</f>
        <v>0</v>
      </c>
      <c r="BJ354" s="16" t="s">
        <v>80</v>
      </c>
      <c r="BK354" s="188">
        <f>ROUND(I354*H354,2)</f>
        <v>0</v>
      </c>
      <c r="BL354" s="16" t="s">
        <v>116</v>
      </c>
      <c r="BM354" s="187" t="s">
        <v>1209</v>
      </c>
    </row>
    <row r="355" s="2" customFormat="1" ht="21.75" customHeight="1">
      <c r="A355" s="37"/>
      <c r="B355" s="38"/>
      <c r="C355" s="194" t="s">
        <v>1210</v>
      </c>
      <c r="D355" s="194" t="s">
        <v>882</v>
      </c>
      <c r="E355" s="195" t="s">
        <v>1211</v>
      </c>
      <c r="F355" s="196" t="s">
        <v>1212</v>
      </c>
      <c r="G355" s="197" t="s">
        <v>181</v>
      </c>
      <c r="H355" s="198">
        <v>20</v>
      </c>
      <c r="I355" s="199"/>
      <c r="J355" s="200">
        <f>ROUND(I355*H355,2)</f>
        <v>0</v>
      </c>
      <c r="K355" s="196" t="s">
        <v>113</v>
      </c>
      <c r="L355" s="43"/>
      <c r="M355" s="201" t="s">
        <v>19</v>
      </c>
      <c r="N355" s="202" t="s">
        <v>43</v>
      </c>
      <c r="O355" s="83"/>
      <c r="P355" s="185">
        <f>O355*H355</f>
        <v>0</v>
      </c>
      <c r="Q355" s="185">
        <v>0</v>
      </c>
      <c r="R355" s="185">
        <f>Q355*H355</f>
        <v>0</v>
      </c>
      <c r="S355" s="185">
        <v>0</v>
      </c>
      <c r="T355" s="186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87" t="s">
        <v>116</v>
      </c>
      <c r="AT355" s="187" t="s">
        <v>882</v>
      </c>
      <c r="AU355" s="187" t="s">
        <v>72</v>
      </c>
      <c r="AY355" s="16" t="s">
        <v>115</v>
      </c>
      <c r="BE355" s="188">
        <f>IF(N355="základní",J355,0)</f>
        <v>0</v>
      </c>
      <c r="BF355" s="188">
        <f>IF(N355="snížená",J355,0)</f>
        <v>0</v>
      </c>
      <c r="BG355" s="188">
        <f>IF(N355="zákl. přenesená",J355,0)</f>
        <v>0</v>
      </c>
      <c r="BH355" s="188">
        <f>IF(N355="sníž. přenesená",J355,0)</f>
        <v>0</v>
      </c>
      <c r="BI355" s="188">
        <f>IF(N355="nulová",J355,0)</f>
        <v>0</v>
      </c>
      <c r="BJ355" s="16" t="s">
        <v>80</v>
      </c>
      <c r="BK355" s="188">
        <f>ROUND(I355*H355,2)</f>
        <v>0</v>
      </c>
      <c r="BL355" s="16" t="s">
        <v>116</v>
      </c>
      <c r="BM355" s="187" t="s">
        <v>1213</v>
      </c>
    </row>
    <row r="356" s="2" customFormat="1" ht="55.5" customHeight="1">
      <c r="A356" s="37"/>
      <c r="B356" s="38"/>
      <c r="C356" s="194" t="s">
        <v>1214</v>
      </c>
      <c r="D356" s="194" t="s">
        <v>882</v>
      </c>
      <c r="E356" s="195" t="s">
        <v>1215</v>
      </c>
      <c r="F356" s="196" t="s">
        <v>1216</v>
      </c>
      <c r="G356" s="197" t="s">
        <v>181</v>
      </c>
      <c r="H356" s="198">
        <v>10</v>
      </c>
      <c r="I356" s="199"/>
      <c r="J356" s="200">
        <f>ROUND(I356*H356,2)</f>
        <v>0</v>
      </c>
      <c r="K356" s="196" t="s">
        <v>113</v>
      </c>
      <c r="L356" s="43"/>
      <c r="M356" s="201" t="s">
        <v>19</v>
      </c>
      <c r="N356" s="202" t="s">
        <v>43</v>
      </c>
      <c r="O356" s="83"/>
      <c r="P356" s="185">
        <f>O356*H356</f>
        <v>0</v>
      </c>
      <c r="Q356" s="185">
        <v>0</v>
      </c>
      <c r="R356" s="185">
        <f>Q356*H356</f>
        <v>0</v>
      </c>
      <c r="S356" s="185">
        <v>0</v>
      </c>
      <c r="T356" s="18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7" t="s">
        <v>116</v>
      </c>
      <c r="AT356" s="187" t="s">
        <v>882</v>
      </c>
      <c r="AU356" s="187" t="s">
        <v>72</v>
      </c>
      <c r="AY356" s="16" t="s">
        <v>115</v>
      </c>
      <c r="BE356" s="188">
        <f>IF(N356="základní",J356,0)</f>
        <v>0</v>
      </c>
      <c r="BF356" s="188">
        <f>IF(N356="snížená",J356,0)</f>
        <v>0</v>
      </c>
      <c r="BG356" s="188">
        <f>IF(N356="zákl. přenesená",J356,0)</f>
        <v>0</v>
      </c>
      <c r="BH356" s="188">
        <f>IF(N356="sníž. přenesená",J356,0)</f>
        <v>0</v>
      </c>
      <c r="BI356" s="188">
        <f>IF(N356="nulová",J356,0)</f>
        <v>0</v>
      </c>
      <c r="BJ356" s="16" t="s">
        <v>80</v>
      </c>
      <c r="BK356" s="188">
        <f>ROUND(I356*H356,2)</f>
        <v>0</v>
      </c>
      <c r="BL356" s="16" t="s">
        <v>116</v>
      </c>
      <c r="BM356" s="187" t="s">
        <v>1217</v>
      </c>
    </row>
    <row r="357" s="2" customFormat="1">
      <c r="A357" s="37"/>
      <c r="B357" s="38"/>
      <c r="C357" s="194" t="s">
        <v>1218</v>
      </c>
      <c r="D357" s="194" t="s">
        <v>882</v>
      </c>
      <c r="E357" s="195" t="s">
        <v>1219</v>
      </c>
      <c r="F357" s="196" t="s">
        <v>1220</v>
      </c>
      <c r="G357" s="197" t="s">
        <v>181</v>
      </c>
      <c r="H357" s="198">
        <v>30</v>
      </c>
      <c r="I357" s="199"/>
      <c r="J357" s="200">
        <f>ROUND(I357*H357,2)</f>
        <v>0</v>
      </c>
      <c r="K357" s="196" t="s">
        <v>113</v>
      </c>
      <c r="L357" s="43"/>
      <c r="M357" s="201" t="s">
        <v>19</v>
      </c>
      <c r="N357" s="202" t="s">
        <v>43</v>
      </c>
      <c r="O357" s="83"/>
      <c r="P357" s="185">
        <f>O357*H357</f>
        <v>0</v>
      </c>
      <c r="Q357" s="185">
        <v>0</v>
      </c>
      <c r="R357" s="185">
        <f>Q357*H357</f>
        <v>0</v>
      </c>
      <c r="S357" s="185">
        <v>0</v>
      </c>
      <c r="T357" s="18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7" t="s">
        <v>116</v>
      </c>
      <c r="AT357" s="187" t="s">
        <v>882</v>
      </c>
      <c r="AU357" s="187" t="s">
        <v>72</v>
      </c>
      <c r="AY357" s="16" t="s">
        <v>115</v>
      </c>
      <c r="BE357" s="188">
        <f>IF(N357="základní",J357,0)</f>
        <v>0</v>
      </c>
      <c r="BF357" s="188">
        <f>IF(N357="snížená",J357,0)</f>
        <v>0</v>
      </c>
      <c r="BG357" s="188">
        <f>IF(N357="zákl. přenesená",J357,0)</f>
        <v>0</v>
      </c>
      <c r="BH357" s="188">
        <f>IF(N357="sníž. přenesená",J357,0)</f>
        <v>0</v>
      </c>
      <c r="BI357" s="188">
        <f>IF(N357="nulová",J357,0)</f>
        <v>0</v>
      </c>
      <c r="BJ357" s="16" t="s">
        <v>80</v>
      </c>
      <c r="BK357" s="188">
        <f>ROUND(I357*H357,2)</f>
        <v>0</v>
      </c>
      <c r="BL357" s="16" t="s">
        <v>116</v>
      </c>
      <c r="BM357" s="187" t="s">
        <v>1221</v>
      </c>
    </row>
    <row r="358" s="2" customFormat="1">
      <c r="A358" s="37"/>
      <c r="B358" s="38"/>
      <c r="C358" s="194" t="s">
        <v>1222</v>
      </c>
      <c r="D358" s="194" t="s">
        <v>882</v>
      </c>
      <c r="E358" s="195" t="s">
        <v>1223</v>
      </c>
      <c r="F358" s="196" t="s">
        <v>1224</v>
      </c>
      <c r="G358" s="197" t="s">
        <v>181</v>
      </c>
      <c r="H358" s="198">
        <v>15</v>
      </c>
      <c r="I358" s="199"/>
      <c r="J358" s="200">
        <f>ROUND(I358*H358,2)</f>
        <v>0</v>
      </c>
      <c r="K358" s="196" t="s">
        <v>113</v>
      </c>
      <c r="L358" s="43"/>
      <c r="M358" s="201" t="s">
        <v>19</v>
      </c>
      <c r="N358" s="202" t="s">
        <v>43</v>
      </c>
      <c r="O358" s="83"/>
      <c r="P358" s="185">
        <f>O358*H358</f>
        <v>0</v>
      </c>
      <c r="Q358" s="185">
        <v>0</v>
      </c>
      <c r="R358" s="185">
        <f>Q358*H358</f>
        <v>0</v>
      </c>
      <c r="S358" s="185">
        <v>0</v>
      </c>
      <c r="T358" s="186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7" t="s">
        <v>116</v>
      </c>
      <c r="AT358" s="187" t="s">
        <v>882</v>
      </c>
      <c r="AU358" s="187" t="s">
        <v>72</v>
      </c>
      <c r="AY358" s="16" t="s">
        <v>115</v>
      </c>
      <c r="BE358" s="188">
        <f>IF(N358="základní",J358,0)</f>
        <v>0</v>
      </c>
      <c r="BF358" s="188">
        <f>IF(N358="snížená",J358,0)</f>
        <v>0</v>
      </c>
      <c r="BG358" s="188">
        <f>IF(N358="zákl. přenesená",J358,0)</f>
        <v>0</v>
      </c>
      <c r="BH358" s="188">
        <f>IF(N358="sníž. přenesená",J358,0)</f>
        <v>0</v>
      </c>
      <c r="BI358" s="188">
        <f>IF(N358="nulová",J358,0)</f>
        <v>0</v>
      </c>
      <c r="BJ358" s="16" t="s">
        <v>80</v>
      </c>
      <c r="BK358" s="188">
        <f>ROUND(I358*H358,2)</f>
        <v>0</v>
      </c>
      <c r="BL358" s="16" t="s">
        <v>116</v>
      </c>
      <c r="BM358" s="187" t="s">
        <v>1225</v>
      </c>
    </row>
    <row r="359" s="2" customFormat="1">
      <c r="A359" s="37"/>
      <c r="B359" s="38"/>
      <c r="C359" s="194" t="s">
        <v>1226</v>
      </c>
      <c r="D359" s="194" t="s">
        <v>882</v>
      </c>
      <c r="E359" s="195" t="s">
        <v>1227</v>
      </c>
      <c r="F359" s="196" t="s">
        <v>1228</v>
      </c>
      <c r="G359" s="197" t="s">
        <v>181</v>
      </c>
      <c r="H359" s="198">
        <v>20</v>
      </c>
      <c r="I359" s="199"/>
      <c r="J359" s="200">
        <f>ROUND(I359*H359,2)</f>
        <v>0</v>
      </c>
      <c r="K359" s="196" t="s">
        <v>113</v>
      </c>
      <c r="L359" s="43"/>
      <c r="M359" s="201" t="s">
        <v>19</v>
      </c>
      <c r="N359" s="202" t="s">
        <v>43</v>
      </c>
      <c r="O359" s="83"/>
      <c r="P359" s="185">
        <f>O359*H359</f>
        <v>0</v>
      </c>
      <c r="Q359" s="185">
        <v>0</v>
      </c>
      <c r="R359" s="185">
        <f>Q359*H359</f>
        <v>0</v>
      </c>
      <c r="S359" s="185">
        <v>0</v>
      </c>
      <c r="T359" s="186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7" t="s">
        <v>116</v>
      </c>
      <c r="AT359" s="187" t="s">
        <v>882</v>
      </c>
      <c r="AU359" s="187" t="s">
        <v>72</v>
      </c>
      <c r="AY359" s="16" t="s">
        <v>115</v>
      </c>
      <c r="BE359" s="188">
        <f>IF(N359="základní",J359,0)</f>
        <v>0</v>
      </c>
      <c r="BF359" s="188">
        <f>IF(N359="snížená",J359,0)</f>
        <v>0</v>
      </c>
      <c r="BG359" s="188">
        <f>IF(N359="zákl. přenesená",J359,0)</f>
        <v>0</v>
      </c>
      <c r="BH359" s="188">
        <f>IF(N359="sníž. přenesená",J359,0)</f>
        <v>0</v>
      </c>
      <c r="BI359" s="188">
        <f>IF(N359="nulová",J359,0)</f>
        <v>0</v>
      </c>
      <c r="BJ359" s="16" t="s">
        <v>80</v>
      </c>
      <c r="BK359" s="188">
        <f>ROUND(I359*H359,2)</f>
        <v>0</v>
      </c>
      <c r="BL359" s="16" t="s">
        <v>116</v>
      </c>
      <c r="BM359" s="187" t="s">
        <v>1229</v>
      </c>
    </row>
    <row r="360" s="2" customFormat="1">
      <c r="A360" s="37"/>
      <c r="B360" s="38"/>
      <c r="C360" s="194" t="s">
        <v>1230</v>
      </c>
      <c r="D360" s="194" t="s">
        <v>882</v>
      </c>
      <c r="E360" s="195" t="s">
        <v>1231</v>
      </c>
      <c r="F360" s="196" t="s">
        <v>1232</v>
      </c>
      <c r="G360" s="197" t="s">
        <v>181</v>
      </c>
      <c r="H360" s="198">
        <v>500</v>
      </c>
      <c r="I360" s="199"/>
      <c r="J360" s="200">
        <f>ROUND(I360*H360,2)</f>
        <v>0</v>
      </c>
      <c r="K360" s="196" t="s">
        <v>113</v>
      </c>
      <c r="L360" s="43"/>
      <c r="M360" s="201" t="s">
        <v>19</v>
      </c>
      <c r="N360" s="202" t="s">
        <v>43</v>
      </c>
      <c r="O360" s="83"/>
      <c r="P360" s="185">
        <f>O360*H360</f>
        <v>0</v>
      </c>
      <c r="Q360" s="185">
        <v>0</v>
      </c>
      <c r="R360" s="185">
        <f>Q360*H360</f>
        <v>0</v>
      </c>
      <c r="S360" s="185">
        <v>0</v>
      </c>
      <c r="T360" s="186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87" t="s">
        <v>116</v>
      </c>
      <c r="AT360" s="187" t="s">
        <v>882</v>
      </c>
      <c r="AU360" s="187" t="s">
        <v>72</v>
      </c>
      <c r="AY360" s="16" t="s">
        <v>115</v>
      </c>
      <c r="BE360" s="188">
        <f>IF(N360="základní",J360,0)</f>
        <v>0</v>
      </c>
      <c r="BF360" s="188">
        <f>IF(N360="snížená",J360,0)</f>
        <v>0</v>
      </c>
      <c r="BG360" s="188">
        <f>IF(N360="zákl. přenesená",J360,0)</f>
        <v>0</v>
      </c>
      <c r="BH360" s="188">
        <f>IF(N360="sníž. přenesená",J360,0)</f>
        <v>0</v>
      </c>
      <c r="BI360" s="188">
        <f>IF(N360="nulová",J360,0)</f>
        <v>0</v>
      </c>
      <c r="BJ360" s="16" t="s">
        <v>80</v>
      </c>
      <c r="BK360" s="188">
        <f>ROUND(I360*H360,2)</f>
        <v>0</v>
      </c>
      <c r="BL360" s="16" t="s">
        <v>116</v>
      </c>
      <c r="BM360" s="187" t="s">
        <v>1233</v>
      </c>
    </row>
    <row r="361" s="2" customFormat="1">
      <c r="A361" s="37"/>
      <c r="B361" s="38"/>
      <c r="C361" s="194" t="s">
        <v>1234</v>
      </c>
      <c r="D361" s="194" t="s">
        <v>882</v>
      </c>
      <c r="E361" s="195" t="s">
        <v>1235</v>
      </c>
      <c r="F361" s="196" t="s">
        <v>1236</v>
      </c>
      <c r="G361" s="197" t="s">
        <v>871</v>
      </c>
      <c r="H361" s="198">
        <v>4000</v>
      </c>
      <c r="I361" s="199"/>
      <c r="J361" s="200">
        <f>ROUND(I361*H361,2)</f>
        <v>0</v>
      </c>
      <c r="K361" s="196" t="s">
        <v>113</v>
      </c>
      <c r="L361" s="43"/>
      <c r="M361" s="201" t="s">
        <v>19</v>
      </c>
      <c r="N361" s="202" t="s">
        <v>43</v>
      </c>
      <c r="O361" s="83"/>
      <c r="P361" s="185">
        <f>O361*H361</f>
        <v>0</v>
      </c>
      <c r="Q361" s="185">
        <v>0</v>
      </c>
      <c r="R361" s="185">
        <f>Q361*H361</f>
        <v>0</v>
      </c>
      <c r="S361" s="185">
        <v>0</v>
      </c>
      <c r="T361" s="18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7" t="s">
        <v>116</v>
      </c>
      <c r="AT361" s="187" t="s">
        <v>882</v>
      </c>
      <c r="AU361" s="187" t="s">
        <v>72</v>
      </c>
      <c r="AY361" s="16" t="s">
        <v>115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16" t="s">
        <v>80</v>
      </c>
      <c r="BK361" s="188">
        <f>ROUND(I361*H361,2)</f>
        <v>0</v>
      </c>
      <c r="BL361" s="16" t="s">
        <v>116</v>
      </c>
      <c r="BM361" s="187" t="s">
        <v>1237</v>
      </c>
    </row>
    <row r="362" s="2" customFormat="1" ht="33" customHeight="1">
      <c r="A362" s="37"/>
      <c r="B362" s="38"/>
      <c r="C362" s="194" t="s">
        <v>1238</v>
      </c>
      <c r="D362" s="194" t="s">
        <v>882</v>
      </c>
      <c r="E362" s="195" t="s">
        <v>1239</v>
      </c>
      <c r="F362" s="196" t="s">
        <v>1240</v>
      </c>
      <c r="G362" s="197" t="s">
        <v>181</v>
      </c>
      <c r="H362" s="198">
        <v>3</v>
      </c>
      <c r="I362" s="199"/>
      <c r="J362" s="200">
        <f>ROUND(I362*H362,2)</f>
        <v>0</v>
      </c>
      <c r="K362" s="196" t="s">
        <v>113</v>
      </c>
      <c r="L362" s="43"/>
      <c r="M362" s="201" t="s">
        <v>19</v>
      </c>
      <c r="N362" s="202" t="s">
        <v>43</v>
      </c>
      <c r="O362" s="83"/>
      <c r="P362" s="185">
        <f>O362*H362</f>
        <v>0</v>
      </c>
      <c r="Q362" s="185">
        <v>0</v>
      </c>
      <c r="R362" s="185">
        <f>Q362*H362</f>
        <v>0</v>
      </c>
      <c r="S362" s="185">
        <v>0</v>
      </c>
      <c r="T362" s="186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7" t="s">
        <v>116</v>
      </c>
      <c r="AT362" s="187" t="s">
        <v>882</v>
      </c>
      <c r="AU362" s="187" t="s">
        <v>72</v>
      </c>
      <c r="AY362" s="16" t="s">
        <v>115</v>
      </c>
      <c r="BE362" s="188">
        <f>IF(N362="základní",J362,0)</f>
        <v>0</v>
      </c>
      <c r="BF362" s="188">
        <f>IF(N362="snížená",J362,0)</f>
        <v>0</v>
      </c>
      <c r="BG362" s="188">
        <f>IF(N362="zákl. přenesená",J362,0)</f>
        <v>0</v>
      </c>
      <c r="BH362" s="188">
        <f>IF(N362="sníž. přenesená",J362,0)</f>
        <v>0</v>
      </c>
      <c r="BI362" s="188">
        <f>IF(N362="nulová",J362,0)</f>
        <v>0</v>
      </c>
      <c r="BJ362" s="16" t="s">
        <v>80</v>
      </c>
      <c r="BK362" s="188">
        <f>ROUND(I362*H362,2)</f>
        <v>0</v>
      </c>
      <c r="BL362" s="16" t="s">
        <v>116</v>
      </c>
      <c r="BM362" s="187" t="s">
        <v>1241</v>
      </c>
    </row>
    <row r="363" s="2" customFormat="1">
      <c r="A363" s="37"/>
      <c r="B363" s="38"/>
      <c r="C363" s="194" t="s">
        <v>1242</v>
      </c>
      <c r="D363" s="194" t="s">
        <v>882</v>
      </c>
      <c r="E363" s="195" t="s">
        <v>1243</v>
      </c>
      <c r="F363" s="196" t="s">
        <v>1244</v>
      </c>
      <c r="G363" s="197" t="s">
        <v>181</v>
      </c>
      <c r="H363" s="198">
        <v>40</v>
      </c>
      <c r="I363" s="199"/>
      <c r="J363" s="200">
        <f>ROUND(I363*H363,2)</f>
        <v>0</v>
      </c>
      <c r="K363" s="196" t="s">
        <v>113</v>
      </c>
      <c r="L363" s="43"/>
      <c r="M363" s="201" t="s">
        <v>19</v>
      </c>
      <c r="N363" s="202" t="s">
        <v>43</v>
      </c>
      <c r="O363" s="83"/>
      <c r="P363" s="185">
        <f>O363*H363</f>
        <v>0</v>
      </c>
      <c r="Q363" s="185">
        <v>0</v>
      </c>
      <c r="R363" s="185">
        <f>Q363*H363</f>
        <v>0</v>
      </c>
      <c r="S363" s="185">
        <v>0</v>
      </c>
      <c r="T363" s="186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87" t="s">
        <v>116</v>
      </c>
      <c r="AT363" s="187" t="s">
        <v>882</v>
      </c>
      <c r="AU363" s="187" t="s">
        <v>72</v>
      </c>
      <c r="AY363" s="16" t="s">
        <v>115</v>
      </c>
      <c r="BE363" s="188">
        <f>IF(N363="základní",J363,0)</f>
        <v>0</v>
      </c>
      <c r="BF363" s="188">
        <f>IF(N363="snížená",J363,0)</f>
        <v>0</v>
      </c>
      <c r="BG363" s="188">
        <f>IF(N363="zákl. přenesená",J363,0)</f>
        <v>0</v>
      </c>
      <c r="BH363" s="188">
        <f>IF(N363="sníž. přenesená",J363,0)</f>
        <v>0</v>
      </c>
      <c r="BI363" s="188">
        <f>IF(N363="nulová",J363,0)</f>
        <v>0</v>
      </c>
      <c r="BJ363" s="16" t="s">
        <v>80</v>
      </c>
      <c r="BK363" s="188">
        <f>ROUND(I363*H363,2)</f>
        <v>0</v>
      </c>
      <c r="BL363" s="16" t="s">
        <v>116</v>
      </c>
      <c r="BM363" s="187" t="s">
        <v>1245</v>
      </c>
    </row>
    <row r="364" s="2" customFormat="1">
      <c r="A364" s="37"/>
      <c r="B364" s="38"/>
      <c r="C364" s="194" t="s">
        <v>1246</v>
      </c>
      <c r="D364" s="194" t="s">
        <v>882</v>
      </c>
      <c r="E364" s="195" t="s">
        <v>1247</v>
      </c>
      <c r="F364" s="196" t="s">
        <v>1248</v>
      </c>
      <c r="G364" s="197" t="s">
        <v>181</v>
      </c>
      <c r="H364" s="198">
        <v>11</v>
      </c>
      <c r="I364" s="199"/>
      <c r="J364" s="200">
        <f>ROUND(I364*H364,2)</f>
        <v>0</v>
      </c>
      <c r="K364" s="196" t="s">
        <v>113</v>
      </c>
      <c r="L364" s="43"/>
      <c r="M364" s="201" t="s">
        <v>19</v>
      </c>
      <c r="N364" s="202" t="s">
        <v>43</v>
      </c>
      <c r="O364" s="83"/>
      <c r="P364" s="185">
        <f>O364*H364</f>
        <v>0</v>
      </c>
      <c r="Q364" s="185">
        <v>0</v>
      </c>
      <c r="R364" s="185">
        <f>Q364*H364</f>
        <v>0</v>
      </c>
      <c r="S364" s="185">
        <v>0</v>
      </c>
      <c r="T364" s="186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7" t="s">
        <v>116</v>
      </c>
      <c r="AT364" s="187" t="s">
        <v>882</v>
      </c>
      <c r="AU364" s="187" t="s">
        <v>72</v>
      </c>
      <c r="AY364" s="16" t="s">
        <v>115</v>
      </c>
      <c r="BE364" s="188">
        <f>IF(N364="základní",J364,0)</f>
        <v>0</v>
      </c>
      <c r="BF364" s="188">
        <f>IF(N364="snížená",J364,0)</f>
        <v>0</v>
      </c>
      <c r="BG364" s="188">
        <f>IF(N364="zákl. přenesená",J364,0)</f>
        <v>0</v>
      </c>
      <c r="BH364" s="188">
        <f>IF(N364="sníž. přenesená",J364,0)</f>
        <v>0</v>
      </c>
      <c r="BI364" s="188">
        <f>IF(N364="nulová",J364,0)</f>
        <v>0</v>
      </c>
      <c r="BJ364" s="16" t="s">
        <v>80</v>
      </c>
      <c r="BK364" s="188">
        <f>ROUND(I364*H364,2)</f>
        <v>0</v>
      </c>
      <c r="BL364" s="16" t="s">
        <v>116</v>
      </c>
      <c r="BM364" s="187" t="s">
        <v>1249</v>
      </c>
    </row>
    <row r="365" s="2" customFormat="1" ht="21.75" customHeight="1">
      <c r="A365" s="37"/>
      <c r="B365" s="38"/>
      <c r="C365" s="194" t="s">
        <v>1250</v>
      </c>
      <c r="D365" s="194" t="s">
        <v>882</v>
      </c>
      <c r="E365" s="195" t="s">
        <v>1251</v>
      </c>
      <c r="F365" s="196" t="s">
        <v>1252</v>
      </c>
      <c r="G365" s="197" t="s">
        <v>181</v>
      </c>
      <c r="H365" s="198">
        <v>2</v>
      </c>
      <c r="I365" s="199"/>
      <c r="J365" s="200">
        <f>ROUND(I365*H365,2)</f>
        <v>0</v>
      </c>
      <c r="K365" s="196" t="s">
        <v>113</v>
      </c>
      <c r="L365" s="43"/>
      <c r="M365" s="201" t="s">
        <v>19</v>
      </c>
      <c r="N365" s="202" t="s">
        <v>43</v>
      </c>
      <c r="O365" s="83"/>
      <c r="P365" s="185">
        <f>O365*H365</f>
        <v>0</v>
      </c>
      <c r="Q365" s="185">
        <v>0</v>
      </c>
      <c r="R365" s="185">
        <f>Q365*H365</f>
        <v>0</v>
      </c>
      <c r="S365" s="185">
        <v>0</v>
      </c>
      <c r="T365" s="186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7" t="s">
        <v>116</v>
      </c>
      <c r="AT365" s="187" t="s">
        <v>882</v>
      </c>
      <c r="AU365" s="187" t="s">
        <v>72</v>
      </c>
      <c r="AY365" s="16" t="s">
        <v>115</v>
      </c>
      <c r="BE365" s="188">
        <f>IF(N365="základní",J365,0)</f>
        <v>0</v>
      </c>
      <c r="BF365" s="188">
        <f>IF(N365="snížená",J365,0)</f>
        <v>0</v>
      </c>
      <c r="BG365" s="188">
        <f>IF(N365="zákl. přenesená",J365,0)</f>
        <v>0</v>
      </c>
      <c r="BH365" s="188">
        <f>IF(N365="sníž. přenesená",J365,0)</f>
        <v>0</v>
      </c>
      <c r="BI365" s="188">
        <f>IF(N365="nulová",J365,0)</f>
        <v>0</v>
      </c>
      <c r="BJ365" s="16" t="s">
        <v>80</v>
      </c>
      <c r="BK365" s="188">
        <f>ROUND(I365*H365,2)</f>
        <v>0</v>
      </c>
      <c r="BL365" s="16" t="s">
        <v>116</v>
      </c>
      <c r="BM365" s="187" t="s">
        <v>1253</v>
      </c>
    </row>
    <row r="366" s="2" customFormat="1">
      <c r="A366" s="37"/>
      <c r="B366" s="38"/>
      <c r="C366" s="194" t="s">
        <v>1254</v>
      </c>
      <c r="D366" s="194" t="s">
        <v>882</v>
      </c>
      <c r="E366" s="195" t="s">
        <v>1255</v>
      </c>
      <c r="F366" s="196" t="s">
        <v>1256</v>
      </c>
      <c r="G366" s="197" t="s">
        <v>181</v>
      </c>
      <c r="H366" s="198">
        <v>20</v>
      </c>
      <c r="I366" s="199"/>
      <c r="J366" s="200">
        <f>ROUND(I366*H366,2)</f>
        <v>0</v>
      </c>
      <c r="K366" s="196" t="s">
        <v>113</v>
      </c>
      <c r="L366" s="43"/>
      <c r="M366" s="201" t="s">
        <v>19</v>
      </c>
      <c r="N366" s="202" t="s">
        <v>43</v>
      </c>
      <c r="O366" s="83"/>
      <c r="P366" s="185">
        <f>O366*H366</f>
        <v>0</v>
      </c>
      <c r="Q366" s="185">
        <v>0</v>
      </c>
      <c r="R366" s="185">
        <f>Q366*H366</f>
        <v>0</v>
      </c>
      <c r="S366" s="185">
        <v>0</v>
      </c>
      <c r="T366" s="186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7" t="s">
        <v>116</v>
      </c>
      <c r="AT366" s="187" t="s">
        <v>882</v>
      </c>
      <c r="AU366" s="187" t="s">
        <v>72</v>
      </c>
      <c r="AY366" s="16" t="s">
        <v>115</v>
      </c>
      <c r="BE366" s="188">
        <f>IF(N366="základní",J366,0)</f>
        <v>0</v>
      </c>
      <c r="BF366" s="188">
        <f>IF(N366="snížená",J366,0)</f>
        <v>0</v>
      </c>
      <c r="BG366" s="188">
        <f>IF(N366="zákl. přenesená",J366,0)</f>
        <v>0</v>
      </c>
      <c r="BH366" s="188">
        <f>IF(N366="sníž. přenesená",J366,0)</f>
        <v>0</v>
      </c>
      <c r="BI366" s="188">
        <f>IF(N366="nulová",J366,0)</f>
        <v>0</v>
      </c>
      <c r="BJ366" s="16" t="s">
        <v>80</v>
      </c>
      <c r="BK366" s="188">
        <f>ROUND(I366*H366,2)</f>
        <v>0</v>
      </c>
      <c r="BL366" s="16" t="s">
        <v>116</v>
      </c>
      <c r="BM366" s="187" t="s">
        <v>1257</v>
      </c>
    </row>
    <row r="367" s="2" customFormat="1">
      <c r="A367" s="37"/>
      <c r="B367" s="38"/>
      <c r="C367" s="194" t="s">
        <v>1258</v>
      </c>
      <c r="D367" s="194" t="s">
        <v>882</v>
      </c>
      <c r="E367" s="195" t="s">
        <v>1259</v>
      </c>
      <c r="F367" s="196" t="s">
        <v>1260</v>
      </c>
      <c r="G367" s="197" t="s">
        <v>1261</v>
      </c>
      <c r="H367" s="198">
        <v>200</v>
      </c>
      <c r="I367" s="199"/>
      <c r="J367" s="200">
        <f>ROUND(I367*H367,2)</f>
        <v>0</v>
      </c>
      <c r="K367" s="196" t="s">
        <v>113</v>
      </c>
      <c r="L367" s="43"/>
      <c r="M367" s="201" t="s">
        <v>19</v>
      </c>
      <c r="N367" s="202" t="s">
        <v>43</v>
      </c>
      <c r="O367" s="83"/>
      <c r="P367" s="185">
        <f>O367*H367</f>
        <v>0</v>
      </c>
      <c r="Q367" s="185">
        <v>0</v>
      </c>
      <c r="R367" s="185">
        <f>Q367*H367</f>
        <v>0</v>
      </c>
      <c r="S367" s="185">
        <v>0</v>
      </c>
      <c r="T367" s="186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87" t="s">
        <v>116</v>
      </c>
      <c r="AT367" s="187" t="s">
        <v>882</v>
      </c>
      <c r="AU367" s="187" t="s">
        <v>72</v>
      </c>
      <c r="AY367" s="16" t="s">
        <v>115</v>
      </c>
      <c r="BE367" s="188">
        <f>IF(N367="základní",J367,0)</f>
        <v>0</v>
      </c>
      <c r="BF367" s="188">
        <f>IF(N367="snížená",J367,0)</f>
        <v>0</v>
      </c>
      <c r="BG367" s="188">
        <f>IF(N367="zákl. přenesená",J367,0)</f>
        <v>0</v>
      </c>
      <c r="BH367" s="188">
        <f>IF(N367="sníž. přenesená",J367,0)</f>
        <v>0</v>
      </c>
      <c r="BI367" s="188">
        <f>IF(N367="nulová",J367,0)</f>
        <v>0</v>
      </c>
      <c r="BJ367" s="16" t="s">
        <v>80</v>
      </c>
      <c r="BK367" s="188">
        <f>ROUND(I367*H367,2)</f>
        <v>0</v>
      </c>
      <c r="BL367" s="16" t="s">
        <v>116</v>
      </c>
      <c r="BM367" s="187" t="s">
        <v>1262</v>
      </c>
    </row>
    <row r="368" s="2" customFormat="1">
      <c r="A368" s="37"/>
      <c r="B368" s="38"/>
      <c r="C368" s="194" t="s">
        <v>1263</v>
      </c>
      <c r="D368" s="194" t="s">
        <v>882</v>
      </c>
      <c r="E368" s="195" t="s">
        <v>1264</v>
      </c>
      <c r="F368" s="196" t="s">
        <v>1265</v>
      </c>
      <c r="G368" s="197" t="s">
        <v>1261</v>
      </c>
      <c r="H368" s="198">
        <v>300</v>
      </c>
      <c r="I368" s="199"/>
      <c r="J368" s="200">
        <f>ROUND(I368*H368,2)</f>
        <v>0</v>
      </c>
      <c r="K368" s="196" t="s">
        <v>113</v>
      </c>
      <c r="L368" s="43"/>
      <c r="M368" s="201" t="s">
        <v>19</v>
      </c>
      <c r="N368" s="202" t="s">
        <v>43</v>
      </c>
      <c r="O368" s="83"/>
      <c r="P368" s="185">
        <f>O368*H368</f>
        <v>0</v>
      </c>
      <c r="Q368" s="185">
        <v>0</v>
      </c>
      <c r="R368" s="185">
        <f>Q368*H368</f>
        <v>0</v>
      </c>
      <c r="S368" s="185">
        <v>0</v>
      </c>
      <c r="T368" s="186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7" t="s">
        <v>116</v>
      </c>
      <c r="AT368" s="187" t="s">
        <v>882</v>
      </c>
      <c r="AU368" s="187" t="s">
        <v>72</v>
      </c>
      <c r="AY368" s="16" t="s">
        <v>115</v>
      </c>
      <c r="BE368" s="188">
        <f>IF(N368="základní",J368,0)</f>
        <v>0</v>
      </c>
      <c r="BF368" s="188">
        <f>IF(N368="snížená",J368,0)</f>
        <v>0</v>
      </c>
      <c r="BG368" s="188">
        <f>IF(N368="zákl. přenesená",J368,0)</f>
        <v>0</v>
      </c>
      <c r="BH368" s="188">
        <f>IF(N368="sníž. přenesená",J368,0)</f>
        <v>0</v>
      </c>
      <c r="BI368" s="188">
        <f>IF(N368="nulová",J368,0)</f>
        <v>0</v>
      </c>
      <c r="BJ368" s="16" t="s">
        <v>80</v>
      </c>
      <c r="BK368" s="188">
        <f>ROUND(I368*H368,2)</f>
        <v>0</v>
      </c>
      <c r="BL368" s="16" t="s">
        <v>116</v>
      </c>
      <c r="BM368" s="187" t="s">
        <v>1266</v>
      </c>
    </row>
    <row r="369" s="2" customFormat="1" ht="21.75" customHeight="1">
      <c r="A369" s="37"/>
      <c r="B369" s="38"/>
      <c r="C369" s="194" t="s">
        <v>1267</v>
      </c>
      <c r="D369" s="194" t="s">
        <v>882</v>
      </c>
      <c r="E369" s="195" t="s">
        <v>1268</v>
      </c>
      <c r="F369" s="196" t="s">
        <v>1269</v>
      </c>
      <c r="G369" s="197" t="s">
        <v>1261</v>
      </c>
      <c r="H369" s="198">
        <v>180</v>
      </c>
      <c r="I369" s="199"/>
      <c r="J369" s="200">
        <f>ROUND(I369*H369,2)</f>
        <v>0</v>
      </c>
      <c r="K369" s="196" t="s">
        <v>113</v>
      </c>
      <c r="L369" s="43"/>
      <c r="M369" s="201" t="s">
        <v>19</v>
      </c>
      <c r="N369" s="202" t="s">
        <v>43</v>
      </c>
      <c r="O369" s="83"/>
      <c r="P369" s="185">
        <f>O369*H369</f>
        <v>0</v>
      </c>
      <c r="Q369" s="185">
        <v>0</v>
      </c>
      <c r="R369" s="185">
        <f>Q369*H369</f>
        <v>0</v>
      </c>
      <c r="S369" s="185">
        <v>0</v>
      </c>
      <c r="T369" s="18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7" t="s">
        <v>116</v>
      </c>
      <c r="AT369" s="187" t="s">
        <v>882</v>
      </c>
      <c r="AU369" s="187" t="s">
        <v>72</v>
      </c>
      <c r="AY369" s="16" t="s">
        <v>115</v>
      </c>
      <c r="BE369" s="188">
        <f>IF(N369="základní",J369,0)</f>
        <v>0</v>
      </c>
      <c r="BF369" s="188">
        <f>IF(N369="snížená",J369,0)</f>
        <v>0</v>
      </c>
      <c r="BG369" s="188">
        <f>IF(N369="zákl. přenesená",J369,0)</f>
        <v>0</v>
      </c>
      <c r="BH369" s="188">
        <f>IF(N369="sníž. přenesená",J369,0)</f>
        <v>0</v>
      </c>
      <c r="BI369" s="188">
        <f>IF(N369="nulová",J369,0)</f>
        <v>0</v>
      </c>
      <c r="BJ369" s="16" t="s">
        <v>80</v>
      </c>
      <c r="BK369" s="188">
        <f>ROUND(I369*H369,2)</f>
        <v>0</v>
      </c>
      <c r="BL369" s="16" t="s">
        <v>116</v>
      </c>
      <c r="BM369" s="187" t="s">
        <v>1270</v>
      </c>
    </row>
    <row r="370" s="2" customFormat="1">
      <c r="A370" s="37"/>
      <c r="B370" s="38"/>
      <c r="C370" s="194" t="s">
        <v>1271</v>
      </c>
      <c r="D370" s="194" t="s">
        <v>882</v>
      </c>
      <c r="E370" s="195" t="s">
        <v>1272</v>
      </c>
      <c r="F370" s="196" t="s">
        <v>1273</v>
      </c>
      <c r="G370" s="197" t="s">
        <v>1261</v>
      </c>
      <c r="H370" s="198">
        <v>60</v>
      </c>
      <c r="I370" s="199"/>
      <c r="J370" s="200">
        <f>ROUND(I370*H370,2)</f>
        <v>0</v>
      </c>
      <c r="K370" s="196" t="s">
        <v>113</v>
      </c>
      <c r="L370" s="43"/>
      <c r="M370" s="201" t="s">
        <v>19</v>
      </c>
      <c r="N370" s="202" t="s">
        <v>43</v>
      </c>
      <c r="O370" s="83"/>
      <c r="P370" s="185">
        <f>O370*H370</f>
        <v>0</v>
      </c>
      <c r="Q370" s="185">
        <v>0</v>
      </c>
      <c r="R370" s="185">
        <f>Q370*H370</f>
        <v>0</v>
      </c>
      <c r="S370" s="185">
        <v>0</v>
      </c>
      <c r="T370" s="186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87" t="s">
        <v>116</v>
      </c>
      <c r="AT370" s="187" t="s">
        <v>882</v>
      </c>
      <c r="AU370" s="187" t="s">
        <v>72</v>
      </c>
      <c r="AY370" s="16" t="s">
        <v>115</v>
      </c>
      <c r="BE370" s="188">
        <f>IF(N370="základní",J370,0)</f>
        <v>0</v>
      </c>
      <c r="BF370" s="188">
        <f>IF(N370="snížená",J370,0)</f>
        <v>0</v>
      </c>
      <c r="BG370" s="188">
        <f>IF(N370="zákl. přenesená",J370,0)</f>
        <v>0</v>
      </c>
      <c r="BH370" s="188">
        <f>IF(N370="sníž. přenesená",J370,0)</f>
        <v>0</v>
      </c>
      <c r="BI370" s="188">
        <f>IF(N370="nulová",J370,0)</f>
        <v>0</v>
      </c>
      <c r="BJ370" s="16" t="s">
        <v>80</v>
      </c>
      <c r="BK370" s="188">
        <f>ROUND(I370*H370,2)</f>
        <v>0</v>
      </c>
      <c r="BL370" s="16" t="s">
        <v>116</v>
      </c>
      <c r="BM370" s="187" t="s">
        <v>1274</v>
      </c>
    </row>
    <row r="371" s="2" customFormat="1" ht="16.5" customHeight="1">
      <c r="A371" s="37"/>
      <c r="B371" s="38"/>
      <c r="C371" s="194" t="s">
        <v>1275</v>
      </c>
      <c r="D371" s="194" t="s">
        <v>882</v>
      </c>
      <c r="E371" s="195" t="s">
        <v>1276</v>
      </c>
      <c r="F371" s="196" t="s">
        <v>1277</v>
      </c>
      <c r="G371" s="197" t="s">
        <v>181</v>
      </c>
      <c r="H371" s="198">
        <v>20</v>
      </c>
      <c r="I371" s="199"/>
      <c r="J371" s="200">
        <f>ROUND(I371*H371,2)</f>
        <v>0</v>
      </c>
      <c r="K371" s="196" t="s">
        <v>113</v>
      </c>
      <c r="L371" s="43"/>
      <c r="M371" s="201" t="s">
        <v>19</v>
      </c>
      <c r="N371" s="202" t="s">
        <v>43</v>
      </c>
      <c r="O371" s="83"/>
      <c r="P371" s="185">
        <f>O371*H371</f>
        <v>0</v>
      </c>
      <c r="Q371" s="185">
        <v>0</v>
      </c>
      <c r="R371" s="185">
        <f>Q371*H371</f>
        <v>0</v>
      </c>
      <c r="S371" s="185">
        <v>0</v>
      </c>
      <c r="T371" s="186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87" t="s">
        <v>116</v>
      </c>
      <c r="AT371" s="187" t="s">
        <v>882</v>
      </c>
      <c r="AU371" s="187" t="s">
        <v>72</v>
      </c>
      <c r="AY371" s="16" t="s">
        <v>115</v>
      </c>
      <c r="BE371" s="188">
        <f>IF(N371="základní",J371,0)</f>
        <v>0</v>
      </c>
      <c r="BF371" s="188">
        <f>IF(N371="snížená",J371,0)</f>
        <v>0</v>
      </c>
      <c r="BG371" s="188">
        <f>IF(N371="zákl. přenesená",J371,0)</f>
        <v>0</v>
      </c>
      <c r="BH371" s="188">
        <f>IF(N371="sníž. přenesená",J371,0)</f>
        <v>0</v>
      </c>
      <c r="BI371" s="188">
        <f>IF(N371="nulová",J371,0)</f>
        <v>0</v>
      </c>
      <c r="BJ371" s="16" t="s">
        <v>80</v>
      </c>
      <c r="BK371" s="188">
        <f>ROUND(I371*H371,2)</f>
        <v>0</v>
      </c>
      <c r="BL371" s="16" t="s">
        <v>116</v>
      </c>
      <c r="BM371" s="187" t="s">
        <v>1278</v>
      </c>
    </row>
    <row r="372" s="2" customFormat="1">
      <c r="A372" s="37"/>
      <c r="B372" s="38"/>
      <c r="C372" s="194" t="s">
        <v>1279</v>
      </c>
      <c r="D372" s="194" t="s">
        <v>882</v>
      </c>
      <c r="E372" s="195" t="s">
        <v>1280</v>
      </c>
      <c r="F372" s="196" t="s">
        <v>1281</v>
      </c>
      <c r="G372" s="197" t="s">
        <v>181</v>
      </c>
      <c r="H372" s="198">
        <v>61</v>
      </c>
      <c r="I372" s="199"/>
      <c r="J372" s="200">
        <f>ROUND(I372*H372,2)</f>
        <v>0</v>
      </c>
      <c r="K372" s="196" t="s">
        <v>113</v>
      </c>
      <c r="L372" s="43"/>
      <c r="M372" s="201" t="s">
        <v>19</v>
      </c>
      <c r="N372" s="202" t="s">
        <v>43</v>
      </c>
      <c r="O372" s="83"/>
      <c r="P372" s="185">
        <f>O372*H372</f>
        <v>0</v>
      </c>
      <c r="Q372" s="185">
        <v>0</v>
      </c>
      <c r="R372" s="185">
        <f>Q372*H372</f>
        <v>0</v>
      </c>
      <c r="S372" s="185">
        <v>0</v>
      </c>
      <c r="T372" s="186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7" t="s">
        <v>116</v>
      </c>
      <c r="AT372" s="187" t="s">
        <v>882</v>
      </c>
      <c r="AU372" s="187" t="s">
        <v>72</v>
      </c>
      <c r="AY372" s="16" t="s">
        <v>115</v>
      </c>
      <c r="BE372" s="188">
        <f>IF(N372="základní",J372,0)</f>
        <v>0</v>
      </c>
      <c r="BF372" s="188">
        <f>IF(N372="snížená",J372,0)</f>
        <v>0</v>
      </c>
      <c r="BG372" s="188">
        <f>IF(N372="zákl. přenesená",J372,0)</f>
        <v>0</v>
      </c>
      <c r="BH372" s="188">
        <f>IF(N372="sníž. přenesená",J372,0)</f>
        <v>0</v>
      </c>
      <c r="BI372" s="188">
        <f>IF(N372="nulová",J372,0)</f>
        <v>0</v>
      </c>
      <c r="BJ372" s="16" t="s">
        <v>80</v>
      </c>
      <c r="BK372" s="188">
        <f>ROUND(I372*H372,2)</f>
        <v>0</v>
      </c>
      <c r="BL372" s="16" t="s">
        <v>116</v>
      </c>
      <c r="BM372" s="187" t="s">
        <v>1282</v>
      </c>
    </row>
    <row r="373" s="2" customFormat="1" ht="66.75" customHeight="1">
      <c r="A373" s="37"/>
      <c r="B373" s="38"/>
      <c r="C373" s="194" t="s">
        <v>1283</v>
      </c>
      <c r="D373" s="194" t="s">
        <v>882</v>
      </c>
      <c r="E373" s="195" t="s">
        <v>1284</v>
      </c>
      <c r="F373" s="196" t="s">
        <v>1285</v>
      </c>
      <c r="G373" s="197" t="s">
        <v>181</v>
      </c>
      <c r="H373" s="198">
        <v>20</v>
      </c>
      <c r="I373" s="199"/>
      <c r="J373" s="200">
        <f>ROUND(I373*H373,2)</f>
        <v>0</v>
      </c>
      <c r="K373" s="196" t="s">
        <v>113</v>
      </c>
      <c r="L373" s="43"/>
      <c r="M373" s="203" t="s">
        <v>19</v>
      </c>
      <c r="N373" s="204" t="s">
        <v>43</v>
      </c>
      <c r="O373" s="205"/>
      <c r="P373" s="206">
        <f>O373*H373</f>
        <v>0</v>
      </c>
      <c r="Q373" s="206">
        <v>0</v>
      </c>
      <c r="R373" s="206">
        <f>Q373*H373</f>
        <v>0</v>
      </c>
      <c r="S373" s="206">
        <v>0</v>
      </c>
      <c r="T373" s="20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7" t="s">
        <v>116</v>
      </c>
      <c r="AT373" s="187" t="s">
        <v>882</v>
      </c>
      <c r="AU373" s="187" t="s">
        <v>72</v>
      </c>
      <c r="AY373" s="16" t="s">
        <v>115</v>
      </c>
      <c r="BE373" s="188">
        <f>IF(N373="základní",J373,0)</f>
        <v>0</v>
      </c>
      <c r="BF373" s="188">
        <f>IF(N373="snížená",J373,0)</f>
        <v>0</v>
      </c>
      <c r="BG373" s="188">
        <f>IF(N373="zákl. přenesená",J373,0)</f>
        <v>0</v>
      </c>
      <c r="BH373" s="188">
        <f>IF(N373="sníž. přenesená",J373,0)</f>
        <v>0</v>
      </c>
      <c r="BI373" s="188">
        <f>IF(N373="nulová",J373,0)</f>
        <v>0</v>
      </c>
      <c r="BJ373" s="16" t="s">
        <v>80</v>
      </c>
      <c r="BK373" s="188">
        <f>ROUND(I373*H373,2)</f>
        <v>0</v>
      </c>
      <c r="BL373" s="16" t="s">
        <v>116</v>
      </c>
      <c r="BM373" s="187" t="s">
        <v>1286</v>
      </c>
    </row>
    <row r="374" s="2" customFormat="1" ht="6.96" customHeight="1">
      <c r="A374" s="37"/>
      <c r="B374" s="58"/>
      <c r="C374" s="59"/>
      <c r="D374" s="59"/>
      <c r="E374" s="59"/>
      <c r="F374" s="59"/>
      <c r="G374" s="59"/>
      <c r="H374" s="59"/>
      <c r="I374" s="59"/>
      <c r="J374" s="59"/>
      <c r="K374" s="59"/>
      <c r="L374" s="43"/>
      <c r="M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</row>
  </sheetData>
  <sheetProtection sheet="1" autoFilter="0" formatColumns="0" formatRows="0" objects="1" scenarios="1" spinCount="100000" saltValue="kC0oMSGYVl6mCMlYUlMLYqc12nIQUwnCriBE97t35Yp9mp6ocoB1uQFgaMmQeu5QYtY1xqIdwsg6vqEONjyG7g==" hashValue="Ze1APOJxLPlztxjCgXK5kCQ0TLEiksTEtjyZPc32dx6ZEfnTOChc6C/6gTcBbkVyVWZsCzUqS25zqYkyDnw3cg==" algorithmName="SHA-512" password="CC35"/>
  <autoFilter ref="C78:K37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Opravy osvětlení v obvodu SEE Brno 2021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1287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15. 4. 2021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ROUND(J90,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ROUND((SUM(BE90:BE198)),  2)</f>
        <v>0</v>
      </c>
      <c r="G33" s="37"/>
      <c r="H33" s="37"/>
      <c r="I33" s="147">
        <v>0.20999999999999999</v>
      </c>
      <c r="J33" s="146">
        <f>ROUND(((SUM(BE90:BE198))*I33),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ROUND((SUM(BF90:BF198)),  2)</f>
        <v>0</v>
      </c>
      <c r="G34" s="37"/>
      <c r="H34" s="37"/>
      <c r="I34" s="147">
        <v>0.14999999999999999</v>
      </c>
      <c r="J34" s="146">
        <f>ROUND(((SUM(BF90:BF198))*I34),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ROUND((SUM(BG90:BG198)),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ROUND((SUM(BH90:BH198)),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ROUND((SUM(BI90:BI198)),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Opravy osvětlení v obvodu SEE Brno 2021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02 - část stavební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Obvod SEE OŘ Brno</v>
      </c>
      <c r="G52" s="39"/>
      <c r="H52" s="39"/>
      <c r="I52" s="31" t="s">
        <v>23</v>
      </c>
      <c r="J52" s="71" t="str">
        <f>IF(J12="","",J12)</f>
        <v>15. 4. 2021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s.o., OŘ Brno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SEE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10" customFormat="1" ht="24.96" customHeight="1">
      <c r="A60" s="10"/>
      <c r="B60" s="208"/>
      <c r="C60" s="209"/>
      <c r="D60" s="210" t="s">
        <v>1288</v>
      </c>
      <c r="E60" s="211"/>
      <c r="F60" s="211"/>
      <c r="G60" s="211"/>
      <c r="H60" s="211"/>
      <c r="I60" s="211"/>
      <c r="J60" s="212">
        <f>J91</f>
        <v>0</v>
      </c>
      <c r="K60" s="209"/>
      <c r="L60" s="21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1" customFormat="1" ht="19.92" customHeight="1">
      <c r="A61" s="11"/>
      <c r="B61" s="214"/>
      <c r="C61" s="215"/>
      <c r="D61" s="216" t="s">
        <v>1289</v>
      </c>
      <c r="E61" s="217"/>
      <c r="F61" s="217"/>
      <c r="G61" s="217"/>
      <c r="H61" s="217"/>
      <c r="I61" s="217"/>
      <c r="J61" s="218">
        <f>J92</f>
        <v>0</v>
      </c>
      <c r="K61" s="215"/>
      <c r="L61" s="219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</row>
    <row r="62" s="11" customFormat="1" ht="19.92" customHeight="1">
      <c r="A62" s="11"/>
      <c r="B62" s="214"/>
      <c r="C62" s="215"/>
      <c r="D62" s="216" t="s">
        <v>1290</v>
      </c>
      <c r="E62" s="217"/>
      <c r="F62" s="217"/>
      <c r="G62" s="217"/>
      <c r="H62" s="217"/>
      <c r="I62" s="217"/>
      <c r="J62" s="218">
        <f>J121</f>
        <v>0</v>
      </c>
      <c r="K62" s="215"/>
      <c r="L62" s="219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</row>
    <row r="63" s="11" customFormat="1" ht="19.92" customHeight="1">
      <c r="A63" s="11"/>
      <c r="B63" s="214"/>
      <c r="C63" s="215"/>
      <c r="D63" s="216" t="s">
        <v>1291</v>
      </c>
      <c r="E63" s="217"/>
      <c r="F63" s="217"/>
      <c r="G63" s="217"/>
      <c r="H63" s="217"/>
      <c r="I63" s="217"/>
      <c r="J63" s="218">
        <f>J124</f>
        <v>0</v>
      </c>
      <c r="K63" s="215"/>
      <c r="L63" s="219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</row>
    <row r="64" s="11" customFormat="1" ht="19.92" customHeight="1">
      <c r="A64" s="11"/>
      <c r="B64" s="214"/>
      <c r="C64" s="215"/>
      <c r="D64" s="216" t="s">
        <v>1292</v>
      </c>
      <c r="E64" s="217"/>
      <c r="F64" s="217"/>
      <c r="G64" s="217"/>
      <c r="H64" s="217"/>
      <c r="I64" s="217"/>
      <c r="J64" s="218">
        <f>J126</f>
        <v>0</v>
      </c>
      <c r="K64" s="215"/>
      <c r="L64" s="219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1" customFormat="1" ht="19.92" customHeight="1">
      <c r="A65" s="11"/>
      <c r="B65" s="214"/>
      <c r="C65" s="215"/>
      <c r="D65" s="216" t="s">
        <v>1293</v>
      </c>
      <c r="E65" s="217"/>
      <c r="F65" s="217"/>
      <c r="G65" s="217"/>
      <c r="H65" s="217"/>
      <c r="I65" s="217"/>
      <c r="J65" s="218">
        <f>J127</f>
        <v>0</v>
      </c>
      <c r="K65" s="215"/>
      <c r="L65" s="219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</row>
    <row r="66" s="11" customFormat="1" ht="19.92" customHeight="1">
      <c r="A66" s="11"/>
      <c r="B66" s="214"/>
      <c r="C66" s="215"/>
      <c r="D66" s="216" t="s">
        <v>1294</v>
      </c>
      <c r="E66" s="217"/>
      <c r="F66" s="217"/>
      <c r="G66" s="217"/>
      <c r="H66" s="217"/>
      <c r="I66" s="217"/>
      <c r="J66" s="218">
        <f>J140</f>
        <v>0</v>
      </c>
      <c r="K66" s="215"/>
      <c r="L66" s="219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</row>
    <row r="67" s="11" customFormat="1" ht="19.92" customHeight="1">
      <c r="A67" s="11"/>
      <c r="B67" s="214"/>
      <c r="C67" s="215"/>
      <c r="D67" s="216" t="s">
        <v>1295</v>
      </c>
      <c r="E67" s="217"/>
      <c r="F67" s="217"/>
      <c r="G67" s="217"/>
      <c r="H67" s="217"/>
      <c r="I67" s="217"/>
      <c r="J67" s="218">
        <f>J145</f>
        <v>0</v>
      </c>
      <c r="K67" s="215"/>
      <c r="L67" s="219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</row>
    <row r="68" s="10" customFormat="1" ht="24.96" customHeight="1">
      <c r="A68" s="10"/>
      <c r="B68" s="208"/>
      <c r="C68" s="209"/>
      <c r="D68" s="210" t="s">
        <v>1296</v>
      </c>
      <c r="E68" s="211"/>
      <c r="F68" s="211"/>
      <c r="G68" s="211"/>
      <c r="H68" s="211"/>
      <c r="I68" s="211"/>
      <c r="J68" s="212">
        <f>J152</f>
        <v>0</v>
      </c>
      <c r="K68" s="209"/>
      <c r="L68" s="21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1" customFormat="1" ht="19.92" customHeight="1">
      <c r="A69" s="11"/>
      <c r="B69" s="214"/>
      <c r="C69" s="215"/>
      <c r="D69" s="216" t="s">
        <v>1297</v>
      </c>
      <c r="E69" s="217"/>
      <c r="F69" s="217"/>
      <c r="G69" s="217"/>
      <c r="H69" s="217"/>
      <c r="I69" s="217"/>
      <c r="J69" s="218">
        <f>J153</f>
        <v>0</v>
      </c>
      <c r="K69" s="215"/>
      <c r="L69" s="219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</row>
    <row r="70" s="11" customFormat="1" ht="19.92" customHeight="1">
      <c r="A70" s="11"/>
      <c r="B70" s="214"/>
      <c r="C70" s="215"/>
      <c r="D70" s="216" t="s">
        <v>1298</v>
      </c>
      <c r="E70" s="217"/>
      <c r="F70" s="217"/>
      <c r="G70" s="217"/>
      <c r="H70" s="217"/>
      <c r="I70" s="217"/>
      <c r="J70" s="218">
        <f>J168</f>
        <v>0</v>
      </c>
      <c r="K70" s="215"/>
      <c r="L70" s="219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96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59" t="str">
        <f>E7</f>
        <v>Opravy osvětlení v obvodu SEE Brno 2021</v>
      </c>
      <c r="F80" s="31"/>
      <c r="G80" s="31"/>
      <c r="H80" s="31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90</v>
      </c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>SO 02 - část stavební</v>
      </c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Obvod SEE OŘ Brno</v>
      </c>
      <c r="G84" s="39"/>
      <c r="H84" s="39"/>
      <c r="I84" s="31" t="s">
        <v>23</v>
      </c>
      <c r="J84" s="71" t="str">
        <f>IF(J12="","",J12)</f>
        <v>15. 4. 2021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Správa železnic, s.o., OŘ Brno</v>
      </c>
      <c r="G86" s="39"/>
      <c r="H86" s="39"/>
      <c r="I86" s="31" t="s">
        <v>31</v>
      </c>
      <c r="J86" s="35" t="str">
        <f>E21</f>
        <v xml:space="preserve"> 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29</v>
      </c>
      <c r="D87" s="39"/>
      <c r="E87" s="39"/>
      <c r="F87" s="26" t="str">
        <f>IF(E18="","",E18)</f>
        <v>Vyplň údaj</v>
      </c>
      <c r="G87" s="39"/>
      <c r="H87" s="39"/>
      <c r="I87" s="31" t="s">
        <v>34</v>
      </c>
      <c r="J87" s="35" t="str">
        <f>E24</f>
        <v>SEE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9" customFormat="1" ht="29.28" customHeight="1">
      <c r="A89" s="164"/>
      <c r="B89" s="165"/>
      <c r="C89" s="166" t="s">
        <v>97</v>
      </c>
      <c r="D89" s="167" t="s">
        <v>57</v>
      </c>
      <c r="E89" s="167" t="s">
        <v>53</v>
      </c>
      <c r="F89" s="167" t="s">
        <v>54</v>
      </c>
      <c r="G89" s="167" t="s">
        <v>98</v>
      </c>
      <c r="H89" s="167" t="s">
        <v>99</v>
      </c>
      <c r="I89" s="167" t="s">
        <v>100</v>
      </c>
      <c r="J89" s="167" t="s">
        <v>94</v>
      </c>
      <c r="K89" s="168" t="s">
        <v>101</v>
      </c>
      <c r="L89" s="169"/>
      <c r="M89" s="91" t="s">
        <v>19</v>
      </c>
      <c r="N89" s="92" t="s">
        <v>42</v>
      </c>
      <c r="O89" s="92" t="s">
        <v>102</v>
      </c>
      <c r="P89" s="92" t="s">
        <v>103</v>
      </c>
      <c r="Q89" s="92" t="s">
        <v>104</v>
      </c>
      <c r="R89" s="92" t="s">
        <v>105</v>
      </c>
      <c r="S89" s="92" t="s">
        <v>106</v>
      </c>
      <c r="T89" s="93" t="s">
        <v>107</v>
      </c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/>
    </row>
    <row r="90" s="2" customFormat="1" ht="22.8" customHeight="1">
      <c r="A90" s="37"/>
      <c r="B90" s="38"/>
      <c r="C90" s="98" t="s">
        <v>108</v>
      </c>
      <c r="D90" s="39"/>
      <c r="E90" s="39"/>
      <c r="F90" s="39"/>
      <c r="G90" s="39"/>
      <c r="H90" s="39"/>
      <c r="I90" s="39"/>
      <c r="J90" s="170">
        <f>BK90</f>
        <v>0</v>
      </c>
      <c r="K90" s="39"/>
      <c r="L90" s="43"/>
      <c r="M90" s="94"/>
      <c r="N90" s="171"/>
      <c r="O90" s="95"/>
      <c r="P90" s="172">
        <f>P91+P152</f>
        <v>0</v>
      </c>
      <c r="Q90" s="95"/>
      <c r="R90" s="172">
        <f>R91+R152</f>
        <v>369.700424</v>
      </c>
      <c r="S90" s="95"/>
      <c r="T90" s="173">
        <f>T91+T152</f>
        <v>80.700000000000003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71</v>
      </c>
      <c r="AU90" s="16" t="s">
        <v>95</v>
      </c>
      <c r="BK90" s="174">
        <f>BK91+BK152</f>
        <v>0</v>
      </c>
    </row>
    <row r="91" s="12" customFormat="1" ht="25.92" customHeight="1">
      <c r="A91" s="12"/>
      <c r="B91" s="220"/>
      <c r="C91" s="221"/>
      <c r="D91" s="222" t="s">
        <v>71</v>
      </c>
      <c r="E91" s="223" t="s">
        <v>1299</v>
      </c>
      <c r="F91" s="223" t="s">
        <v>1300</v>
      </c>
      <c r="G91" s="221"/>
      <c r="H91" s="221"/>
      <c r="I91" s="224"/>
      <c r="J91" s="225">
        <f>BK91</f>
        <v>0</v>
      </c>
      <c r="K91" s="221"/>
      <c r="L91" s="226"/>
      <c r="M91" s="227"/>
      <c r="N91" s="228"/>
      <c r="O91" s="228"/>
      <c r="P91" s="229">
        <f>P92+P121+P124+P126+P127+P140+P145</f>
        <v>0</v>
      </c>
      <c r="Q91" s="228"/>
      <c r="R91" s="229">
        <f>R92+R121+R124+R126+R127+R140+R145</f>
        <v>364.14355999999998</v>
      </c>
      <c r="S91" s="228"/>
      <c r="T91" s="230">
        <f>T92+T121+T124+T126+T127+T140+T145</f>
        <v>80.700000000000003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31" t="s">
        <v>80</v>
      </c>
      <c r="AT91" s="232" t="s">
        <v>71</v>
      </c>
      <c r="AU91" s="232" t="s">
        <v>72</v>
      </c>
      <c r="AY91" s="231" t="s">
        <v>115</v>
      </c>
      <c r="BK91" s="233">
        <f>BK92+BK121+BK124+BK126+BK127+BK140+BK145</f>
        <v>0</v>
      </c>
    </row>
    <row r="92" s="12" customFormat="1" ht="22.8" customHeight="1">
      <c r="A92" s="12"/>
      <c r="B92" s="220"/>
      <c r="C92" s="221"/>
      <c r="D92" s="222" t="s">
        <v>71</v>
      </c>
      <c r="E92" s="234" t="s">
        <v>80</v>
      </c>
      <c r="F92" s="234" t="s">
        <v>1301</v>
      </c>
      <c r="G92" s="221"/>
      <c r="H92" s="221"/>
      <c r="I92" s="224"/>
      <c r="J92" s="235">
        <f>BK92</f>
        <v>0</v>
      </c>
      <c r="K92" s="221"/>
      <c r="L92" s="226"/>
      <c r="M92" s="227"/>
      <c r="N92" s="228"/>
      <c r="O92" s="228"/>
      <c r="P92" s="229">
        <f>SUM(P93:P120)</f>
        <v>0</v>
      </c>
      <c r="Q92" s="228"/>
      <c r="R92" s="229">
        <f>SUM(R93:R120)</f>
        <v>1.62825</v>
      </c>
      <c r="S92" s="228"/>
      <c r="T92" s="230">
        <f>SUM(T93:T120)</f>
        <v>29.700000000000003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31" t="s">
        <v>80</v>
      </c>
      <c r="AT92" s="232" t="s">
        <v>71</v>
      </c>
      <c r="AU92" s="232" t="s">
        <v>80</v>
      </c>
      <c r="AY92" s="231" t="s">
        <v>115</v>
      </c>
      <c r="BK92" s="233">
        <f>SUM(BK93:BK120)</f>
        <v>0</v>
      </c>
    </row>
    <row r="93" s="2" customFormat="1">
      <c r="A93" s="37"/>
      <c r="B93" s="38"/>
      <c r="C93" s="194" t="s">
        <v>80</v>
      </c>
      <c r="D93" s="194" t="s">
        <v>882</v>
      </c>
      <c r="E93" s="195" t="s">
        <v>1302</v>
      </c>
      <c r="F93" s="196" t="s">
        <v>1303</v>
      </c>
      <c r="G93" s="197" t="s">
        <v>871</v>
      </c>
      <c r="H93" s="198">
        <v>60</v>
      </c>
      <c r="I93" s="199"/>
      <c r="J93" s="200">
        <f>ROUND(I93*H93,2)</f>
        <v>0</v>
      </c>
      <c r="K93" s="196" t="s">
        <v>1304</v>
      </c>
      <c r="L93" s="43"/>
      <c r="M93" s="201" t="s">
        <v>19</v>
      </c>
      <c r="N93" s="202" t="s">
        <v>43</v>
      </c>
      <c r="O93" s="83"/>
      <c r="P93" s="185">
        <f>O93*H93</f>
        <v>0</v>
      </c>
      <c r="Q93" s="185">
        <v>0</v>
      </c>
      <c r="R93" s="185">
        <f>Q93*H93</f>
        <v>0</v>
      </c>
      <c r="S93" s="185">
        <v>0.32500000000000001</v>
      </c>
      <c r="T93" s="186">
        <f>S93*H93</f>
        <v>19.5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116</v>
      </c>
      <c r="AT93" s="187" t="s">
        <v>882</v>
      </c>
      <c r="AU93" s="187" t="s">
        <v>82</v>
      </c>
      <c r="AY93" s="16" t="s">
        <v>115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6" t="s">
        <v>80</v>
      </c>
      <c r="BK93" s="188">
        <f>ROUND(I93*H93,2)</f>
        <v>0</v>
      </c>
      <c r="BL93" s="16" t="s">
        <v>116</v>
      </c>
      <c r="BM93" s="187" t="s">
        <v>1305</v>
      </c>
    </row>
    <row r="94" s="2" customFormat="1">
      <c r="A94" s="37"/>
      <c r="B94" s="38"/>
      <c r="C94" s="194" t="s">
        <v>82</v>
      </c>
      <c r="D94" s="194" t="s">
        <v>882</v>
      </c>
      <c r="E94" s="195" t="s">
        <v>1306</v>
      </c>
      <c r="F94" s="196" t="s">
        <v>1307</v>
      </c>
      <c r="G94" s="197" t="s">
        <v>871</v>
      </c>
      <c r="H94" s="198">
        <v>60</v>
      </c>
      <c r="I94" s="199"/>
      <c r="J94" s="200">
        <f>ROUND(I94*H94,2)</f>
        <v>0</v>
      </c>
      <c r="K94" s="196" t="s">
        <v>1304</v>
      </c>
      <c r="L94" s="43"/>
      <c r="M94" s="201" t="s">
        <v>19</v>
      </c>
      <c r="N94" s="202" t="s">
        <v>43</v>
      </c>
      <c r="O94" s="83"/>
      <c r="P94" s="185">
        <f>O94*H94</f>
        <v>0</v>
      </c>
      <c r="Q94" s="185">
        <v>0</v>
      </c>
      <c r="R94" s="185">
        <f>Q94*H94</f>
        <v>0</v>
      </c>
      <c r="S94" s="185">
        <v>0.17000000000000001</v>
      </c>
      <c r="T94" s="186">
        <f>S94*H94</f>
        <v>10.200000000000001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116</v>
      </c>
      <c r="AT94" s="187" t="s">
        <v>882</v>
      </c>
      <c r="AU94" s="187" t="s">
        <v>82</v>
      </c>
      <c r="AY94" s="16" t="s">
        <v>115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6" t="s">
        <v>80</v>
      </c>
      <c r="BK94" s="188">
        <f>ROUND(I94*H94,2)</f>
        <v>0</v>
      </c>
      <c r="BL94" s="16" t="s">
        <v>116</v>
      </c>
      <c r="BM94" s="187" t="s">
        <v>1308</v>
      </c>
    </row>
    <row r="95" s="2" customFormat="1">
      <c r="A95" s="37"/>
      <c r="B95" s="38"/>
      <c r="C95" s="194" t="s">
        <v>121</v>
      </c>
      <c r="D95" s="194" t="s">
        <v>882</v>
      </c>
      <c r="E95" s="195" t="s">
        <v>1309</v>
      </c>
      <c r="F95" s="196" t="s">
        <v>1310</v>
      </c>
      <c r="G95" s="197" t="s">
        <v>112</v>
      </c>
      <c r="H95" s="198">
        <v>15</v>
      </c>
      <c r="I95" s="199"/>
      <c r="J95" s="200">
        <f>ROUND(I95*H95,2)</f>
        <v>0</v>
      </c>
      <c r="K95" s="196" t="s">
        <v>1304</v>
      </c>
      <c r="L95" s="43"/>
      <c r="M95" s="201" t="s">
        <v>19</v>
      </c>
      <c r="N95" s="202" t="s">
        <v>43</v>
      </c>
      <c r="O95" s="83"/>
      <c r="P95" s="185">
        <f>O95*H95</f>
        <v>0</v>
      </c>
      <c r="Q95" s="185">
        <v>0.01068</v>
      </c>
      <c r="R95" s="185">
        <f>Q95*H95</f>
        <v>0.16020000000000001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116</v>
      </c>
      <c r="AT95" s="187" t="s">
        <v>882</v>
      </c>
      <c r="AU95" s="187" t="s">
        <v>82</v>
      </c>
      <c r="AY95" s="16" t="s">
        <v>115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6" t="s">
        <v>80</v>
      </c>
      <c r="BK95" s="188">
        <f>ROUND(I95*H95,2)</f>
        <v>0</v>
      </c>
      <c r="BL95" s="16" t="s">
        <v>116</v>
      </c>
      <c r="BM95" s="187" t="s">
        <v>1311</v>
      </c>
    </row>
    <row r="96" s="2" customFormat="1">
      <c r="A96" s="37"/>
      <c r="B96" s="38"/>
      <c r="C96" s="194" t="s">
        <v>116</v>
      </c>
      <c r="D96" s="194" t="s">
        <v>882</v>
      </c>
      <c r="E96" s="195" t="s">
        <v>1312</v>
      </c>
      <c r="F96" s="196" t="s">
        <v>1313</v>
      </c>
      <c r="G96" s="197" t="s">
        <v>112</v>
      </c>
      <c r="H96" s="198">
        <v>15</v>
      </c>
      <c r="I96" s="199"/>
      <c r="J96" s="200">
        <f>ROUND(I96*H96,2)</f>
        <v>0</v>
      </c>
      <c r="K96" s="196" t="s">
        <v>1304</v>
      </c>
      <c r="L96" s="43"/>
      <c r="M96" s="201" t="s">
        <v>19</v>
      </c>
      <c r="N96" s="202" t="s">
        <v>43</v>
      </c>
      <c r="O96" s="83"/>
      <c r="P96" s="185">
        <f>O96*H96</f>
        <v>0</v>
      </c>
      <c r="Q96" s="185">
        <v>0.06053</v>
      </c>
      <c r="R96" s="185">
        <f>Q96*H96</f>
        <v>0.90795000000000003</v>
      </c>
      <c r="S96" s="185">
        <v>0</v>
      </c>
      <c r="T96" s="18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116</v>
      </c>
      <c r="AT96" s="187" t="s">
        <v>882</v>
      </c>
      <c r="AU96" s="187" t="s">
        <v>82</v>
      </c>
      <c r="AY96" s="16" t="s">
        <v>115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6" t="s">
        <v>80</v>
      </c>
      <c r="BK96" s="188">
        <f>ROUND(I96*H96,2)</f>
        <v>0</v>
      </c>
      <c r="BL96" s="16" t="s">
        <v>116</v>
      </c>
      <c r="BM96" s="187" t="s">
        <v>1314</v>
      </c>
    </row>
    <row r="97" s="2" customFormat="1" ht="33" customHeight="1">
      <c r="A97" s="37"/>
      <c r="B97" s="38"/>
      <c r="C97" s="194" t="s">
        <v>128</v>
      </c>
      <c r="D97" s="194" t="s">
        <v>882</v>
      </c>
      <c r="E97" s="195" t="s">
        <v>1315</v>
      </c>
      <c r="F97" s="196" t="s">
        <v>1316</v>
      </c>
      <c r="G97" s="197" t="s">
        <v>1317</v>
      </c>
      <c r="H97" s="198">
        <v>46</v>
      </c>
      <c r="I97" s="199"/>
      <c r="J97" s="200">
        <f>ROUND(I97*H97,2)</f>
        <v>0</v>
      </c>
      <c r="K97" s="196" t="s">
        <v>1304</v>
      </c>
      <c r="L97" s="43"/>
      <c r="M97" s="201" t="s">
        <v>19</v>
      </c>
      <c r="N97" s="202" t="s">
        <v>43</v>
      </c>
      <c r="O97" s="83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116</v>
      </c>
      <c r="AT97" s="187" t="s">
        <v>882</v>
      </c>
      <c r="AU97" s="187" t="s">
        <v>82</v>
      </c>
      <c r="AY97" s="16" t="s">
        <v>115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6" t="s">
        <v>80</v>
      </c>
      <c r="BK97" s="188">
        <f>ROUND(I97*H97,2)</f>
        <v>0</v>
      </c>
      <c r="BL97" s="16" t="s">
        <v>116</v>
      </c>
      <c r="BM97" s="187" t="s">
        <v>1318</v>
      </c>
    </row>
    <row r="98" s="2" customFormat="1">
      <c r="A98" s="37"/>
      <c r="B98" s="38"/>
      <c r="C98" s="194" t="s">
        <v>132</v>
      </c>
      <c r="D98" s="194" t="s">
        <v>882</v>
      </c>
      <c r="E98" s="195" t="s">
        <v>1319</v>
      </c>
      <c r="F98" s="196" t="s">
        <v>1320</v>
      </c>
      <c r="G98" s="197" t="s">
        <v>1317</v>
      </c>
      <c r="H98" s="198">
        <v>156</v>
      </c>
      <c r="I98" s="199"/>
      <c r="J98" s="200">
        <f>ROUND(I98*H98,2)</f>
        <v>0</v>
      </c>
      <c r="K98" s="196" t="s">
        <v>1304</v>
      </c>
      <c r="L98" s="43"/>
      <c r="M98" s="201" t="s">
        <v>19</v>
      </c>
      <c r="N98" s="202" t="s">
        <v>43</v>
      </c>
      <c r="O98" s="83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7" t="s">
        <v>116</v>
      </c>
      <c r="AT98" s="187" t="s">
        <v>882</v>
      </c>
      <c r="AU98" s="187" t="s">
        <v>82</v>
      </c>
      <c r="AY98" s="16" t="s">
        <v>115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6" t="s">
        <v>80</v>
      </c>
      <c r="BK98" s="188">
        <f>ROUND(I98*H98,2)</f>
        <v>0</v>
      </c>
      <c r="BL98" s="16" t="s">
        <v>116</v>
      </c>
      <c r="BM98" s="187" t="s">
        <v>1321</v>
      </c>
    </row>
    <row r="99" s="2" customFormat="1">
      <c r="A99" s="37"/>
      <c r="B99" s="38"/>
      <c r="C99" s="194" t="s">
        <v>136</v>
      </c>
      <c r="D99" s="194" t="s">
        <v>882</v>
      </c>
      <c r="E99" s="195" t="s">
        <v>1322</v>
      </c>
      <c r="F99" s="196" t="s">
        <v>1323</v>
      </c>
      <c r="G99" s="197" t="s">
        <v>1317</v>
      </c>
      <c r="H99" s="198">
        <v>200</v>
      </c>
      <c r="I99" s="199"/>
      <c r="J99" s="200">
        <f>ROUND(I99*H99,2)</f>
        <v>0</v>
      </c>
      <c r="K99" s="196" t="s">
        <v>1304</v>
      </c>
      <c r="L99" s="43"/>
      <c r="M99" s="201" t="s">
        <v>19</v>
      </c>
      <c r="N99" s="202" t="s">
        <v>43</v>
      </c>
      <c r="O99" s="8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116</v>
      </c>
      <c r="AT99" s="187" t="s">
        <v>882</v>
      </c>
      <c r="AU99" s="187" t="s">
        <v>82</v>
      </c>
      <c r="AY99" s="16" t="s">
        <v>115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6" t="s">
        <v>80</v>
      </c>
      <c r="BK99" s="188">
        <f>ROUND(I99*H99,2)</f>
        <v>0</v>
      </c>
      <c r="BL99" s="16" t="s">
        <v>116</v>
      </c>
      <c r="BM99" s="187" t="s">
        <v>1324</v>
      </c>
    </row>
    <row r="100" s="2" customFormat="1">
      <c r="A100" s="37"/>
      <c r="B100" s="38"/>
      <c r="C100" s="194" t="s">
        <v>114</v>
      </c>
      <c r="D100" s="194" t="s">
        <v>882</v>
      </c>
      <c r="E100" s="195" t="s">
        <v>1325</v>
      </c>
      <c r="F100" s="196" t="s">
        <v>1326</v>
      </c>
      <c r="G100" s="197" t="s">
        <v>1317</v>
      </c>
      <c r="H100" s="198">
        <v>20</v>
      </c>
      <c r="I100" s="199"/>
      <c r="J100" s="200">
        <f>ROUND(I100*H100,2)</f>
        <v>0</v>
      </c>
      <c r="K100" s="196" t="s">
        <v>1304</v>
      </c>
      <c r="L100" s="43"/>
      <c r="M100" s="201" t="s">
        <v>19</v>
      </c>
      <c r="N100" s="202" t="s">
        <v>43</v>
      </c>
      <c r="O100" s="83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116</v>
      </c>
      <c r="AT100" s="187" t="s">
        <v>882</v>
      </c>
      <c r="AU100" s="187" t="s">
        <v>82</v>
      </c>
      <c r="AY100" s="16" t="s">
        <v>115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6" t="s">
        <v>80</v>
      </c>
      <c r="BK100" s="188">
        <f>ROUND(I100*H100,2)</f>
        <v>0</v>
      </c>
      <c r="BL100" s="16" t="s">
        <v>116</v>
      </c>
      <c r="BM100" s="187" t="s">
        <v>1327</v>
      </c>
    </row>
    <row r="101" s="2" customFormat="1">
      <c r="A101" s="37"/>
      <c r="B101" s="38"/>
      <c r="C101" s="194" t="s">
        <v>143</v>
      </c>
      <c r="D101" s="194" t="s">
        <v>882</v>
      </c>
      <c r="E101" s="195" t="s">
        <v>1328</v>
      </c>
      <c r="F101" s="196" t="s">
        <v>1329</v>
      </c>
      <c r="G101" s="197" t="s">
        <v>1317</v>
      </c>
      <c r="H101" s="198">
        <v>200</v>
      </c>
      <c r="I101" s="199"/>
      <c r="J101" s="200">
        <f>ROUND(I101*H101,2)</f>
        <v>0</v>
      </c>
      <c r="K101" s="196" t="s">
        <v>1304</v>
      </c>
      <c r="L101" s="43"/>
      <c r="M101" s="201" t="s">
        <v>19</v>
      </c>
      <c r="N101" s="202" t="s">
        <v>43</v>
      </c>
      <c r="O101" s="83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7" t="s">
        <v>116</v>
      </c>
      <c r="AT101" s="187" t="s">
        <v>882</v>
      </c>
      <c r="AU101" s="187" t="s">
        <v>82</v>
      </c>
      <c r="AY101" s="16" t="s">
        <v>115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6" t="s">
        <v>80</v>
      </c>
      <c r="BK101" s="188">
        <f>ROUND(I101*H101,2)</f>
        <v>0</v>
      </c>
      <c r="BL101" s="16" t="s">
        <v>116</v>
      </c>
      <c r="BM101" s="187" t="s">
        <v>1330</v>
      </c>
    </row>
    <row r="102" s="2" customFormat="1" ht="21.75" customHeight="1">
      <c r="A102" s="37"/>
      <c r="B102" s="38"/>
      <c r="C102" s="194" t="s">
        <v>147</v>
      </c>
      <c r="D102" s="194" t="s">
        <v>882</v>
      </c>
      <c r="E102" s="195" t="s">
        <v>1331</v>
      </c>
      <c r="F102" s="196" t="s">
        <v>1332</v>
      </c>
      <c r="G102" s="197" t="s">
        <v>871</v>
      </c>
      <c r="H102" s="198">
        <v>450</v>
      </c>
      <c r="I102" s="199"/>
      <c r="J102" s="200">
        <f>ROUND(I102*H102,2)</f>
        <v>0</v>
      </c>
      <c r="K102" s="196" t="s">
        <v>1304</v>
      </c>
      <c r="L102" s="43"/>
      <c r="M102" s="201" t="s">
        <v>19</v>
      </c>
      <c r="N102" s="202" t="s">
        <v>43</v>
      </c>
      <c r="O102" s="83"/>
      <c r="P102" s="185">
        <f>O102*H102</f>
        <v>0</v>
      </c>
      <c r="Q102" s="185">
        <v>0.00084999999999999995</v>
      </c>
      <c r="R102" s="185">
        <f>Q102*H102</f>
        <v>0.38249999999999995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116</v>
      </c>
      <c r="AT102" s="187" t="s">
        <v>882</v>
      </c>
      <c r="AU102" s="187" t="s">
        <v>82</v>
      </c>
      <c r="AY102" s="16" t="s">
        <v>115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6" t="s">
        <v>80</v>
      </c>
      <c r="BK102" s="188">
        <f>ROUND(I102*H102,2)</f>
        <v>0</v>
      </c>
      <c r="BL102" s="16" t="s">
        <v>116</v>
      </c>
      <c r="BM102" s="187" t="s">
        <v>1333</v>
      </c>
    </row>
    <row r="103" s="2" customFormat="1">
      <c r="A103" s="37"/>
      <c r="B103" s="38"/>
      <c r="C103" s="194" t="s">
        <v>151</v>
      </c>
      <c r="D103" s="194" t="s">
        <v>882</v>
      </c>
      <c r="E103" s="195" t="s">
        <v>1334</v>
      </c>
      <c r="F103" s="196" t="s">
        <v>1335</v>
      </c>
      <c r="G103" s="197" t="s">
        <v>871</v>
      </c>
      <c r="H103" s="198">
        <v>450</v>
      </c>
      <c r="I103" s="199"/>
      <c r="J103" s="200">
        <f>ROUND(I103*H103,2)</f>
        <v>0</v>
      </c>
      <c r="K103" s="196" t="s">
        <v>1304</v>
      </c>
      <c r="L103" s="43"/>
      <c r="M103" s="201" t="s">
        <v>19</v>
      </c>
      <c r="N103" s="202" t="s">
        <v>43</v>
      </c>
      <c r="O103" s="83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116</v>
      </c>
      <c r="AT103" s="187" t="s">
        <v>882</v>
      </c>
      <c r="AU103" s="187" t="s">
        <v>82</v>
      </c>
      <c r="AY103" s="16" t="s">
        <v>115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6" t="s">
        <v>80</v>
      </c>
      <c r="BK103" s="188">
        <f>ROUND(I103*H103,2)</f>
        <v>0</v>
      </c>
      <c r="BL103" s="16" t="s">
        <v>116</v>
      </c>
      <c r="BM103" s="187" t="s">
        <v>1336</v>
      </c>
    </row>
    <row r="104" s="2" customFormat="1" ht="33" customHeight="1">
      <c r="A104" s="37"/>
      <c r="B104" s="38"/>
      <c r="C104" s="194" t="s">
        <v>155</v>
      </c>
      <c r="D104" s="194" t="s">
        <v>882</v>
      </c>
      <c r="E104" s="195" t="s">
        <v>1337</v>
      </c>
      <c r="F104" s="196" t="s">
        <v>1338</v>
      </c>
      <c r="G104" s="197" t="s">
        <v>1317</v>
      </c>
      <c r="H104" s="198">
        <v>145.59999999999999</v>
      </c>
      <c r="I104" s="199"/>
      <c r="J104" s="200">
        <f>ROUND(I104*H104,2)</f>
        <v>0</v>
      </c>
      <c r="K104" s="196" t="s">
        <v>1304</v>
      </c>
      <c r="L104" s="43"/>
      <c r="M104" s="201" t="s">
        <v>19</v>
      </c>
      <c r="N104" s="202" t="s">
        <v>43</v>
      </c>
      <c r="O104" s="83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116</v>
      </c>
      <c r="AT104" s="187" t="s">
        <v>882</v>
      </c>
      <c r="AU104" s="187" t="s">
        <v>82</v>
      </c>
      <c r="AY104" s="16" t="s">
        <v>115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6" t="s">
        <v>80</v>
      </c>
      <c r="BK104" s="188">
        <f>ROUND(I104*H104,2)</f>
        <v>0</v>
      </c>
      <c r="BL104" s="16" t="s">
        <v>116</v>
      </c>
      <c r="BM104" s="187" t="s">
        <v>1339</v>
      </c>
    </row>
    <row r="105" s="2" customFormat="1" ht="33" customHeight="1">
      <c r="A105" s="37"/>
      <c r="B105" s="38"/>
      <c r="C105" s="194" t="s">
        <v>159</v>
      </c>
      <c r="D105" s="194" t="s">
        <v>882</v>
      </c>
      <c r="E105" s="195" t="s">
        <v>1340</v>
      </c>
      <c r="F105" s="196" t="s">
        <v>1341</v>
      </c>
      <c r="G105" s="197" t="s">
        <v>1317</v>
      </c>
      <c r="H105" s="198">
        <v>2912</v>
      </c>
      <c r="I105" s="199"/>
      <c r="J105" s="200">
        <f>ROUND(I105*H105,2)</f>
        <v>0</v>
      </c>
      <c r="K105" s="196" t="s">
        <v>1304</v>
      </c>
      <c r="L105" s="43"/>
      <c r="M105" s="201" t="s">
        <v>19</v>
      </c>
      <c r="N105" s="202" t="s">
        <v>43</v>
      </c>
      <c r="O105" s="83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116</v>
      </c>
      <c r="AT105" s="187" t="s">
        <v>882</v>
      </c>
      <c r="AU105" s="187" t="s">
        <v>82</v>
      </c>
      <c r="AY105" s="16" t="s">
        <v>115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6" t="s">
        <v>80</v>
      </c>
      <c r="BK105" s="188">
        <f>ROUND(I105*H105,2)</f>
        <v>0</v>
      </c>
      <c r="BL105" s="16" t="s">
        <v>116</v>
      </c>
      <c r="BM105" s="187" t="s">
        <v>1342</v>
      </c>
    </row>
    <row r="106" s="2" customFormat="1" ht="16.5" customHeight="1">
      <c r="A106" s="37"/>
      <c r="B106" s="38"/>
      <c r="C106" s="194" t="s">
        <v>163</v>
      </c>
      <c r="D106" s="194" t="s">
        <v>882</v>
      </c>
      <c r="E106" s="195" t="s">
        <v>1343</v>
      </c>
      <c r="F106" s="196" t="s">
        <v>1344</v>
      </c>
      <c r="G106" s="197" t="s">
        <v>871</v>
      </c>
      <c r="H106" s="198">
        <v>108</v>
      </c>
      <c r="I106" s="199"/>
      <c r="J106" s="200">
        <f>ROUND(I106*H106,2)</f>
        <v>0</v>
      </c>
      <c r="K106" s="196" t="s">
        <v>1304</v>
      </c>
      <c r="L106" s="43"/>
      <c r="M106" s="201" t="s">
        <v>19</v>
      </c>
      <c r="N106" s="202" t="s">
        <v>43</v>
      </c>
      <c r="O106" s="83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7" t="s">
        <v>116</v>
      </c>
      <c r="AT106" s="187" t="s">
        <v>882</v>
      </c>
      <c r="AU106" s="187" t="s">
        <v>82</v>
      </c>
      <c r="AY106" s="16" t="s">
        <v>115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6" t="s">
        <v>80</v>
      </c>
      <c r="BK106" s="188">
        <f>ROUND(I106*H106,2)</f>
        <v>0</v>
      </c>
      <c r="BL106" s="16" t="s">
        <v>116</v>
      </c>
      <c r="BM106" s="187" t="s">
        <v>1345</v>
      </c>
    </row>
    <row r="107" s="2" customFormat="1">
      <c r="A107" s="37"/>
      <c r="B107" s="38"/>
      <c r="C107" s="194" t="s">
        <v>8</v>
      </c>
      <c r="D107" s="194" t="s">
        <v>882</v>
      </c>
      <c r="E107" s="195" t="s">
        <v>1346</v>
      </c>
      <c r="F107" s="196" t="s">
        <v>1347</v>
      </c>
      <c r="G107" s="197" t="s">
        <v>1348</v>
      </c>
      <c r="H107" s="198">
        <v>226</v>
      </c>
      <c r="I107" s="199"/>
      <c r="J107" s="200">
        <f>ROUND(I107*H107,2)</f>
        <v>0</v>
      </c>
      <c r="K107" s="196" t="s">
        <v>1304</v>
      </c>
      <c r="L107" s="43"/>
      <c r="M107" s="201" t="s">
        <v>19</v>
      </c>
      <c r="N107" s="202" t="s">
        <v>43</v>
      </c>
      <c r="O107" s="83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7" t="s">
        <v>116</v>
      </c>
      <c r="AT107" s="187" t="s">
        <v>882</v>
      </c>
      <c r="AU107" s="187" t="s">
        <v>82</v>
      </c>
      <c r="AY107" s="16" t="s">
        <v>115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6" t="s">
        <v>80</v>
      </c>
      <c r="BK107" s="188">
        <f>ROUND(I107*H107,2)</f>
        <v>0</v>
      </c>
      <c r="BL107" s="16" t="s">
        <v>116</v>
      </c>
      <c r="BM107" s="187" t="s">
        <v>1349</v>
      </c>
    </row>
    <row r="108" s="2" customFormat="1">
      <c r="A108" s="37"/>
      <c r="B108" s="38"/>
      <c r="C108" s="194" t="s">
        <v>170</v>
      </c>
      <c r="D108" s="194" t="s">
        <v>882</v>
      </c>
      <c r="E108" s="195" t="s">
        <v>1350</v>
      </c>
      <c r="F108" s="196" t="s">
        <v>1351</v>
      </c>
      <c r="G108" s="197" t="s">
        <v>1317</v>
      </c>
      <c r="H108" s="198">
        <v>99.599999999999994</v>
      </c>
      <c r="I108" s="199"/>
      <c r="J108" s="200">
        <f>ROUND(I108*H108,2)</f>
        <v>0</v>
      </c>
      <c r="K108" s="196" t="s">
        <v>1304</v>
      </c>
      <c r="L108" s="43"/>
      <c r="M108" s="201" t="s">
        <v>19</v>
      </c>
      <c r="N108" s="202" t="s">
        <v>43</v>
      </c>
      <c r="O108" s="83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116</v>
      </c>
      <c r="AT108" s="187" t="s">
        <v>882</v>
      </c>
      <c r="AU108" s="187" t="s">
        <v>82</v>
      </c>
      <c r="AY108" s="16" t="s">
        <v>115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6" t="s">
        <v>80</v>
      </c>
      <c r="BK108" s="188">
        <f>ROUND(I108*H108,2)</f>
        <v>0</v>
      </c>
      <c r="BL108" s="16" t="s">
        <v>116</v>
      </c>
      <c r="BM108" s="187" t="s">
        <v>1352</v>
      </c>
    </row>
    <row r="109" s="2" customFormat="1">
      <c r="A109" s="37"/>
      <c r="B109" s="38"/>
      <c r="C109" s="194" t="s">
        <v>174</v>
      </c>
      <c r="D109" s="194" t="s">
        <v>882</v>
      </c>
      <c r="E109" s="195" t="s">
        <v>1353</v>
      </c>
      <c r="F109" s="196" t="s">
        <v>1354</v>
      </c>
      <c r="G109" s="197" t="s">
        <v>1317</v>
      </c>
      <c r="H109" s="198">
        <v>176.40000000000001</v>
      </c>
      <c r="I109" s="199"/>
      <c r="J109" s="200">
        <f>ROUND(I109*H109,2)</f>
        <v>0</v>
      </c>
      <c r="K109" s="196" t="s">
        <v>1304</v>
      </c>
      <c r="L109" s="43"/>
      <c r="M109" s="201" t="s">
        <v>19</v>
      </c>
      <c r="N109" s="202" t="s">
        <v>43</v>
      </c>
      <c r="O109" s="8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7" t="s">
        <v>116</v>
      </c>
      <c r="AT109" s="187" t="s">
        <v>882</v>
      </c>
      <c r="AU109" s="187" t="s">
        <v>82</v>
      </c>
      <c r="AY109" s="16" t="s">
        <v>115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6" t="s">
        <v>80</v>
      </c>
      <c r="BK109" s="188">
        <f>ROUND(I109*H109,2)</f>
        <v>0</v>
      </c>
      <c r="BL109" s="16" t="s">
        <v>116</v>
      </c>
      <c r="BM109" s="187" t="s">
        <v>1355</v>
      </c>
    </row>
    <row r="110" s="2" customFormat="1" ht="33" customHeight="1">
      <c r="A110" s="37"/>
      <c r="B110" s="38"/>
      <c r="C110" s="194" t="s">
        <v>178</v>
      </c>
      <c r="D110" s="194" t="s">
        <v>882</v>
      </c>
      <c r="E110" s="195" t="s">
        <v>1356</v>
      </c>
      <c r="F110" s="196" t="s">
        <v>1357</v>
      </c>
      <c r="G110" s="197" t="s">
        <v>871</v>
      </c>
      <c r="H110" s="198">
        <v>100</v>
      </c>
      <c r="I110" s="199"/>
      <c r="J110" s="200">
        <f>ROUND(I110*H110,2)</f>
        <v>0</v>
      </c>
      <c r="K110" s="196" t="s">
        <v>1304</v>
      </c>
      <c r="L110" s="43"/>
      <c r="M110" s="201" t="s">
        <v>19</v>
      </c>
      <c r="N110" s="202" t="s">
        <v>43</v>
      </c>
      <c r="O110" s="83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116</v>
      </c>
      <c r="AT110" s="187" t="s">
        <v>882</v>
      </c>
      <c r="AU110" s="187" t="s">
        <v>82</v>
      </c>
      <c r="AY110" s="16" t="s">
        <v>115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6" t="s">
        <v>80</v>
      </c>
      <c r="BK110" s="188">
        <f>ROUND(I110*H110,2)</f>
        <v>0</v>
      </c>
      <c r="BL110" s="16" t="s">
        <v>116</v>
      </c>
      <c r="BM110" s="187" t="s">
        <v>1358</v>
      </c>
    </row>
    <row r="111" s="2" customFormat="1">
      <c r="A111" s="37"/>
      <c r="B111" s="38"/>
      <c r="C111" s="194" t="s">
        <v>184</v>
      </c>
      <c r="D111" s="194" t="s">
        <v>882</v>
      </c>
      <c r="E111" s="195" t="s">
        <v>1359</v>
      </c>
      <c r="F111" s="196" t="s">
        <v>1360</v>
      </c>
      <c r="G111" s="197" t="s">
        <v>871</v>
      </c>
      <c r="H111" s="198">
        <v>95</v>
      </c>
      <c r="I111" s="199"/>
      <c r="J111" s="200">
        <f>ROUND(I111*H111,2)</f>
        <v>0</v>
      </c>
      <c r="K111" s="196" t="s">
        <v>1304</v>
      </c>
      <c r="L111" s="43"/>
      <c r="M111" s="201" t="s">
        <v>19</v>
      </c>
      <c r="N111" s="202" t="s">
        <v>43</v>
      </c>
      <c r="O111" s="83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7" t="s">
        <v>116</v>
      </c>
      <c r="AT111" s="187" t="s">
        <v>882</v>
      </c>
      <c r="AU111" s="187" t="s">
        <v>82</v>
      </c>
      <c r="AY111" s="16" t="s">
        <v>115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6" t="s">
        <v>80</v>
      </c>
      <c r="BK111" s="188">
        <f>ROUND(I111*H111,2)</f>
        <v>0</v>
      </c>
      <c r="BL111" s="16" t="s">
        <v>116</v>
      </c>
      <c r="BM111" s="187" t="s">
        <v>1361</v>
      </c>
    </row>
    <row r="112" s="2" customFormat="1" ht="33" customHeight="1">
      <c r="A112" s="37"/>
      <c r="B112" s="38"/>
      <c r="C112" s="194" t="s">
        <v>188</v>
      </c>
      <c r="D112" s="194" t="s">
        <v>882</v>
      </c>
      <c r="E112" s="195" t="s">
        <v>1362</v>
      </c>
      <c r="F112" s="196" t="s">
        <v>1363</v>
      </c>
      <c r="G112" s="197" t="s">
        <v>112</v>
      </c>
      <c r="H112" s="198">
        <v>800</v>
      </c>
      <c r="I112" s="199"/>
      <c r="J112" s="200">
        <f>ROUND(I112*H112,2)</f>
        <v>0</v>
      </c>
      <c r="K112" s="196" t="s">
        <v>1304</v>
      </c>
      <c r="L112" s="43"/>
      <c r="M112" s="201" t="s">
        <v>19</v>
      </c>
      <c r="N112" s="202" t="s">
        <v>43</v>
      </c>
      <c r="O112" s="83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363</v>
      </c>
      <c r="AT112" s="187" t="s">
        <v>882</v>
      </c>
      <c r="AU112" s="187" t="s">
        <v>82</v>
      </c>
      <c r="AY112" s="16" t="s">
        <v>115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6" t="s">
        <v>80</v>
      </c>
      <c r="BK112" s="188">
        <f>ROUND(I112*H112,2)</f>
        <v>0</v>
      </c>
      <c r="BL112" s="16" t="s">
        <v>363</v>
      </c>
      <c r="BM112" s="187" t="s">
        <v>1364</v>
      </c>
    </row>
    <row r="113" s="2" customFormat="1">
      <c r="A113" s="37"/>
      <c r="B113" s="38"/>
      <c r="C113" s="194" t="s">
        <v>7</v>
      </c>
      <c r="D113" s="194" t="s">
        <v>882</v>
      </c>
      <c r="E113" s="195" t="s">
        <v>1365</v>
      </c>
      <c r="F113" s="196" t="s">
        <v>1366</v>
      </c>
      <c r="G113" s="197" t="s">
        <v>112</v>
      </c>
      <c r="H113" s="198">
        <v>40</v>
      </c>
      <c r="I113" s="199"/>
      <c r="J113" s="200">
        <f>ROUND(I113*H113,2)</f>
        <v>0</v>
      </c>
      <c r="K113" s="196" t="s">
        <v>1304</v>
      </c>
      <c r="L113" s="43"/>
      <c r="M113" s="201" t="s">
        <v>19</v>
      </c>
      <c r="N113" s="202" t="s">
        <v>43</v>
      </c>
      <c r="O113" s="83"/>
      <c r="P113" s="185">
        <f>O113*H113</f>
        <v>0</v>
      </c>
      <c r="Q113" s="185">
        <v>2.0000000000000002E-05</v>
      </c>
      <c r="R113" s="185">
        <f>Q113*H113</f>
        <v>0.00080000000000000004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363</v>
      </c>
      <c r="AT113" s="187" t="s">
        <v>882</v>
      </c>
      <c r="AU113" s="187" t="s">
        <v>82</v>
      </c>
      <c r="AY113" s="16" t="s">
        <v>115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6" t="s">
        <v>80</v>
      </c>
      <c r="BK113" s="188">
        <f>ROUND(I113*H113,2)</f>
        <v>0</v>
      </c>
      <c r="BL113" s="16" t="s">
        <v>363</v>
      </c>
      <c r="BM113" s="187" t="s">
        <v>1367</v>
      </c>
    </row>
    <row r="114" s="2" customFormat="1">
      <c r="A114" s="37"/>
      <c r="B114" s="38"/>
      <c r="C114" s="194" t="s">
        <v>195</v>
      </c>
      <c r="D114" s="194" t="s">
        <v>882</v>
      </c>
      <c r="E114" s="195" t="s">
        <v>1368</v>
      </c>
      <c r="F114" s="196" t="s">
        <v>1369</v>
      </c>
      <c r="G114" s="197" t="s">
        <v>112</v>
      </c>
      <c r="H114" s="198">
        <v>50</v>
      </c>
      <c r="I114" s="199"/>
      <c r="J114" s="200">
        <f>ROUND(I114*H114,2)</f>
        <v>0</v>
      </c>
      <c r="K114" s="196" t="s">
        <v>1304</v>
      </c>
      <c r="L114" s="43"/>
      <c r="M114" s="201" t="s">
        <v>19</v>
      </c>
      <c r="N114" s="202" t="s">
        <v>43</v>
      </c>
      <c r="O114" s="83"/>
      <c r="P114" s="185">
        <f>O114*H114</f>
        <v>0</v>
      </c>
      <c r="Q114" s="185">
        <v>2.0000000000000002E-05</v>
      </c>
      <c r="R114" s="185">
        <f>Q114*H114</f>
        <v>0.001</v>
      </c>
      <c r="S114" s="185">
        <v>0</v>
      </c>
      <c r="T114" s="18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363</v>
      </c>
      <c r="AT114" s="187" t="s">
        <v>882</v>
      </c>
      <c r="AU114" s="187" t="s">
        <v>82</v>
      </c>
      <c r="AY114" s="16" t="s">
        <v>115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6" t="s">
        <v>80</v>
      </c>
      <c r="BK114" s="188">
        <f>ROUND(I114*H114,2)</f>
        <v>0</v>
      </c>
      <c r="BL114" s="16" t="s">
        <v>363</v>
      </c>
      <c r="BM114" s="187" t="s">
        <v>1370</v>
      </c>
    </row>
    <row r="115" s="2" customFormat="1">
      <c r="A115" s="37"/>
      <c r="B115" s="38"/>
      <c r="C115" s="194" t="s">
        <v>199</v>
      </c>
      <c r="D115" s="194" t="s">
        <v>882</v>
      </c>
      <c r="E115" s="195" t="s">
        <v>1371</v>
      </c>
      <c r="F115" s="196" t="s">
        <v>1372</v>
      </c>
      <c r="G115" s="197" t="s">
        <v>112</v>
      </c>
      <c r="H115" s="198">
        <v>40</v>
      </c>
      <c r="I115" s="199"/>
      <c r="J115" s="200">
        <f>ROUND(I115*H115,2)</f>
        <v>0</v>
      </c>
      <c r="K115" s="196" t="s">
        <v>1304</v>
      </c>
      <c r="L115" s="43"/>
      <c r="M115" s="201" t="s">
        <v>19</v>
      </c>
      <c r="N115" s="202" t="s">
        <v>43</v>
      </c>
      <c r="O115" s="83"/>
      <c r="P115" s="185">
        <f>O115*H115</f>
        <v>0</v>
      </c>
      <c r="Q115" s="185">
        <v>3.0000000000000001E-05</v>
      </c>
      <c r="R115" s="185">
        <f>Q115*H115</f>
        <v>0.0012000000000000001</v>
      </c>
      <c r="S115" s="185">
        <v>0</v>
      </c>
      <c r="T115" s="18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363</v>
      </c>
      <c r="AT115" s="187" t="s">
        <v>882</v>
      </c>
      <c r="AU115" s="187" t="s">
        <v>82</v>
      </c>
      <c r="AY115" s="16" t="s">
        <v>115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6" t="s">
        <v>80</v>
      </c>
      <c r="BK115" s="188">
        <f>ROUND(I115*H115,2)</f>
        <v>0</v>
      </c>
      <c r="BL115" s="16" t="s">
        <v>363</v>
      </c>
      <c r="BM115" s="187" t="s">
        <v>1373</v>
      </c>
    </row>
    <row r="116" s="2" customFormat="1">
      <c r="A116" s="37"/>
      <c r="B116" s="38"/>
      <c r="C116" s="194" t="s">
        <v>203</v>
      </c>
      <c r="D116" s="194" t="s">
        <v>882</v>
      </c>
      <c r="E116" s="195" t="s">
        <v>1374</v>
      </c>
      <c r="F116" s="196" t="s">
        <v>1375</v>
      </c>
      <c r="G116" s="197" t="s">
        <v>112</v>
      </c>
      <c r="H116" s="198">
        <v>40</v>
      </c>
      <c r="I116" s="199"/>
      <c r="J116" s="200">
        <f>ROUND(I116*H116,2)</f>
        <v>0</v>
      </c>
      <c r="K116" s="196" t="s">
        <v>1304</v>
      </c>
      <c r="L116" s="43"/>
      <c r="M116" s="201" t="s">
        <v>19</v>
      </c>
      <c r="N116" s="202" t="s">
        <v>43</v>
      </c>
      <c r="O116" s="83"/>
      <c r="P116" s="185">
        <f>O116*H116</f>
        <v>0</v>
      </c>
      <c r="Q116" s="185">
        <v>3.0000000000000001E-05</v>
      </c>
      <c r="R116" s="185">
        <f>Q116*H116</f>
        <v>0.0012000000000000001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363</v>
      </c>
      <c r="AT116" s="187" t="s">
        <v>882</v>
      </c>
      <c r="AU116" s="187" t="s">
        <v>82</v>
      </c>
      <c r="AY116" s="16" t="s">
        <v>115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6" t="s">
        <v>80</v>
      </c>
      <c r="BK116" s="188">
        <f>ROUND(I116*H116,2)</f>
        <v>0</v>
      </c>
      <c r="BL116" s="16" t="s">
        <v>363</v>
      </c>
      <c r="BM116" s="187" t="s">
        <v>1376</v>
      </c>
    </row>
    <row r="117" s="2" customFormat="1">
      <c r="A117" s="37"/>
      <c r="B117" s="38"/>
      <c r="C117" s="194" t="s">
        <v>207</v>
      </c>
      <c r="D117" s="194" t="s">
        <v>882</v>
      </c>
      <c r="E117" s="195" t="s">
        <v>1377</v>
      </c>
      <c r="F117" s="196" t="s">
        <v>1378</v>
      </c>
      <c r="G117" s="197" t="s">
        <v>112</v>
      </c>
      <c r="H117" s="198">
        <v>50</v>
      </c>
      <c r="I117" s="199"/>
      <c r="J117" s="200">
        <f>ROUND(I117*H117,2)</f>
        <v>0</v>
      </c>
      <c r="K117" s="196" t="s">
        <v>1304</v>
      </c>
      <c r="L117" s="43"/>
      <c r="M117" s="201" t="s">
        <v>19</v>
      </c>
      <c r="N117" s="202" t="s">
        <v>43</v>
      </c>
      <c r="O117" s="83"/>
      <c r="P117" s="185">
        <f>O117*H117</f>
        <v>0</v>
      </c>
      <c r="Q117" s="185">
        <v>0.00183</v>
      </c>
      <c r="R117" s="185">
        <f>Q117*H117</f>
        <v>0.091499999999999998</v>
      </c>
      <c r="S117" s="185">
        <v>0</v>
      </c>
      <c r="T117" s="18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7" t="s">
        <v>363</v>
      </c>
      <c r="AT117" s="187" t="s">
        <v>882</v>
      </c>
      <c r="AU117" s="187" t="s">
        <v>82</v>
      </c>
      <c r="AY117" s="16" t="s">
        <v>115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6" t="s">
        <v>80</v>
      </c>
      <c r="BK117" s="188">
        <f>ROUND(I117*H117,2)</f>
        <v>0</v>
      </c>
      <c r="BL117" s="16" t="s">
        <v>363</v>
      </c>
      <c r="BM117" s="187" t="s">
        <v>1379</v>
      </c>
    </row>
    <row r="118" s="2" customFormat="1">
      <c r="A118" s="37"/>
      <c r="B118" s="38"/>
      <c r="C118" s="194" t="s">
        <v>211</v>
      </c>
      <c r="D118" s="194" t="s">
        <v>882</v>
      </c>
      <c r="E118" s="195" t="s">
        <v>1380</v>
      </c>
      <c r="F118" s="196" t="s">
        <v>1381</v>
      </c>
      <c r="G118" s="197" t="s">
        <v>112</v>
      </c>
      <c r="H118" s="198">
        <v>30</v>
      </c>
      <c r="I118" s="199"/>
      <c r="J118" s="200">
        <f>ROUND(I118*H118,2)</f>
        <v>0</v>
      </c>
      <c r="K118" s="196" t="s">
        <v>1304</v>
      </c>
      <c r="L118" s="43"/>
      <c r="M118" s="201" t="s">
        <v>19</v>
      </c>
      <c r="N118" s="202" t="s">
        <v>43</v>
      </c>
      <c r="O118" s="83"/>
      <c r="P118" s="185">
        <f>O118*H118</f>
        <v>0</v>
      </c>
      <c r="Q118" s="185">
        <v>0.0027299999999999998</v>
      </c>
      <c r="R118" s="185">
        <f>Q118*H118</f>
        <v>0.081900000000000001</v>
      </c>
      <c r="S118" s="185">
        <v>0</v>
      </c>
      <c r="T118" s="18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363</v>
      </c>
      <c r="AT118" s="187" t="s">
        <v>882</v>
      </c>
      <c r="AU118" s="187" t="s">
        <v>82</v>
      </c>
      <c r="AY118" s="16" t="s">
        <v>115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6" t="s">
        <v>80</v>
      </c>
      <c r="BK118" s="188">
        <f>ROUND(I118*H118,2)</f>
        <v>0</v>
      </c>
      <c r="BL118" s="16" t="s">
        <v>363</v>
      </c>
      <c r="BM118" s="187" t="s">
        <v>1382</v>
      </c>
    </row>
    <row r="119" s="2" customFormat="1">
      <c r="A119" s="37"/>
      <c r="B119" s="38"/>
      <c r="C119" s="194" t="s">
        <v>215</v>
      </c>
      <c r="D119" s="194" t="s">
        <v>882</v>
      </c>
      <c r="E119" s="195" t="s">
        <v>1383</v>
      </c>
      <c r="F119" s="196" t="s">
        <v>1384</v>
      </c>
      <c r="G119" s="197" t="s">
        <v>181</v>
      </c>
      <c r="H119" s="198">
        <v>10</v>
      </c>
      <c r="I119" s="199"/>
      <c r="J119" s="200">
        <f>ROUND(I119*H119,2)</f>
        <v>0</v>
      </c>
      <c r="K119" s="196" t="s">
        <v>1304</v>
      </c>
      <c r="L119" s="43"/>
      <c r="M119" s="201" t="s">
        <v>19</v>
      </c>
      <c r="N119" s="202" t="s">
        <v>43</v>
      </c>
      <c r="O119" s="83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7" t="s">
        <v>363</v>
      </c>
      <c r="AT119" s="187" t="s">
        <v>882</v>
      </c>
      <c r="AU119" s="187" t="s">
        <v>82</v>
      </c>
      <c r="AY119" s="16" t="s">
        <v>115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6" t="s">
        <v>80</v>
      </c>
      <c r="BK119" s="188">
        <f>ROUND(I119*H119,2)</f>
        <v>0</v>
      </c>
      <c r="BL119" s="16" t="s">
        <v>363</v>
      </c>
      <c r="BM119" s="187" t="s">
        <v>1385</v>
      </c>
    </row>
    <row r="120" s="2" customFormat="1">
      <c r="A120" s="37"/>
      <c r="B120" s="38"/>
      <c r="C120" s="194" t="s">
        <v>219</v>
      </c>
      <c r="D120" s="194" t="s">
        <v>882</v>
      </c>
      <c r="E120" s="195" t="s">
        <v>1386</v>
      </c>
      <c r="F120" s="196" t="s">
        <v>1387</v>
      </c>
      <c r="G120" s="197" t="s">
        <v>181</v>
      </c>
      <c r="H120" s="198">
        <v>10</v>
      </c>
      <c r="I120" s="199"/>
      <c r="J120" s="200">
        <f>ROUND(I120*H120,2)</f>
        <v>0</v>
      </c>
      <c r="K120" s="196" t="s">
        <v>1304</v>
      </c>
      <c r="L120" s="43"/>
      <c r="M120" s="201" t="s">
        <v>19</v>
      </c>
      <c r="N120" s="202" t="s">
        <v>43</v>
      </c>
      <c r="O120" s="83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363</v>
      </c>
      <c r="AT120" s="187" t="s">
        <v>882</v>
      </c>
      <c r="AU120" s="187" t="s">
        <v>82</v>
      </c>
      <c r="AY120" s="16" t="s">
        <v>115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6" t="s">
        <v>80</v>
      </c>
      <c r="BK120" s="188">
        <f>ROUND(I120*H120,2)</f>
        <v>0</v>
      </c>
      <c r="BL120" s="16" t="s">
        <v>363</v>
      </c>
      <c r="BM120" s="187" t="s">
        <v>1388</v>
      </c>
    </row>
    <row r="121" s="12" customFormat="1" ht="22.8" customHeight="1">
      <c r="A121" s="12"/>
      <c r="B121" s="220"/>
      <c r="C121" s="221"/>
      <c r="D121" s="222" t="s">
        <v>71</v>
      </c>
      <c r="E121" s="234" t="s">
        <v>82</v>
      </c>
      <c r="F121" s="234" t="s">
        <v>1389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SUM(P122:P123)</f>
        <v>0</v>
      </c>
      <c r="Q121" s="228"/>
      <c r="R121" s="229">
        <f>SUM(R122:R123)</f>
        <v>50</v>
      </c>
      <c r="S121" s="228"/>
      <c r="T121" s="230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80</v>
      </c>
      <c r="AT121" s="232" t="s">
        <v>71</v>
      </c>
      <c r="AU121" s="232" t="s">
        <v>80</v>
      </c>
      <c r="AY121" s="231" t="s">
        <v>115</v>
      </c>
      <c r="BK121" s="233">
        <f>SUM(BK122:BK123)</f>
        <v>0</v>
      </c>
    </row>
    <row r="122" s="2" customFormat="1" ht="16.5" customHeight="1">
      <c r="A122" s="37"/>
      <c r="B122" s="38"/>
      <c r="C122" s="175" t="s">
        <v>223</v>
      </c>
      <c r="D122" s="175" t="s">
        <v>109</v>
      </c>
      <c r="E122" s="176" t="s">
        <v>1390</v>
      </c>
      <c r="F122" s="177" t="s">
        <v>1391</v>
      </c>
      <c r="G122" s="178" t="s">
        <v>1348</v>
      </c>
      <c r="H122" s="179">
        <v>10</v>
      </c>
      <c r="I122" s="180"/>
      <c r="J122" s="181">
        <f>ROUND(I122*H122,2)</f>
        <v>0</v>
      </c>
      <c r="K122" s="177" t="s">
        <v>1304</v>
      </c>
      <c r="L122" s="182"/>
      <c r="M122" s="183" t="s">
        <v>19</v>
      </c>
      <c r="N122" s="184" t="s">
        <v>43</v>
      </c>
      <c r="O122" s="83"/>
      <c r="P122" s="185">
        <f>O122*H122</f>
        <v>0</v>
      </c>
      <c r="Q122" s="185">
        <v>1</v>
      </c>
      <c r="R122" s="185">
        <f>Q122*H122</f>
        <v>10</v>
      </c>
      <c r="S122" s="185">
        <v>0</v>
      </c>
      <c r="T122" s="18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7" t="s">
        <v>114</v>
      </c>
      <c r="AT122" s="187" t="s">
        <v>109</v>
      </c>
      <c r="AU122" s="187" t="s">
        <v>82</v>
      </c>
      <c r="AY122" s="16" t="s">
        <v>115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6" t="s">
        <v>80</v>
      </c>
      <c r="BK122" s="188">
        <f>ROUND(I122*H122,2)</f>
        <v>0</v>
      </c>
      <c r="BL122" s="16" t="s">
        <v>116</v>
      </c>
      <c r="BM122" s="187" t="s">
        <v>1392</v>
      </c>
    </row>
    <row r="123" s="2" customFormat="1" ht="16.5" customHeight="1">
      <c r="A123" s="37"/>
      <c r="B123" s="38"/>
      <c r="C123" s="175" t="s">
        <v>227</v>
      </c>
      <c r="D123" s="175" t="s">
        <v>109</v>
      </c>
      <c r="E123" s="176" t="s">
        <v>1393</v>
      </c>
      <c r="F123" s="177" t="s">
        <v>1394</v>
      </c>
      <c r="G123" s="178" t="s">
        <v>1348</v>
      </c>
      <c r="H123" s="179">
        <v>40</v>
      </c>
      <c r="I123" s="180"/>
      <c r="J123" s="181">
        <f>ROUND(I123*H123,2)</f>
        <v>0</v>
      </c>
      <c r="K123" s="177" t="s">
        <v>1304</v>
      </c>
      <c r="L123" s="182"/>
      <c r="M123" s="183" t="s">
        <v>19</v>
      </c>
      <c r="N123" s="184" t="s">
        <v>43</v>
      </c>
      <c r="O123" s="83"/>
      <c r="P123" s="185">
        <f>O123*H123</f>
        <v>0</v>
      </c>
      <c r="Q123" s="185">
        <v>1</v>
      </c>
      <c r="R123" s="185">
        <f>Q123*H123</f>
        <v>40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114</v>
      </c>
      <c r="AT123" s="187" t="s">
        <v>109</v>
      </c>
      <c r="AU123" s="187" t="s">
        <v>82</v>
      </c>
      <c r="AY123" s="16" t="s">
        <v>115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6" t="s">
        <v>80</v>
      </c>
      <c r="BK123" s="188">
        <f>ROUND(I123*H123,2)</f>
        <v>0</v>
      </c>
      <c r="BL123" s="16" t="s">
        <v>116</v>
      </c>
      <c r="BM123" s="187" t="s">
        <v>1395</v>
      </c>
    </row>
    <row r="124" s="12" customFormat="1" ht="22.8" customHeight="1">
      <c r="A124" s="12"/>
      <c r="B124" s="220"/>
      <c r="C124" s="221"/>
      <c r="D124" s="222" t="s">
        <v>71</v>
      </c>
      <c r="E124" s="234" t="s">
        <v>121</v>
      </c>
      <c r="F124" s="234" t="s">
        <v>1396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P125</f>
        <v>0</v>
      </c>
      <c r="Q124" s="228"/>
      <c r="R124" s="229">
        <f>R125</f>
        <v>48.579999999999998</v>
      </c>
      <c r="S124" s="228"/>
      <c r="T124" s="23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80</v>
      </c>
      <c r="AT124" s="232" t="s">
        <v>71</v>
      </c>
      <c r="AU124" s="232" t="s">
        <v>80</v>
      </c>
      <c r="AY124" s="231" t="s">
        <v>115</v>
      </c>
      <c r="BK124" s="233">
        <f>BK125</f>
        <v>0</v>
      </c>
    </row>
    <row r="125" s="2" customFormat="1" ht="16.5" customHeight="1">
      <c r="A125" s="37"/>
      <c r="B125" s="38"/>
      <c r="C125" s="175" t="s">
        <v>231</v>
      </c>
      <c r="D125" s="175" t="s">
        <v>109</v>
      </c>
      <c r="E125" s="176" t="s">
        <v>1397</v>
      </c>
      <c r="F125" s="177" t="s">
        <v>1398</v>
      </c>
      <c r="G125" s="178" t="s">
        <v>1317</v>
      </c>
      <c r="H125" s="179">
        <v>20</v>
      </c>
      <c r="I125" s="180"/>
      <c r="J125" s="181">
        <f>ROUND(I125*H125,2)</f>
        <v>0</v>
      </c>
      <c r="K125" s="177" t="s">
        <v>1304</v>
      </c>
      <c r="L125" s="182"/>
      <c r="M125" s="183" t="s">
        <v>19</v>
      </c>
      <c r="N125" s="184" t="s">
        <v>43</v>
      </c>
      <c r="O125" s="83"/>
      <c r="P125" s="185">
        <f>O125*H125</f>
        <v>0</v>
      </c>
      <c r="Q125" s="185">
        <v>2.4289999999999998</v>
      </c>
      <c r="R125" s="185">
        <f>Q125*H125</f>
        <v>48.579999999999998</v>
      </c>
      <c r="S125" s="185">
        <v>0</v>
      </c>
      <c r="T125" s="18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7" t="s">
        <v>235</v>
      </c>
      <c r="AT125" s="187" t="s">
        <v>109</v>
      </c>
      <c r="AU125" s="187" t="s">
        <v>82</v>
      </c>
      <c r="AY125" s="16" t="s">
        <v>115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6" t="s">
        <v>80</v>
      </c>
      <c r="BK125" s="188">
        <f>ROUND(I125*H125,2)</f>
        <v>0</v>
      </c>
      <c r="BL125" s="16" t="s">
        <v>170</v>
      </c>
      <c r="BM125" s="187" t="s">
        <v>1399</v>
      </c>
    </row>
    <row r="126" s="12" customFormat="1" ht="22.8" customHeight="1">
      <c r="A126" s="12"/>
      <c r="B126" s="220"/>
      <c r="C126" s="221"/>
      <c r="D126" s="222" t="s">
        <v>71</v>
      </c>
      <c r="E126" s="234" t="s">
        <v>116</v>
      </c>
      <c r="F126" s="234" t="s">
        <v>1400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v>0</v>
      </c>
      <c r="Q126" s="228"/>
      <c r="R126" s="229">
        <v>0</v>
      </c>
      <c r="S126" s="228"/>
      <c r="T126" s="230"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80</v>
      </c>
      <c r="AT126" s="232" t="s">
        <v>71</v>
      </c>
      <c r="AU126" s="232" t="s">
        <v>80</v>
      </c>
      <c r="AY126" s="231" t="s">
        <v>115</v>
      </c>
      <c r="BK126" s="233">
        <v>0</v>
      </c>
    </row>
    <row r="127" s="12" customFormat="1" ht="22.8" customHeight="1">
      <c r="A127" s="12"/>
      <c r="B127" s="220"/>
      <c r="C127" s="221"/>
      <c r="D127" s="222" t="s">
        <v>71</v>
      </c>
      <c r="E127" s="234" t="s">
        <v>128</v>
      </c>
      <c r="F127" s="234" t="s">
        <v>1401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SUM(P128:P139)</f>
        <v>0</v>
      </c>
      <c r="Q127" s="228"/>
      <c r="R127" s="229">
        <f>SUM(R128:R139)</f>
        <v>211.42690000000002</v>
      </c>
      <c r="S127" s="228"/>
      <c r="T127" s="230">
        <f>SUM(T128:T139)</f>
        <v>47.008000000000003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80</v>
      </c>
      <c r="AT127" s="232" t="s">
        <v>71</v>
      </c>
      <c r="AU127" s="232" t="s">
        <v>80</v>
      </c>
      <c r="AY127" s="231" t="s">
        <v>115</v>
      </c>
      <c r="BK127" s="233">
        <f>SUM(BK128:BK139)</f>
        <v>0</v>
      </c>
    </row>
    <row r="128" s="2" customFormat="1" ht="21.75" customHeight="1">
      <c r="A128" s="37"/>
      <c r="B128" s="38"/>
      <c r="C128" s="194" t="s">
        <v>235</v>
      </c>
      <c r="D128" s="194" t="s">
        <v>882</v>
      </c>
      <c r="E128" s="195" t="s">
        <v>1402</v>
      </c>
      <c r="F128" s="196" t="s">
        <v>1403</v>
      </c>
      <c r="G128" s="197" t="s">
        <v>1317</v>
      </c>
      <c r="H128" s="198">
        <v>26</v>
      </c>
      <c r="I128" s="199"/>
      <c r="J128" s="200">
        <f>ROUND(I128*H128,2)</f>
        <v>0</v>
      </c>
      <c r="K128" s="196" t="s">
        <v>1304</v>
      </c>
      <c r="L128" s="43"/>
      <c r="M128" s="201" t="s">
        <v>19</v>
      </c>
      <c r="N128" s="202" t="s">
        <v>43</v>
      </c>
      <c r="O128" s="83"/>
      <c r="P128" s="185">
        <f>O128*H128</f>
        <v>0</v>
      </c>
      <c r="Q128" s="185">
        <v>1.964</v>
      </c>
      <c r="R128" s="185">
        <f>Q128*H128</f>
        <v>51.064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116</v>
      </c>
      <c r="AT128" s="187" t="s">
        <v>882</v>
      </c>
      <c r="AU128" s="187" t="s">
        <v>82</v>
      </c>
      <c r="AY128" s="16" t="s">
        <v>115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6" t="s">
        <v>80</v>
      </c>
      <c r="BK128" s="188">
        <f>ROUND(I128*H128,2)</f>
        <v>0</v>
      </c>
      <c r="BL128" s="16" t="s">
        <v>116</v>
      </c>
      <c r="BM128" s="187" t="s">
        <v>1404</v>
      </c>
    </row>
    <row r="129" s="2" customFormat="1" ht="33" customHeight="1">
      <c r="A129" s="37"/>
      <c r="B129" s="38"/>
      <c r="C129" s="194" t="s">
        <v>239</v>
      </c>
      <c r="D129" s="194" t="s">
        <v>882</v>
      </c>
      <c r="E129" s="195" t="s">
        <v>1405</v>
      </c>
      <c r="F129" s="196" t="s">
        <v>1406</v>
      </c>
      <c r="G129" s="197" t="s">
        <v>1317</v>
      </c>
      <c r="H129" s="198">
        <v>26</v>
      </c>
      <c r="I129" s="199"/>
      <c r="J129" s="200">
        <f>ROUND(I129*H129,2)</f>
        <v>0</v>
      </c>
      <c r="K129" s="196" t="s">
        <v>1304</v>
      </c>
      <c r="L129" s="43"/>
      <c r="M129" s="201" t="s">
        <v>19</v>
      </c>
      <c r="N129" s="202" t="s">
        <v>43</v>
      </c>
      <c r="O129" s="83"/>
      <c r="P129" s="185">
        <f>O129*H129</f>
        <v>0</v>
      </c>
      <c r="Q129" s="185">
        <v>0</v>
      </c>
      <c r="R129" s="185">
        <f>Q129*H129</f>
        <v>0</v>
      </c>
      <c r="S129" s="185">
        <v>1.8080000000000001</v>
      </c>
      <c r="T129" s="186">
        <f>S129*H129</f>
        <v>47.008000000000003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7" t="s">
        <v>116</v>
      </c>
      <c r="AT129" s="187" t="s">
        <v>882</v>
      </c>
      <c r="AU129" s="187" t="s">
        <v>82</v>
      </c>
      <c r="AY129" s="16" t="s">
        <v>115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6" t="s">
        <v>80</v>
      </c>
      <c r="BK129" s="188">
        <f>ROUND(I129*H129,2)</f>
        <v>0</v>
      </c>
      <c r="BL129" s="16" t="s">
        <v>116</v>
      </c>
      <c r="BM129" s="187" t="s">
        <v>1407</v>
      </c>
    </row>
    <row r="130" s="2" customFormat="1" ht="16.5" customHeight="1">
      <c r="A130" s="37"/>
      <c r="B130" s="38"/>
      <c r="C130" s="194" t="s">
        <v>243</v>
      </c>
      <c r="D130" s="194" t="s">
        <v>882</v>
      </c>
      <c r="E130" s="195" t="s">
        <v>1408</v>
      </c>
      <c r="F130" s="196" t="s">
        <v>1409</v>
      </c>
      <c r="G130" s="197" t="s">
        <v>181</v>
      </c>
      <c r="H130" s="198">
        <v>3</v>
      </c>
      <c r="I130" s="199"/>
      <c r="J130" s="200">
        <f>ROUND(I130*H130,2)</f>
        <v>0</v>
      </c>
      <c r="K130" s="196" t="s">
        <v>1304</v>
      </c>
      <c r="L130" s="43"/>
      <c r="M130" s="201" t="s">
        <v>19</v>
      </c>
      <c r="N130" s="202" t="s">
        <v>43</v>
      </c>
      <c r="O130" s="83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7" t="s">
        <v>116</v>
      </c>
      <c r="AT130" s="187" t="s">
        <v>882</v>
      </c>
      <c r="AU130" s="187" t="s">
        <v>82</v>
      </c>
      <c r="AY130" s="16" t="s">
        <v>115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6" t="s">
        <v>80</v>
      </c>
      <c r="BK130" s="188">
        <f>ROUND(I130*H130,2)</f>
        <v>0</v>
      </c>
      <c r="BL130" s="16" t="s">
        <v>116</v>
      </c>
      <c r="BM130" s="187" t="s">
        <v>1410</v>
      </c>
    </row>
    <row r="131" s="2" customFormat="1" ht="21.75" customHeight="1">
      <c r="A131" s="37"/>
      <c r="B131" s="38"/>
      <c r="C131" s="194" t="s">
        <v>247</v>
      </c>
      <c r="D131" s="194" t="s">
        <v>882</v>
      </c>
      <c r="E131" s="195" t="s">
        <v>1411</v>
      </c>
      <c r="F131" s="196" t="s">
        <v>1412</v>
      </c>
      <c r="G131" s="197" t="s">
        <v>112</v>
      </c>
      <c r="H131" s="198">
        <v>30</v>
      </c>
      <c r="I131" s="199"/>
      <c r="J131" s="200">
        <f>ROUND(I131*H131,2)</f>
        <v>0</v>
      </c>
      <c r="K131" s="196" t="s">
        <v>1304</v>
      </c>
      <c r="L131" s="43"/>
      <c r="M131" s="201" t="s">
        <v>19</v>
      </c>
      <c r="N131" s="202" t="s">
        <v>43</v>
      </c>
      <c r="O131" s="83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116</v>
      </c>
      <c r="AT131" s="187" t="s">
        <v>882</v>
      </c>
      <c r="AU131" s="187" t="s">
        <v>82</v>
      </c>
      <c r="AY131" s="16" t="s">
        <v>115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6" t="s">
        <v>80</v>
      </c>
      <c r="BK131" s="188">
        <f>ROUND(I131*H131,2)</f>
        <v>0</v>
      </c>
      <c r="BL131" s="16" t="s">
        <v>116</v>
      </c>
      <c r="BM131" s="187" t="s">
        <v>1413</v>
      </c>
    </row>
    <row r="132" s="2" customFormat="1" ht="16.5" customHeight="1">
      <c r="A132" s="37"/>
      <c r="B132" s="38"/>
      <c r="C132" s="194" t="s">
        <v>251</v>
      </c>
      <c r="D132" s="194" t="s">
        <v>882</v>
      </c>
      <c r="E132" s="195" t="s">
        <v>1414</v>
      </c>
      <c r="F132" s="196" t="s">
        <v>1415</v>
      </c>
      <c r="G132" s="197" t="s">
        <v>112</v>
      </c>
      <c r="H132" s="198">
        <v>30</v>
      </c>
      <c r="I132" s="199"/>
      <c r="J132" s="200">
        <f>ROUND(I132*H132,2)</f>
        <v>0</v>
      </c>
      <c r="K132" s="196" t="s">
        <v>1304</v>
      </c>
      <c r="L132" s="43"/>
      <c r="M132" s="201" t="s">
        <v>19</v>
      </c>
      <c r="N132" s="202" t="s">
        <v>43</v>
      </c>
      <c r="O132" s="83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7" t="s">
        <v>116</v>
      </c>
      <c r="AT132" s="187" t="s">
        <v>882</v>
      </c>
      <c r="AU132" s="187" t="s">
        <v>82</v>
      </c>
      <c r="AY132" s="16" t="s">
        <v>115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6" t="s">
        <v>80</v>
      </c>
      <c r="BK132" s="188">
        <f>ROUND(I132*H132,2)</f>
        <v>0</v>
      </c>
      <c r="BL132" s="16" t="s">
        <v>116</v>
      </c>
      <c r="BM132" s="187" t="s">
        <v>1416</v>
      </c>
    </row>
    <row r="133" s="2" customFormat="1" ht="16.5" customHeight="1">
      <c r="A133" s="37"/>
      <c r="B133" s="38"/>
      <c r="C133" s="175" t="s">
        <v>255</v>
      </c>
      <c r="D133" s="175" t="s">
        <v>109</v>
      </c>
      <c r="E133" s="176" t="s">
        <v>1417</v>
      </c>
      <c r="F133" s="177" t="s">
        <v>1418</v>
      </c>
      <c r="G133" s="178" t="s">
        <v>1348</v>
      </c>
      <c r="H133" s="179">
        <v>67</v>
      </c>
      <c r="I133" s="180"/>
      <c r="J133" s="181">
        <f>ROUND(I133*H133,2)</f>
        <v>0</v>
      </c>
      <c r="K133" s="177" t="s">
        <v>1304</v>
      </c>
      <c r="L133" s="182"/>
      <c r="M133" s="183" t="s">
        <v>19</v>
      </c>
      <c r="N133" s="184" t="s">
        <v>43</v>
      </c>
      <c r="O133" s="83"/>
      <c r="P133" s="185">
        <f>O133*H133</f>
        <v>0</v>
      </c>
      <c r="Q133" s="185">
        <v>1</v>
      </c>
      <c r="R133" s="185">
        <f>Q133*H133</f>
        <v>67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114</v>
      </c>
      <c r="AT133" s="187" t="s">
        <v>109</v>
      </c>
      <c r="AU133" s="187" t="s">
        <v>82</v>
      </c>
      <c r="AY133" s="16" t="s">
        <v>115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6" t="s">
        <v>80</v>
      </c>
      <c r="BK133" s="188">
        <f>ROUND(I133*H133,2)</f>
        <v>0</v>
      </c>
      <c r="BL133" s="16" t="s">
        <v>116</v>
      </c>
      <c r="BM133" s="187" t="s">
        <v>1419</v>
      </c>
    </row>
    <row r="134" s="2" customFormat="1" ht="16.5" customHeight="1">
      <c r="A134" s="37"/>
      <c r="B134" s="38"/>
      <c r="C134" s="194" t="s">
        <v>259</v>
      </c>
      <c r="D134" s="194" t="s">
        <v>882</v>
      </c>
      <c r="E134" s="195" t="s">
        <v>1420</v>
      </c>
      <c r="F134" s="196" t="s">
        <v>1421</v>
      </c>
      <c r="G134" s="197" t="s">
        <v>871</v>
      </c>
      <c r="H134" s="198">
        <v>100</v>
      </c>
      <c r="I134" s="199"/>
      <c r="J134" s="200">
        <f>ROUND(I134*H134,2)</f>
        <v>0</v>
      </c>
      <c r="K134" s="196" t="s">
        <v>1304</v>
      </c>
      <c r="L134" s="43"/>
      <c r="M134" s="201" t="s">
        <v>19</v>
      </c>
      <c r="N134" s="202" t="s">
        <v>43</v>
      </c>
      <c r="O134" s="83"/>
      <c r="P134" s="185">
        <f>O134*H134</f>
        <v>0</v>
      </c>
      <c r="Q134" s="185">
        <v>0.46000000000000002</v>
      </c>
      <c r="R134" s="185">
        <f>Q134*H134</f>
        <v>46</v>
      </c>
      <c r="S134" s="185">
        <v>0</v>
      </c>
      <c r="T134" s="18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7" t="s">
        <v>116</v>
      </c>
      <c r="AT134" s="187" t="s">
        <v>882</v>
      </c>
      <c r="AU134" s="187" t="s">
        <v>82</v>
      </c>
      <c r="AY134" s="16" t="s">
        <v>115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6" t="s">
        <v>80</v>
      </c>
      <c r="BK134" s="188">
        <f>ROUND(I134*H134,2)</f>
        <v>0</v>
      </c>
      <c r="BL134" s="16" t="s">
        <v>116</v>
      </c>
      <c r="BM134" s="187" t="s">
        <v>1422</v>
      </c>
    </row>
    <row r="135" s="2" customFormat="1" ht="16.5" customHeight="1">
      <c r="A135" s="37"/>
      <c r="B135" s="38"/>
      <c r="C135" s="194" t="s">
        <v>263</v>
      </c>
      <c r="D135" s="194" t="s">
        <v>882</v>
      </c>
      <c r="E135" s="195" t="s">
        <v>1423</v>
      </c>
      <c r="F135" s="196" t="s">
        <v>1424</v>
      </c>
      <c r="G135" s="197" t="s">
        <v>871</v>
      </c>
      <c r="H135" s="198">
        <v>50</v>
      </c>
      <c r="I135" s="199"/>
      <c r="J135" s="200">
        <f>ROUND(I135*H135,2)</f>
        <v>0</v>
      </c>
      <c r="K135" s="196" t="s">
        <v>1304</v>
      </c>
      <c r="L135" s="43"/>
      <c r="M135" s="201" t="s">
        <v>19</v>
      </c>
      <c r="N135" s="202" t="s">
        <v>43</v>
      </c>
      <c r="O135" s="83"/>
      <c r="P135" s="185">
        <f>O135*H135</f>
        <v>0</v>
      </c>
      <c r="Q135" s="185">
        <v>0.68999999999999995</v>
      </c>
      <c r="R135" s="185">
        <f>Q135*H135</f>
        <v>34.5</v>
      </c>
      <c r="S135" s="185">
        <v>0</v>
      </c>
      <c r="T135" s="18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7" t="s">
        <v>116</v>
      </c>
      <c r="AT135" s="187" t="s">
        <v>882</v>
      </c>
      <c r="AU135" s="187" t="s">
        <v>82</v>
      </c>
      <c r="AY135" s="16" t="s">
        <v>115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6" t="s">
        <v>80</v>
      </c>
      <c r="BK135" s="188">
        <f>ROUND(I135*H135,2)</f>
        <v>0</v>
      </c>
      <c r="BL135" s="16" t="s">
        <v>116</v>
      </c>
      <c r="BM135" s="187" t="s">
        <v>1425</v>
      </c>
    </row>
    <row r="136" s="2" customFormat="1">
      <c r="A136" s="37"/>
      <c r="B136" s="38"/>
      <c r="C136" s="194" t="s">
        <v>267</v>
      </c>
      <c r="D136" s="194" t="s">
        <v>882</v>
      </c>
      <c r="E136" s="195" t="s">
        <v>1426</v>
      </c>
      <c r="F136" s="196" t="s">
        <v>1427</v>
      </c>
      <c r="G136" s="197" t="s">
        <v>871</v>
      </c>
      <c r="H136" s="198">
        <v>20</v>
      </c>
      <c r="I136" s="199"/>
      <c r="J136" s="200">
        <f>ROUND(I136*H136,2)</f>
        <v>0</v>
      </c>
      <c r="K136" s="196" t="s">
        <v>1304</v>
      </c>
      <c r="L136" s="43"/>
      <c r="M136" s="201" t="s">
        <v>19</v>
      </c>
      <c r="N136" s="202" t="s">
        <v>43</v>
      </c>
      <c r="O136" s="83"/>
      <c r="P136" s="185">
        <f>O136*H136</f>
        <v>0</v>
      </c>
      <c r="Q136" s="185">
        <v>0.18151999999999999</v>
      </c>
      <c r="R136" s="185">
        <f>Q136*H136</f>
        <v>3.6303999999999998</v>
      </c>
      <c r="S136" s="185">
        <v>0</v>
      </c>
      <c r="T136" s="18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7" t="s">
        <v>116</v>
      </c>
      <c r="AT136" s="187" t="s">
        <v>882</v>
      </c>
      <c r="AU136" s="187" t="s">
        <v>82</v>
      </c>
      <c r="AY136" s="16" t="s">
        <v>115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6" t="s">
        <v>80</v>
      </c>
      <c r="BK136" s="188">
        <f>ROUND(I136*H136,2)</f>
        <v>0</v>
      </c>
      <c r="BL136" s="16" t="s">
        <v>116</v>
      </c>
      <c r="BM136" s="187" t="s">
        <v>1428</v>
      </c>
    </row>
    <row r="137" s="2" customFormat="1">
      <c r="A137" s="37"/>
      <c r="B137" s="38"/>
      <c r="C137" s="194" t="s">
        <v>271</v>
      </c>
      <c r="D137" s="194" t="s">
        <v>882</v>
      </c>
      <c r="E137" s="195" t="s">
        <v>1429</v>
      </c>
      <c r="F137" s="196" t="s">
        <v>1430</v>
      </c>
      <c r="G137" s="197" t="s">
        <v>871</v>
      </c>
      <c r="H137" s="198">
        <v>50</v>
      </c>
      <c r="I137" s="199"/>
      <c r="J137" s="200">
        <f>ROUND(I137*H137,2)</f>
        <v>0</v>
      </c>
      <c r="K137" s="196" t="s">
        <v>1304</v>
      </c>
      <c r="L137" s="43"/>
      <c r="M137" s="201" t="s">
        <v>19</v>
      </c>
      <c r="N137" s="202" t="s">
        <v>43</v>
      </c>
      <c r="O137" s="83"/>
      <c r="P137" s="185">
        <f>O137*H137</f>
        <v>0</v>
      </c>
      <c r="Q137" s="185">
        <v>0.084250000000000005</v>
      </c>
      <c r="R137" s="185">
        <f>Q137*H137</f>
        <v>4.2125000000000004</v>
      </c>
      <c r="S137" s="185">
        <v>0</v>
      </c>
      <c r="T137" s="18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7" t="s">
        <v>116</v>
      </c>
      <c r="AT137" s="187" t="s">
        <v>882</v>
      </c>
      <c r="AU137" s="187" t="s">
        <v>82</v>
      </c>
      <c r="AY137" s="16" t="s">
        <v>115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6" t="s">
        <v>80</v>
      </c>
      <c r="BK137" s="188">
        <f>ROUND(I137*H137,2)</f>
        <v>0</v>
      </c>
      <c r="BL137" s="16" t="s">
        <v>116</v>
      </c>
      <c r="BM137" s="187" t="s">
        <v>1431</v>
      </c>
    </row>
    <row r="138" s="2" customFormat="1" ht="16.5" customHeight="1">
      <c r="A138" s="37"/>
      <c r="B138" s="38"/>
      <c r="C138" s="175" t="s">
        <v>275</v>
      </c>
      <c r="D138" s="175" t="s">
        <v>109</v>
      </c>
      <c r="E138" s="176" t="s">
        <v>1432</v>
      </c>
      <c r="F138" s="177" t="s">
        <v>1433</v>
      </c>
      <c r="G138" s="178" t="s">
        <v>871</v>
      </c>
      <c r="H138" s="179">
        <v>50</v>
      </c>
      <c r="I138" s="180"/>
      <c r="J138" s="181">
        <f>ROUND(I138*H138,2)</f>
        <v>0</v>
      </c>
      <c r="K138" s="177" t="s">
        <v>1304</v>
      </c>
      <c r="L138" s="182"/>
      <c r="M138" s="183" t="s">
        <v>19</v>
      </c>
      <c r="N138" s="184" t="s">
        <v>43</v>
      </c>
      <c r="O138" s="83"/>
      <c r="P138" s="185">
        <f>O138*H138</f>
        <v>0</v>
      </c>
      <c r="Q138" s="185">
        <v>0.089999999999999997</v>
      </c>
      <c r="R138" s="185">
        <f>Q138*H138</f>
        <v>4.5</v>
      </c>
      <c r="S138" s="185">
        <v>0</v>
      </c>
      <c r="T138" s="18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7" t="s">
        <v>114</v>
      </c>
      <c r="AT138" s="187" t="s">
        <v>109</v>
      </c>
      <c r="AU138" s="187" t="s">
        <v>82</v>
      </c>
      <c r="AY138" s="16" t="s">
        <v>115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6" t="s">
        <v>80</v>
      </c>
      <c r="BK138" s="188">
        <f>ROUND(I138*H138,2)</f>
        <v>0</v>
      </c>
      <c r="BL138" s="16" t="s">
        <v>116</v>
      </c>
      <c r="BM138" s="187" t="s">
        <v>1434</v>
      </c>
    </row>
    <row r="139" s="2" customFormat="1" ht="16.5" customHeight="1">
      <c r="A139" s="37"/>
      <c r="B139" s="38"/>
      <c r="C139" s="175" t="s">
        <v>279</v>
      </c>
      <c r="D139" s="175" t="s">
        <v>109</v>
      </c>
      <c r="E139" s="176" t="s">
        <v>1435</v>
      </c>
      <c r="F139" s="177" t="s">
        <v>1436</v>
      </c>
      <c r="G139" s="178" t="s">
        <v>1437</v>
      </c>
      <c r="H139" s="179">
        <v>520</v>
      </c>
      <c r="I139" s="180"/>
      <c r="J139" s="181">
        <f>ROUND(I139*H139,2)</f>
        <v>0</v>
      </c>
      <c r="K139" s="177" t="s">
        <v>1304</v>
      </c>
      <c r="L139" s="182"/>
      <c r="M139" s="183" t="s">
        <v>19</v>
      </c>
      <c r="N139" s="184" t="s">
        <v>43</v>
      </c>
      <c r="O139" s="83"/>
      <c r="P139" s="185">
        <f>O139*H139</f>
        <v>0</v>
      </c>
      <c r="Q139" s="185">
        <v>0.001</v>
      </c>
      <c r="R139" s="185">
        <f>Q139*H139</f>
        <v>0.52000000000000002</v>
      </c>
      <c r="S139" s="185">
        <v>0</v>
      </c>
      <c r="T139" s="18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7" t="s">
        <v>114</v>
      </c>
      <c r="AT139" s="187" t="s">
        <v>109</v>
      </c>
      <c r="AU139" s="187" t="s">
        <v>82</v>
      </c>
      <c r="AY139" s="16" t="s">
        <v>115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6" t="s">
        <v>80</v>
      </c>
      <c r="BK139" s="188">
        <f>ROUND(I139*H139,2)</f>
        <v>0</v>
      </c>
      <c r="BL139" s="16" t="s">
        <v>116</v>
      </c>
      <c r="BM139" s="187" t="s">
        <v>1438</v>
      </c>
    </row>
    <row r="140" s="12" customFormat="1" ht="22.8" customHeight="1">
      <c r="A140" s="12"/>
      <c r="B140" s="220"/>
      <c r="C140" s="221"/>
      <c r="D140" s="222" t="s">
        <v>71</v>
      </c>
      <c r="E140" s="234" t="s">
        <v>143</v>
      </c>
      <c r="F140" s="234" t="s">
        <v>1439</v>
      </c>
      <c r="G140" s="221"/>
      <c r="H140" s="221"/>
      <c r="I140" s="224"/>
      <c r="J140" s="235">
        <f>BK140</f>
        <v>0</v>
      </c>
      <c r="K140" s="221"/>
      <c r="L140" s="226"/>
      <c r="M140" s="227"/>
      <c r="N140" s="228"/>
      <c r="O140" s="228"/>
      <c r="P140" s="229">
        <f>SUM(P141:P144)</f>
        <v>0</v>
      </c>
      <c r="Q140" s="228"/>
      <c r="R140" s="229">
        <f>SUM(R141:R144)</f>
        <v>52.508409999999998</v>
      </c>
      <c r="S140" s="228"/>
      <c r="T140" s="230">
        <f>SUM(T141:T144)</f>
        <v>3.992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1" t="s">
        <v>80</v>
      </c>
      <c r="AT140" s="232" t="s">
        <v>71</v>
      </c>
      <c r="AU140" s="232" t="s">
        <v>80</v>
      </c>
      <c r="AY140" s="231" t="s">
        <v>115</v>
      </c>
      <c r="BK140" s="233">
        <f>SUM(BK141:BK144)</f>
        <v>0</v>
      </c>
    </row>
    <row r="141" s="2" customFormat="1" ht="16.5" customHeight="1">
      <c r="A141" s="37"/>
      <c r="B141" s="38"/>
      <c r="C141" s="194" t="s">
        <v>283</v>
      </c>
      <c r="D141" s="194" t="s">
        <v>882</v>
      </c>
      <c r="E141" s="195" t="s">
        <v>1440</v>
      </c>
      <c r="F141" s="196" t="s">
        <v>1441</v>
      </c>
      <c r="G141" s="197" t="s">
        <v>871</v>
      </c>
      <c r="H141" s="198">
        <v>6</v>
      </c>
      <c r="I141" s="199"/>
      <c r="J141" s="200">
        <f>ROUND(I141*H141,2)</f>
        <v>0</v>
      </c>
      <c r="K141" s="196" t="s">
        <v>1304</v>
      </c>
      <c r="L141" s="43"/>
      <c r="M141" s="201" t="s">
        <v>19</v>
      </c>
      <c r="N141" s="202" t="s">
        <v>43</v>
      </c>
      <c r="O141" s="83"/>
      <c r="P141" s="185">
        <f>O141*H141</f>
        <v>0</v>
      </c>
      <c r="Q141" s="185">
        <v>0.40081</v>
      </c>
      <c r="R141" s="185">
        <f>Q141*H141</f>
        <v>2.4048600000000002</v>
      </c>
      <c r="S141" s="185">
        <v>0</v>
      </c>
      <c r="T141" s="18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116</v>
      </c>
      <c r="AT141" s="187" t="s">
        <v>882</v>
      </c>
      <c r="AU141" s="187" t="s">
        <v>82</v>
      </c>
      <c r="AY141" s="16" t="s">
        <v>115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6" t="s">
        <v>80</v>
      </c>
      <c r="BK141" s="188">
        <f>ROUND(I141*H141,2)</f>
        <v>0</v>
      </c>
      <c r="BL141" s="16" t="s">
        <v>116</v>
      </c>
      <c r="BM141" s="187" t="s">
        <v>1442</v>
      </c>
    </row>
    <row r="142" s="2" customFormat="1">
      <c r="A142" s="37"/>
      <c r="B142" s="38"/>
      <c r="C142" s="194" t="s">
        <v>287</v>
      </c>
      <c r="D142" s="194" t="s">
        <v>882</v>
      </c>
      <c r="E142" s="195" t="s">
        <v>1443</v>
      </c>
      <c r="F142" s="196" t="s">
        <v>1444</v>
      </c>
      <c r="G142" s="197" t="s">
        <v>871</v>
      </c>
      <c r="H142" s="198">
        <v>6</v>
      </c>
      <c r="I142" s="199"/>
      <c r="J142" s="200">
        <f>ROUND(I142*H142,2)</f>
        <v>0</v>
      </c>
      <c r="K142" s="196" t="s">
        <v>1304</v>
      </c>
      <c r="L142" s="43"/>
      <c r="M142" s="201" t="s">
        <v>19</v>
      </c>
      <c r="N142" s="202" t="s">
        <v>43</v>
      </c>
      <c r="O142" s="83"/>
      <c r="P142" s="185">
        <f>O142*H142</f>
        <v>0</v>
      </c>
      <c r="Q142" s="185">
        <v>0</v>
      </c>
      <c r="R142" s="185">
        <f>Q142*H142</f>
        <v>0</v>
      </c>
      <c r="S142" s="185">
        <v>0.48199999999999998</v>
      </c>
      <c r="T142" s="186">
        <f>S142*H142</f>
        <v>2.8919999999999999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7" t="s">
        <v>116</v>
      </c>
      <c r="AT142" s="187" t="s">
        <v>882</v>
      </c>
      <c r="AU142" s="187" t="s">
        <v>82</v>
      </c>
      <c r="AY142" s="16" t="s">
        <v>115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6" t="s">
        <v>80</v>
      </c>
      <c r="BK142" s="188">
        <f>ROUND(I142*H142,2)</f>
        <v>0</v>
      </c>
      <c r="BL142" s="16" t="s">
        <v>116</v>
      </c>
      <c r="BM142" s="187" t="s">
        <v>1445</v>
      </c>
    </row>
    <row r="143" s="2" customFormat="1">
      <c r="A143" s="37"/>
      <c r="B143" s="38"/>
      <c r="C143" s="194" t="s">
        <v>291</v>
      </c>
      <c r="D143" s="194" t="s">
        <v>882</v>
      </c>
      <c r="E143" s="195" t="s">
        <v>1446</v>
      </c>
      <c r="F143" s="196" t="s">
        <v>1447</v>
      </c>
      <c r="G143" s="197" t="s">
        <v>871</v>
      </c>
      <c r="H143" s="198">
        <v>265</v>
      </c>
      <c r="I143" s="199"/>
      <c r="J143" s="200">
        <f>ROUND(I143*H143,2)</f>
        <v>0</v>
      </c>
      <c r="K143" s="196" t="s">
        <v>1304</v>
      </c>
      <c r="L143" s="43"/>
      <c r="M143" s="201" t="s">
        <v>19</v>
      </c>
      <c r="N143" s="202" t="s">
        <v>43</v>
      </c>
      <c r="O143" s="83"/>
      <c r="P143" s="185">
        <f>O143*H143</f>
        <v>0</v>
      </c>
      <c r="Q143" s="185">
        <v>0.18906999999999999</v>
      </c>
      <c r="R143" s="185">
        <f>Q143*H143</f>
        <v>50.103549999999998</v>
      </c>
      <c r="S143" s="185">
        <v>0</v>
      </c>
      <c r="T143" s="18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7" t="s">
        <v>116</v>
      </c>
      <c r="AT143" s="187" t="s">
        <v>882</v>
      </c>
      <c r="AU143" s="187" t="s">
        <v>82</v>
      </c>
      <c r="AY143" s="16" t="s">
        <v>115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6" t="s">
        <v>80</v>
      </c>
      <c r="BK143" s="188">
        <f>ROUND(I143*H143,2)</f>
        <v>0</v>
      </c>
      <c r="BL143" s="16" t="s">
        <v>116</v>
      </c>
      <c r="BM143" s="187" t="s">
        <v>1448</v>
      </c>
    </row>
    <row r="144" s="2" customFormat="1" ht="16.5" customHeight="1">
      <c r="A144" s="37"/>
      <c r="B144" s="38"/>
      <c r="C144" s="194" t="s">
        <v>295</v>
      </c>
      <c r="D144" s="194" t="s">
        <v>882</v>
      </c>
      <c r="E144" s="195" t="s">
        <v>1449</v>
      </c>
      <c r="F144" s="196" t="s">
        <v>1450</v>
      </c>
      <c r="G144" s="197" t="s">
        <v>1317</v>
      </c>
      <c r="H144" s="198">
        <v>0.5</v>
      </c>
      <c r="I144" s="199"/>
      <c r="J144" s="200">
        <f>ROUND(I144*H144,2)</f>
        <v>0</v>
      </c>
      <c r="K144" s="196" t="s">
        <v>1304</v>
      </c>
      <c r="L144" s="43"/>
      <c r="M144" s="201" t="s">
        <v>19</v>
      </c>
      <c r="N144" s="202" t="s">
        <v>43</v>
      </c>
      <c r="O144" s="83"/>
      <c r="P144" s="185">
        <f>O144*H144</f>
        <v>0</v>
      </c>
      <c r="Q144" s="185">
        <v>0</v>
      </c>
      <c r="R144" s="185">
        <f>Q144*H144</f>
        <v>0</v>
      </c>
      <c r="S144" s="185">
        <v>2.2000000000000002</v>
      </c>
      <c r="T144" s="186">
        <f>S144*H144</f>
        <v>1.1000000000000001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7" t="s">
        <v>116</v>
      </c>
      <c r="AT144" s="187" t="s">
        <v>882</v>
      </c>
      <c r="AU144" s="187" t="s">
        <v>82</v>
      </c>
      <c r="AY144" s="16" t="s">
        <v>115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6" t="s">
        <v>80</v>
      </c>
      <c r="BK144" s="188">
        <f>ROUND(I144*H144,2)</f>
        <v>0</v>
      </c>
      <c r="BL144" s="16" t="s">
        <v>116</v>
      </c>
      <c r="BM144" s="187" t="s">
        <v>1451</v>
      </c>
    </row>
    <row r="145" s="12" customFormat="1" ht="22.8" customHeight="1">
      <c r="A145" s="12"/>
      <c r="B145" s="220"/>
      <c r="C145" s="221"/>
      <c r="D145" s="222" t="s">
        <v>71</v>
      </c>
      <c r="E145" s="234" t="s">
        <v>1452</v>
      </c>
      <c r="F145" s="234" t="s">
        <v>1453</v>
      </c>
      <c r="G145" s="221"/>
      <c r="H145" s="221"/>
      <c r="I145" s="224"/>
      <c r="J145" s="235">
        <f>BK145</f>
        <v>0</v>
      </c>
      <c r="K145" s="221"/>
      <c r="L145" s="226"/>
      <c r="M145" s="227"/>
      <c r="N145" s="228"/>
      <c r="O145" s="228"/>
      <c r="P145" s="229">
        <f>SUM(P146:P151)</f>
        <v>0</v>
      </c>
      <c r="Q145" s="228"/>
      <c r="R145" s="229">
        <f>SUM(R146:R151)</f>
        <v>0</v>
      </c>
      <c r="S145" s="228"/>
      <c r="T145" s="230">
        <f>SUM(T146:T151)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1" t="s">
        <v>80</v>
      </c>
      <c r="AT145" s="232" t="s">
        <v>71</v>
      </c>
      <c r="AU145" s="232" t="s">
        <v>80</v>
      </c>
      <c r="AY145" s="231" t="s">
        <v>115</v>
      </c>
      <c r="BK145" s="233">
        <f>SUM(BK146:BK151)</f>
        <v>0</v>
      </c>
    </row>
    <row r="146" s="2" customFormat="1">
      <c r="A146" s="37"/>
      <c r="B146" s="38"/>
      <c r="C146" s="194" t="s">
        <v>299</v>
      </c>
      <c r="D146" s="194" t="s">
        <v>882</v>
      </c>
      <c r="E146" s="195" t="s">
        <v>1454</v>
      </c>
      <c r="F146" s="196" t="s">
        <v>1455</v>
      </c>
      <c r="G146" s="197" t="s">
        <v>1348</v>
      </c>
      <c r="H146" s="198">
        <v>400</v>
      </c>
      <c r="I146" s="199"/>
      <c r="J146" s="200">
        <f>ROUND(I146*H146,2)</f>
        <v>0</v>
      </c>
      <c r="K146" s="196" t="s">
        <v>1304</v>
      </c>
      <c r="L146" s="43"/>
      <c r="M146" s="201" t="s">
        <v>19</v>
      </c>
      <c r="N146" s="202" t="s">
        <v>43</v>
      </c>
      <c r="O146" s="83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7" t="s">
        <v>116</v>
      </c>
      <c r="AT146" s="187" t="s">
        <v>882</v>
      </c>
      <c r="AU146" s="187" t="s">
        <v>82</v>
      </c>
      <c r="AY146" s="16" t="s">
        <v>115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80</v>
      </c>
      <c r="BK146" s="188">
        <f>ROUND(I146*H146,2)</f>
        <v>0</v>
      </c>
      <c r="BL146" s="16" t="s">
        <v>116</v>
      </c>
      <c r="BM146" s="187" t="s">
        <v>1456</v>
      </c>
    </row>
    <row r="147" s="2" customFormat="1" ht="16.5" customHeight="1">
      <c r="A147" s="37"/>
      <c r="B147" s="38"/>
      <c r="C147" s="194" t="s">
        <v>303</v>
      </c>
      <c r="D147" s="194" t="s">
        <v>882</v>
      </c>
      <c r="E147" s="195" t="s">
        <v>1457</v>
      </c>
      <c r="F147" s="196" t="s">
        <v>1458</v>
      </c>
      <c r="G147" s="197" t="s">
        <v>1348</v>
      </c>
      <c r="H147" s="198">
        <v>400</v>
      </c>
      <c r="I147" s="199"/>
      <c r="J147" s="200">
        <f>ROUND(I147*H147,2)</f>
        <v>0</v>
      </c>
      <c r="K147" s="196" t="s">
        <v>1304</v>
      </c>
      <c r="L147" s="43"/>
      <c r="M147" s="201" t="s">
        <v>19</v>
      </c>
      <c r="N147" s="202" t="s">
        <v>43</v>
      </c>
      <c r="O147" s="83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7" t="s">
        <v>116</v>
      </c>
      <c r="AT147" s="187" t="s">
        <v>882</v>
      </c>
      <c r="AU147" s="187" t="s">
        <v>82</v>
      </c>
      <c r="AY147" s="16" t="s">
        <v>115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6" t="s">
        <v>80</v>
      </c>
      <c r="BK147" s="188">
        <f>ROUND(I147*H147,2)</f>
        <v>0</v>
      </c>
      <c r="BL147" s="16" t="s">
        <v>116</v>
      </c>
      <c r="BM147" s="187" t="s">
        <v>1459</v>
      </c>
    </row>
    <row r="148" s="2" customFormat="1" ht="21.75" customHeight="1">
      <c r="A148" s="37"/>
      <c r="B148" s="38"/>
      <c r="C148" s="194" t="s">
        <v>307</v>
      </c>
      <c r="D148" s="194" t="s">
        <v>882</v>
      </c>
      <c r="E148" s="195" t="s">
        <v>1460</v>
      </c>
      <c r="F148" s="196" t="s">
        <v>1461</v>
      </c>
      <c r="G148" s="197" t="s">
        <v>1348</v>
      </c>
      <c r="H148" s="198">
        <v>15</v>
      </c>
      <c r="I148" s="199"/>
      <c r="J148" s="200">
        <f>ROUND(I148*H148,2)</f>
        <v>0</v>
      </c>
      <c r="K148" s="196" t="s">
        <v>1304</v>
      </c>
      <c r="L148" s="43"/>
      <c r="M148" s="201" t="s">
        <v>19</v>
      </c>
      <c r="N148" s="202" t="s">
        <v>43</v>
      </c>
      <c r="O148" s="83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7" t="s">
        <v>116</v>
      </c>
      <c r="AT148" s="187" t="s">
        <v>882</v>
      </c>
      <c r="AU148" s="187" t="s">
        <v>82</v>
      </c>
      <c r="AY148" s="16" t="s">
        <v>115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6" t="s">
        <v>80</v>
      </c>
      <c r="BK148" s="188">
        <f>ROUND(I148*H148,2)</f>
        <v>0</v>
      </c>
      <c r="BL148" s="16" t="s">
        <v>116</v>
      </c>
      <c r="BM148" s="187" t="s">
        <v>1462</v>
      </c>
    </row>
    <row r="149" s="2" customFormat="1" ht="21.75" customHeight="1">
      <c r="A149" s="37"/>
      <c r="B149" s="38"/>
      <c r="C149" s="194" t="s">
        <v>311</v>
      </c>
      <c r="D149" s="194" t="s">
        <v>882</v>
      </c>
      <c r="E149" s="195" t="s">
        <v>1463</v>
      </c>
      <c r="F149" s="196" t="s">
        <v>1464</v>
      </c>
      <c r="G149" s="197" t="s">
        <v>1348</v>
      </c>
      <c r="H149" s="198">
        <v>15</v>
      </c>
      <c r="I149" s="199"/>
      <c r="J149" s="200">
        <f>ROUND(I149*H149,2)</f>
        <v>0</v>
      </c>
      <c r="K149" s="196" t="s">
        <v>1304</v>
      </c>
      <c r="L149" s="43"/>
      <c r="M149" s="201" t="s">
        <v>19</v>
      </c>
      <c r="N149" s="202" t="s">
        <v>43</v>
      </c>
      <c r="O149" s="83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7" t="s">
        <v>116</v>
      </c>
      <c r="AT149" s="187" t="s">
        <v>882</v>
      </c>
      <c r="AU149" s="187" t="s">
        <v>82</v>
      </c>
      <c r="AY149" s="16" t="s">
        <v>115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6" t="s">
        <v>80</v>
      </c>
      <c r="BK149" s="188">
        <f>ROUND(I149*H149,2)</f>
        <v>0</v>
      </c>
      <c r="BL149" s="16" t="s">
        <v>116</v>
      </c>
      <c r="BM149" s="187" t="s">
        <v>1465</v>
      </c>
    </row>
    <row r="150" s="2" customFormat="1">
      <c r="A150" s="37"/>
      <c r="B150" s="38"/>
      <c r="C150" s="194" t="s">
        <v>315</v>
      </c>
      <c r="D150" s="194" t="s">
        <v>882</v>
      </c>
      <c r="E150" s="195" t="s">
        <v>1466</v>
      </c>
      <c r="F150" s="196" t="s">
        <v>1467</v>
      </c>
      <c r="G150" s="197" t="s">
        <v>1348</v>
      </c>
      <c r="H150" s="198">
        <v>15</v>
      </c>
      <c r="I150" s="199"/>
      <c r="J150" s="200">
        <f>ROUND(I150*H150,2)</f>
        <v>0</v>
      </c>
      <c r="K150" s="196" t="s">
        <v>1304</v>
      </c>
      <c r="L150" s="43"/>
      <c r="M150" s="201" t="s">
        <v>19</v>
      </c>
      <c r="N150" s="202" t="s">
        <v>43</v>
      </c>
      <c r="O150" s="83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7" t="s">
        <v>116</v>
      </c>
      <c r="AT150" s="187" t="s">
        <v>882</v>
      </c>
      <c r="AU150" s="187" t="s">
        <v>82</v>
      </c>
      <c r="AY150" s="16" t="s">
        <v>115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6" t="s">
        <v>80</v>
      </c>
      <c r="BK150" s="188">
        <f>ROUND(I150*H150,2)</f>
        <v>0</v>
      </c>
      <c r="BL150" s="16" t="s">
        <v>116</v>
      </c>
      <c r="BM150" s="187" t="s">
        <v>1468</v>
      </c>
    </row>
    <row r="151" s="2" customFormat="1">
      <c r="A151" s="37"/>
      <c r="B151" s="38"/>
      <c r="C151" s="194" t="s">
        <v>319</v>
      </c>
      <c r="D151" s="194" t="s">
        <v>882</v>
      </c>
      <c r="E151" s="195" t="s">
        <v>1469</v>
      </c>
      <c r="F151" s="196" t="s">
        <v>1470</v>
      </c>
      <c r="G151" s="197" t="s">
        <v>1348</v>
      </c>
      <c r="H151" s="198">
        <v>135</v>
      </c>
      <c r="I151" s="199"/>
      <c r="J151" s="200">
        <f>ROUND(I151*H151,2)</f>
        <v>0</v>
      </c>
      <c r="K151" s="196" t="s">
        <v>1304</v>
      </c>
      <c r="L151" s="43"/>
      <c r="M151" s="201" t="s">
        <v>19</v>
      </c>
      <c r="N151" s="202" t="s">
        <v>43</v>
      </c>
      <c r="O151" s="83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7" t="s">
        <v>116</v>
      </c>
      <c r="AT151" s="187" t="s">
        <v>882</v>
      </c>
      <c r="AU151" s="187" t="s">
        <v>82</v>
      </c>
      <c r="AY151" s="16" t="s">
        <v>115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6" t="s">
        <v>80</v>
      </c>
      <c r="BK151" s="188">
        <f>ROUND(I151*H151,2)</f>
        <v>0</v>
      </c>
      <c r="BL151" s="16" t="s">
        <v>116</v>
      </c>
      <c r="BM151" s="187" t="s">
        <v>1471</v>
      </c>
    </row>
    <row r="152" s="12" customFormat="1" ht="25.92" customHeight="1">
      <c r="A152" s="12"/>
      <c r="B152" s="220"/>
      <c r="C152" s="221"/>
      <c r="D152" s="222" t="s">
        <v>71</v>
      </c>
      <c r="E152" s="223" t="s">
        <v>1472</v>
      </c>
      <c r="F152" s="223" t="s">
        <v>1473</v>
      </c>
      <c r="G152" s="221"/>
      <c r="H152" s="221"/>
      <c r="I152" s="224"/>
      <c r="J152" s="225">
        <f>BK152</f>
        <v>0</v>
      </c>
      <c r="K152" s="221"/>
      <c r="L152" s="226"/>
      <c r="M152" s="227"/>
      <c r="N152" s="228"/>
      <c r="O152" s="228"/>
      <c r="P152" s="229">
        <f>P153+P168</f>
        <v>0</v>
      </c>
      <c r="Q152" s="228"/>
      <c r="R152" s="229">
        <f>R153+R168</f>
        <v>5.556864</v>
      </c>
      <c r="S152" s="228"/>
      <c r="T152" s="230">
        <f>T153+T168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1" t="s">
        <v>82</v>
      </c>
      <c r="AT152" s="232" t="s">
        <v>71</v>
      </c>
      <c r="AU152" s="232" t="s">
        <v>72</v>
      </c>
      <c r="AY152" s="231" t="s">
        <v>115</v>
      </c>
      <c r="BK152" s="233">
        <f>BK153+BK168</f>
        <v>0</v>
      </c>
    </row>
    <row r="153" s="12" customFormat="1" ht="22.8" customHeight="1">
      <c r="A153" s="12"/>
      <c r="B153" s="220"/>
      <c r="C153" s="221"/>
      <c r="D153" s="222" t="s">
        <v>71</v>
      </c>
      <c r="E153" s="234" t="s">
        <v>1474</v>
      </c>
      <c r="F153" s="234" t="s">
        <v>1475</v>
      </c>
      <c r="G153" s="221"/>
      <c r="H153" s="221"/>
      <c r="I153" s="224"/>
      <c r="J153" s="235">
        <f>BK153</f>
        <v>0</v>
      </c>
      <c r="K153" s="221"/>
      <c r="L153" s="226"/>
      <c r="M153" s="227"/>
      <c r="N153" s="228"/>
      <c r="O153" s="228"/>
      <c r="P153" s="229">
        <f>SUM(P154:P167)</f>
        <v>0</v>
      </c>
      <c r="Q153" s="228"/>
      <c r="R153" s="229">
        <f>SUM(R154:R167)</f>
        <v>0.47139999999999999</v>
      </c>
      <c r="S153" s="228"/>
      <c r="T153" s="230">
        <f>SUM(T154:T167)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1" t="s">
        <v>82</v>
      </c>
      <c r="AT153" s="232" t="s">
        <v>71</v>
      </c>
      <c r="AU153" s="232" t="s">
        <v>80</v>
      </c>
      <c r="AY153" s="231" t="s">
        <v>115</v>
      </c>
      <c r="BK153" s="233">
        <f>SUM(BK154:BK167)</f>
        <v>0</v>
      </c>
    </row>
    <row r="154" s="2" customFormat="1">
      <c r="A154" s="37"/>
      <c r="B154" s="38"/>
      <c r="C154" s="194" t="s">
        <v>323</v>
      </c>
      <c r="D154" s="194" t="s">
        <v>882</v>
      </c>
      <c r="E154" s="195" t="s">
        <v>1476</v>
      </c>
      <c r="F154" s="196" t="s">
        <v>1477</v>
      </c>
      <c r="G154" s="197" t="s">
        <v>181</v>
      </c>
      <c r="H154" s="198">
        <v>4</v>
      </c>
      <c r="I154" s="199"/>
      <c r="J154" s="200">
        <f>ROUND(I154*H154,2)</f>
        <v>0</v>
      </c>
      <c r="K154" s="196" t="s">
        <v>1304</v>
      </c>
      <c r="L154" s="43"/>
      <c r="M154" s="201" t="s">
        <v>19</v>
      </c>
      <c r="N154" s="202" t="s">
        <v>43</v>
      </c>
      <c r="O154" s="83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7" t="s">
        <v>170</v>
      </c>
      <c r="AT154" s="187" t="s">
        <v>882</v>
      </c>
      <c r="AU154" s="187" t="s">
        <v>82</v>
      </c>
      <c r="AY154" s="16" t="s">
        <v>115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6" t="s">
        <v>80</v>
      </c>
      <c r="BK154" s="188">
        <f>ROUND(I154*H154,2)</f>
        <v>0</v>
      </c>
      <c r="BL154" s="16" t="s">
        <v>170</v>
      </c>
      <c r="BM154" s="187" t="s">
        <v>1478</v>
      </c>
    </row>
    <row r="155" s="2" customFormat="1">
      <c r="A155" s="37"/>
      <c r="B155" s="38"/>
      <c r="C155" s="194" t="s">
        <v>327</v>
      </c>
      <c r="D155" s="194" t="s">
        <v>882</v>
      </c>
      <c r="E155" s="195" t="s">
        <v>1479</v>
      </c>
      <c r="F155" s="196" t="s">
        <v>1480</v>
      </c>
      <c r="G155" s="197" t="s">
        <v>181</v>
      </c>
      <c r="H155" s="198">
        <v>36</v>
      </c>
      <c r="I155" s="199"/>
      <c r="J155" s="200">
        <f>ROUND(I155*H155,2)</f>
        <v>0</v>
      </c>
      <c r="K155" s="196" t="s">
        <v>1304</v>
      </c>
      <c r="L155" s="43"/>
      <c r="M155" s="201" t="s">
        <v>19</v>
      </c>
      <c r="N155" s="202" t="s">
        <v>43</v>
      </c>
      <c r="O155" s="83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7" t="s">
        <v>170</v>
      </c>
      <c r="AT155" s="187" t="s">
        <v>882</v>
      </c>
      <c r="AU155" s="187" t="s">
        <v>82</v>
      </c>
      <c r="AY155" s="16" t="s">
        <v>115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6" t="s">
        <v>80</v>
      </c>
      <c r="BK155" s="188">
        <f>ROUND(I155*H155,2)</f>
        <v>0</v>
      </c>
      <c r="BL155" s="16" t="s">
        <v>170</v>
      </c>
      <c r="BM155" s="187" t="s">
        <v>1481</v>
      </c>
    </row>
    <row r="156" s="2" customFormat="1">
      <c r="A156" s="37"/>
      <c r="B156" s="38"/>
      <c r="C156" s="194" t="s">
        <v>331</v>
      </c>
      <c r="D156" s="194" t="s">
        <v>882</v>
      </c>
      <c r="E156" s="195" t="s">
        <v>1482</v>
      </c>
      <c r="F156" s="196" t="s">
        <v>1483</v>
      </c>
      <c r="G156" s="197" t="s">
        <v>181</v>
      </c>
      <c r="H156" s="198">
        <v>36</v>
      </c>
      <c r="I156" s="199"/>
      <c r="J156" s="200">
        <f>ROUND(I156*H156,2)</f>
        <v>0</v>
      </c>
      <c r="K156" s="196" t="s">
        <v>1304</v>
      </c>
      <c r="L156" s="43"/>
      <c r="M156" s="201" t="s">
        <v>19</v>
      </c>
      <c r="N156" s="202" t="s">
        <v>43</v>
      </c>
      <c r="O156" s="83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7" t="s">
        <v>170</v>
      </c>
      <c r="AT156" s="187" t="s">
        <v>882</v>
      </c>
      <c r="AU156" s="187" t="s">
        <v>82</v>
      </c>
      <c r="AY156" s="16" t="s">
        <v>115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6" t="s">
        <v>80</v>
      </c>
      <c r="BK156" s="188">
        <f>ROUND(I156*H156,2)</f>
        <v>0</v>
      </c>
      <c r="BL156" s="16" t="s">
        <v>170</v>
      </c>
      <c r="BM156" s="187" t="s">
        <v>1484</v>
      </c>
    </row>
    <row r="157" s="2" customFormat="1">
      <c r="A157" s="37"/>
      <c r="B157" s="38"/>
      <c r="C157" s="194" t="s">
        <v>335</v>
      </c>
      <c r="D157" s="194" t="s">
        <v>882</v>
      </c>
      <c r="E157" s="195" t="s">
        <v>1485</v>
      </c>
      <c r="F157" s="196" t="s">
        <v>1486</v>
      </c>
      <c r="G157" s="197" t="s">
        <v>181</v>
      </c>
      <c r="H157" s="198">
        <v>4</v>
      </c>
      <c r="I157" s="199"/>
      <c r="J157" s="200">
        <f>ROUND(I157*H157,2)</f>
        <v>0</v>
      </c>
      <c r="K157" s="196" t="s">
        <v>1304</v>
      </c>
      <c r="L157" s="43"/>
      <c r="M157" s="201" t="s">
        <v>19</v>
      </c>
      <c r="N157" s="202" t="s">
        <v>43</v>
      </c>
      <c r="O157" s="83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7" t="s">
        <v>170</v>
      </c>
      <c r="AT157" s="187" t="s">
        <v>882</v>
      </c>
      <c r="AU157" s="187" t="s">
        <v>82</v>
      </c>
      <c r="AY157" s="16" t="s">
        <v>115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6" t="s">
        <v>80</v>
      </c>
      <c r="BK157" s="188">
        <f>ROUND(I157*H157,2)</f>
        <v>0</v>
      </c>
      <c r="BL157" s="16" t="s">
        <v>170</v>
      </c>
      <c r="BM157" s="187" t="s">
        <v>1487</v>
      </c>
    </row>
    <row r="158" s="2" customFormat="1">
      <c r="A158" s="37"/>
      <c r="B158" s="38"/>
      <c r="C158" s="194" t="s">
        <v>339</v>
      </c>
      <c r="D158" s="194" t="s">
        <v>882</v>
      </c>
      <c r="E158" s="195" t="s">
        <v>1488</v>
      </c>
      <c r="F158" s="196" t="s">
        <v>1489</v>
      </c>
      <c r="G158" s="197" t="s">
        <v>181</v>
      </c>
      <c r="H158" s="198">
        <v>4</v>
      </c>
      <c r="I158" s="199"/>
      <c r="J158" s="200">
        <f>ROUND(I158*H158,2)</f>
        <v>0</v>
      </c>
      <c r="K158" s="196" t="s">
        <v>1304</v>
      </c>
      <c r="L158" s="43"/>
      <c r="M158" s="201" t="s">
        <v>19</v>
      </c>
      <c r="N158" s="202" t="s">
        <v>43</v>
      </c>
      <c r="O158" s="83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7" t="s">
        <v>170</v>
      </c>
      <c r="AT158" s="187" t="s">
        <v>882</v>
      </c>
      <c r="AU158" s="187" t="s">
        <v>82</v>
      </c>
      <c r="AY158" s="16" t="s">
        <v>115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6" t="s">
        <v>80</v>
      </c>
      <c r="BK158" s="188">
        <f>ROUND(I158*H158,2)</f>
        <v>0</v>
      </c>
      <c r="BL158" s="16" t="s">
        <v>170</v>
      </c>
      <c r="BM158" s="187" t="s">
        <v>1490</v>
      </c>
    </row>
    <row r="159" s="2" customFormat="1">
      <c r="A159" s="37"/>
      <c r="B159" s="38"/>
      <c r="C159" s="194" t="s">
        <v>343</v>
      </c>
      <c r="D159" s="194" t="s">
        <v>882</v>
      </c>
      <c r="E159" s="195" t="s">
        <v>1491</v>
      </c>
      <c r="F159" s="196" t="s">
        <v>1492</v>
      </c>
      <c r="G159" s="197" t="s">
        <v>181</v>
      </c>
      <c r="H159" s="198">
        <v>4</v>
      </c>
      <c r="I159" s="199"/>
      <c r="J159" s="200">
        <f>ROUND(I159*H159,2)</f>
        <v>0</v>
      </c>
      <c r="K159" s="196" t="s">
        <v>1304</v>
      </c>
      <c r="L159" s="43"/>
      <c r="M159" s="201" t="s">
        <v>19</v>
      </c>
      <c r="N159" s="202" t="s">
        <v>43</v>
      </c>
      <c r="O159" s="83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7" t="s">
        <v>170</v>
      </c>
      <c r="AT159" s="187" t="s">
        <v>882</v>
      </c>
      <c r="AU159" s="187" t="s">
        <v>82</v>
      </c>
      <c r="AY159" s="16" t="s">
        <v>115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6" t="s">
        <v>80</v>
      </c>
      <c r="BK159" s="188">
        <f>ROUND(I159*H159,2)</f>
        <v>0</v>
      </c>
      <c r="BL159" s="16" t="s">
        <v>170</v>
      </c>
      <c r="BM159" s="187" t="s">
        <v>1493</v>
      </c>
    </row>
    <row r="160" s="2" customFormat="1">
      <c r="A160" s="37"/>
      <c r="B160" s="38"/>
      <c r="C160" s="194" t="s">
        <v>347</v>
      </c>
      <c r="D160" s="194" t="s">
        <v>882</v>
      </c>
      <c r="E160" s="195" t="s">
        <v>1494</v>
      </c>
      <c r="F160" s="196" t="s">
        <v>1495</v>
      </c>
      <c r="G160" s="197" t="s">
        <v>181</v>
      </c>
      <c r="H160" s="198">
        <v>6</v>
      </c>
      <c r="I160" s="199"/>
      <c r="J160" s="200">
        <f>ROUND(I160*H160,2)</f>
        <v>0</v>
      </c>
      <c r="K160" s="196" t="s">
        <v>1304</v>
      </c>
      <c r="L160" s="43"/>
      <c r="M160" s="201" t="s">
        <v>19</v>
      </c>
      <c r="N160" s="202" t="s">
        <v>43</v>
      </c>
      <c r="O160" s="83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7" t="s">
        <v>170</v>
      </c>
      <c r="AT160" s="187" t="s">
        <v>882</v>
      </c>
      <c r="AU160" s="187" t="s">
        <v>82</v>
      </c>
      <c r="AY160" s="16" t="s">
        <v>115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6" t="s">
        <v>80</v>
      </c>
      <c r="BK160" s="188">
        <f>ROUND(I160*H160,2)</f>
        <v>0</v>
      </c>
      <c r="BL160" s="16" t="s">
        <v>170</v>
      </c>
      <c r="BM160" s="187" t="s">
        <v>1496</v>
      </c>
    </row>
    <row r="161" s="2" customFormat="1" ht="16.5" customHeight="1">
      <c r="A161" s="37"/>
      <c r="B161" s="38"/>
      <c r="C161" s="175" t="s">
        <v>351</v>
      </c>
      <c r="D161" s="175" t="s">
        <v>109</v>
      </c>
      <c r="E161" s="176" t="s">
        <v>1497</v>
      </c>
      <c r="F161" s="177" t="s">
        <v>1498</v>
      </c>
      <c r="G161" s="178" t="s">
        <v>181</v>
      </c>
      <c r="H161" s="179">
        <v>8</v>
      </c>
      <c r="I161" s="180"/>
      <c r="J161" s="181">
        <f>ROUND(I161*H161,2)</f>
        <v>0</v>
      </c>
      <c r="K161" s="177" t="s">
        <v>1304</v>
      </c>
      <c r="L161" s="182"/>
      <c r="M161" s="183" t="s">
        <v>19</v>
      </c>
      <c r="N161" s="184" t="s">
        <v>43</v>
      </c>
      <c r="O161" s="83"/>
      <c r="P161" s="185">
        <f>O161*H161</f>
        <v>0</v>
      </c>
      <c r="Q161" s="185">
        <v>0.0080999999999999996</v>
      </c>
      <c r="R161" s="185">
        <f>Q161*H161</f>
        <v>0.064799999999999996</v>
      </c>
      <c r="S161" s="185">
        <v>0</v>
      </c>
      <c r="T161" s="18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7" t="s">
        <v>235</v>
      </c>
      <c r="AT161" s="187" t="s">
        <v>109</v>
      </c>
      <c r="AU161" s="187" t="s">
        <v>82</v>
      </c>
      <c r="AY161" s="16" t="s">
        <v>115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6" t="s">
        <v>80</v>
      </c>
      <c r="BK161" s="188">
        <f>ROUND(I161*H161,2)</f>
        <v>0</v>
      </c>
      <c r="BL161" s="16" t="s">
        <v>170</v>
      </c>
      <c r="BM161" s="187" t="s">
        <v>1499</v>
      </c>
    </row>
    <row r="162" s="2" customFormat="1" ht="16.5" customHeight="1">
      <c r="A162" s="37"/>
      <c r="B162" s="38"/>
      <c r="C162" s="175" t="s">
        <v>355</v>
      </c>
      <c r="D162" s="175" t="s">
        <v>109</v>
      </c>
      <c r="E162" s="176" t="s">
        <v>1500</v>
      </c>
      <c r="F162" s="177" t="s">
        <v>1501</v>
      </c>
      <c r="G162" s="178" t="s">
        <v>181</v>
      </c>
      <c r="H162" s="179">
        <v>6</v>
      </c>
      <c r="I162" s="180"/>
      <c r="J162" s="181">
        <f>ROUND(I162*H162,2)</f>
        <v>0</v>
      </c>
      <c r="K162" s="177" t="s">
        <v>1304</v>
      </c>
      <c r="L162" s="182"/>
      <c r="M162" s="183" t="s">
        <v>19</v>
      </c>
      <c r="N162" s="184" t="s">
        <v>43</v>
      </c>
      <c r="O162" s="83"/>
      <c r="P162" s="185">
        <f>O162*H162</f>
        <v>0</v>
      </c>
      <c r="Q162" s="185">
        <v>0.0080999999999999996</v>
      </c>
      <c r="R162" s="185">
        <f>Q162*H162</f>
        <v>0.048599999999999997</v>
      </c>
      <c r="S162" s="185">
        <v>0</v>
      </c>
      <c r="T162" s="18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7" t="s">
        <v>235</v>
      </c>
      <c r="AT162" s="187" t="s">
        <v>109</v>
      </c>
      <c r="AU162" s="187" t="s">
        <v>82</v>
      </c>
      <c r="AY162" s="16" t="s">
        <v>115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6" t="s">
        <v>80</v>
      </c>
      <c r="BK162" s="188">
        <f>ROUND(I162*H162,2)</f>
        <v>0</v>
      </c>
      <c r="BL162" s="16" t="s">
        <v>170</v>
      </c>
      <c r="BM162" s="187" t="s">
        <v>1502</v>
      </c>
    </row>
    <row r="163" s="2" customFormat="1" ht="16.5" customHeight="1">
      <c r="A163" s="37"/>
      <c r="B163" s="38"/>
      <c r="C163" s="175" t="s">
        <v>359</v>
      </c>
      <c r="D163" s="175" t="s">
        <v>109</v>
      </c>
      <c r="E163" s="176" t="s">
        <v>1503</v>
      </c>
      <c r="F163" s="177" t="s">
        <v>1504</v>
      </c>
      <c r="G163" s="178" t="s">
        <v>181</v>
      </c>
      <c r="H163" s="179">
        <v>4</v>
      </c>
      <c r="I163" s="180"/>
      <c r="J163" s="181">
        <f>ROUND(I163*H163,2)</f>
        <v>0</v>
      </c>
      <c r="K163" s="177" t="s">
        <v>1304</v>
      </c>
      <c r="L163" s="182"/>
      <c r="M163" s="183" t="s">
        <v>19</v>
      </c>
      <c r="N163" s="184" t="s">
        <v>43</v>
      </c>
      <c r="O163" s="83"/>
      <c r="P163" s="185">
        <f>O163*H163</f>
        <v>0</v>
      </c>
      <c r="Q163" s="185">
        <v>0.0080999999999999996</v>
      </c>
      <c r="R163" s="185">
        <f>Q163*H163</f>
        <v>0.032399999999999998</v>
      </c>
      <c r="S163" s="185">
        <v>0</v>
      </c>
      <c r="T163" s="18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7" t="s">
        <v>235</v>
      </c>
      <c r="AT163" s="187" t="s">
        <v>109</v>
      </c>
      <c r="AU163" s="187" t="s">
        <v>82</v>
      </c>
      <c r="AY163" s="16" t="s">
        <v>115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6" t="s">
        <v>80</v>
      </c>
      <c r="BK163" s="188">
        <f>ROUND(I163*H163,2)</f>
        <v>0</v>
      </c>
      <c r="BL163" s="16" t="s">
        <v>170</v>
      </c>
      <c r="BM163" s="187" t="s">
        <v>1505</v>
      </c>
    </row>
    <row r="164" s="2" customFormat="1" ht="16.5" customHeight="1">
      <c r="A164" s="37"/>
      <c r="B164" s="38"/>
      <c r="C164" s="175" t="s">
        <v>363</v>
      </c>
      <c r="D164" s="175" t="s">
        <v>109</v>
      </c>
      <c r="E164" s="176" t="s">
        <v>1506</v>
      </c>
      <c r="F164" s="177" t="s">
        <v>1507</v>
      </c>
      <c r="G164" s="178" t="s">
        <v>181</v>
      </c>
      <c r="H164" s="179">
        <v>88</v>
      </c>
      <c r="I164" s="180"/>
      <c r="J164" s="181">
        <f>ROUND(I164*H164,2)</f>
        <v>0</v>
      </c>
      <c r="K164" s="177" t="s">
        <v>1304</v>
      </c>
      <c r="L164" s="182"/>
      <c r="M164" s="183" t="s">
        <v>19</v>
      </c>
      <c r="N164" s="184" t="s">
        <v>43</v>
      </c>
      <c r="O164" s="83"/>
      <c r="P164" s="185">
        <f>O164*H164</f>
        <v>0</v>
      </c>
      <c r="Q164" s="185">
        <v>0.0037000000000000002</v>
      </c>
      <c r="R164" s="185">
        <f>Q164*H164</f>
        <v>0.3256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235</v>
      </c>
      <c r="AT164" s="187" t="s">
        <v>109</v>
      </c>
      <c r="AU164" s="187" t="s">
        <v>82</v>
      </c>
      <c r="AY164" s="16" t="s">
        <v>115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6" t="s">
        <v>80</v>
      </c>
      <c r="BK164" s="188">
        <f>ROUND(I164*H164,2)</f>
        <v>0</v>
      </c>
      <c r="BL164" s="16" t="s">
        <v>170</v>
      </c>
      <c r="BM164" s="187" t="s">
        <v>1508</v>
      </c>
    </row>
    <row r="165" s="2" customFormat="1">
      <c r="A165" s="37"/>
      <c r="B165" s="38"/>
      <c r="C165" s="194" t="s">
        <v>367</v>
      </c>
      <c r="D165" s="194" t="s">
        <v>882</v>
      </c>
      <c r="E165" s="195" t="s">
        <v>1509</v>
      </c>
      <c r="F165" s="196" t="s">
        <v>1510</v>
      </c>
      <c r="G165" s="197" t="s">
        <v>181</v>
      </c>
      <c r="H165" s="198">
        <v>2</v>
      </c>
      <c r="I165" s="199"/>
      <c r="J165" s="200">
        <f>ROUND(I165*H165,2)</f>
        <v>0</v>
      </c>
      <c r="K165" s="196" t="s">
        <v>1304</v>
      </c>
      <c r="L165" s="43"/>
      <c r="M165" s="201" t="s">
        <v>19</v>
      </c>
      <c r="N165" s="202" t="s">
        <v>43</v>
      </c>
      <c r="O165" s="83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7" t="s">
        <v>170</v>
      </c>
      <c r="AT165" s="187" t="s">
        <v>882</v>
      </c>
      <c r="AU165" s="187" t="s">
        <v>82</v>
      </c>
      <c r="AY165" s="16" t="s">
        <v>115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6" t="s">
        <v>80</v>
      </c>
      <c r="BK165" s="188">
        <f>ROUND(I165*H165,2)</f>
        <v>0</v>
      </c>
      <c r="BL165" s="16" t="s">
        <v>170</v>
      </c>
      <c r="BM165" s="187" t="s">
        <v>1511</v>
      </c>
    </row>
    <row r="166" s="2" customFormat="1">
      <c r="A166" s="37"/>
      <c r="B166" s="38"/>
      <c r="C166" s="194" t="s">
        <v>371</v>
      </c>
      <c r="D166" s="194" t="s">
        <v>882</v>
      </c>
      <c r="E166" s="195" t="s">
        <v>1512</v>
      </c>
      <c r="F166" s="196" t="s">
        <v>1513</v>
      </c>
      <c r="G166" s="197" t="s">
        <v>181</v>
      </c>
      <c r="H166" s="198">
        <v>6</v>
      </c>
      <c r="I166" s="199"/>
      <c r="J166" s="200">
        <f>ROUND(I166*H166,2)</f>
        <v>0</v>
      </c>
      <c r="K166" s="196" t="s">
        <v>1304</v>
      </c>
      <c r="L166" s="43"/>
      <c r="M166" s="201" t="s">
        <v>19</v>
      </c>
      <c r="N166" s="202" t="s">
        <v>43</v>
      </c>
      <c r="O166" s="83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7" t="s">
        <v>170</v>
      </c>
      <c r="AT166" s="187" t="s">
        <v>882</v>
      </c>
      <c r="AU166" s="187" t="s">
        <v>82</v>
      </c>
      <c r="AY166" s="16" t="s">
        <v>115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6" t="s">
        <v>80</v>
      </c>
      <c r="BK166" s="188">
        <f>ROUND(I166*H166,2)</f>
        <v>0</v>
      </c>
      <c r="BL166" s="16" t="s">
        <v>170</v>
      </c>
      <c r="BM166" s="187" t="s">
        <v>1514</v>
      </c>
    </row>
    <row r="167" s="2" customFormat="1">
      <c r="A167" s="37"/>
      <c r="B167" s="38"/>
      <c r="C167" s="194" t="s">
        <v>375</v>
      </c>
      <c r="D167" s="194" t="s">
        <v>882</v>
      </c>
      <c r="E167" s="195" t="s">
        <v>1515</v>
      </c>
      <c r="F167" s="196" t="s">
        <v>1516</v>
      </c>
      <c r="G167" s="197" t="s">
        <v>181</v>
      </c>
      <c r="H167" s="198">
        <v>4</v>
      </c>
      <c r="I167" s="199"/>
      <c r="J167" s="200">
        <f>ROUND(I167*H167,2)</f>
        <v>0</v>
      </c>
      <c r="K167" s="196" t="s">
        <v>1304</v>
      </c>
      <c r="L167" s="43"/>
      <c r="M167" s="201" t="s">
        <v>19</v>
      </c>
      <c r="N167" s="202" t="s">
        <v>43</v>
      </c>
      <c r="O167" s="83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7" t="s">
        <v>170</v>
      </c>
      <c r="AT167" s="187" t="s">
        <v>882</v>
      </c>
      <c r="AU167" s="187" t="s">
        <v>82</v>
      </c>
      <c r="AY167" s="16" t="s">
        <v>115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6" t="s">
        <v>80</v>
      </c>
      <c r="BK167" s="188">
        <f>ROUND(I167*H167,2)</f>
        <v>0</v>
      </c>
      <c r="BL167" s="16" t="s">
        <v>170</v>
      </c>
      <c r="BM167" s="187" t="s">
        <v>1517</v>
      </c>
    </row>
    <row r="168" s="12" customFormat="1" ht="22.8" customHeight="1">
      <c r="A168" s="12"/>
      <c r="B168" s="220"/>
      <c r="C168" s="221"/>
      <c r="D168" s="222" t="s">
        <v>71</v>
      </c>
      <c r="E168" s="234" t="s">
        <v>1518</v>
      </c>
      <c r="F168" s="234" t="s">
        <v>1519</v>
      </c>
      <c r="G168" s="221"/>
      <c r="H168" s="221"/>
      <c r="I168" s="224"/>
      <c r="J168" s="235">
        <f>BK168</f>
        <v>0</v>
      </c>
      <c r="K168" s="221"/>
      <c r="L168" s="226"/>
      <c r="M168" s="227"/>
      <c r="N168" s="228"/>
      <c r="O168" s="228"/>
      <c r="P168" s="229">
        <f>SUM(P169:P198)</f>
        <v>0</v>
      </c>
      <c r="Q168" s="228"/>
      <c r="R168" s="229">
        <f>SUM(R169:R198)</f>
        <v>5.085464</v>
      </c>
      <c r="S168" s="228"/>
      <c r="T168" s="230">
        <f>SUM(T169:T198)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1" t="s">
        <v>121</v>
      </c>
      <c r="AT168" s="232" t="s">
        <v>71</v>
      </c>
      <c r="AU168" s="232" t="s">
        <v>80</v>
      </c>
      <c r="AY168" s="231" t="s">
        <v>115</v>
      </c>
      <c r="BK168" s="233">
        <f>SUM(BK169:BK198)</f>
        <v>0</v>
      </c>
    </row>
    <row r="169" s="2" customFormat="1" ht="16.5" customHeight="1">
      <c r="A169" s="37"/>
      <c r="B169" s="38"/>
      <c r="C169" s="194" t="s">
        <v>379</v>
      </c>
      <c r="D169" s="194" t="s">
        <v>882</v>
      </c>
      <c r="E169" s="195" t="s">
        <v>1520</v>
      </c>
      <c r="F169" s="196" t="s">
        <v>1521</v>
      </c>
      <c r="G169" s="197" t="s">
        <v>1522</v>
      </c>
      <c r="H169" s="198">
        <v>1.0800000000000001</v>
      </c>
      <c r="I169" s="199"/>
      <c r="J169" s="200">
        <f>ROUND(I169*H169,2)</f>
        <v>0</v>
      </c>
      <c r="K169" s="196" t="s">
        <v>1304</v>
      </c>
      <c r="L169" s="43"/>
      <c r="M169" s="201" t="s">
        <v>19</v>
      </c>
      <c r="N169" s="202" t="s">
        <v>43</v>
      </c>
      <c r="O169" s="83"/>
      <c r="P169" s="185">
        <f>O169*H169</f>
        <v>0</v>
      </c>
      <c r="Q169" s="185">
        <v>0.0088000000000000005</v>
      </c>
      <c r="R169" s="185">
        <f>Q169*H169</f>
        <v>0.009504000000000002</v>
      </c>
      <c r="S169" s="185">
        <v>0</v>
      </c>
      <c r="T169" s="18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7" t="s">
        <v>363</v>
      </c>
      <c r="AT169" s="187" t="s">
        <v>882</v>
      </c>
      <c r="AU169" s="187" t="s">
        <v>82</v>
      </c>
      <c r="AY169" s="16" t="s">
        <v>115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6" t="s">
        <v>80</v>
      </c>
      <c r="BK169" s="188">
        <f>ROUND(I169*H169,2)</f>
        <v>0</v>
      </c>
      <c r="BL169" s="16" t="s">
        <v>363</v>
      </c>
      <c r="BM169" s="187" t="s">
        <v>1523</v>
      </c>
    </row>
    <row r="170" s="2" customFormat="1" ht="33" customHeight="1">
      <c r="A170" s="37"/>
      <c r="B170" s="38"/>
      <c r="C170" s="194" t="s">
        <v>383</v>
      </c>
      <c r="D170" s="194" t="s">
        <v>882</v>
      </c>
      <c r="E170" s="195" t="s">
        <v>1524</v>
      </c>
      <c r="F170" s="196" t="s">
        <v>1525</v>
      </c>
      <c r="G170" s="197" t="s">
        <v>871</v>
      </c>
      <c r="H170" s="198">
        <v>95</v>
      </c>
      <c r="I170" s="199"/>
      <c r="J170" s="200">
        <f>ROUND(I170*H170,2)</f>
        <v>0</v>
      </c>
      <c r="K170" s="196" t="s">
        <v>1304</v>
      </c>
      <c r="L170" s="43"/>
      <c r="M170" s="201" t="s">
        <v>19</v>
      </c>
      <c r="N170" s="202" t="s">
        <v>43</v>
      </c>
      <c r="O170" s="83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7" t="s">
        <v>363</v>
      </c>
      <c r="AT170" s="187" t="s">
        <v>882</v>
      </c>
      <c r="AU170" s="187" t="s">
        <v>82</v>
      </c>
      <c r="AY170" s="16" t="s">
        <v>115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6" t="s">
        <v>80</v>
      </c>
      <c r="BK170" s="188">
        <f>ROUND(I170*H170,2)</f>
        <v>0</v>
      </c>
      <c r="BL170" s="16" t="s">
        <v>363</v>
      </c>
      <c r="BM170" s="187" t="s">
        <v>1526</v>
      </c>
    </row>
    <row r="171" s="2" customFormat="1">
      <c r="A171" s="37"/>
      <c r="B171" s="38"/>
      <c r="C171" s="194" t="s">
        <v>387</v>
      </c>
      <c r="D171" s="194" t="s">
        <v>882</v>
      </c>
      <c r="E171" s="195" t="s">
        <v>1527</v>
      </c>
      <c r="F171" s="196" t="s">
        <v>1528</v>
      </c>
      <c r="G171" s="197" t="s">
        <v>112</v>
      </c>
      <c r="H171" s="198">
        <v>530</v>
      </c>
      <c r="I171" s="199"/>
      <c r="J171" s="200">
        <f>ROUND(I171*H171,2)</f>
        <v>0</v>
      </c>
      <c r="K171" s="196" t="s">
        <v>1304</v>
      </c>
      <c r="L171" s="43"/>
      <c r="M171" s="201" t="s">
        <v>19</v>
      </c>
      <c r="N171" s="202" t="s">
        <v>43</v>
      </c>
      <c r="O171" s="83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7" t="s">
        <v>363</v>
      </c>
      <c r="AT171" s="187" t="s">
        <v>882</v>
      </c>
      <c r="AU171" s="187" t="s">
        <v>82</v>
      </c>
      <c r="AY171" s="16" t="s">
        <v>115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6" t="s">
        <v>80</v>
      </c>
      <c r="BK171" s="188">
        <f>ROUND(I171*H171,2)</f>
        <v>0</v>
      </c>
      <c r="BL171" s="16" t="s">
        <v>363</v>
      </c>
      <c r="BM171" s="187" t="s">
        <v>1529</v>
      </c>
    </row>
    <row r="172" s="2" customFormat="1">
      <c r="A172" s="37"/>
      <c r="B172" s="38"/>
      <c r="C172" s="194" t="s">
        <v>391</v>
      </c>
      <c r="D172" s="194" t="s">
        <v>882</v>
      </c>
      <c r="E172" s="195" t="s">
        <v>1530</v>
      </c>
      <c r="F172" s="196" t="s">
        <v>1531</v>
      </c>
      <c r="G172" s="197" t="s">
        <v>112</v>
      </c>
      <c r="H172" s="198">
        <v>335</v>
      </c>
      <c r="I172" s="199"/>
      <c r="J172" s="200">
        <f>ROUND(I172*H172,2)</f>
        <v>0</v>
      </c>
      <c r="K172" s="196" t="s">
        <v>1304</v>
      </c>
      <c r="L172" s="43"/>
      <c r="M172" s="201" t="s">
        <v>19</v>
      </c>
      <c r="N172" s="202" t="s">
        <v>43</v>
      </c>
      <c r="O172" s="83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7" t="s">
        <v>363</v>
      </c>
      <c r="AT172" s="187" t="s">
        <v>882</v>
      </c>
      <c r="AU172" s="187" t="s">
        <v>82</v>
      </c>
      <c r="AY172" s="16" t="s">
        <v>115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6" t="s">
        <v>80</v>
      </c>
      <c r="BK172" s="188">
        <f>ROUND(I172*H172,2)</f>
        <v>0</v>
      </c>
      <c r="BL172" s="16" t="s">
        <v>363</v>
      </c>
      <c r="BM172" s="187" t="s">
        <v>1532</v>
      </c>
    </row>
    <row r="173" s="2" customFormat="1">
      <c r="A173" s="37"/>
      <c r="B173" s="38"/>
      <c r="C173" s="194" t="s">
        <v>395</v>
      </c>
      <c r="D173" s="194" t="s">
        <v>882</v>
      </c>
      <c r="E173" s="195" t="s">
        <v>1533</v>
      </c>
      <c r="F173" s="196" t="s">
        <v>1534</v>
      </c>
      <c r="G173" s="197" t="s">
        <v>112</v>
      </c>
      <c r="H173" s="198">
        <v>95</v>
      </c>
      <c r="I173" s="199"/>
      <c r="J173" s="200">
        <f>ROUND(I173*H173,2)</f>
        <v>0</v>
      </c>
      <c r="K173" s="196" t="s">
        <v>1304</v>
      </c>
      <c r="L173" s="43"/>
      <c r="M173" s="201" t="s">
        <v>19</v>
      </c>
      <c r="N173" s="202" t="s">
        <v>43</v>
      </c>
      <c r="O173" s="83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7" t="s">
        <v>363</v>
      </c>
      <c r="AT173" s="187" t="s">
        <v>882</v>
      </c>
      <c r="AU173" s="187" t="s">
        <v>82</v>
      </c>
      <c r="AY173" s="16" t="s">
        <v>115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6" t="s">
        <v>80</v>
      </c>
      <c r="BK173" s="188">
        <f>ROUND(I173*H173,2)</f>
        <v>0</v>
      </c>
      <c r="BL173" s="16" t="s">
        <v>363</v>
      </c>
      <c r="BM173" s="187" t="s">
        <v>1535</v>
      </c>
    </row>
    <row r="174" s="2" customFormat="1">
      <c r="A174" s="37"/>
      <c r="B174" s="38"/>
      <c r="C174" s="194" t="s">
        <v>399</v>
      </c>
      <c r="D174" s="194" t="s">
        <v>882</v>
      </c>
      <c r="E174" s="195" t="s">
        <v>1536</v>
      </c>
      <c r="F174" s="196" t="s">
        <v>1537</v>
      </c>
      <c r="G174" s="197" t="s">
        <v>112</v>
      </c>
      <c r="H174" s="198">
        <v>30</v>
      </c>
      <c r="I174" s="199"/>
      <c r="J174" s="200">
        <f>ROUND(I174*H174,2)</f>
        <v>0</v>
      </c>
      <c r="K174" s="196" t="s">
        <v>1304</v>
      </c>
      <c r="L174" s="43"/>
      <c r="M174" s="201" t="s">
        <v>19</v>
      </c>
      <c r="N174" s="202" t="s">
        <v>43</v>
      </c>
      <c r="O174" s="83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7" t="s">
        <v>363</v>
      </c>
      <c r="AT174" s="187" t="s">
        <v>882</v>
      </c>
      <c r="AU174" s="187" t="s">
        <v>82</v>
      </c>
      <c r="AY174" s="16" t="s">
        <v>115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6" t="s">
        <v>80</v>
      </c>
      <c r="BK174" s="188">
        <f>ROUND(I174*H174,2)</f>
        <v>0</v>
      </c>
      <c r="BL174" s="16" t="s">
        <v>363</v>
      </c>
      <c r="BM174" s="187" t="s">
        <v>1538</v>
      </c>
    </row>
    <row r="175" s="2" customFormat="1" ht="33" customHeight="1">
      <c r="A175" s="37"/>
      <c r="B175" s="38"/>
      <c r="C175" s="194" t="s">
        <v>403</v>
      </c>
      <c r="D175" s="194" t="s">
        <v>882</v>
      </c>
      <c r="E175" s="195" t="s">
        <v>1539</v>
      </c>
      <c r="F175" s="196" t="s">
        <v>1540</v>
      </c>
      <c r="G175" s="197" t="s">
        <v>112</v>
      </c>
      <c r="H175" s="198">
        <v>530</v>
      </c>
      <c r="I175" s="199"/>
      <c r="J175" s="200">
        <f>ROUND(I175*H175,2)</f>
        <v>0</v>
      </c>
      <c r="K175" s="196" t="s">
        <v>1304</v>
      </c>
      <c r="L175" s="43"/>
      <c r="M175" s="201" t="s">
        <v>19</v>
      </c>
      <c r="N175" s="202" t="s">
        <v>43</v>
      </c>
      <c r="O175" s="83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7" t="s">
        <v>363</v>
      </c>
      <c r="AT175" s="187" t="s">
        <v>882</v>
      </c>
      <c r="AU175" s="187" t="s">
        <v>82</v>
      </c>
      <c r="AY175" s="16" t="s">
        <v>115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6" t="s">
        <v>80</v>
      </c>
      <c r="BK175" s="188">
        <f>ROUND(I175*H175,2)</f>
        <v>0</v>
      </c>
      <c r="BL175" s="16" t="s">
        <v>363</v>
      </c>
      <c r="BM175" s="187" t="s">
        <v>1541</v>
      </c>
    </row>
    <row r="176" s="2" customFormat="1" ht="33" customHeight="1">
      <c r="A176" s="37"/>
      <c r="B176" s="38"/>
      <c r="C176" s="194" t="s">
        <v>407</v>
      </c>
      <c r="D176" s="194" t="s">
        <v>882</v>
      </c>
      <c r="E176" s="195" t="s">
        <v>1542</v>
      </c>
      <c r="F176" s="196" t="s">
        <v>1543</v>
      </c>
      <c r="G176" s="197" t="s">
        <v>112</v>
      </c>
      <c r="H176" s="198">
        <v>335</v>
      </c>
      <c r="I176" s="199"/>
      <c r="J176" s="200">
        <f>ROUND(I176*H176,2)</f>
        <v>0</v>
      </c>
      <c r="K176" s="196" t="s">
        <v>1304</v>
      </c>
      <c r="L176" s="43"/>
      <c r="M176" s="201" t="s">
        <v>19</v>
      </c>
      <c r="N176" s="202" t="s">
        <v>43</v>
      </c>
      <c r="O176" s="83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7" t="s">
        <v>363</v>
      </c>
      <c r="AT176" s="187" t="s">
        <v>882</v>
      </c>
      <c r="AU176" s="187" t="s">
        <v>82</v>
      </c>
      <c r="AY176" s="16" t="s">
        <v>115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6" t="s">
        <v>80</v>
      </c>
      <c r="BK176" s="188">
        <f>ROUND(I176*H176,2)</f>
        <v>0</v>
      </c>
      <c r="BL176" s="16" t="s">
        <v>363</v>
      </c>
      <c r="BM176" s="187" t="s">
        <v>1544</v>
      </c>
    </row>
    <row r="177" s="2" customFormat="1" ht="33" customHeight="1">
      <c r="A177" s="37"/>
      <c r="B177" s="38"/>
      <c r="C177" s="194" t="s">
        <v>411</v>
      </c>
      <c r="D177" s="194" t="s">
        <v>882</v>
      </c>
      <c r="E177" s="195" t="s">
        <v>1545</v>
      </c>
      <c r="F177" s="196" t="s">
        <v>1546</v>
      </c>
      <c r="G177" s="197" t="s">
        <v>112</v>
      </c>
      <c r="H177" s="198">
        <v>95</v>
      </c>
      <c r="I177" s="199"/>
      <c r="J177" s="200">
        <f>ROUND(I177*H177,2)</f>
        <v>0</v>
      </c>
      <c r="K177" s="196" t="s">
        <v>1304</v>
      </c>
      <c r="L177" s="43"/>
      <c r="M177" s="201" t="s">
        <v>19</v>
      </c>
      <c r="N177" s="202" t="s">
        <v>43</v>
      </c>
      <c r="O177" s="83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7" t="s">
        <v>363</v>
      </c>
      <c r="AT177" s="187" t="s">
        <v>882</v>
      </c>
      <c r="AU177" s="187" t="s">
        <v>82</v>
      </c>
      <c r="AY177" s="16" t="s">
        <v>115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6" t="s">
        <v>80</v>
      </c>
      <c r="BK177" s="188">
        <f>ROUND(I177*H177,2)</f>
        <v>0</v>
      </c>
      <c r="BL177" s="16" t="s">
        <v>363</v>
      </c>
      <c r="BM177" s="187" t="s">
        <v>1547</v>
      </c>
    </row>
    <row r="178" s="2" customFormat="1" ht="33" customHeight="1">
      <c r="A178" s="37"/>
      <c r="B178" s="38"/>
      <c r="C178" s="194" t="s">
        <v>415</v>
      </c>
      <c r="D178" s="194" t="s">
        <v>882</v>
      </c>
      <c r="E178" s="195" t="s">
        <v>1548</v>
      </c>
      <c r="F178" s="196" t="s">
        <v>1549</v>
      </c>
      <c r="G178" s="197" t="s">
        <v>112</v>
      </c>
      <c r="H178" s="198">
        <v>30</v>
      </c>
      <c r="I178" s="199"/>
      <c r="J178" s="200">
        <f>ROUND(I178*H178,2)</f>
        <v>0</v>
      </c>
      <c r="K178" s="196" t="s">
        <v>1304</v>
      </c>
      <c r="L178" s="43"/>
      <c r="M178" s="201" t="s">
        <v>19</v>
      </c>
      <c r="N178" s="202" t="s">
        <v>43</v>
      </c>
      <c r="O178" s="83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7" t="s">
        <v>363</v>
      </c>
      <c r="AT178" s="187" t="s">
        <v>882</v>
      </c>
      <c r="AU178" s="187" t="s">
        <v>82</v>
      </c>
      <c r="AY178" s="16" t="s">
        <v>115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6" t="s">
        <v>80</v>
      </c>
      <c r="BK178" s="188">
        <f>ROUND(I178*H178,2)</f>
        <v>0</v>
      </c>
      <c r="BL178" s="16" t="s">
        <v>363</v>
      </c>
      <c r="BM178" s="187" t="s">
        <v>1550</v>
      </c>
    </row>
    <row r="179" s="2" customFormat="1" ht="16.5" customHeight="1">
      <c r="A179" s="37"/>
      <c r="B179" s="38"/>
      <c r="C179" s="194" t="s">
        <v>419</v>
      </c>
      <c r="D179" s="194" t="s">
        <v>882</v>
      </c>
      <c r="E179" s="195" t="s">
        <v>1551</v>
      </c>
      <c r="F179" s="196" t="s">
        <v>1552</v>
      </c>
      <c r="G179" s="197" t="s">
        <v>871</v>
      </c>
      <c r="H179" s="198">
        <v>1080</v>
      </c>
      <c r="I179" s="199"/>
      <c r="J179" s="200">
        <f>ROUND(I179*H179,2)</f>
        <v>0</v>
      </c>
      <c r="K179" s="196" t="s">
        <v>1304</v>
      </c>
      <c r="L179" s="43"/>
      <c r="M179" s="201" t="s">
        <v>19</v>
      </c>
      <c r="N179" s="202" t="s">
        <v>43</v>
      </c>
      <c r="O179" s="83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7" t="s">
        <v>363</v>
      </c>
      <c r="AT179" s="187" t="s">
        <v>882</v>
      </c>
      <c r="AU179" s="187" t="s">
        <v>82</v>
      </c>
      <c r="AY179" s="16" t="s">
        <v>115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6" t="s">
        <v>80</v>
      </c>
      <c r="BK179" s="188">
        <f>ROUND(I179*H179,2)</f>
        <v>0</v>
      </c>
      <c r="BL179" s="16" t="s">
        <v>363</v>
      </c>
      <c r="BM179" s="187" t="s">
        <v>1553</v>
      </c>
    </row>
    <row r="180" s="2" customFormat="1">
      <c r="A180" s="37"/>
      <c r="B180" s="38"/>
      <c r="C180" s="194" t="s">
        <v>423</v>
      </c>
      <c r="D180" s="194" t="s">
        <v>882</v>
      </c>
      <c r="E180" s="195" t="s">
        <v>1554</v>
      </c>
      <c r="F180" s="196" t="s">
        <v>1555</v>
      </c>
      <c r="G180" s="197" t="s">
        <v>112</v>
      </c>
      <c r="H180" s="198">
        <v>94</v>
      </c>
      <c r="I180" s="199"/>
      <c r="J180" s="200">
        <f>ROUND(I180*H180,2)</f>
        <v>0</v>
      </c>
      <c r="K180" s="196" t="s">
        <v>1304</v>
      </c>
      <c r="L180" s="43"/>
      <c r="M180" s="201" t="s">
        <v>19</v>
      </c>
      <c r="N180" s="202" t="s">
        <v>43</v>
      </c>
      <c r="O180" s="83"/>
      <c r="P180" s="185">
        <f>O180*H180</f>
        <v>0</v>
      </c>
      <c r="Q180" s="185">
        <v>0.0032599999999999999</v>
      </c>
      <c r="R180" s="185">
        <f>Q180*H180</f>
        <v>0.30643999999999999</v>
      </c>
      <c r="S180" s="185">
        <v>0</v>
      </c>
      <c r="T180" s="18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7" t="s">
        <v>363</v>
      </c>
      <c r="AT180" s="187" t="s">
        <v>882</v>
      </c>
      <c r="AU180" s="187" t="s">
        <v>82</v>
      </c>
      <c r="AY180" s="16" t="s">
        <v>115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6" t="s">
        <v>80</v>
      </c>
      <c r="BK180" s="188">
        <f>ROUND(I180*H180,2)</f>
        <v>0</v>
      </c>
      <c r="BL180" s="16" t="s">
        <v>363</v>
      </c>
      <c r="BM180" s="187" t="s">
        <v>1556</v>
      </c>
    </row>
    <row r="181" s="2" customFormat="1" ht="16.5" customHeight="1">
      <c r="A181" s="37"/>
      <c r="B181" s="38"/>
      <c r="C181" s="175" t="s">
        <v>427</v>
      </c>
      <c r="D181" s="175" t="s">
        <v>109</v>
      </c>
      <c r="E181" s="176" t="s">
        <v>1557</v>
      </c>
      <c r="F181" s="177" t="s">
        <v>1558</v>
      </c>
      <c r="G181" s="178" t="s">
        <v>112</v>
      </c>
      <c r="H181" s="179">
        <v>94</v>
      </c>
      <c r="I181" s="180"/>
      <c r="J181" s="181">
        <f>ROUND(I181*H181,2)</f>
        <v>0</v>
      </c>
      <c r="K181" s="177" t="s">
        <v>1304</v>
      </c>
      <c r="L181" s="182"/>
      <c r="M181" s="183" t="s">
        <v>19</v>
      </c>
      <c r="N181" s="184" t="s">
        <v>43</v>
      </c>
      <c r="O181" s="83"/>
      <c r="P181" s="185">
        <f>O181*H181</f>
        <v>0</v>
      </c>
      <c r="Q181" s="185">
        <v>0.0013500000000000001</v>
      </c>
      <c r="R181" s="185">
        <f>Q181*H181</f>
        <v>0.12690000000000001</v>
      </c>
      <c r="S181" s="185">
        <v>0</v>
      </c>
      <c r="T181" s="18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7" t="s">
        <v>182</v>
      </c>
      <c r="AT181" s="187" t="s">
        <v>109</v>
      </c>
      <c r="AU181" s="187" t="s">
        <v>82</v>
      </c>
      <c r="AY181" s="16" t="s">
        <v>115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6" t="s">
        <v>80</v>
      </c>
      <c r="BK181" s="188">
        <f>ROUND(I181*H181,2)</f>
        <v>0</v>
      </c>
      <c r="BL181" s="16" t="s">
        <v>182</v>
      </c>
      <c r="BM181" s="187" t="s">
        <v>1559</v>
      </c>
    </row>
    <row r="182" s="2" customFormat="1" ht="16.5" customHeight="1">
      <c r="A182" s="37"/>
      <c r="B182" s="38"/>
      <c r="C182" s="175" t="s">
        <v>431</v>
      </c>
      <c r="D182" s="175" t="s">
        <v>109</v>
      </c>
      <c r="E182" s="176" t="s">
        <v>1560</v>
      </c>
      <c r="F182" s="177" t="s">
        <v>1561</v>
      </c>
      <c r="G182" s="178" t="s">
        <v>112</v>
      </c>
      <c r="H182" s="179">
        <v>168</v>
      </c>
      <c r="I182" s="180"/>
      <c r="J182" s="181">
        <f>ROUND(I182*H182,2)</f>
        <v>0</v>
      </c>
      <c r="K182" s="177" t="s">
        <v>1304</v>
      </c>
      <c r="L182" s="182"/>
      <c r="M182" s="183" t="s">
        <v>19</v>
      </c>
      <c r="N182" s="184" t="s">
        <v>43</v>
      </c>
      <c r="O182" s="83"/>
      <c r="P182" s="185">
        <f>O182*H182</f>
        <v>0</v>
      </c>
      <c r="Q182" s="185">
        <v>0.0028500000000000001</v>
      </c>
      <c r="R182" s="185">
        <f>Q182*H182</f>
        <v>0.4788</v>
      </c>
      <c r="S182" s="185">
        <v>0</v>
      </c>
      <c r="T182" s="18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7" t="s">
        <v>182</v>
      </c>
      <c r="AT182" s="187" t="s">
        <v>109</v>
      </c>
      <c r="AU182" s="187" t="s">
        <v>82</v>
      </c>
      <c r="AY182" s="16" t="s">
        <v>115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6" t="s">
        <v>80</v>
      </c>
      <c r="BK182" s="188">
        <f>ROUND(I182*H182,2)</f>
        <v>0</v>
      </c>
      <c r="BL182" s="16" t="s">
        <v>182</v>
      </c>
      <c r="BM182" s="187" t="s">
        <v>1562</v>
      </c>
    </row>
    <row r="183" s="13" customFormat="1">
      <c r="A183" s="13"/>
      <c r="B183" s="236"/>
      <c r="C183" s="237"/>
      <c r="D183" s="189" t="s">
        <v>1563</v>
      </c>
      <c r="E183" s="237"/>
      <c r="F183" s="238" t="s">
        <v>1564</v>
      </c>
      <c r="G183" s="237"/>
      <c r="H183" s="239">
        <v>168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1563</v>
      </c>
      <c r="AU183" s="245" t="s">
        <v>82</v>
      </c>
      <c r="AV183" s="13" t="s">
        <v>82</v>
      </c>
      <c r="AW183" s="13" t="s">
        <v>4</v>
      </c>
      <c r="AX183" s="13" t="s">
        <v>80</v>
      </c>
      <c r="AY183" s="245" t="s">
        <v>115</v>
      </c>
    </row>
    <row r="184" s="2" customFormat="1">
      <c r="A184" s="37"/>
      <c r="B184" s="38"/>
      <c r="C184" s="194" t="s">
        <v>435</v>
      </c>
      <c r="D184" s="194" t="s">
        <v>882</v>
      </c>
      <c r="E184" s="195" t="s">
        <v>1565</v>
      </c>
      <c r="F184" s="196" t="s">
        <v>1566</v>
      </c>
      <c r="G184" s="197" t="s">
        <v>112</v>
      </c>
      <c r="H184" s="198">
        <v>168</v>
      </c>
      <c r="I184" s="199"/>
      <c r="J184" s="200">
        <f>ROUND(I184*H184,2)</f>
        <v>0</v>
      </c>
      <c r="K184" s="196" t="s">
        <v>1304</v>
      </c>
      <c r="L184" s="43"/>
      <c r="M184" s="201" t="s">
        <v>19</v>
      </c>
      <c r="N184" s="202" t="s">
        <v>43</v>
      </c>
      <c r="O184" s="83"/>
      <c r="P184" s="185">
        <f>O184*H184</f>
        <v>0</v>
      </c>
      <c r="Q184" s="185">
        <v>0.00447</v>
      </c>
      <c r="R184" s="185">
        <f>Q184*H184</f>
        <v>0.75095999999999996</v>
      </c>
      <c r="S184" s="185">
        <v>0</v>
      </c>
      <c r="T184" s="18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7" t="s">
        <v>363</v>
      </c>
      <c r="AT184" s="187" t="s">
        <v>882</v>
      </c>
      <c r="AU184" s="187" t="s">
        <v>82</v>
      </c>
      <c r="AY184" s="16" t="s">
        <v>115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6" t="s">
        <v>80</v>
      </c>
      <c r="BK184" s="188">
        <f>ROUND(I184*H184,2)</f>
        <v>0</v>
      </c>
      <c r="BL184" s="16" t="s">
        <v>363</v>
      </c>
      <c r="BM184" s="187" t="s">
        <v>1567</v>
      </c>
    </row>
    <row r="185" s="2" customFormat="1">
      <c r="A185" s="37"/>
      <c r="B185" s="38"/>
      <c r="C185" s="194" t="s">
        <v>439</v>
      </c>
      <c r="D185" s="194" t="s">
        <v>882</v>
      </c>
      <c r="E185" s="195" t="s">
        <v>1568</v>
      </c>
      <c r="F185" s="196" t="s">
        <v>1569</v>
      </c>
      <c r="G185" s="197" t="s">
        <v>1317</v>
      </c>
      <c r="H185" s="198">
        <v>31</v>
      </c>
      <c r="I185" s="199"/>
      <c r="J185" s="200">
        <f>ROUND(I185*H185,2)</f>
        <v>0</v>
      </c>
      <c r="K185" s="196" t="s">
        <v>1304</v>
      </c>
      <c r="L185" s="43"/>
      <c r="M185" s="201" t="s">
        <v>19</v>
      </c>
      <c r="N185" s="202" t="s">
        <v>43</v>
      </c>
      <c r="O185" s="83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7" t="s">
        <v>363</v>
      </c>
      <c r="AT185" s="187" t="s">
        <v>882</v>
      </c>
      <c r="AU185" s="187" t="s">
        <v>82</v>
      </c>
      <c r="AY185" s="16" t="s">
        <v>115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6" t="s">
        <v>80</v>
      </c>
      <c r="BK185" s="188">
        <f>ROUND(I185*H185,2)</f>
        <v>0</v>
      </c>
      <c r="BL185" s="16" t="s">
        <v>363</v>
      </c>
      <c r="BM185" s="187" t="s">
        <v>1570</v>
      </c>
    </row>
    <row r="186" s="2" customFormat="1" ht="16.5" customHeight="1">
      <c r="A186" s="37"/>
      <c r="B186" s="38"/>
      <c r="C186" s="194" t="s">
        <v>443</v>
      </c>
      <c r="D186" s="194" t="s">
        <v>882</v>
      </c>
      <c r="E186" s="195" t="s">
        <v>1571</v>
      </c>
      <c r="F186" s="196" t="s">
        <v>1572</v>
      </c>
      <c r="G186" s="197" t="s">
        <v>871</v>
      </c>
      <c r="H186" s="198">
        <v>96</v>
      </c>
      <c r="I186" s="199"/>
      <c r="J186" s="200">
        <f>ROUND(I186*H186,2)</f>
        <v>0</v>
      </c>
      <c r="K186" s="196" t="s">
        <v>1304</v>
      </c>
      <c r="L186" s="43"/>
      <c r="M186" s="201" t="s">
        <v>19</v>
      </c>
      <c r="N186" s="202" t="s">
        <v>43</v>
      </c>
      <c r="O186" s="83"/>
      <c r="P186" s="185">
        <f>O186*H186</f>
        <v>0</v>
      </c>
      <c r="Q186" s="185">
        <v>0.00116</v>
      </c>
      <c r="R186" s="185">
        <f>Q186*H186</f>
        <v>0.11136</v>
      </c>
      <c r="S186" s="185">
        <v>0</v>
      </c>
      <c r="T186" s="18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7" t="s">
        <v>363</v>
      </c>
      <c r="AT186" s="187" t="s">
        <v>882</v>
      </c>
      <c r="AU186" s="187" t="s">
        <v>82</v>
      </c>
      <c r="AY186" s="16" t="s">
        <v>115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6" t="s">
        <v>80</v>
      </c>
      <c r="BK186" s="188">
        <f>ROUND(I186*H186,2)</f>
        <v>0</v>
      </c>
      <c r="BL186" s="16" t="s">
        <v>363</v>
      </c>
      <c r="BM186" s="187" t="s">
        <v>1573</v>
      </c>
    </row>
    <row r="187" s="2" customFormat="1" ht="16.5" customHeight="1">
      <c r="A187" s="37"/>
      <c r="B187" s="38"/>
      <c r="C187" s="194" t="s">
        <v>447</v>
      </c>
      <c r="D187" s="194" t="s">
        <v>882</v>
      </c>
      <c r="E187" s="195" t="s">
        <v>1574</v>
      </c>
      <c r="F187" s="196" t="s">
        <v>1575</v>
      </c>
      <c r="G187" s="197" t="s">
        <v>871</v>
      </c>
      <c r="H187" s="198">
        <v>96</v>
      </c>
      <c r="I187" s="199"/>
      <c r="J187" s="200">
        <f>ROUND(I187*H187,2)</f>
        <v>0</v>
      </c>
      <c r="K187" s="196" t="s">
        <v>1304</v>
      </c>
      <c r="L187" s="43"/>
      <c r="M187" s="201" t="s">
        <v>19</v>
      </c>
      <c r="N187" s="202" t="s">
        <v>43</v>
      </c>
      <c r="O187" s="83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7" t="s">
        <v>363</v>
      </c>
      <c r="AT187" s="187" t="s">
        <v>882</v>
      </c>
      <c r="AU187" s="187" t="s">
        <v>82</v>
      </c>
      <c r="AY187" s="16" t="s">
        <v>115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6" t="s">
        <v>80</v>
      </c>
      <c r="BK187" s="188">
        <f>ROUND(I187*H187,2)</f>
        <v>0</v>
      </c>
      <c r="BL187" s="16" t="s">
        <v>363</v>
      </c>
      <c r="BM187" s="187" t="s">
        <v>1576</v>
      </c>
    </row>
    <row r="188" s="2" customFormat="1">
      <c r="A188" s="37"/>
      <c r="B188" s="38"/>
      <c r="C188" s="194" t="s">
        <v>451</v>
      </c>
      <c r="D188" s="194" t="s">
        <v>882</v>
      </c>
      <c r="E188" s="195" t="s">
        <v>1577</v>
      </c>
      <c r="F188" s="196" t="s">
        <v>1578</v>
      </c>
      <c r="G188" s="197" t="s">
        <v>112</v>
      </c>
      <c r="H188" s="198">
        <v>1600</v>
      </c>
      <c r="I188" s="199"/>
      <c r="J188" s="200">
        <f>ROUND(I188*H188,2)</f>
        <v>0</v>
      </c>
      <c r="K188" s="196" t="s">
        <v>1304</v>
      </c>
      <c r="L188" s="43"/>
      <c r="M188" s="201" t="s">
        <v>19</v>
      </c>
      <c r="N188" s="202" t="s">
        <v>43</v>
      </c>
      <c r="O188" s="83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7" t="s">
        <v>363</v>
      </c>
      <c r="AT188" s="187" t="s">
        <v>882</v>
      </c>
      <c r="AU188" s="187" t="s">
        <v>82</v>
      </c>
      <c r="AY188" s="16" t="s">
        <v>115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6" t="s">
        <v>80</v>
      </c>
      <c r="BK188" s="188">
        <f>ROUND(I188*H188,2)</f>
        <v>0</v>
      </c>
      <c r="BL188" s="16" t="s">
        <v>363</v>
      </c>
      <c r="BM188" s="187" t="s">
        <v>1579</v>
      </c>
    </row>
    <row r="189" s="2" customFormat="1" ht="21.75" customHeight="1">
      <c r="A189" s="37"/>
      <c r="B189" s="38"/>
      <c r="C189" s="194" t="s">
        <v>455</v>
      </c>
      <c r="D189" s="194" t="s">
        <v>882</v>
      </c>
      <c r="E189" s="195" t="s">
        <v>1580</v>
      </c>
      <c r="F189" s="196" t="s">
        <v>1581</v>
      </c>
      <c r="G189" s="197" t="s">
        <v>112</v>
      </c>
      <c r="H189" s="198">
        <v>1200</v>
      </c>
      <c r="I189" s="199"/>
      <c r="J189" s="200">
        <f>ROUND(I189*H189,2)</f>
        <v>0</v>
      </c>
      <c r="K189" s="196" t="s">
        <v>1304</v>
      </c>
      <c r="L189" s="43"/>
      <c r="M189" s="201" t="s">
        <v>19</v>
      </c>
      <c r="N189" s="202" t="s">
        <v>43</v>
      </c>
      <c r="O189" s="83"/>
      <c r="P189" s="185">
        <f>O189*H189</f>
        <v>0</v>
      </c>
      <c r="Q189" s="185">
        <v>6.9999999999999994E-05</v>
      </c>
      <c r="R189" s="185">
        <f>Q189*H189</f>
        <v>0.083999999999999991</v>
      </c>
      <c r="S189" s="185">
        <v>0</v>
      </c>
      <c r="T189" s="18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7" t="s">
        <v>363</v>
      </c>
      <c r="AT189" s="187" t="s">
        <v>882</v>
      </c>
      <c r="AU189" s="187" t="s">
        <v>82</v>
      </c>
      <c r="AY189" s="16" t="s">
        <v>115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6" t="s">
        <v>80</v>
      </c>
      <c r="BK189" s="188">
        <f>ROUND(I189*H189,2)</f>
        <v>0</v>
      </c>
      <c r="BL189" s="16" t="s">
        <v>363</v>
      </c>
      <c r="BM189" s="187" t="s">
        <v>1582</v>
      </c>
    </row>
    <row r="190" s="2" customFormat="1">
      <c r="A190" s="37"/>
      <c r="B190" s="38"/>
      <c r="C190" s="194" t="s">
        <v>459</v>
      </c>
      <c r="D190" s="194" t="s">
        <v>882</v>
      </c>
      <c r="E190" s="195" t="s">
        <v>1583</v>
      </c>
      <c r="F190" s="196" t="s">
        <v>1584</v>
      </c>
      <c r="G190" s="197" t="s">
        <v>112</v>
      </c>
      <c r="H190" s="198">
        <v>960</v>
      </c>
      <c r="I190" s="199"/>
      <c r="J190" s="200">
        <f>ROUND(I190*H190,2)</f>
        <v>0</v>
      </c>
      <c r="K190" s="196" t="s">
        <v>1304</v>
      </c>
      <c r="L190" s="43"/>
      <c r="M190" s="201" t="s">
        <v>19</v>
      </c>
      <c r="N190" s="202" t="s">
        <v>43</v>
      </c>
      <c r="O190" s="83"/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7" t="s">
        <v>363</v>
      </c>
      <c r="AT190" s="187" t="s">
        <v>882</v>
      </c>
      <c r="AU190" s="187" t="s">
        <v>82</v>
      </c>
      <c r="AY190" s="16" t="s">
        <v>115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6" t="s">
        <v>80</v>
      </c>
      <c r="BK190" s="188">
        <f>ROUND(I190*H190,2)</f>
        <v>0</v>
      </c>
      <c r="BL190" s="16" t="s">
        <v>363</v>
      </c>
      <c r="BM190" s="187" t="s">
        <v>1585</v>
      </c>
    </row>
    <row r="191" s="2" customFormat="1" ht="21.75" customHeight="1">
      <c r="A191" s="37"/>
      <c r="B191" s="38"/>
      <c r="C191" s="194" t="s">
        <v>463</v>
      </c>
      <c r="D191" s="194" t="s">
        <v>882</v>
      </c>
      <c r="E191" s="195" t="s">
        <v>1586</v>
      </c>
      <c r="F191" s="196" t="s">
        <v>1587</v>
      </c>
      <c r="G191" s="197" t="s">
        <v>112</v>
      </c>
      <c r="H191" s="198">
        <v>80</v>
      </c>
      <c r="I191" s="199"/>
      <c r="J191" s="200">
        <f>ROUND(I191*H191,2)</f>
        <v>0</v>
      </c>
      <c r="K191" s="196" t="s">
        <v>1304</v>
      </c>
      <c r="L191" s="43"/>
      <c r="M191" s="201" t="s">
        <v>19</v>
      </c>
      <c r="N191" s="202" t="s">
        <v>43</v>
      </c>
      <c r="O191" s="83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7" t="s">
        <v>363</v>
      </c>
      <c r="AT191" s="187" t="s">
        <v>882</v>
      </c>
      <c r="AU191" s="187" t="s">
        <v>82</v>
      </c>
      <c r="AY191" s="16" t="s">
        <v>115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6" t="s">
        <v>80</v>
      </c>
      <c r="BK191" s="188">
        <f>ROUND(I191*H191,2)</f>
        <v>0</v>
      </c>
      <c r="BL191" s="16" t="s">
        <v>363</v>
      </c>
      <c r="BM191" s="187" t="s">
        <v>1588</v>
      </c>
    </row>
    <row r="192" s="2" customFormat="1" ht="16.5" customHeight="1">
      <c r="A192" s="37"/>
      <c r="B192" s="38"/>
      <c r="C192" s="175" t="s">
        <v>467</v>
      </c>
      <c r="D192" s="175" t="s">
        <v>109</v>
      </c>
      <c r="E192" s="176" t="s">
        <v>1589</v>
      </c>
      <c r="F192" s="177" t="s">
        <v>1590</v>
      </c>
      <c r="G192" s="178" t="s">
        <v>112</v>
      </c>
      <c r="H192" s="179">
        <v>80</v>
      </c>
      <c r="I192" s="180"/>
      <c r="J192" s="181">
        <f>ROUND(I192*H192,2)</f>
        <v>0</v>
      </c>
      <c r="K192" s="177" t="s">
        <v>1304</v>
      </c>
      <c r="L192" s="182"/>
      <c r="M192" s="183" t="s">
        <v>19</v>
      </c>
      <c r="N192" s="184" t="s">
        <v>43</v>
      </c>
      <c r="O192" s="83"/>
      <c r="P192" s="185">
        <f>O192*H192</f>
        <v>0</v>
      </c>
      <c r="Q192" s="185">
        <v>0.00068999999999999997</v>
      </c>
      <c r="R192" s="185">
        <f>Q192*H192</f>
        <v>0.055199999999999999</v>
      </c>
      <c r="S192" s="185">
        <v>0</v>
      </c>
      <c r="T192" s="18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7" t="s">
        <v>182</v>
      </c>
      <c r="AT192" s="187" t="s">
        <v>109</v>
      </c>
      <c r="AU192" s="187" t="s">
        <v>82</v>
      </c>
      <c r="AY192" s="16" t="s">
        <v>115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6" t="s">
        <v>80</v>
      </c>
      <c r="BK192" s="188">
        <f>ROUND(I192*H192,2)</f>
        <v>0</v>
      </c>
      <c r="BL192" s="16" t="s">
        <v>182</v>
      </c>
      <c r="BM192" s="187" t="s">
        <v>1591</v>
      </c>
    </row>
    <row r="193" s="2" customFormat="1" ht="16.5" customHeight="1">
      <c r="A193" s="37"/>
      <c r="B193" s="38"/>
      <c r="C193" s="175" t="s">
        <v>471</v>
      </c>
      <c r="D193" s="175" t="s">
        <v>109</v>
      </c>
      <c r="E193" s="176" t="s">
        <v>1592</v>
      </c>
      <c r="F193" s="177" t="s">
        <v>1593</v>
      </c>
      <c r="G193" s="178" t="s">
        <v>112</v>
      </c>
      <c r="H193" s="179">
        <v>128</v>
      </c>
      <c r="I193" s="180"/>
      <c r="J193" s="181">
        <f>ROUND(I193*H193,2)</f>
        <v>0</v>
      </c>
      <c r="K193" s="177" t="s">
        <v>1304</v>
      </c>
      <c r="L193" s="182"/>
      <c r="M193" s="183" t="s">
        <v>19</v>
      </c>
      <c r="N193" s="184" t="s">
        <v>43</v>
      </c>
      <c r="O193" s="83"/>
      <c r="P193" s="185">
        <f>O193*H193</f>
        <v>0</v>
      </c>
      <c r="Q193" s="185">
        <v>0.00035</v>
      </c>
      <c r="R193" s="185">
        <f>Q193*H193</f>
        <v>0.0448</v>
      </c>
      <c r="S193" s="185">
        <v>0</v>
      </c>
      <c r="T193" s="18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7" t="s">
        <v>182</v>
      </c>
      <c r="AT193" s="187" t="s">
        <v>109</v>
      </c>
      <c r="AU193" s="187" t="s">
        <v>82</v>
      </c>
      <c r="AY193" s="16" t="s">
        <v>115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6" t="s">
        <v>80</v>
      </c>
      <c r="BK193" s="188">
        <f>ROUND(I193*H193,2)</f>
        <v>0</v>
      </c>
      <c r="BL193" s="16" t="s">
        <v>182</v>
      </c>
      <c r="BM193" s="187" t="s">
        <v>1594</v>
      </c>
    </row>
    <row r="194" s="2" customFormat="1" ht="16.5" customHeight="1">
      <c r="A194" s="37"/>
      <c r="B194" s="38"/>
      <c r="C194" s="175" t="s">
        <v>475</v>
      </c>
      <c r="D194" s="175" t="s">
        <v>109</v>
      </c>
      <c r="E194" s="176" t="s">
        <v>1595</v>
      </c>
      <c r="F194" s="177" t="s">
        <v>1596</v>
      </c>
      <c r="G194" s="178" t="s">
        <v>112</v>
      </c>
      <c r="H194" s="179">
        <v>865</v>
      </c>
      <c r="I194" s="180"/>
      <c r="J194" s="181">
        <f>ROUND(I194*H194,2)</f>
        <v>0</v>
      </c>
      <c r="K194" s="177" t="s">
        <v>1304</v>
      </c>
      <c r="L194" s="182"/>
      <c r="M194" s="183" t="s">
        <v>19</v>
      </c>
      <c r="N194" s="184" t="s">
        <v>43</v>
      </c>
      <c r="O194" s="83"/>
      <c r="P194" s="185">
        <f>O194*H194</f>
        <v>0</v>
      </c>
      <c r="Q194" s="185">
        <v>0.0030000000000000001</v>
      </c>
      <c r="R194" s="185">
        <f>Q194*H194</f>
        <v>2.5950000000000002</v>
      </c>
      <c r="S194" s="185">
        <v>0</v>
      </c>
      <c r="T194" s="18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7" t="s">
        <v>182</v>
      </c>
      <c r="AT194" s="187" t="s">
        <v>109</v>
      </c>
      <c r="AU194" s="187" t="s">
        <v>82</v>
      </c>
      <c r="AY194" s="16" t="s">
        <v>115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6" t="s">
        <v>80</v>
      </c>
      <c r="BK194" s="188">
        <f>ROUND(I194*H194,2)</f>
        <v>0</v>
      </c>
      <c r="BL194" s="16" t="s">
        <v>182</v>
      </c>
      <c r="BM194" s="187" t="s">
        <v>1597</v>
      </c>
    </row>
    <row r="195" s="2" customFormat="1" ht="16.5" customHeight="1">
      <c r="A195" s="37"/>
      <c r="B195" s="38"/>
      <c r="C195" s="175" t="s">
        <v>479</v>
      </c>
      <c r="D195" s="175" t="s">
        <v>109</v>
      </c>
      <c r="E195" s="176" t="s">
        <v>1598</v>
      </c>
      <c r="F195" s="177" t="s">
        <v>1599</v>
      </c>
      <c r="G195" s="178" t="s">
        <v>112</v>
      </c>
      <c r="H195" s="179">
        <v>95</v>
      </c>
      <c r="I195" s="180"/>
      <c r="J195" s="181">
        <f>ROUND(I195*H195,2)</f>
        <v>0</v>
      </c>
      <c r="K195" s="177" t="s">
        <v>1304</v>
      </c>
      <c r="L195" s="182"/>
      <c r="M195" s="183" t="s">
        <v>19</v>
      </c>
      <c r="N195" s="184" t="s">
        <v>43</v>
      </c>
      <c r="O195" s="83"/>
      <c r="P195" s="185">
        <f>O195*H195</f>
        <v>0</v>
      </c>
      <c r="Q195" s="185">
        <v>0.0054999999999999997</v>
      </c>
      <c r="R195" s="185">
        <f>Q195*H195</f>
        <v>0.52249999999999996</v>
      </c>
      <c r="S195" s="185">
        <v>0</v>
      </c>
      <c r="T195" s="18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7" t="s">
        <v>182</v>
      </c>
      <c r="AT195" s="187" t="s">
        <v>109</v>
      </c>
      <c r="AU195" s="187" t="s">
        <v>82</v>
      </c>
      <c r="AY195" s="16" t="s">
        <v>115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6" t="s">
        <v>80</v>
      </c>
      <c r="BK195" s="188">
        <f>ROUND(I195*H195,2)</f>
        <v>0</v>
      </c>
      <c r="BL195" s="16" t="s">
        <v>182</v>
      </c>
      <c r="BM195" s="187" t="s">
        <v>1600</v>
      </c>
    </row>
    <row r="196" s="2" customFormat="1" ht="21.75" customHeight="1">
      <c r="A196" s="37"/>
      <c r="B196" s="38"/>
      <c r="C196" s="194" t="s">
        <v>483</v>
      </c>
      <c r="D196" s="194" t="s">
        <v>882</v>
      </c>
      <c r="E196" s="195" t="s">
        <v>1601</v>
      </c>
      <c r="F196" s="196" t="s">
        <v>1602</v>
      </c>
      <c r="G196" s="197" t="s">
        <v>112</v>
      </c>
      <c r="H196" s="198">
        <v>128</v>
      </c>
      <c r="I196" s="199"/>
      <c r="J196" s="200">
        <f>ROUND(I196*H196,2)</f>
        <v>0</v>
      </c>
      <c r="K196" s="196" t="s">
        <v>1304</v>
      </c>
      <c r="L196" s="43"/>
      <c r="M196" s="201" t="s">
        <v>19</v>
      </c>
      <c r="N196" s="202" t="s">
        <v>43</v>
      </c>
      <c r="O196" s="83"/>
      <c r="P196" s="185">
        <f>O196*H196</f>
        <v>0</v>
      </c>
      <c r="Q196" s="185">
        <v>0</v>
      </c>
      <c r="R196" s="185">
        <f>Q196*H196</f>
        <v>0</v>
      </c>
      <c r="S196" s="185">
        <v>0</v>
      </c>
      <c r="T196" s="18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7" t="s">
        <v>363</v>
      </c>
      <c r="AT196" s="187" t="s">
        <v>882</v>
      </c>
      <c r="AU196" s="187" t="s">
        <v>82</v>
      </c>
      <c r="AY196" s="16" t="s">
        <v>115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6" t="s">
        <v>80</v>
      </c>
      <c r="BK196" s="188">
        <f>ROUND(I196*H196,2)</f>
        <v>0</v>
      </c>
      <c r="BL196" s="16" t="s">
        <v>363</v>
      </c>
      <c r="BM196" s="187" t="s">
        <v>1603</v>
      </c>
    </row>
    <row r="197" s="2" customFormat="1" ht="16.5" customHeight="1">
      <c r="A197" s="37"/>
      <c r="B197" s="38"/>
      <c r="C197" s="194" t="s">
        <v>487</v>
      </c>
      <c r="D197" s="194" t="s">
        <v>882</v>
      </c>
      <c r="E197" s="195" t="s">
        <v>1604</v>
      </c>
      <c r="F197" s="196" t="s">
        <v>1605</v>
      </c>
      <c r="G197" s="197" t="s">
        <v>1348</v>
      </c>
      <c r="H197" s="198">
        <v>355</v>
      </c>
      <c r="I197" s="199"/>
      <c r="J197" s="200">
        <f>ROUND(I197*H197,2)</f>
        <v>0</v>
      </c>
      <c r="K197" s="196" t="s">
        <v>1304</v>
      </c>
      <c r="L197" s="43"/>
      <c r="M197" s="201" t="s">
        <v>19</v>
      </c>
      <c r="N197" s="202" t="s">
        <v>43</v>
      </c>
      <c r="O197" s="83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7" t="s">
        <v>363</v>
      </c>
      <c r="AT197" s="187" t="s">
        <v>882</v>
      </c>
      <c r="AU197" s="187" t="s">
        <v>82</v>
      </c>
      <c r="AY197" s="16" t="s">
        <v>115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6" t="s">
        <v>80</v>
      </c>
      <c r="BK197" s="188">
        <f>ROUND(I197*H197,2)</f>
        <v>0</v>
      </c>
      <c r="BL197" s="16" t="s">
        <v>363</v>
      </c>
      <c r="BM197" s="187" t="s">
        <v>1606</v>
      </c>
    </row>
    <row r="198" s="2" customFormat="1" ht="21.75" customHeight="1">
      <c r="A198" s="37"/>
      <c r="B198" s="38"/>
      <c r="C198" s="194" t="s">
        <v>491</v>
      </c>
      <c r="D198" s="194" t="s">
        <v>882</v>
      </c>
      <c r="E198" s="195" t="s">
        <v>1607</v>
      </c>
      <c r="F198" s="196" t="s">
        <v>1608</v>
      </c>
      <c r="G198" s="197" t="s">
        <v>1348</v>
      </c>
      <c r="H198" s="198">
        <v>7100</v>
      </c>
      <c r="I198" s="199"/>
      <c r="J198" s="200">
        <f>ROUND(I198*H198,2)</f>
        <v>0</v>
      </c>
      <c r="K198" s="196" t="s">
        <v>1304</v>
      </c>
      <c r="L198" s="43"/>
      <c r="M198" s="203" t="s">
        <v>19</v>
      </c>
      <c r="N198" s="204" t="s">
        <v>43</v>
      </c>
      <c r="O198" s="205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7" t="s">
        <v>363</v>
      </c>
      <c r="AT198" s="187" t="s">
        <v>882</v>
      </c>
      <c r="AU198" s="187" t="s">
        <v>82</v>
      </c>
      <c r="AY198" s="16" t="s">
        <v>115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6" t="s">
        <v>80</v>
      </c>
      <c r="BK198" s="188">
        <f>ROUND(I198*H198,2)</f>
        <v>0</v>
      </c>
      <c r="BL198" s="16" t="s">
        <v>363</v>
      </c>
      <c r="BM198" s="187" t="s">
        <v>1609</v>
      </c>
    </row>
    <row r="199" s="2" customFormat="1" ht="6.96" customHeight="1">
      <c r="A199" s="37"/>
      <c r="B199" s="58"/>
      <c r="C199" s="59"/>
      <c r="D199" s="59"/>
      <c r="E199" s="59"/>
      <c r="F199" s="59"/>
      <c r="G199" s="59"/>
      <c r="H199" s="59"/>
      <c r="I199" s="59"/>
      <c r="J199" s="59"/>
      <c r="K199" s="59"/>
      <c r="L199" s="43"/>
      <c r="M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</sheetData>
  <sheetProtection sheet="1" autoFilter="0" formatColumns="0" formatRows="0" objects="1" scenarios="1" spinCount="100000" saltValue="t5/b1XQZm6ZmRFHSbDmA/6fgNJq4uLxLp1tsZ9eOTmOkLjQYfTNWpMWMX32NfDTXwUWr7c5u1e0/etBZyIcWjw==" hashValue="jksxCv0CQoQSDxK8BOwMX/9HPwWYSju0A4Djl6fto8DcDkcddFU/IwnRZYbud69Vl7azdNPHBeuc/OElVAFxJA==" algorithmName="SHA-512" password="CC35"/>
  <autoFilter ref="C89:K19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Opravy osvětlení v obvodu SEE Brno 2021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1610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15. 4. 2021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ROUND((SUM(BE80:BE90)),  2)</f>
        <v>0</v>
      </c>
      <c r="G33" s="37"/>
      <c r="H33" s="37"/>
      <c r="I33" s="147">
        <v>0.20999999999999999</v>
      </c>
      <c r="J33" s="146">
        <f>ROUND(((SUM(BE80:BE90))*I33),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ROUND((SUM(BF80:BF90)),  2)</f>
        <v>0</v>
      </c>
      <c r="G34" s="37"/>
      <c r="H34" s="37"/>
      <c r="I34" s="147">
        <v>0.14999999999999999</v>
      </c>
      <c r="J34" s="146">
        <f>ROUND(((SUM(BF80:BF90))*I34),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ROUND((SUM(BG80:BG90)),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ROUND((SUM(BH80:BH90)),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ROUND((SUM(BI80:BI90)),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Opravy osvětlení v obvodu SEE Brno 2021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03 - VRN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Obvod SEE OŘ Brno</v>
      </c>
      <c r="G52" s="39"/>
      <c r="H52" s="39"/>
      <c r="I52" s="31" t="s">
        <v>23</v>
      </c>
      <c r="J52" s="71" t="str">
        <f>IF(J12="","",J12)</f>
        <v>15. 4. 2021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s.o., OŘ Brno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SEE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10" customFormat="1" ht="24.96" customHeight="1">
      <c r="A60" s="10"/>
      <c r="B60" s="208"/>
      <c r="C60" s="209"/>
      <c r="D60" s="210" t="s">
        <v>1611</v>
      </c>
      <c r="E60" s="211"/>
      <c r="F60" s="211"/>
      <c r="G60" s="211"/>
      <c r="H60" s="211"/>
      <c r="I60" s="211"/>
      <c r="J60" s="212">
        <f>J81</f>
        <v>0</v>
      </c>
      <c r="K60" s="209"/>
      <c r="L60" s="21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96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Opravy osvětlení v obvodu SEE Brno 2021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90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SO 03 - VRN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Obvod SEE OŘ Brno</v>
      </c>
      <c r="G74" s="39"/>
      <c r="H74" s="39"/>
      <c r="I74" s="31" t="s">
        <v>23</v>
      </c>
      <c r="J74" s="71" t="str">
        <f>IF(J12="","",J12)</f>
        <v>15. 4. 2021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>Správa železnic, s.o., OŘ Brno</v>
      </c>
      <c r="G76" s="39"/>
      <c r="H76" s="39"/>
      <c r="I76" s="31" t="s">
        <v>31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29</v>
      </c>
      <c r="D77" s="39"/>
      <c r="E77" s="39"/>
      <c r="F77" s="26" t="str">
        <f>IF(E18="","",E18)</f>
        <v>Vyplň údaj</v>
      </c>
      <c r="G77" s="39"/>
      <c r="H77" s="39"/>
      <c r="I77" s="31" t="s">
        <v>34</v>
      </c>
      <c r="J77" s="35" t="str">
        <f>E24</f>
        <v>SEE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9" customFormat="1" ht="29.28" customHeight="1">
      <c r="A79" s="164"/>
      <c r="B79" s="165"/>
      <c r="C79" s="166" t="s">
        <v>97</v>
      </c>
      <c r="D79" s="167" t="s">
        <v>57</v>
      </c>
      <c r="E79" s="167" t="s">
        <v>53</v>
      </c>
      <c r="F79" s="167" t="s">
        <v>54</v>
      </c>
      <c r="G79" s="167" t="s">
        <v>98</v>
      </c>
      <c r="H79" s="167" t="s">
        <v>99</v>
      </c>
      <c r="I79" s="167" t="s">
        <v>100</v>
      </c>
      <c r="J79" s="167" t="s">
        <v>94</v>
      </c>
      <c r="K79" s="168" t="s">
        <v>101</v>
      </c>
      <c r="L79" s="169"/>
      <c r="M79" s="91" t="s">
        <v>19</v>
      </c>
      <c r="N79" s="92" t="s">
        <v>42</v>
      </c>
      <c r="O79" s="92" t="s">
        <v>102</v>
      </c>
      <c r="P79" s="92" t="s">
        <v>103</v>
      </c>
      <c r="Q79" s="92" t="s">
        <v>104</v>
      </c>
      <c r="R79" s="92" t="s">
        <v>105</v>
      </c>
      <c r="S79" s="92" t="s">
        <v>106</v>
      </c>
      <c r="T79" s="93" t="s">
        <v>107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="2" customFormat="1" ht="22.8" customHeight="1">
      <c r="A80" s="37"/>
      <c r="B80" s="38"/>
      <c r="C80" s="98" t="s">
        <v>108</v>
      </c>
      <c r="D80" s="39"/>
      <c r="E80" s="39"/>
      <c r="F80" s="39"/>
      <c r="G80" s="39"/>
      <c r="H80" s="39"/>
      <c r="I80" s="39"/>
      <c r="J80" s="170">
        <f>BK80</f>
        <v>0</v>
      </c>
      <c r="K80" s="39"/>
      <c r="L80" s="43"/>
      <c r="M80" s="94"/>
      <c r="N80" s="171"/>
      <c r="O80" s="95"/>
      <c r="P80" s="172">
        <f>P81</f>
        <v>0</v>
      </c>
      <c r="Q80" s="95"/>
      <c r="R80" s="172">
        <f>R81</f>
        <v>0</v>
      </c>
      <c r="S80" s="95"/>
      <c r="T80" s="173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71</v>
      </c>
      <c r="AU80" s="16" t="s">
        <v>95</v>
      </c>
      <c r="BK80" s="174">
        <f>BK81</f>
        <v>0</v>
      </c>
    </row>
    <row r="81" s="12" customFormat="1" ht="25.92" customHeight="1">
      <c r="A81" s="12"/>
      <c r="B81" s="220"/>
      <c r="C81" s="221"/>
      <c r="D81" s="222" t="s">
        <v>71</v>
      </c>
      <c r="E81" s="223" t="s">
        <v>87</v>
      </c>
      <c r="F81" s="223" t="s">
        <v>1612</v>
      </c>
      <c r="G81" s="221"/>
      <c r="H81" s="221"/>
      <c r="I81" s="224"/>
      <c r="J81" s="225">
        <f>BK81</f>
        <v>0</v>
      </c>
      <c r="K81" s="221"/>
      <c r="L81" s="226"/>
      <c r="M81" s="227"/>
      <c r="N81" s="228"/>
      <c r="O81" s="228"/>
      <c r="P81" s="229">
        <f>SUM(P82:P90)</f>
        <v>0</v>
      </c>
      <c r="Q81" s="228"/>
      <c r="R81" s="229">
        <f>SUM(R82:R90)</f>
        <v>0</v>
      </c>
      <c r="S81" s="228"/>
      <c r="T81" s="230">
        <f>SUM(T82:T90)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31" t="s">
        <v>128</v>
      </c>
      <c r="AT81" s="232" t="s">
        <v>71</v>
      </c>
      <c r="AU81" s="232" t="s">
        <v>72</v>
      </c>
      <c r="AY81" s="231" t="s">
        <v>115</v>
      </c>
      <c r="BK81" s="233">
        <f>SUM(BK82:BK90)</f>
        <v>0</v>
      </c>
    </row>
    <row r="82" s="2" customFormat="1" ht="16.5" customHeight="1">
      <c r="A82" s="37"/>
      <c r="B82" s="38"/>
      <c r="C82" s="194" t="s">
        <v>80</v>
      </c>
      <c r="D82" s="194" t="s">
        <v>882</v>
      </c>
      <c r="E82" s="195" t="s">
        <v>1613</v>
      </c>
      <c r="F82" s="196" t="s">
        <v>1614</v>
      </c>
      <c r="G82" s="197" t="s">
        <v>1615</v>
      </c>
      <c r="H82" s="246"/>
      <c r="I82" s="199"/>
      <c r="J82" s="200">
        <f>ROUND(I82*H82,2)</f>
        <v>0</v>
      </c>
      <c r="K82" s="196" t="s">
        <v>113</v>
      </c>
      <c r="L82" s="43"/>
      <c r="M82" s="201" t="s">
        <v>19</v>
      </c>
      <c r="N82" s="202" t="s">
        <v>43</v>
      </c>
      <c r="O82" s="83"/>
      <c r="P82" s="185">
        <f>O82*H82</f>
        <v>0</v>
      </c>
      <c r="Q82" s="185">
        <v>0</v>
      </c>
      <c r="R82" s="185">
        <f>Q82*H82</f>
        <v>0</v>
      </c>
      <c r="S82" s="185">
        <v>0</v>
      </c>
      <c r="T82" s="186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87" t="s">
        <v>116</v>
      </c>
      <c r="AT82" s="187" t="s">
        <v>882</v>
      </c>
      <c r="AU82" s="187" t="s">
        <v>80</v>
      </c>
      <c r="AY82" s="16" t="s">
        <v>115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6" t="s">
        <v>80</v>
      </c>
      <c r="BK82" s="188">
        <f>ROUND(I82*H82,2)</f>
        <v>0</v>
      </c>
      <c r="BL82" s="16" t="s">
        <v>116</v>
      </c>
      <c r="BM82" s="187" t="s">
        <v>1616</v>
      </c>
    </row>
    <row r="83" s="2" customFormat="1" ht="44.25" customHeight="1">
      <c r="A83" s="37"/>
      <c r="B83" s="38"/>
      <c r="C83" s="194" t="s">
        <v>82</v>
      </c>
      <c r="D83" s="194" t="s">
        <v>882</v>
      </c>
      <c r="E83" s="195" t="s">
        <v>1617</v>
      </c>
      <c r="F83" s="196" t="s">
        <v>1618</v>
      </c>
      <c r="G83" s="197" t="s">
        <v>1615</v>
      </c>
      <c r="H83" s="246"/>
      <c r="I83" s="199"/>
      <c r="J83" s="200">
        <f>ROUND(I83*H83,2)</f>
        <v>0</v>
      </c>
      <c r="K83" s="196" t="s">
        <v>113</v>
      </c>
      <c r="L83" s="43"/>
      <c r="M83" s="201" t="s">
        <v>19</v>
      </c>
      <c r="N83" s="202" t="s">
        <v>43</v>
      </c>
      <c r="O83" s="83"/>
      <c r="P83" s="185">
        <f>O83*H83</f>
        <v>0</v>
      </c>
      <c r="Q83" s="185">
        <v>0</v>
      </c>
      <c r="R83" s="185">
        <f>Q83*H83</f>
        <v>0</v>
      </c>
      <c r="S83" s="185">
        <v>0</v>
      </c>
      <c r="T83" s="186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87" t="s">
        <v>363</v>
      </c>
      <c r="AT83" s="187" t="s">
        <v>882</v>
      </c>
      <c r="AU83" s="187" t="s">
        <v>80</v>
      </c>
      <c r="AY83" s="16" t="s">
        <v>115</v>
      </c>
      <c r="BE83" s="188">
        <f>IF(N83="základní",J83,0)</f>
        <v>0</v>
      </c>
      <c r="BF83" s="188">
        <f>IF(N83="snížená",J83,0)</f>
        <v>0</v>
      </c>
      <c r="BG83" s="188">
        <f>IF(N83="zákl. přenesená",J83,0)</f>
        <v>0</v>
      </c>
      <c r="BH83" s="188">
        <f>IF(N83="sníž. přenesená",J83,0)</f>
        <v>0</v>
      </c>
      <c r="BI83" s="188">
        <f>IF(N83="nulová",J83,0)</f>
        <v>0</v>
      </c>
      <c r="BJ83" s="16" t="s">
        <v>80</v>
      </c>
      <c r="BK83" s="188">
        <f>ROUND(I83*H83,2)</f>
        <v>0</v>
      </c>
      <c r="BL83" s="16" t="s">
        <v>363</v>
      </c>
      <c r="BM83" s="187" t="s">
        <v>1619</v>
      </c>
    </row>
    <row r="84" s="2" customFormat="1">
      <c r="A84" s="37"/>
      <c r="B84" s="38"/>
      <c r="C84" s="194" t="s">
        <v>121</v>
      </c>
      <c r="D84" s="194" t="s">
        <v>882</v>
      </c>
      <c r="E84" s="195" t="s">
        <v>1620</v>
      </c>
      <c r="F84" s="196" t="s">
        <v>1621</v>
      </c>
      <c r="G84" s="197" t="s">
        <v>1615</v>
      </c>
      <c r="H84" s="246"/>
      <c r="I84" s="199"/>
      <c r="J84" s="200">
        <f>ROUND(I84*H84,2)</f>
        <v>0</v>
      </c>
      <c r="K84" s="196" t="s">
        <v>113</v>
      </c>
      <c r="L84" s="43"/>
      <c r="M84" s="201" t="s">
        <v>19</v>
      </c>
      <c r="N84" s="202" t="s">
        <v>43</v>
      </c>
      <c r="O84" s="83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7" t="s">
        <v>363</v>
      </c>
      <c r="AT84" s="187" t="s">
        <v>882</v>
      </c>
      <c r="AU84" s="187" t="s">
        <v>80</v>
      </c>
      <c r="AY84" s="16" t="s">
        <v>115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6" t="s">
        <v>80</v>
      </c>
      <c r="BK84" s="188">
        <f>ROUND(I84*H84,2)</f>
        <v>0</v>
      </c>
      <c r="BL84" s="16" t="s">
        <v>363</v>
      </c>
      <c r="BM84" s="187" t="s">
        <v>1622</v>
      </c>
    </row>
    <row r="85" s="2" customFormat="1" ht="16.5" customHeight="1">
      <c r="A85" s="37"/>
      <c r="B85" s="38"/>
      <c r="C85" s="194" t="s">
        <v>116</v>
      </c>
      <c r="D85" s="194" t="s">
        <v>882</v>
      </c>
      <c r="E85" s="195" t="s">
        <v>1623</v>
      </c>
      <c r="F85" s="196" t="s">
        <v>1624</v>
      </c>
      <c r="G85" s="197" t="s">
        <v>1615</v>
      </c>
      <c r="H85" s="246"/>
      <c r="I85" s="199"/>
      <c r="J85" s="200">
        <f>ROUND(I85*H85,2)</f>
        <v>0</v>
      </c>
      <c r="K85" s="196" t="s">
        <v>113</v>
      </c>
      <c r="L85" s="43"/>
      <c r="M85" s="201" t="s">
        <v>19</v>
      </c>
      <c r="N85" s="202" t="s">
        <v>43</v>
      </c>
      <c r="O85" s="83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87" t="s">
        <v>116</v>
      </c>
      <c r="AT85" s="187" t="s">
        <v>882</v>
      </c>
      <c r="AU85" s="187" t="s">
        <v>80</v>
      </c>
      <c r="AY85" s="16" t="s">
        <v>115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6" t="s">
        <v>80</v>
      </c>
      <c r="BK85" s="188">
        <f>ROUND(I85*H85,2)</f>
        <v>0</v>
      </c>
      <c r="BL85" s="16" t="s">
        <v>116</v>
      </c>
      <c r="BM85" s="187" t="s">
        <v>1625</v>
      </c>
    </row>
    <row r="86" s="2" customFormat="1">
      <c r="A86" s="37"/>
      <c r="B86" s="38"/>
      <c r="C86" s="194" t="s">
        <v>128</v>
      </c>
      <c r="D86" s="194" t="s">
        <v>882</v>
      </c>
      <c r="E86" s="195" t="s">
        <v>1626</v>
      </c>
      <c r="F86" s="196" t="s">
        <v>1627</v>
      </c>
      <c r="G86" s="197" t="s">
        <v>1615</v>
      </c>
      <c r="H86" s="246"/>
      <c r="I86" s="199"/>
      <c r="J86" s="200">
        <f>ROUND(I86*H86,2)</f>
        <v>0</v>
      </c>
      <c r="K86" s="196" t="s">
        <v>113</v>
      </c>
      <c r="L86" s="43"/>
      <c r="M86" s="201" t="s">
        <v>19</v>
      </c>
      <c r="N86" s="202" t="s">
        <v>43</v>
      </c>
      <c r="O86" s="83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363</v>
      </c>
      <c r="AT86" s="187" t="s">
        <v>882</v>
      </c>
      <c r="AU86" s="187" t="s">
        <v>80</v>
      </c>
      <c r="AY86" s="16" t="s">
        <v>115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80</v>
      </c>
      <c r="BK86" s="188">
        <f>ROUND(I86*H86,2)</f>
        <v>0</v>
      </c>
      <c r="BL86" s="16" t="s">
        <v>363</v>
      </c>
      <c r="BM86" s="187" t="s">
        <v>1628</v>
      </c>
    </row>
    <row r="87" s="2" customFormat="1">
      <c r="A87" s="37"/>
      <c r="B87" s="38"/>
      <c r="C87" s="194" t="s">
        <v>132</v>
      </c>
      <c r="D87" s="194" t="s">
        <v>882</v>
      </c>
      <c r="E87" s="195" t="s">
        <v>1629</v>
      </c>
      <c r="F87" s="196" t="s">
        <v>1630</v>
      </c>
      <c r="G87" s="197" t="s">
        <v>1615</v>
      </c>
      <c r="H87" s="246"/>
      <c r="I87" s="199"/>
      <c r="J87" s="200">
        <f>ROUND(I87*H87,2)</f>
        <v>0</v>
      </c>
      <c r="K87" s="196" t="s">
        <v>113</v>
      </c>
      <c r="L87" s="43"/>
      <c r="M87" s="201" t="s">
        <v>19</v>
      </c>
      <c r="N87" s="202" t="s">
        <v>43</v>
      </c>
      <c r="O87" s="83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363</v>
      </c>
      <c r="AT87" s="187" t="s">
        <v>882</v>
      </c>
      <c r="AU87" s="187" t="s">
        <v>80</v>
      </c>
      <c r="AY87" s="16" t="s">
        <v>115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6" t="s">
        <v>80</v>
      </c>
      <c r="BK87" s="188">
        <f>ROUND(I87*H87,2)</f>
        <v>0</v>
      </c>
      <c r="BL87" s="16" t="s">
        <v>363</v>
      </c>
      <c r="BM87" s="187" t="s">
        <v>1631</v>
      </c>
    </row>
    <row r="88" s="2" customFormat="1">
      <c r="A88" s="37"/>
      <c r="B88" s="38"/>
      <c r="C88" s="194" t="s">
        <v>136</v>
      </c>
      <c r="D88" s="194" t="s">
        <v>882</v>
      </c>
      <c r="E88" s="195" t="s">
        <v>1632</v>
      </c>
      <c r="F88" s="196" t="s">
        <v>1633</v>
      </c>
      <c r="G88" s="197" t="s">
        <v>1615</v>
      </c>
      <c r="H88" s="246"/>
      <c r="I88" s="199"/>
      <c r="J88" s="200">
        <f>ROUND(I88*H88,2)</f>
        <v>0</v>
      </c>
      <c r="K88" s="196" t="s">
        <v>113</v>
      </c>
      <c r="L88" s="43"/>
      <c r="M88" s="201" t="s">
        <v>19</v>
      </c>
      <c r="N88" s="202" t="s">
        <v>43</v>
      </c>
      <c r="O88" s="83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363</v>
      </c>
      <c r="AT88" s="187" t="s">
        <v>882</v>
      </c>
      <c r="AU88" s="187" t="s">
        <v>80</v>
      </c>
      <c r="AY88" s="16" t="s">
        <v>115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6" t="s">
        <v>80</v>
      </c>
      <c r="BK88" s="188">
        <f>ROUND(I88*H88,2)</f>
        <v>0</v>
      </c>
      <c r="BL88" s="16" t="s">
        <v>363</v>
      </c>
      <c r="BM88" s="187" t="s">
        <v>1634</v>
      </c>
    </row>
    <row r="89" s="2" customFormat="1">
      <c r="A89" s="37"/>
      <c r="B89" s="38"/>
      <c r="C89" s="194" t="s">
        <v>114</v>
      </c>
      <c r="D89" s="194" t="s">
        <v>882</v>
      </c>
      <c r="E89" s="195" t="s">
        <v>1635</v>
      </c>
      <c r="F89" s="196" t="s">
        <v>1636</v>
      </c>
      <c r="G89" s="197" t="s">
        <v>1615</v>
      </c>
      <c r="H89" s="246"/>
      <c r="I89" s="199"/>
      <c r="J89" s="200">
        <f>ROUND(I89*H89,2)</f>
        <v>0</v>
      </c>
      <c r="K89" s="196" t="s">
        <v>113</v>
      </c>
      <c r="L89" s="43"/>
      <c r="M89" s="201" t="s">
        <v>19</v>
      </c>
      <c r="N89" s="202" t="s">
        <v>43</v>
      </c>
      <c r="O89" s="83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363</v>
      </c>
      <c r="AT89" s="187" t="s">
        <v>882</v>
      </c>
      <c r="AU89" s="187" t="s">
        <v>80</v>
      </c>
      <c r="AY89" s="16" t="s">
        <v>115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6" t="s">
        <v>80</v>
      </c>
      <c r="BK89" s="188">
        <f>ROUND(I89*H89,2)</f>
        <v>0</v>
      </c>
      <c r="BL89" s="16" t="s">
        <v>363</v>
      </c>
      <c r="BM89" s="187" t="s">
        <v>1637</v>
      </c>
    </row>
    <row r="90" s="2" customFormat="1" ht="16.5" customHeight="1">
      <c r="A90" s="37"/>
      <c r="B90" s="38"/>
      <c r="C90" s="194" t="s">
        <v>143</v>
      </c>
      <c r="D90" s="194" t="s">
        <v>882</v>
      </c>
      <c r="E90" s="195" t="s">
        <v>1638</v>
      </c>
      <c r="F90" s="196" t="s">
        <v>1639</v>
      </c>
      <c r="G90" s="197" t="s">
        <v>1615</v>
      </c>
      <c r="H90" s="246"/>
      <c r="I90" s="199"/>
      <c r="J90" s="200">
        <f>ROUND(I90*H90,2)</f>
        <v>0</v>
      </c>
      <c r="K90" s="196" t="s">
        <v>113</v>
      </c>
      <c r="L90" s="43"/>
      <c r="M90" s="203" t="s">
        <v>19</v>
      </c>
      <c r="N90" s="204" t="s">
        <v>43</v>
      </c>
      <c r="O90" s="20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363</v>
      </c>
      <c r="AT90" s="187" t="s">
        <v>882</v>
      </c>
      <c r="AU90" s="187" t="s">
        <v>80</v>
      </c>
      <c r="AY90" s="16" t="s">
        <v>115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6" t="s">
        <v>80</v>
      </c>
      <c r="BK90" s="188">
        <f>ROUND(I90*H90,2)</f>
        <v>0</v>
      </c>
      <c r="BL90" s="16" t="s">
        <v>363</v>
      </c>
      <c r="BM90" s="187" t="s">
        <v>1640</v>
      </c>
    </row>
    <row r="91" s="2" customFormat="1" ht="6.96" customHeight="1">
      <c r="A91" s="37"/>
      <c r="B91" s="58"/>
      <c r="C91" s="59"/>
      <c r="D91" s="59"/>
      <c r="E91" s="59"/>
      <c r="F91" s="59"/>
      <c r="G91" s="59"/>
      <c r="H91" s="59"/>
      <c r="I91" s="59"/>
      <c r="J91" s="59"/>
      <c r="K91" s="59"/>
      <c r="L91" s="43"/>
      <c r="M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</sheetData>
  <sheetProtection sheet="1" autoFilter="0" formatColumns="0" formatRows="0" objects="1" scenarios="1" spinCount="100000" saltValue="9BHChf9VS/os8DJXZrEkFwhWeTsH6Ol/vS3Mn883cFxm+BLfRNghsYmj38eo27HfJCK9IIED+/XnRgljn4XREw==" hashValue="J0JKlrq4upN7UeO84jA5CWNs4+aeyDrrHkl4Ku9HMtLmLpJaYgHqTaon9BJ/43FE7TIeTQ+ER5i1pyzYPQ3fuA==" algorithmName="SHA-512" password="CC35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7" customWidth="1"/>
    <col min="2" max="2" width="1.667969" style="247" customWidth="1"/>
    <col min="3" max="4" width="5" style="247" customWidth="1"/>
    <col min="5" max="5" width="11.66016" style="247" customWidth="1"/>
    <col min="6" max="6" width="9.160156" style="247" customWidth="1"/>
    <col min="7" max="7" width="5" style="247" customWidth="1"/>
    <col min="8" max="8" width="77.83203" style="247" customWidth="1"/>
    <col min="9" max="10" width="20" style="247" customWidth="1"/>
    <col min="11" max="11" width="1.667969" style="247" customWidth="1"/>
  </cols>
  <sheetData>
    <row r="1" s="1" customFormat="1" ht="37.5" customHeight="1"/>
    <row r="2" s="1" customFormat="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="14" customFormat="1" ht="45" customHeight="1">
      <c r="B3" s="251"/>
      <c r="C3" s="252" t="s">
        <v>1641</v>
      </c>
      <c r="D3" s="252"/>
      <c r="E3" s="252"/>
      <c r="F3" s="252"/>
      <c r="G3" s="252"/>
      <c r="H3" s="252"/>
      <c r="I3" s="252"/>
      <c r="J3" s="252"/>
      <c r="K3" s="253"/>
    </row>
    <row r="4" s="1" customFormat="1" ht="25.5" customHeight="1">
      <c r="B4" s="254"/>
      <c r="C4" s="255" t="s">
        <v>1642</v>
      </c>
      <c r="D4" s="255"/>
      <c r="E4" s="255"/>
      <c r="F4" s="255"/>
      <c r="G4" s="255"/>
      <c r="H4" s="255"/>
      <c r="I4" s="255"/>
      <c r="J4" s="255"/>
      <c r="K4" s="256"/>
    </row>
    <row r="5" s="1" customFormat="1" ht="5.25" customHeight="1">
      <c r="B5" s="254"/>
      <c r="C5" s="257"/>
      <c r="D5" s="257"/>
      <c r="E5" s="257"/>
      <c r="F5" s="257"/>
      <c r="G5" s="257"/>
      <c r="H5" s="257"/>
      <c r="I5" s="257"/>
      <c r="J5" s="257"/>
      <c r="K5" s="256"/>
    </row>
    <row r="6" s="1" customFormat="1" ht="15" customHeight="1">
      <c r="B6" s="254"/>
      <c r="C6" s="258" t="s">
        <v>1643</v>
      </c>
      <c r="D6" s="258"/>
      <c r="E6" s="258"/>
      <c r="F6" s="258"/>
      <c r="G6" s="258"/>
      <c r="H6" s="258"/>
      <c r="I6" s="258"/>
      <c r="J6" s="258"/>
      <c r="K6" s="256"/>
    </row>
    <row r="7" s="1" customFormat="1" ht="15" customHeight="1">
      <c r="B7" s="259"/>
      <c r="C7" s="258" t="s">
        <v>1644</v>
      </c>
      <c r="D7" s="258"/>
      <c r="E7" s="258"/>
      <c r="F7" s="258"/>
      <c r="G7" s="258"/>
      <c r="H7" s="258"/>
      <c r="I7" s="258"/>
      <c r="J7" s="258"/>
      <c r="K7" s="256"/>
    </row>
    <row r="8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="1" customFormat="1" ht="15" customHeight="1">
      <c r="B9" s="259"/>
      <c r="C9" s="258" t="s">
        <v>1645</v>
      </c>
      <c r="D9" s="258"/>
      <c r="E9" s="258"/>
      <c r="F9" s="258"/>
      <c r="G9" s="258"/>
      <c r="H9" s="258"/>
      <c r="I9" s="258"/>
      <c r="J9" s="258"/>
      <c r="K9" s="256"/>
    </row>
    <row r="10" s="1" customFormat="1" ht="15" customHeight="1">
      <c r="B10" s="259"/>
      <c r="C10" s="258"/>
      <c r="D10" s="258" t="s">
        <v>1646</v>
      </c>
      <c r="E10" s="258"/>
      <c r="F10" s="258"/>
      <c r="G10" s="258"/>
      <c r="H10" s="258"/>
      <c r="I10" s="258"/>
      <c r="J10" s="258"/>
      <c r="K10" s="256"/>
    </row>
    <row r="11" s="1" customFormat="1" ht="15" customHeight="1">
      <c r="B11" s="259"/>
      <c r="C11" s="260"/>
      <c r="D11" s="258" t="s">
        <v>1647</v>
      </c>
      <c r="E11" s="258"/>
      <c r="F11" s="258"/>
      <c r="G11" s="258"/>
      <c r="H11" s="258"/>
      <c r="I11" s="258"/>
      <c r="J11" s="258"/>
      <c r="K11" s="256"/>
    </row>
    <row r="12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="1" customFormat="1" ht="15" customHeight="1">
      <c r="B13" s="259"/>
      <c r="C13" s="260"/>
      <c r="D13" s="261" t="s">
        <v>1648</v>
      </c>
      <c r="E13" s="258"/>
      <c r="F13" s="258"/>
      <c r="G13" s="258"/>
      <c r="H13" s="258"/>
      <c r="I13" s="258"/>
      <c r="J13" s="258"/>
      <c r="K13" s="256"/>
    </row>
    <row r="14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="1" customFormat="1" ht="15" customHeight="1">
      <c r="B15" s="259"/>
      <c r="C15" s="260"/>
      <c r="D15" s="258" t="s">
        <v>1649</v>
      </c>
      <c r="E15" s="258"/>
      <c r="F15" s="258"/>
      <c r="G15" s="258"/>
      <c r="H15" s="258"/>
      <c r="I15" s="258"/>
      <c r="J15" s="258"/>
      <c r="K15" s="256"/>
    </row>
    <row r="16" s="1" customFormat="1" ht="15" customHeight="1">
      <c r="B16" s="259"/>
      <c r="C16" s="260"/>
      <c r="D16" s="258" t="s">
        <v>1650</v>
      </c>
      <c r="E16" s="258"/>
      <c r="F16" s="258"/>
      <c r="G16" s="258"/>
      <c r="H16" s="258"/>
      <c r="I16" s="258"/>
      <c r="J16" s="258"/>
      <c r="K16" s="256"/>
    </row>
    <row r="17" s="1" customFormat="1" ht="15" customHeight="1">
      <c r="B17" s="259"/>
      <c r="C17" s="260"/>
      <c r="D17" s="258" t="s">
        <v>1651</v>
      </c>
      <c r="E17" s="258"/>
      <c r="F17" s="258"/>
      <c r="G17" s="258"/>
      <c r="H17" s="258"/>
      <c r="I17" s="258"/>
      <c r="J17" s="258"/>
      <c r="K17" s="256"/>
    </row>
    <row r="18" s="1" customFormat="1" ht="15" customHeight="1">
      <c r="B18" s="259"/>
      <c r="C18" s="260"/>
      <c r="D18" s="260"/>
      <c r="E18" s="262" t="s">
        <v>79</v>
      </c>
      <c r="F18" s="258" t="s">
        <v>1652</v>
      </c>
      <c r="G18" s="258"/>
      <c r="H18" s="258"/>
      <c r="I18" s="258"/>
      <c r="J18" s="258"/>
      <c r="K18" s="256"/>
    </row>
    <row r="19" s="1" customFormat="1" ht="15" customHeight="1">
      <c r="B19" s="259"/>
      <c r="C19" s="260"/>
      <c r="D19" s="260"/>
      <c r="E19" s="262" t="s">
        <v>1653</v>
      </c>
      <c r="F19" s="258" t="s">
        <v>1654</v>
      </c>
      <c r="G19" s="258"/>
      <c r="H19" s="258"/>
      <c r="I19" s="258"/>
      <c r="J19" s="258"/>
      <c r="K19" s="256"/>
    </row>
    <row r="20" s="1" customFormat="1" ht="15" customHeight="1">
      <c r="B20" s="259"/>
      <c r="C20" s="260"/>
      <c r="D20" s="260"/>
      <c r="E20" s="262" t="s">
        <v>1655</v>
      </c>
      <c r="F20" s="258" t="s">
        <v>1656</v>
      </c>
      <c r="G20" s="258"/>
      <c r="H20" s="258"/>
      <c r="I20" s="258"/>
      <c r="J20" s="258"/>
      <c r="K20" s="256"/>
    </row>
    <row r="21" s="1" customFormat="1" ht="15" customHeight="1">
      <c r="B21" s="259"/>
      <c r="C21" s="260"/>
      <c r="D21" s="260"/>
      <c r="E21" s="262" t="s">
        <v>1657</v>
      </c>
      <c r="F21" s="258" t="s">
        <v>1658</v>
      </c>
      <c r="G21" s="258"/>
      <c r="H21" s="258"/>
      <c r="I21" s="258"/>
      <c r="J21" s="258"/>
      <c r="K21" s="256"/>
    </row>
    <row r="22" s="1" customFormat="1" ht="15" customHeight="1">
      <c r="B22" s="259"/>
      <c r="C22" s="260"/>
      <c r="D22" s="260"/>
      <c r="E22" s="262" t="s">
        <v>1659</v>
      </c>
      <c r="F22" s="258" t="s">
        <v>1660</v>
      </c>
      <c r="G22" s="258"/>
      <c r="H22" s="258"/>
      <c r="I22" s="258"/>
      <c r="J22" s="258"/>
      <c r="K22" s="256"/>
    </row>
    <row r="23" s="1" customFormat="1" ht="15" customHeight="1">
      <c r="B23" s="259"/>
      <c r="C23" s="260"/>
      <c r="D23" s="260"/>
      <c r="E23" s="262" t="s">
        <v>1661</v>
      </c>
      <c r="F23" s="258" t="s">
        <v>1662</v>
      </c>
      <c r="G23" s="258"/>
      <c r="H23" s="258"/>
      <c r="I23" s="258"/>
      <c r="J23" s="258"/>
      <c r="K23" s="256"/>
    </row>
    <row r="24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="1" customFormat="1" ht="15" customHeight="1">
      <c r="B25" s="259"/>
      <c r="C25" s="258" t="s">
        <v>1663</v>
      </c>
      <c r="D25" s="258"/>
      <c r="E25" s="258"/>
      <c r="F25" s="258"/>
      <c r="G25" s="258"/>
      <c r="H25" s="258"/>
      <c r="I25" s="258"/>
      <c r="J25" s="258"/>
      <c r="K25" s="256"/>
    </row>
    <row r="26" s="1" customFormat="1" ht="15" customHeight="1">
      <c r="B26" s="259"/>
      <c r="C26" s="258" t="s">
        <v>1664</v>
      </c>
      <c r="D26" s="258"/>
      <c r="E26" s="258"/>
      <c r="F26" s="258"/>
      <c r="G26" s="258"/>
      <c r="H26" s="258"/>
      <c r="I26" s="258"/>
      <c r="J26" s="258"/>
      <c r="K26" s="256"/>
    </row>
    <row r="27" s="1" customFormat="1" ht="15" customHeight="1">
      <c r="B27" s="259"/>
      <c r="C27" s="258"/>
      <c r="D27" s="258" t="s">
        <v>1665</v>
      </c>
      <c r="E27" s="258"/>
      <c r="F27" s="258"/>
      <c r="G27" s="258"/>
      <c r="H27" s="258"/>
      <c r="I27" s="258"/>
      <c r="J27" s="258"/>
      <c r="K27" s="256"/>
    </row>
    <row r="28" s="1" customFormat="1" ht="15" customHeight="1">
      <c r="B28" s="259"/>
      <c r="C28" s="260"/>
      <c r="D28" s="258" t="s">
        <v>1666</v>
      </c>
      <c r="E28" s="258"/>
      <c r="F28" s="258"/>
      <c r="G28" s="258"/>
      <c r="H28" s="258"/>
      <c r="I28" s="258"/>
      <c r="J28" s="258"/>
      <c r="K28" s="256"/>
    </row>
    <row r="29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="1" customFormat="1" ht="15" customHeight="1">
      <c r="B30" s="259"/>
      <c r="C30" s="260"/>
      <c r="D30" s="258" t="s">
        <v>1667</v>
      </c>
      <c r="E30" s="258"/>
      <c r="F30" s="258"/>
      <c r="G30" s="258"/>
      <c r="H30" s="258"/>
      <c r="I30" s="258"/>
      <c r="J30" s="258"/>
      <c r="K30" s="256"/>
    </row>
    <row r="31" s="1" customFormat="1" ht="15" customHeight="1">
      <c r="B31" s="259"/>
      <c r="C31" s="260"/>
      <c r="D31" s="258" t="s">
        <v>1668</v>
      </c>
      <c r="E31" s="258"/>
      <c r="F31" s="258"/>
      <c r="G31" s="258"/>
      <c r="H31" s="258"/>
      <c r="I31" s="258"/>
      <c r="J31" s="258"/>
      <c r="K31" s="256"/>
    </row>
    <row r="32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="1" customFormat="1" ht="15" customHeight="1">
      <c r="B33" s="259"/>
      <c r="C33" s="260"/>
      <c r="D33" s="258" t="s">
        <v>1669</v>
      </c>
      <c r="E33" s="258"/>
      <c r="F33" s="258"/>
      <c r="G33" s="258"/>
      <c r="H33" s="258"/>
      <c r="I33" s="258"/>
      <c r="J33" s="258"/>
      <c r="K33" s="256"/>
    </row>
    <row r="34" s="1" customFormat="1" ht="15" customHeight="1">
      <c r="B34" s="259"/>
      <c r="C34" s="260"/>
      <c r="D34" s="258" t="s">
        <v>1670</v>
      </c>
      <c r="E34" s="258"/>
      <c r="F34" s="258"/>
      <c r="G34" s="258"/>
      <c r="H34" s="258"/>
      <c r="I34" s="258"/>
      <c r="J34" s="258"/>
      <c r="K34" s="256"/>
    </row>
    <row r="35" s="1" customFormat="1" ht="15" customHeight="1">
      <c r="B35" s="259"/>
      <c r="C35" s="260"/>
      <c r="D35" s="258" t="s">
        <v>1671</v>
      </c>
      <c r="E35" s="258"/>
      <c r="F35" s="258"/>
      <c r="G35" s="258"/>
      <c r="H35" s="258"/>
      <c r="I35" s="258"/>
      <c r="J35" s="258"/>
      <c r="K35" s="256"/>
    </row>
    <row r="36" s="1" customFormat="1" ht="15" customHeight="1">
      <c r="B36" s="259"/>
      <c r="C36" s="260"/>
      <c r="D36" s="258"/>
      <c r="E36" s="261" t="s">
        <v>97</v>
      </c>
      <c r="F36" s="258"/>
      <c r="G36" s="258" t="s">
        <v>1672</v>
      </c>
      <c r="H36" s="258"/>
      <c r="I36" s="258"/>
      <c r="J36" s="258"/>
      <c r="K36" s="256"/>
    </row>
    <row r="37" s="1" customFormat="1" ht="30.75" customHeight="1">
      <c r="B37" s="259"/>
      <c r="C37" s="260"/>
      <c r="D37" s="258"/>
      <c r="E37" s="261" t="s">
        <v>1673</v>
      </c>
      <c r="F37" s="258"/>
      <c r="G37" s="258" t="s">
        <v>1674</v>
      </c>
      <c r="H37" s="258"/>
      <c r="I37" s="258"/>
      <c r="J37" s="258"/>
      <c r="K37" s="256"/>
    </row>
    <row r="38" s="1" customFormat="1" ht="15" customHeight="1">
      <c r="B38" s="259"/>
      <c r="C38" s="260"/>
      <c r="D38" s="258"/>
      <c r="E38" s="261" t="s">
        <v>53</v>
      </c>
      <c r="F38" s="258"/>
      <c r="G38" s="258" t="s">
        <v>1675</v>
      </c>
      <c r="H38" s="258"/>
      <c r="I38" s="258"/>
      <c r="J38" s="258"/>
      <c r="K38" s="256"/>
    </row>
    <row r="39" s="1" customFormat="1" ht="15" customHeight="1">
      <c r="B39" s="259"/>
      <c r="C39" s="260"/>
      <c r="D39" s="258"/>
      <c r="E39" s="261" t="s">
        <v>54</v>
      </c>
      <c r="F39" s="258"/>
      <c r="G39" s="258" t="s">
        <v>1676</v>
      </c>
      <c r="H39" s="258"/>
      <c r="I39" s="258"/>
      <c r="J39" s="258"/>
      <c r="K39" s="256"/>
    </row>
    <row r="40" s="1" customFormat="1" ht="15" customHeight="1">
      <c r="B40" s="259"/>
      <c r="C40" s="260"/>
      <c r="D40" s="258"/>
      <c r="E40" s="261" t="s">
        <v>98</v>
      </c>
      <c r="F40" s="258"/>
      <c r="G40" s="258" t="s">
        <v>1677</v>
      </c>
      <c r="H40" s="258"/>
      <c r="I40" s="258"/>
      <c r="J40" s="258"/>
      <c r="K40" s="256"/>
    </row>
    <row r="41" s="1" customFormat="1" ht="15" customHeight="1">
      <c r="B41" s="259"/>
      <c r="C41" s="260"/>
      <c r="D41" s="258"/>
      <c r="E41" s="261" t="s">
        <v>99</v>
      </c>
      <c r="F41" s="258"/>
      <c r="G41" s="258" t="s">
        <v>1678</v>
      </c>
      <c r="H41" s="258"/>
      <c r="I41" s="258"/>
      <c r="J41" s="258"/>
      <c r="K41" s="256"/>
    </row>
    <row r="42" s="1" customFormat="1" ht="15" customHeight="1">
      <c r="B42" s="259"/>
      <c r="C42" s="260"/>
      <c r="D42" s="258"/>
      <c r="E42" s="261" t="s">
        <v>1679</v>
      </c>
      <c r="F42" s="258"/>
      <c r="G42" s="258" t="s">
        <v>1680</v>
      </c>
      <c r="H42" s="258"/>
      <c r="I42" s="258"/>
      <c r="J42" s="258"/>
      <c r="K42" s="256"/>
    </row>
    <row r="43" s="1" customFormat="1" ht="15" customHeight="1">
      <c r="B43" s="259"/>
      <c r="C43" s="260"/>
      <c r="D43" s="258"/>
      <c r="E43" s="261"/>
      <c r="F43" s="258"/>
      <c r="G43" s="258" t="s">
        <v>1681</v>
      </c>
      <c r="H43" s="258"/>
      <c r="I43" s="258"/>
      <c r="J43" s="258"/>
      <c r="K43" s="256"/>
    </row>
    <row r="44" s="1" customFormat="1" ht="15" customHeight="1">
      <c r="B44" s="259"/>
      <c r="C44" s="260"/>
      <c r="D44" s="258"/>
      <c r="E44" s="261" t="s">
        <v>1682</v>
      </c>
      <c r="F44" s="258"/>
      <c r="G44" s="258" t="s">
        <v>1683</v>
      </c>
      <c r="H44" s="258"/>
      <c r="I44" s="258"/>
      <c r="J44" s="258"/>
      <c r="K44" s="256"/>
    </row>
    <row r="45" s="1" customFormat="1" ht="15" customHeight="1">
      <c r="B45" s="259"/>
      <c r="C45" s="260"/>
      <c r="D45" s="258"/>
      <c r="E45" s="261" t="s">
        <v>101</v>
      </c>
      <c r="F45" s="258"/>
      <c r="G45" s="258" t="s">
        <v>1684</v>
      </c>
      <c r="H45" s="258"/>
      <c r="I45" s="258"/>
      <c r="J45" s="258"/>
      <c r="K45" s="256"/>
    </row>
    <row r="46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="1" customFormat="1" ht="15" customHeight="1">
      <c r="B47" s="259"/>
      <c r="C47" s="260"/>
      <c r="D47" s="258" t="s">
        <v>1685</v>
      </c>
      <c r="E47" s="258"/>
      <c r="F47" s="258"/>
      <c r="G47" s="258"/>
      <c r="H47" s="258"/>
      <c r="I47" s="258"/>
      <c r="J47" s="258"/>
      <c r="K47" s="256"/>
    </row>
    <row r="48" s="1" customFormat="1" ht="15" customHeight="1">
      <c r="B48" s="259"/>
      <c r="C48" s="260"/>
      <c r="D48" s="260"/>
      <c r="E48" s="258" t="s">
        <v>1686</v>
      </c>
      <c r="F48" s="258"/>
      <c r="G48" s="258"/>
      <c r="H48" s="258"/>
      <c r="I48" s="258"/>
      <c r="J48" s="258"/>
      <c r="K48" s="256"/>
    </row>
    <row r="49" s="1" customFormat="1" ht="15" customHeight="1">
      <c r="B49" s="259"/>
      <c r="C49" s="260"/>
      <c r="D49" s="260"/>
      <c r="E49" s="258" t="s">
        <v>1687</v>
      </c>
      <c r="F49" s="258"/>
      <c r="G49" s="258"/>
      <c r="H49" s="258"/>
      <c r="I49" s="258"/>
      <c r="J49" s="258"/>
      <c r="K49" s="256"/>
    </row>
    <row r="50" s="1" customFormat="1" ht="15" customHeight="1">
      <c r="B50" s="259"/>
      <c r="C50" s="260"/>
      <c r="D50" s="260"/>
      <c r="E50" s="258" t="s">
        <v>1688</v>
      </c>
      <c r="F50" s="258"/>
      <c r="G50" s="258"/>
      <c r="H50" s="258"/>
      <c r="I50" s="258"/>
      <c r="J50" s="258"/>
      <c r="K50" s="256"/>
    </row>
    <row r="51" s="1" customFormat="1" ht="15" customHeight="1">
      <c r="B51" s="259"/>
      <c r="C51" s="260"/>
      <c r="D51" s="258" t="s">
        <v>1689</v>
      </c>
      <c r="E51" s="258"/>
      <c r="F51" s="258"/>
      <c r="G51" s="258"/>
      <c r="H51" s="258"/>
      <c r="I51" s="258"/>
      <c r="J51" s="258"/>
      <c r="K51" s="256"/>
    </row>
    <row r="52" s="1" customFormat="1" ht="25.5" customHeight="1">
      <c r="B52" s="254"/>
      <c r="C52" s="255" t="s">
        <v>1690</v>
      </c>
      <c r="D52" s="255"/>
      <c r="E52" s="255"/>
      <c r="F52" s="255"/>
      <c r="G52" s="255"/>
      <c r="H52" s="255"/>
      <c r="I52" s="255"/>
      <c r="J52" s="255"/>
      <c r="K52" s="256"/>
    </row>
    <row r="53" s="1" customFormat="1" ht="5.25" customHeight="1">
      <c r="B53" s="254"/>
      <c r="C53" s="257"/>
      <c r="D53" s="257"/>
      <c r="E53" s="257"/>
      <c r="F53" s="257"/>
      <c r="G53" s="257"/>
      <c r="H53" s="257"/>
      <c r="I53" s="257"/>
      <c r="J53" s="257"/>
      <c r="K53" s="256"/>
    </row>
    <row r="54" s="1" customFormat="1" ht="15" customHeight="1">
      <c r="B54" s="254"/>
      <c r="C54" s="258" t="s">
        <v>1691</v>
      </c>
      <c r="D54" s="258"/>
      <c r="E54" s="258"/>
      <c r="F54" s="258"/>
      <c r="G54" s="258"/>
      <c r="H54" s="258"/>
      <c r="I54" s="258"/>
      <c r="J54" s="258"/>
      <c r="K54" s="256"/>
    </row>
    <row r="55" s="1" customFormat="1" ht="15" customHeight="1">
      <c r="B55" s="254"/>
      <c r="C55" s="258" t="s">
        <v>1692</v>
      </c>
      <c r="D55" s="258"/>
      <c r="E55" s="258"/>
      <c r="F55" s="258"/>
      <c r="G55" s="258"/>
      <c r="H55" s="258"/>
      <c r="I55" s="258"/>
      <c r="J55" s="258"/>
      <c r="K55" s="256"/>
    </row>
    <row r="56" s="1" customFormat="1" ht="12.75" customHeight="1">
      <c r="B56" s="254"/>
      <c r="C56" s="258"/>
      <c r="D56" s="258"/>
      <c r="E56" s="258"/>
      <c r="F56" s="258"/>
      <c r="G56" s="258"/>
      <c r="H56" s="258"/>
      <c r="I56" s="258"/>
      <c r="J56" s="258"/>
      <c r="K56" s="256"/>
    </row>
    <row r="57" s="1" customFormat="1" ht="15" customHeight="1">
      <c r="B57" s="254"/>
      <c r="C57" s="258" t="s">
        <v>1693</v>
      </c>
      <c r="D57" s="258"/>
      <c r="E57" s="258"/>
      <c r="F57" s="258"/>
      <c r="G57" s="258"/>
      <c r="H57" s="258"/>
      <c r="I57" s="258"/>
      <c r="J57" s="258"/>
      <c r="K57" s="256"/>
    </row>
    <row r="58" s="1" customFormat="1" ht="15" customHeight="1">
      <c r="B58" s="254"/>
      <c r="C58" s="260"/>
      <c r="D58" s="258" t="s">
        <v>1694</v>
      </c>
      <c r="E58" s="258"/>
      <c r="F58" s="258"/>
      <c r="G58" s="258"/>
      <c r="H58" s="258"/>
      <c r="I58" s="258"/>
      <c r="J58" s="258"/>
      <c r="K58" s="256"/>
    </row>
    <row r="59" s="1" customFormat="1" ht="15" customHeight="1">
      <c r="B59" s="254"/>
      <c r="C59" s="260"/>
      <c r="D59" s="258" t="s">
        <v>1695</v>
      </c>
      <c r="E59" s="258"/>
      <c r="F59" s="258"/>
      <c r="G59" s="258"/>
      <c r="H59" s="258"/>
      <c r="I59" s="258"/>
      <c r="J59" s="258"/>
      <c r="K59" s="256"/>
    </row>
    <row r="60" s="1" customFormat="1" ht="15" customHeight="1">
      <c r="B60" s="254"/>
      <c r="C60" s="260"/>
      <c r="D60" s="258" t="s">
        <v>1696</v>
      </c>
      <c r="E60" s="258"/>
      <c r="F60" s="258"/>
      <c r="G60" s="258"/>
      <c r="H60" s="258"/>
      <c r="I60" s="258"/>
      <c r="J60" s="258"/>
      <c r="K60" s="256"/>
    </row>
    <row r="61" s="1" customFormat="1" ht="15" customHeight="1">
      <c r="B61" s="254"/>
      <c r="C61" s="260"/>
      <c r="D61" s="258" t="s">
        <v>1697</v>
      </c>
      <c r="E61" s="258"/>
      <c r="F61" s="258"/>
      <c r="G61" s="258"/>
      <c r="H61" s="258"/>
      <c r="I61" s="258"/>
      <c r="J61" s="258"/>
      <c r="K61" s="256"/>
    </row>
    <row r="62" s="1" customFormat="1" ht="15" customHeight="1">
      <c r="B62" s="254"/>
      <c r="C62" s="260"/>
      <c r="D62" s="263" t="s">
        <v>1698</v>
      </c>
      <c r="E62" s="263"/>
      <c r="F62" s="263"/>
      <c r="G62" s="263"/>
      <c r="H62" s="263"/>
      <c r="I62" s="263"/>
      <c r="J62" s="263"/>
      <c r="K62" s="256"/>
    </row>
    <row r="63" s="1" customFormat="1" ht="15" customHeight="1">
      <c r="B63" s="254"/>
      <c r="C63" s="260"/>
      <c r="D63" s="258" t="s">
        <v>1699</v>
      </c>
      <c r="E63" s="258"/>
      <c r="F63" s="258"/>
      <c r="G63" s="258"/>
      <c r="H63" s="258"/>
      <c r="I63" s="258"/>
      <c r="J63" s="258"/>
      <c r="K63" s="256"/>
    </row>
    <row r="64" s="1" customFormat="1" ht="12.75" customHeight="1">
      <c r="B64" s="254"/>
      <c r="C64" s="260"/>
      <c r="D64" s="260"/>
      <c r="E64" s="264"/>
      <c r="F64" s="260"/>
      <c r="G64" s="260"/>
      <c r="H64" s="260"/>
      <c r="I64" s="260"/>
      <c r="J64" s="260"/>
      <c r="K64" s="256"/>
    </row>
    <row r="65" s="1" customFormat="1" ht="15" customHeight="1">
      <c r="B65" s="254"/>
      <c r="C65" s="260"/>
      <c r="D65" s="258" t="s">
        <v>1700</v>
      </c>
      <c r="E65" s="258"/>
      <c r="F65" s="258"/>
      <c r="G65" s="258"/>
      <c r="H65" s="258"/>
      <c r="I65" s="258"/>
      <c r="J65" s="258"/>
      <c r="K65" s="256"/>
    </row>
    <row r="66" s="1" customFormat="1" ht="15" customHeight="1">
      <c r="B66" s="254"/>
      <c r="C66" s="260"/>
      <c r="D66" s="263" t="s">
        <v>1701</v>
      </c>
      <c r="E66" s="263"/>
      <c r="F66" s="263"/>
      <c r="G66" s="263"/>
      <c r="H66" s="263"/>
      <c r="I66" s="263"/>
      <c r="J66" s="263"/>
      <c r="K66" s="256"/>
    </row>
    <row r="67" s="1" customFormat="1" ht="15" customHeight="1">
      <c r="B67" s="254"/>
      <c r="C67" s="260"/>
      <c r="D67" s="258" t="s">
        <v>1702</v>
      </c>
      <c r="E67" s="258"/>
      <c r="F67" s="258"/>
      <c r="G67" s="258"/>
      <c r="H67" s="258"/>
      <c r="I67" s="258"/>
      <c r="J67" s="258"/>
      <c r="K67" s="256"/>
    </row>
    <row r="68" s="1" customFormat="1" ht="15" customHeight="1">
      <c r="B68" s="254"/>
      <c r="C68" s="260"/>
      <c r="D68" s="258" t="s">
        <v>1703</v>
      </c>
      <c r="E68" s="258"/>
      <c r="F68" s="258"/>
      <c r="G68" s="258"/>
      <c r="H68" s="258"/>
      <c r="I68" s="258"/>
      <c r="J68" s="258"/>
      <c r="K68" s="256"/>
    </row>
    <row r="69" s="1" customFormat="1" ht="15" customHeight="1">
      <c r="B69" s="254"/>
      <c r="C69" s="260"/>
      <c r="D69" s="258" t="s">
        <v>1704</v>
      </c>
      <c r="E69" s="258"/>
      <c r="F69" s="258"/>
      <c r="G69" s="258"/>
      <c r="H69" s="258"/>
      <c r="I69" s="258"/>
      <c r="J69" s="258"/>
      <c r="K69" s="256"/>
    </row>
    <row r="70" s="1" customFormat="1" ht="15" customHeight="1">
      <c r="B70" s="254"/>
      <c r="C70" s="260"/>
      <c r="D70" s="258" t="s">
        <v>1705</v>
      </c>
      <c r="E70" s="258"/>
      <c r="F70" s="258"/>
      <c r="G70" s="258"/>
      <c r="H70" s="258"/>
      <c r="I70" s="258"/>
      <c r="J70" s="258"/>
      <c r="K70" s="256"/>
    </row>
    <row r="7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="1" customFormat="1" ht="45" customHeight="1">
      <c r="B75" s="273"/>
      <c r="C75" s="274" t="s">
        <v>1706</v>
      </c>
      <c r="D75" s="274"/>
      <c r="E75" s="274"/>
      <c r="F75" s="274"/>
      <c r="G75" s="274"/>
      <c r="H75" s="274"/>
      <c r="I75" s="274"/>
      <c r="J75" s="274"/>
      <c r="K75" s="275"/>
    </row>
    <row r="76" s="1" customFormat="1" ht="17.25" customHeight="1">
      <c r="B76" s="273"/>
      <c r="C76" s="276" t="s">
        <v>1707</v>
      </c>
      <c r="D76" s="276"/>
      <c r="E76" s="276"/>
      <c r="F76" s="276" t="s">
        <v>1708</v>
      </c>
      <c r="G76" s="277"/>
      <c r="H76" s="276" t="s">
        <v>54</v>
      </c>
      <c r="I76" s="276" t="s">
        <v>57</v>
      </c>
      <c r="J76" s="276" t="s">
        <v>1709</v>
      </c>
      <c r="K76" s="275"/>
    </row>
    <row r="77" s="1" customFormat="1" ht="17.25" customHeight="1">
      <c r="B77" s="273"/>
      <c r="C77" s="278" t="s">
        <v>1710</v>
      </c>
      <c r="D77" s="278"/>
      <c r="E77" s="278"/>
      <c r="F77" s="279" t="s">
        <v>1711</v>
      </c>
      <c r="G77" s="280"/>
      <c r="H77" s="278"/>
      <c r="I77" s="278"/>
      <c r="J77" s="278" t="s">
        <v>1712</v>
      </c>
      <c r="K77" s="275"/>
    </row>
    <row r="78" s="1" customFormat="1" ht="5.25" customHeight="1">
      <c r="B78" s="273"/>
      <c r="C78" s="281"/>
      <c r="D78" s="281"/>
      <c r="E78" s="281"/>
      <c r="F78" s="281"/>
      <c r="G78" s="282"/>
      <c r="H78" s="281"/>
      <c r="I78" s="281"/>
      <c r="J78" s="281"/>
      <c r="K78" s="275"/>
    </row>
    <row r="79" s="1" customFormat="1" ht="15" customHeight="1">
      <c r="B79" s="273"/>
      <c r="C79" s="261" t="s">
        <v>53</v>
      </c>
      <c r="D79" s="283"/>
      <c r="E79" s="283"/>
      <c r="F79" s="284" t="s">
        <v>1713</v>
      </c>
      <c r="G79" s="285"/>
      <c r="H79" s="261" t="s">
        <v>1714</v>
      </c>
      <c r="I79" s="261" t="s">
        <v>1715</v>
      </c>
      <c r="J79" s="261">
        <v>20</v>
      </c>
      <c r="K79" s="275"/>
    </row>
    <row r="80" s="1" customFormat="1" ht="15" customHeight="1">
      <c r="B80" s="273"/>
      <c r="C80" s="261" t="s">
        <v>1716</v>
      </c>
      <c r="D80" s="261"/>
      <c r="E80" s="261"/>
      <c r="F80" s="284" t="s">
        <v>1713</v>
      </c>
      <c r="G80" s="285"/>
      <c r="H80" s="261" t="s">
        <v>1717</v>
      </c>
      <c r="I80" s="261" t="s">
        <v>1715</v>
      </c>
      <c r="J80" s="261">
        <v>120</v>
      </c>
      <c r="K80" s="275"/>
    </row>
    <row r="81" s="1" customFormat="1" ht="15" customHeight="1">
      <c r="B81" s="286"/>
      <c r="C81" s="261" t="s">
        <v>1718</v>
      </c>
      <c r="D81" s="261"/>
      <c r="E81" s="261"/>
      <c r="F81" s="284" t="s">
        <v>1719</v>
      </c>
      <c r="G81" s="285"/>
      <c r="H81" s="261" t="s">
        <v>1720</v>
      </c>
      <c r="I81" s="261" t="s">
        <v>1715</v>
      </c>
      <c r="J81" s="261">
        <v>50</v>
      </c>
      <c r="K81" s="275"/>
    </row>
    <row r="82" s="1" customFormat="1" ht="15" customHeight="1">
      <c r="B82" s="286"/>
      <c r="C82" s="261" t="s">
        <v>1721</v>
      </c>
      <c r="D82" s="261"/>
      <c r="E82" s="261"/>
      <c r="F82" s="284" t="s">
        <v>1713</v>
      </c>
      <c r="G82" s="285"/>
      <c r="H82" s="261" t="s">
        <v>1722</v>
      </c>
      <c r="I82" s="261" t="s">
        <v>1723</v>
      </c>
      <c r="J82" s="261"/>
      <c r="K82" s="275"/>
    </row>
    <row r="83" s="1" customFormat="1" ht="15" customHeight="1">
      <c r="B83" s="286"/>
      <c r="C83" s="287" t="s">
        <v>1724</v>
      </c>
      <c r="D83" s="287"/>
      <c r="E83" s="287"/>
      <c r="F83" s="288" t="s">
        <v>1719</v>
      </c>
      <c r="G83" s="287"/>
      <c r="H83" s="287" t="s">
        <v>1725</v>
      </c>
      <c r="I83" s="287" t="s">
        <v>1715</v>
      </c>
      <c r="J83" s="287">
        <v>15</v>
      </c>
      <c r="K83" s="275"/>
    </row>
    <row r="84" s="1" customFormat="1" ht="15" customHeight="1">
      <c r="B84" s="286"/>
      <c r="C84" s="287" t="s">
        <v>1726</v>
      </c>
      <c r="D84" s="287"/>
      <c r="E84" s="287"/>
      <c r="F84" s="288" t="s">
        <v>1719</v>
      </c>
      <c r="G84" s="287"/>
      <c r="H84" s="287" t="s">
        <v>1727</v>
      </c>
      <c r="I84" s="287" t="s">
        <v>1715</v>
      </c>
      <c r="J84" s="287">
        <v>15</v>
      </c>
      <c r="K84" s="275"/>
    </row>
    <row r="85" s="1" customFormat="1" ht="15" customHeight="1">
      <c r="B85" s="286"/>
      <c r="C85" s="287" t="s">
        <v>1728</v>
      </c>
      <c r="D85" s="287"/>
      <c r="E85" s="287"/>
      <c r="F85" s="288" t="s">
        <v>1719</v>
      </c>
      <c r="G85" s="287"/>
      <c r="H85" s="287" t="s">
        <v>1729</v>
      </c>
      <c r="I85" s="287" t="s">
        <v>1715</v>
      </c>
      <c r="J85" s="287">
        <v>20</v>
      </c>
      <c r="K85" s="275"/>
    </row>
    <row r="86" s="1" customFormat="1" ht="15" customHeight="1">
      <c r="B86" s="286"/>
      <c r="C86" s="287" t="s">
        <v>1730</v>
      </c>
      <c r="D86" s="287"/>
      <c r="E86" s="287"/>
      <c r="F86" s="288" t="s">
        <v>1719</v>
      </c>
      <c r="G86" s="287"/>
      <c r="H86" s="287" t="s">
        <v>1731</v>
      </c>
      <c r="I86" s="287" t="s">
        <v>1715</v>
      </c>
      <c r="J86" s="287">
        <v>20</v>
      </c>
      <c r="K86" s="275"/>
    </row>
    <row r="87" s="1" customFormat="1" ht="15" customHeight="1">
      <c r="B87" s="286"/>
      <c r="C87" s="261" t="s">
        <v>1732</v>
      </c>
      <c r="D87" s="261"/>
      <c r="E87" s="261"/>
      <c r="F87" s="284" t="s">
        <v>1719</v>
      </c>
      <c r="G87" s="285"/>
      <c r="H87" s="261" t="s">
        <v>1733</v>
      </c>
      <c r="I87" s="261" t="s">
        <v>1715</v>
      </c>
      <c r="J87" s="261">
        <v>50</v>
      </c>
      <c r="K87" s="275"/>
    </row>
    <row r="88" s="1" customFormat="1" ht="15" customHeight="1">
      <c r="B88" s="286"/>
      <c r="C88" s="261" t="s">
        <v>1734</v>
      </c>
      <c r="D88" s="261"/>
      <c r="E88" s="261"/>
      <c r="F88" s="284" t="s">
        <v>1719</v>
      </c>
      <c r="G88" s="285"/>
      <c r="H88" s="261" t="s">
        <v>1735</v>
      </c>
      <c r="I88" s="261" t="s">
        <v>1715</v>
      </c>
      <c r="J88" s="261">
        <v>20</v>
      </c>
      <c r="K88" s="275"/>
    </row>
    <row r="89" s="1" customFormat="1" ht="15" customHeight="1">
      <c r="B89" s="286"/>
      <c r="C89" s="261" t="s">
        <v>1736</v>
      </c>
      <c r="D89" s="261"/>
      <c r="E89" s="261"/>
      <c r="F89" s="284" t="s">
        <v>1719</v>
      </c>
      <c r="G89" s="285"/>
      <c r="H89" s="261" t="s">
        <v>1737</v>
      </c>
      <c r="I89" s="261" t="s">
        <v>1715</v>
      </c>
      <c r="J89" s="261">
        <v>20</v>
      </c>
      <c r="K89" s="275"/>
    </row>
    <row r="90" s="1" customFormat="1" ht="15" customHeight="1">
      <c r="B90" s="286"/>
      <c r="C90" s="261" t="s">
        <v>1738</v>
      </c>
      <c r="D90" s="261"/>
      <c r="E90" s="261"/>
      <c r="F90" s="284" t="s">
        <v>1719</v>
      </c>
      <c r="G90" s="285"/>
      <c r="H90" s="261" t="s">
        <v>1739</v>
      </c>
      <c r="I90" s="261" t="s">
        <v>1715</v>
      </c>
      <c r="J90" s="261">
        <v>50</v>
      </c>
      <c r="K90" s="275"/>
    </row>
    <row r="91" s="1" customFormat="1" ht="15" customHeight="1">
      <c r="B91" s="286"/>
      <c r="C91" s="261" t="s">
        <v>1740</v>
      </c>
      <c r="D91" s="261"/>
      <c r="E91" s="261"/>
      <c r="F91" s="284" t="s">
        <v>1719</v>
      </c>
      <c r="G91" s="285"/>
      <c r="H91" s="261" t="s">
        <v>1740</v>
      </c>
      <c r="I91" s="261" t="s">
        <v>1715</v>
      </c>
      <c r="J91" s="261">
        <v>50</v>
      </c>
      <c r="K91" s="275"/>
    </row>
    <row r="92" s="1" customFormat="1" ht="15" customHeight="1">
      <c r="B92" s="286"/>
      <c r="C92" s="261" t="s">
        <v>1741</v>
      </c>
      <c r="D92" s="261"/>
      <c r="E92" s="261"/>
      <c r="F92" s="284" t="s">
        <v>1719</v>
      </c>
      <c r="G92" s="285"/>
      <c r="H92" s="261" t="s">
        <v>1742</v>
      </c>
      <c r="I92" s="261" t="s">
        <v>1715</v>
      </c>
      <c r="J92" s="261">
        <v>255</v>
      </c>
      <c r="K92" s="275"/>
    </row>
    <row r="93" s="1" customFormat="1" ht="15" customHeight="1">
      <c r="B93" s="286"/>
      <c r="C93" s="261" t="s">
        <v>1743</v>
      </c>
      <c r="D93" s="261"/>
      <c r="E93" s="261"/>
      <c r="F93" s="284" t="s">
        <v>1713</v>
      </c>
      <c r="G93" s="285"/>
      <c r="H93" s="261" t="s">
        <v>1744</v>
      </c>
      <c r="I93" s="261" t="s">
        <v>1745</v>
      </c>
      <c r="J93" s="261"/>
      <c r="K93" s="275"/>
    </row>
    <row r="94" s="1" customFormat="1" ht="15" customHeight="1">
      <c r="B94" s="286"/>
      <c r="C94" s="261" t="s">
        <v>1746</v>
      </c>
      <c r="D94" s="261"/>
      <c r="E94" s="261"/>
      <c r="F94" s="284" t="s">
        <v>1713</v>
      </c>
      <c r="G94" s="285"/>
      <c r="H94" s="261" t="s">
        <v>1747</v>
      </c>
      <c r="I94" s="261" t="s">
        <v>1748</v>
      </c>
      <c r="J94" s="261"/>
      <c r="K94" s="275"/>
    </row>
    <row r="95" s="1" customFormat="1" ht="15" customHeight="1">
      <c r="B95" s="286"/>
      <c r="C95" s="261" t="s">
        <v>1749</v>
      </c>
      <c r="D95" s="261"/>
      <c r="E95" s="261"/>
      <c r="F95" s="284" t="s">
        <v>1713</v>
      </c>
      <c r="G95" s="285"/>
      <c r="H95" s="261" t="s">
        <v>1749</v>
      </c>
      <c r="I95" s="261" t="s">
        <v>1748</v>
      </c>
      <c r="J95" s="261"/>
      <c r="K95" s="275"/>
    </row>
    <row r="96" s="1" customFormat="1" ht="15" customHeight="1">
      <c r="B96" s="286"/>
      <c r="C96" s="261" t="s">
        <v>38</v>
      </c>
      <c r="D96" s="261"/>
      <c r="E96" s="261"/>
      <c r="F96" s="284" t="s">
        <v>1713</v>
      </c>
      <c r="G96" s="285"/>
      <c r="H96" s="261" t="s">
        <v>1750</v>
      </c>
      <c r="I96" s="261" t="s">
        <v>1748</v>
      </c>
      <c r="J96" s="261"/>
      <c r="K96" s="275"/>
    </row>
    <row r="97" s="1" customFormat="1" ht="15" customHeight="1">
      <c r="B97" s="286"/>
      <c r="C97" s="261" t="s">
        <v>48</v>
      </c>
      <c r="D97" s="261"/>
      <c r="E97" s="261"/>
      <c r="F97" s="284" t="s">
        <v>1713</v>
      </c>
      <c r="G97" s="285"/>
      <c r="H97" s="261" t="s">
        <v>1751</v>
      </c>
      <c r="I97" s="261" t="s">
        <v>1748</v>
      </c>
      <c r="J97" s="261"/>
      <c r="K97" s="275"/>
    </row>
    <row r="98" s="1" customFormat="1" ht="15" customHeight="1">
      <c r="B98" s="289"/>
      <c r="C98" s="290"/>
      <c r="D98" s="290"/>
      <c r="E98" s="290"/>
      <c r="F98" s="290"/>
      <c r="G98" s="290"/>
      <c r="H98" s="290"/>
      <c r="I98" s="290"/>
      <c r="J98" s="290"/>
      <c r="K98" s="291"/>
    </row>
    <row r="99" s="1" customFormat="1" ht="18.7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2"/>
    </row>
    <row r="100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="1" customFormat="1" ht="45" customHeight="1">
      <c r="B102" s="273"/>
      <c r="C102" s="274" t="s">
        <v>1752</v>
      </c>
      <c r="D102" s="274"/>
      <c r="E102" s="274"/>
      <c r="F102" s="274"/>
      <c r="G102" s="274"/>
      <c r="H102" s="274"/>
      <c r="I102" s="274"/>
      <c r="J102" s="274"/>
      <c r="K102" s="275"/>
    </row>
    <row r="103" s="1" customFormat="1" ht="17.25" customHeight="1">
      <c r="B103" s="273"/>
      <c r="C103" s="276" t="s">
        <v>1707</v>
      </c>
      <c r="D103" s="276"/>
      <c r="E103" s="276"/>
      <c r="F103" s="276" t="s">
        <v>1708</v>
      </c>
      <c r="G103" s="277"/>
      <c r="H103" s="276" t="s">
        <v>54</v>
      </c>
      <c r="I103" s="276" t="s">
        <v>57</v>
      </c>
      <c r="J103" s="276" t="s">
        <v>1709</v>
      </c>
      <c r="K103" s="275"/>
    </row>
    <row r="104" s="1" customFormat="1" ht="17.25" customHeight="1">
      <c r="B104" s="273"/>
      <c r="C104" s="278" t="s">
        <v>1710</v>
      </c>
      <c r="D104" s="278"/>
      <c r="E104" s="278"/>
      <c r="F104" s="279" t="s">
        <v>1711</v>
      </c>
      <c r="G104" s="280"/>
      <c r="H104" s="278"/>
      <c r="I104" s="278"/>
      <c r="J104" s="278" t="s">
        <v>1712</v>
      </c>
      <c r="K104" s="275"/>
    </row>
    <row r="105" s="1" customFormat="1" ht="5.25" customHeight="1">
      <c r="B105" s="273"/>
      <c r="C105" s="276"/>
      <c r="D105" s="276"/>
      <c r="E105" s="276"/>
      <c r="F105" s="276"/>
      <c r="G105" s="294"/>
      <c r="H105" s="276"/>
      <c r="I105" s="276"/>
      <c r="J105" s="276"/>
      <c r="K105" s="275"/>
    </row>
    <row r="106" s="1" customFormat="1" ht="15" customHeight="1">
      <c r="B106" s="273"/>
      <c r="C106" s="261" t="s">
        <v>53</v>
      </c>
      <c r="D106" s="283"/>
      <c r="E106" s="283"/>
      <c r="F106" s="284" t="s">
        <v>1713</v>
      </c>
      <c r="G106" s="261"/>
      <c r="H106" s="261" t="s">
        <v>1753</v>
      </c>
      <c r="I106" s="261" t="s">
        <v>1715</v>
      </c>
      <c r="J106" s="261">
        <v>20</v>
      </c>
      <c r="K106" s="275"/>
    </row>
    <row r="107" s="1" customFormat="1" ht="15" customHeight="1">
      <c r="B107" s="273"/>
      <c r="C107" s="261" t="s">
        <v>1716</v>
      </c>
      <c r="D107" s="261"/>
      <c r="E107" s="261"/>
      <c r="F107" s="284" t="s">
        <v>1713</v>
      </c>
      <c r="G107" s="261"/>
      <c r="H107" s="261" t="s">
        <v>1753</v>
      </c>
      <c r="I107" s="261" t="s">
        <v>1715</v>
      </c>
      <c r="J107" s="261">
        <v>120</v>
      </c>
      <c r="K107" s="275"/>
    </row>
    <row r="108" s="1" customFormat="1" ht="15" customHeight="1">
      <c r="B108" s="286"/>
      <c r="C108" s="261" t="s">
        <v>1718</v>
      </c>
      <c r="D108" s="261"/>
      <c r="E108" s="261"/>
      <c r="F108" s="284" t="s">
        <v>1719</v>
      </c>
      <c r="G108" s="261"/>
      <c r="H108" s="261" t="s">
        <v>1753</v>
      </c>
      <c r="I108" s="261" t="s">
        <v>1715</v>
      </c>
      <c r="J108" s="261">
        <v>50</v>
      </c>
      <c r="K108" s="275"/>
    </row>
    <row r="109" s="1" customFormat="1" ht="15" customHeight="1">
      <c r="B109" s="286"/>
      <c r="C109" s="261" t="s">
        <v>1721</v>
      </c>
      <c r="D109" s="261"/>
      <c r="E109" s="261"/>
      <c r="F109" s="284" t="s">
        <v>1713</v>
      </c>
      <c r="G109" s="261"/>
      <c r="H109" s="261" t="s">
        <v>1753</v>
      </c>
      <c r="I109" s="261" t="s">
        <v>1723</v>
      </c>
      <c r="J109" s="261"/>
      <c r="K109" s="275"/>
    </row>
    <row r="110" s="1" customFormat="1" ht="15" customHeight="1">
      <c r="B110" s="286"/>
      <c r="C110" s="261" t="s">
        <v>1732</v>
      </c>
      <c r="D110" s="261"/>
      <c r="E110" s="261"/>
      <c r="F110" s="284" t="s">
        <v>1719</v>
      </c>
      <c r="G110" s="261"/>
      <c r="H110" s="261" t="s">
        <v>1753</v>
      </c>
      <c r="I110" s="261" t="s">
        <v>1715</v>
      </c>
      <c r="J110" s="261">
        <v>50</v>
      </c>
      <c r="K110" s="275"/>
    </row>
    <row r="111" s="1" customFormat="1" ht="15" customHeight="1">
      <c r="B111" s="286"/>
      <c r="C111" s="261" t="s">
        <v>1740</v>
      </c>
      <c r="D111" s="261"/>
      <c r="E111" s="261"/>
      <c r="F111" s="284" t="s">
        <v>1719</v>
      </c>
      <c r="G111" s="261"/>
      <c r="H111" s="261" t="s">
        <v>1753</v>
      </c>
      <c r="I111" s="261" t="s">
        <v>1715</v>
      </c>
      <c r="J111" s="261">
        <v>50</v>
      </c>
      <c r="K111" s="275"/>
    </row>
    <row r="112" s="1" customFormat="1" ht="15" customHeight="1">
      <c r="B112" s="286"/>
      <c r="C112" s="261" t="s">
        <v>1738</v>
      </c>
      <c r="D112" s="261"/>
      <c r="E112" s="261"/>
      <c r="F112" s="284" t="s">
        <v>1719</v>
      </c>
      <c r="G112" s="261"/>
      <c r="H112" s="261" t="s">
        <v>1753</v>
      </c>
      <c r="I112" s="261" t="s">
        <v>1715</v>
      </c>
      <c r="J112" s="261">
        <v>50</v>
      </c>
      <c r="K112" s="275"/>
    </row>
    <row r="113" s="1" customFormat="1" ht="15" customHeight="1">
      <c r="B113" s="286"/>
      <c r="C113" s="261" t="s">
        <v>53</v>
      </c>
      <c r="D113" s="261"/>
      <c r="E113" s="261"/>
      <c r="F113" s="284" t="s">
        <v>1713</v>
      </c>
      <c r="G113" s="261"/>
      <c r="H113" s="261" t="s">
        <v>1754</v>
      </c>
      <c r="I113" s="261" t="s">
        <v>1715</v>
      </c>
      <c r="J113" s="261">
        <v>20</v>
      </c>
      <c r="K113" s="275"/>
    </row>
    <row r="114" s="1" customFormat="1" ht="15" customHeight="1">
      <c r="B114" s="286"/>
      <c r="C114" s="261" t="s">
        <v>1755</v>
      </c>
      <c r="D114" s="261"/>
      <c r="E114" s="261"/>
      <c r="F114" s="284" t="s">
        <v>1713</v>
      </c>
      <c r="G114" s="261"/>
      <c r="H114" s="261" t="s">
        <v>1756</v>
      </c>
      <c r="I114" s="261" t="s">
        <v>1715</v>
      </c>
      <c r="J114" s="261">
        <v>120</v>
      </c>
      <c r="K114" s="275"/>
    </row>
    <row r="115" s="1" customFormat="1" ht="15" customHeight="1">
      <c r="B115" s="286"/>
      <c r="C115" s="261" t="s">
        <v>38</v>
      </c>
      <c r="D115" s="261"/>
      <c r="E115" s="261"/>
      <c r="F115" s="284" t="s">
        <v>1713</v>
      </c>
      <c r="G115" s="261"/>
      <c r="H115" s="261" t="s">
        <v>1757</v>
      </c>
      <c r="I115" s="261" t="s">
        <v>1748</v>
      </c>
      <c r="J115" s="261"/>
      <c r="K115" s="275"/>
    </row>
    <row r="116" s="1" customFormat="1" ht="15" customHeight="1">
      <c r="B116" s="286"/>
      <c r="C116" s="261" t="s">
        <v>48</v>
      </c>
      <c r="D116" s="261"/>
      <c r="E116" s="261"/>
      <c r="F116" s="284" t="s">
        <v>1713</v>
      </c>
      <c r="G116" s="261"/>
      <c r="H116" s="261" t="s">
        <v>1758</v>
      </c>
      <c r="I116" s="261" t="s">
        <v>1748</v>
      </c>
      <c r="J116" s="261"/>
      <c r="K116" s="275"/>
    </row>
    <row r="117" s="1" customFormat="1" ht="15" customHeight="1">
      <c r="B117" s="286"/>
      <c r="C117" s="261" t="s">
        <v>57</v>
      </c>
      <c r="D117" s="261"/>
      <c r="E117" s="261"/>
      <c r="F117" s="284" t="s">
        <v>1713</v>
      </c>
      <c r="G117" s="261"/>
      <c r="H117" s="261" t="s">
        <v>1759</v>
      </c>
      <c r="I117" s="261" t="s">
        <v>1760</v>
      </c>
      <c r="J117" s="261"/>
      <c r="K117" s="275"/>
    </row>
    <row r="118" s="1" customFormat="1" ht="15" customHeight="1">
      <c r="B118" s="289"/>
      <c r="C118" s="295"/>
      <c r="D118" s="295"/>
      <c r="E118" s="295"/>
      <c r="F118" s="295"/>
      <c r="G118" s="295"/>
      <c r="H118" s="295"/>
      <c r="I118" s="295"/>
      <c r="J118" s="295"/>
      <c r="K118" s="291"/>
    </row>
    <row r="119" s="1" customFormat="1" ht="18.75" customHeight="1">
      <c r="B119" s="296"/>
      <c r="C119" s="297"/>
      <c r="D119" s="297"/>
      <c r="E119" s="297"/>
      <c r="F119" s="298"/>
      <c r="G119" s="297"/>
      <c r="H119" s="297"/>
      <c r="I119" s="297"/>
      <c r="J119" s="297"/>
      <c r="K119" s="296"/>
    </row>
    <row r="120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="1" customFormat="1" ht="7.5" customHeight="1">
      <c r="B121" s="299"/>
      <c r="C121" s="300"/>
      <c r="D121" s="300"/>
      <c r="E121" s="300"/>
      <c r="F121" s="300"/>
      <c r="G121" s="300"/>
      <c r="H121" s="300"/>
      <c r="I121" s="300"/>
      <c r="J121" s="300"/>
      <c r="K121" s="301"/>
    </row>
    <row r="122" s="1" customFormat="1" ht="45" customHeight="1">
      <c r="B122" s="302"/>
      <c r="C122" s="252" t="s">
        <v>1761</v>
      </c>
      <c r="D122" s="252"/>
      <c r="E122" s="252"/>
      <c r="F122" s="252"/>
      <c r="G122" s="252"/>
      <c r="H122" s="252"/>
      <c r="I122" s="252"/>
      <c r="J122" s="252"/>
      <c r="K122" s="303"/>
    </row>
    <row r="123" s="1" customFormat="1" ht="17.25" customHeight="1">
      <c r="B123" s="304"/>
      <c r="C123" s="276" t="s">
        <v>1707</v>
      </c>
      <c r="D123" s="276"/>
      <c r="E123" s="276"/>
      <c r="F123" s="276" t="s">
        <v>1708</v>
      </c>
      <c r="G123" s="277"/>
      <c r="H123" s="276" t="s">
        <v>54</v>
      </c>
      <c r="I123" s="276" t="s">
        <v>57</v>
      </c>
      <c r="J123" s="276" t="s">
        <v>1709</v>
      </c>
      <c r="K123" s="305"/>
    </row>
    <row r="124" s="1" customFormat="1" ht="17.25" customHeight="1">
      <c r="B124" s="304"/>
      <c r="C124" s="278" t="s">
        <v>1710</v>
      </c>
      <c r="D124" s="278"/>
      <c r="E124" s="278"/>
      <c r="F124" s="279" t="s">
        <v>1711</v>
      </c>
      <c r="G124" s="280"/>
      <c r="H124" s="278"/>
      <c r="I124" s="278"/>
      <c r="J124" s="278" t="s">
        <v>1712</v>
      </c>
      <c r="K124" s="305"/>
    </row>
    <row r="125" s="1" customFormat="1" ht="5.25" customHeight="1">
      <c r="B125" s="306"/>
      <c r="C125" s="281"/>
      <c r="D125" s="281"/>
      <c r="E125" s="281"/>
      <c r="F125" s="281"/>
      <c r="G125" s="307"/>
      <c r="H125" s="281"/>
      <c r="I125" s="281"/>
      <c r="J125" s="281"/>
      <c r="K125" s="308"/>
    </row>
    <row r="126" s="1" customFormat="1" ht="15" customHeight="1">
      <c r="B126" s="306"/>
      <c r="C126" s="261" t="s">
        <v>1716</v>
      </c>
      <c r="D126" s="283"/>
      <c r="E126" s="283"/>
      <c r="F126" s="284" t="s">
        <v>1713</v>
      </c>
      <c r="G126" s="261"/>
      <c r="H126" s="261" t="s">
        <v>1753</v>
      </c>
      <c r="I126" s="261" t="s">
        <v>1715</v>
      </c>
      <c r="J126" s="261">
        <v>120</v>
      </c>
      <c r="K126" s="309"/>
    </row>
    <row r="127" s="1" customFormat="1" ht="15" customHeight="1">
      <c r="B127" s="306"/>
      <c r="C127" s="261" t="s">
        <v>1762</v>
      </c>
      <c r="D127" s="261"/>
      <c r="E127" s="261"/>
      <c r="F127" s="284" t="s">
        <v>1713</v>
      </c>
      <c r="G127" s="261"/>
      <c r="H127" s="261" t="s">
        <v>1763</v>
      </c>
      <c r="I127" s="261" t="s">
        <v>1715</v>
      </c>
      <c r="J127" s="261" t="s">
        <v>1764</v>
      </c>
      <c r="K127" s="309"/>
    </row>
    <row r="128" s="1" customFormat="1" ht="15" customHeight="1">
      <c r="B128" s="306"/>
      <c r="C128" s="261" t="s">
        <v>1661</v>
      </c>
      <c r="D128" s="261"/>
      <c r="E128" s="261"/>
      <c r="F128" s="284" t="s">
        <v>1713</v>
      </c>
      <c r="G128" s="261"/>
      <c r="H128" s="261" t="s">
        <v>1765</v>
      </c>
      <c r="I128" s="261" t="s">
        <v>1715</v>
      </c>
      <c r="J128" s="261" t="s">
        <v>1764</v>
      </c>
      <c r="K128" s="309"/>
    </row>
    <row r="129" s="1" customFormat="1" ht="15" customHeight="1">
      <c r="B129" s="306"/>
      <c r="C129" s="261" t="s">
        <v>1724</v>
      </c>
      <c r="D129" s="261"/>
      <c r="E129" s="261"/>
      <c r="F129" s="284" t="s">
        <v>1719</v>
      </c>
      <c r="G129" s="261"/>
      <c r="H129" s="261" t="s">
        <v>1725</v>
      </c>
      <c r="I129" s="261" t="s">
        <v>1715</v>
      </c>
      <c r="J129" s="261">
        <v>15</v>
      </c>
      <c r="K129" s="309"/>
    </row>
    <row r="130" s="1" customFormat="1" ht="15" customHeight="1">
      <c r="B130" s="306"/>
      <c r="C130" s="287" t="s">
        <v>1726</v>
      </c>
      <c r="D130" s="287"/>
      <c r="E130" s="287"/>
      <c r="F130" s="288" t="s">
        <v>1719</v>
      </c>
      <c r="G130" s="287"/>
      <c r="H130" s="287" t="s">
        <v>1727</v>
      </c>
      <c r="I130" s="287" t="s">
        <v>1715</v>
      </c>
      <c r="J130" s="287">
        <v>15</v>
      </c>
      <c r="K130" s="309"/>
    </row>
    <row r="131" s="1" customFormat="1" ht="15" customHeight="1">
      <c r="B131" s="306"/>
      <c r="C131" s="287" t="s">
        <v>1728</v>
      </c>
      <c r="D131" s="287"/>
      <c r="E131" s="287"/>
      <c r="F131" s="288" t="s">
        <v>1719</v>
      </c>
      <c r="G131" s="287"/>
      <c r="H131" s="287" t="s">
        <v>1729</v>
      </c>
      <c r="I131" s="287" t="s">
        <v>1715</v>
      </c>
      <c r="J131" s="287">
        <v>20</v>
      </c>
      <c r="K131" s="309"/>
    </row>
    <row r="132" s="1" customFormat="1" ht="15" customHeight="1">
      <c r="B132" s="306"/>
      <c r="C132" s="287" t="s">
        <v>1730</v>
      </c>
      <c r="D132" s="287"/>
      <c r="E132" s="287"/>
      <c r="F132" s="288" t="s">
        <v>1719</v>
      </c>
      <c r="G132" s="287"/>
      <c r="H132" s="287" t="s">
        <v>1731</v>
      </c>
      <c r="I132" s="287" t="s">
        <v>1715</v>
      </c>
      <c r="J132" s="287">
        <v>20</v>
      </c>
      <c r="K132" s="309"/>
    </row>
    <row r="133" s="1" customFormat="1" ht="15" customHeight="1">
      <c r="B133" s="306"/>
      <c r="C133" s="261" t="s">
        <v>1718</v>
      </c>
      <c r="D133" s="261"/>
      <c r="E133" s="261"/>
      <c r="F133" s="284" t="s">
        <v>1719</v>
      </c>
      <c r="G133" s="261"/>
      <c r="H133" s="261" t="s">
        <v>1753</v>
      </c>
      <c r="I133" s="261" t="s">
        <v>1715</v>
      </c>
      <c r="J133" s="261">
        <v>50</v>
      </c>
      <c r="K133" s="309"/>
    </row>
    <row r="134" s="1" customFormat="1" ht="15" customHeight="1">
      <c r="B134" s="306"/>
      <c r="C134" s="261" t="s">
        <v>1732</v>
      </c>
      <c r="D134" s="261"/>
      <c r="E134" s="261"/>
      <c r="F134" s="284" t="s">
        <v>1719</v>
      </c>
      <c r="G134" s="261"/>
      <c r="H134" s="261" t="s">
        <v>1753</v>
      </c>
      <c r="I134" s="261" t="s">
        <v>1715</v>
      </c>
      <c r="J134" s="261">
        <v>50</v>
      </c>
      <c r="K134" s="309"/>
    </row>
    <row r="135" s="1" customFormat="1" ht="15" customHeight="1">
      <c r="B135" s="306"/>
      <c r="C135" s="261" t="s">
        <v>1738</v>
      </c>
      <c r="D135" s="261"/>
      <c r="E135" s="261"/>
      <c r="F135" s="284" t="s">
        <v>1719</v>
      </c>
      <c r="G135" s="261"/>
      <c r="H135" s="261" t="s">
        <v>1753</v>
      </c>
      <c r="I135" s="261" t="s">
        <v>1715</v>
      </c>
      <c r="J135" s="261">
        <v>50</v>
      </c>
      <c r="K135" s="309"/>
    </row>
    <row r="136" s="1" customFormat="1" ht="15" customHeight="1">
      <c r="B136" s="306"/>
      <c r="C136" s="261" t="s">
        <v>1740</v>
      </c>
      <c r="D136" s="261"/>
      <c r="E136" s="261"/>
      <c r="F136" s="284" t="s">
        <v>1719</v>
      </c>
      <c r="G136" s="261"/>
      <c r="H136" s="261" t="s">
        <v>1753</v>
      </c>
      <c r="I136" s="261" t="s">
        <v>1715</v>
      </c>
      <c r="J136" s="261">
        <v>50</v>
      </c>
      <c r="K136" s="309"/>
    </row>
    <row r="137" s="1" customFormat="1" ht="15" customHeight="1">
      <c r="B137" s="306"/>
      <c r="C137" s="261" t="s">
        <v>1741</v>
      </c>
      <c r="D137" s="261"/>
      <c r="E137" s="261"/>
      <c r="F137" s="284" t="s">
        <v>1719</v>
      </c>
      <c r="G137" s="261"/>
      <c r="H137" s="261" t="s">
        <v>1766</v>
      </c>
      <c r="I137" s="261" t="s">
        <v>1715</v>
      </c>
      <c r="J137" s="261">
        <v>255</v>
      </c>
      <c r="K137" s="309"/>
    </row>
    <row r="138" s="1" customFormat="1" ht="15" customHeight="1">
      <c r="B138" s="306"/>
      <c r="C138" s="261" t="s">
        <v>1743</v>
      </c>
      <c r="D138" s="261"/>
      <c r="E138" s="261"/>
      <c r="F138" s="284" t="s">
        <v>1713</v>
      </c>
      <c r="G138" s="261"/>
      <c r="H138" s="261" t="s">
        <v>1767</v>
      </c>
      <c r="I138" s="261" t="s">
        <v>1745</v>
      </c>
      <c r="J138" s="261"/>
      <c r="K138" s="309"/>
    </row>
    <row r="139" s="1" customFormat="1" ht="15" customHeight="1">
      <c r="B139" s="306"/>
      <c r="C139" s="261" t="s">
        <v>1746</v>
      </c>
      <c r="D139" s="261"/>
      <c r="E139" s="261"/>
      <c r="F139" s="284" t="s">
        <v>1713</v>
      </c>
      <c r="G139" s="261"/>
      <c r="H139" s="261" t="s">
        <v>1768</v>
      </c>
      <c r="I139" s="261" t="s">
        <v>1748</v>
      </c>
      <c r="J139" s="261"/>
      <c r="K139" s="309"/>
    </row>
    <row r="140" s="1" customFormat="1" ht="15" customHeight="1">
      <c r="B140" s="306"/>
      <c r="C140" s="261" t="s">
        <v>1749</v>
      </c>
      <c r="D140" s="261"/>
      <c r="E140" s="261"/>
      <c r="F140" s="284" t="s">
        <v>1713</v>
      </c>
      <c r="G140" s="261"/>
      <c r="H140" s="261" t="s">
        <v>1749</v>
      </c>
      <c r="I140" s="261" t="s">
        <v>1748</v>
      </c>
      <c r="J140" s="261"/>
      <c r="K140" s="309"/>
    </row>
    <row r="141" s="1" customFormat="1" ht="15" customHeight="1">
      <c r="B141" s="306"/>
      <c r="C141" s="261" t="s">
        <v>38</v>
      </c>
      <c r="D141" s="261"/>
      <c r="E141" s="261"/>
      <c r="F141" s="284" t="s">
        <v>1713</v>
      </c>
      <c r="G141" s="261"/>
      <c r="H141" s="261" t="s">
        <v>1769</v>
      </c>
      <c r="I141" s="261" t="s">
        <v>1748</v>
      </c>
      <c r="J141" s="261"/>
      <c r="K141" s="309"/>
    </row>
    <row r="142" s="1" customFormat="1" ht="15" customHeight="1">
      <c r="B142" s="306"/>
      <c r="C142" s="261" t="s">
        <v>1770</v>
      </c>
      <c r="D142" s="261"/>
      <c r="E142" s="261"/>
      <c r="F142" s="284" t="s">
        <v>1713</v>
      </c>
      <c r="G142" s="261"/>
      <c r="H142" s="261" t="s">
        <v>1771</v>
      </c>
      <c r="I142" s="261" t="s">
        <v>1748</v>
      </c>
      <c r="J142" s="261"/>
      <c r="K142" s="309"/>
    </row>
    <row r="143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="1" customFormat="1" ht="18.75" customHeight="1">
      <c r="B144" s="297"/>
      <c r="C144" s="297"/>
      <c r="D144" s="297"/>
      <c r="E144" s="297"/>
      <c r="F144" s="298"/>
      <c r="G144" s="297"/>
      <c r="H144" s="297"/>
      <c r="I144" s="297"/>
      <c r="J144" s="297"/>
      <c r="K144" s="297"/>
    </row>
    <row r="145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="1" customFormat="1" ht="45" customHeight="1">
      <c r="B147" s="273"/>
      <c r="C147" s="274" t="s">
        <v>1772</v>
      </c>
      <c r="D147" s="274"/>
      <c r="E147" s="274"/>
      <c r="F147" s="274"/>
      <c r="G147" s="274"/>
      <c r="H147" s="274"/>
      <c r="I147" s="274"/>
      <c r="J147" s="274"/>
      <c r="K147" s="275"/>
    </row>
    <row r="148" s="1" customFormat="1" ht="17.25" customHeight="1">
      <c r="B148" s="273"/>
      <c r="C148" s="276" t="s">
        <v>1707</v>
      </c>
      <c r="D148" s="276"/>
      <c r="E148" s="276"/>
      <c r="F148" s="276" t="s">
        <v>1708</v>
      </c>
      <c r="G148" s="277"/>
      <c r="H148" s="276" t="s">
        <v>54</v>
      </c>
      <c r="I148" s="276" t="s">
        <v>57</v>
      </c>
      <c r="J148" s="276" t="s">
        <v>1709</v>
      </c>
      <c r="K148" s="275"/>
    </row>
    <row r="149" s="1" customFormat="1" ht="17.25" customHeight="1">
      <c r="B149" s="273"/>
      <c r="C149" s="278" t="s">
        <v>1710</v>
      </c>
      <c r="D149" s="278"/>
      <c r="E149" s="278"/>
      <c r="F149" s="279" t="s">
        <v>1711</v>
      </c>
      <c r="G149" s="280"/>
      <c r="H149" s="278"/>
      <c r="I149" s="278"/>
      <c r="J149" s="278" t="s">
        <v>1712</v>
      </c>
      <c r="K149" s="275"/>
    </row>
    <row r="150" s="1" customFormat="1" ht="5.25" customHeight="1">
      <c r="B150" s="286"/>
      <c r="C150" s="281"/>
      <c r="D150" s="281"/>
      <c r="E150" s="281"/>
      <c r="F150" s="281"/>
      <c r="G150" s="282"/>
      <c r="H150" s="281"/>
      <c r="I150" s="281"/>
      <c r="J150" s="281"/>
      <c r="K150" s="309"/>
    </row>
    <row r="151" s="1" customFormat="1" ht="15" customHeight="1">
      <c r="B151" s="286"/>
      <c r="C151" s="313" t="s">
        <v>1716</v>
      </c>
      <c r="D151" s="261"/>
      <c r="E151" s="261"/>
      <c r="F151" s="314" t="s">
        <v>1713</v>
      </c>
      <c r="G151" s="261"/>
      <c r="H151" s="313" t="s">
        <v>1753</v>
      </c>
      <c r="I151" s="313" t="s">
        <v>1715</v>
      </c>
      <c r="J151" s="313">
        <v>120</v>
      </c>
      <c r="K151" s="309"/>
    </row>
    <row r="152" s="1" customFormat="1" ht="15" customHeight="1">
      <c r="B152" s="286"/>
      <c r="C152" s="313" t="s">
        <v>1762</v>
      </c>
      <c r="D152" s="261"/>
      <c r="E152" s="261"/>
      <c r="F152" s="314" t="s">
        <v>1713</v>
      </c>
      <c r="G152" s="261"/>
      <c r="H152" s="313" t="s">
        <v>1773</v>
      </c>
      <c r="I152" s="313" t="s">
        <v>1715</v>
      </c>
      <c r="J152" s="313" t="s">
        <v>1764</v>
      </c>
      <c r="K152" s="309"/>
    </row>
    <row r="153" s="1" customFormat="1" ht="15" customHeight="1">
      <c r="B153" s="286"/>
      <c r="C153" s="313" t="s">
        <v>1661</v>
      </c>
      <c r="D153" s="261"/>
      <c r="E153" s="261"/>
      <c r="F153" s="314" t="s">
        <v>1713</v>
      </c>
      <c r="G153" s="261"/>
      <c r="H153" s="313" t="s">
        <v>1774</v>
      </c>
      <c r="I153" s="313" t="s">
        <v>1715</v>
      </c>
      <c r="J153" s="313" t="s">
        <v>1764</v>
      </c>
      <c r="K153" s="309"/>
    </row>
    <row r="154" s="1" customFormat="1" ht="15" customHeight="1">
      <c r="B154" s="286"/>
      <c r="C154" s="313" t="s">
        <v>1718</v>
      </c>
      <c r="D154" s="261"/>
      <c r="E154" s="261"/>
      <c r="F154" s="314" t="s">
        <v>1719</v>
      </c>
      <c r="G154" s="261"/>
      <c r="H154" s="313" t="s">
        <v>1753</v>
      </c>
      <c r="I154" s="313" t="s">
        <v>1715</v>
      </c>
      <c r="J154" s="313">
        <v>50</v>
      </c>
      <c r="K154" s="309"/>
    </row>
    <row r="155" s="1" customFormat="1" ht="15" customHeight="1">
      <c r="B155" s="286"/>
      <c r="C155" s="313" t="s">
        <v>1721</v>
      </c>
      <c r="D155" s="261"/>
      <c r="E155" s="261"/>
      <c r="F155" s="314" t="s">
        <v>1713</v>
      </c>
      <c r="G155" s="261"/>
      <c r="H155" s="313" t="s">
        <v>1753</v>
      </c>
      <c r="I155" s="313" t="s">
        <v>1723</v>
      </c>
      <c r="J155" s="313"/>
      <c r="K155" s="309"/>
    </row>
    <row r="156" s="1" customFormat="1" ht="15" customHeight="1">
      <c r="B156" s="286"/>
      <c r="C156" s="313" t="s">
        <v>1732</v>
      </c>
      <c r="D156" s="261"/>
      <c r="E156" s="261"/>
      <c r="F156" s="314" t="s">
        <v>1719</v>
      </c>
      <c r="G156" s="261"/>
      <c r="H156" s="313" t="s">
        <v>1753</v>
      </c>
      <c r="I156" s="313" t="s">
        <v>1715</v>
      </c>
      <c r="J156" s="313">
        <v>50</v>
      </c>
      <c r="K156" s="309"/>
    </row>
    <row r="157" s="1" customFormat="1" ht="15" customHeight="1">
      <c r="B157" s="286"/>
      <c r="C157" s="313" t="s">
        <v>1740</v>
      </c>
      <c r="D157" s="261"/>
      <c r="E157" s="261"/>
      <c r="F157" s="314" t="s">
        <v>1719</v>
      </c>
      <c r="G157" s="261"/>
      <c r="H157" s="313" t="s">
        <v>1753</v>
      </c>
      <c r="I157" s="313" t="s">
        <v>1715</v>
      </c>
      <c r="J157" s="313">
        <v>50</v>
      </c>
      <c r="K157" s="309"/>
    </row>
    <row r="158" s="1" customFormat="1" ht="15" customHeight="1">
      <c r="B158" s="286"/>
      <c r="C158" s="313" t="s">
        <v>1738</v>
      </c>
      <c r="D158" s="261"/>
      <c r="E158" s="261"/>
      <c r="F158" s="314" t="s">
        <v>1719</v>
      </c>
      <c r="G158" s="261"/>
      <c r="H158" s="313" t="s">
        <v>1753</v>
      </c>
      <c r="I158" s="313" t="s">
        <v>1715</v>
      </c>
      <c r="J158" s="313">
        <v>50</v>
      </c>
      <c r="K158" s="309"/>
    </row>
    <row r="159" s="1" customFormat="1" ht="15" customHeight="1">
      <c r="B159" s="286"/>
      <c r="C159" s="313" t="s">
        <v>93</v>
      </c>
      <c r="D159" s="261"/>
      <c r="E159" s="261"/>
      <c r="F159" s="314" t="s">
        <v>1713</v>
      </c>
      <c r="G159" s="261"/>
      <c r="H159" s="313" t="s">
        <v>1775</v>
      </c>
      <c r="I159" s="313" t="s">
        <v>1715</v>
      </c>
      <c r="J159" s="313" t="s">
        <v>1776</v>
      </c>
      <c r="K159" s="309"/>
    </row>
    <row r="160" s="1" customFormat="1" ht="15" customHeight="1">
      <c r="B160" s="286"/>
      <c r="C160" s="313" t="s">
        <v>1777</v>
      </c>
      <c r="D160" s="261"/>
      <c r="E160" s="261"/>
      <c r="F160" s="314" t="s">
        <v>1713</v>
      </c>
      <c r="G160" s="261"/>
      <c r="H160" s="313" t="s">
        <v>1778</v>
      </c>
      <c r="I160" s="313" t="s">
        <v>1748</v>
      </c>
      <c r="J160" s="313"/>
      <c r="K160" s="309"/>
    </row>
    <row r="161" s="1" customFormat="1" ht="15" customHeight="1">
      <c r="B161" s="315"/>
      <c r="C161" s="295"/>
      <c r="D161" s="295"/>
      <c r="E161" s="295"/>
      <c r="F161" s="295"/>
      <c r="G161" s="295"/>
      <c r="H161" s="295"/>
      <c r="I161" s="295"/>
      <c r="J161" s="295"/>
      <c r="K161" s="316"/>
    </row>
    <row r="162" s="1" customFormat="1" ht="18.75" customHeight="1">
      <c r="B162" s="297"/>
      <c r="C162" s="307"/>
      <c r="D162" s="307"/>
      <c r="E162" s="307"/>
      <c r="F162" s="317"/>
      <c r="G162" s="307"/>
      <c r="H162" s="307"/>
      <c r="I162" s="307"/>
      <c r="J162" s="307"/>
      <c r="K162" s="297"/>
    </row>
    <row r="163" s="1" customFormat="1" ht="18.75" customHeight="1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s="1" customFormat="1" ht="7.5" customHeight="1">
      <c r="B164" s="248"/>
      <c r="C164" s="249"/>
      <c r="D164" s="249"/>
      <c r="E164" s="249"/>
      <c r="F164" s="249"/>
      <c r="G164" s="249"/>
      <c r="H164" s="249"/>
      <c r="I164" s="249"/>
      <c r="J164" s="249"/>
      <c r="K164" s="250"/>
    </row>
    <row r="165" s="1" customFormat="1" ht="45" customHeight="1">
      <c r="B165" s="251"/>
      <c r="C165" s="252" t="s">
        <v>1779</v>
      </c>
      <c r="D165" s="252"/>
      <c r="E165" s="252"/>
      <c r="F165" s="252"/>
      <c r="G165" s="252"/>
      <c r="H165" s="252"/>
      <c r="I165" s="252"/>
      <c r="J165" s="252"/>
      <c r="K165" s="253"/>
    </row>
    <row r="166" s="1" customFormat="1" ht="17.25" customHeight="1">
      <c r="B166" s="251"/>
      <c r="C166" s="276" t="s">
        <v>1707</v>
      </c>
      <c r="D166" s="276"/>
      <c r="E166" s="276"/>
      <c r="F166" s="276" t="s">
        <v>1708</v>
      </c>
      <c r="G166" s="318"/>
      <c r="H166" s="319" t="s">
        <v>54</v>
      </c>
      <c r="I166" s="319" t="s">
        <v>57</v>
      </c>
      <c r="J166" s="276" t="s">
        <v>1709</v>
      </c>
      <c r="K166" s="253"/>
    </row>
    <row r="167" s="1" customFormat="1" ht="17.25" customHeight="1">
      <c r="B167" s="254"/>
      <c r="C167" s="278" t="s">
        <v>1710</v>
      </c>
      <c r="D167" s="278"/>
      <c r="E167" s="278"/>
      <c r="F167" s="279" t="s">
        <v>1711</v>
      </c>
      <c r="G167" s="320"/>
      <c r="H167" s="321"/>
      <c r="I167" s="321"/>
      <c r="J167" s="278" t="s">
        <v>1712</v>
      </c>
      <c r="K167" s="256"/>
    </row>
    <row r="168" s="1" customFormat="1" ht="5.25" customHeight="1">
      <c r="B168" s="286"/>
      <c r="C168" s="281"/>
      <c r="D168" s="281"/>
      <c r="E168" s="281"/>
      <c r="F168" s="281"/>
      <c r="G168" s="282"/>
      <c r="H168" s="281"/>
      <c r="I168" s="281"/>
      <c r="J168" s="281"/>
      <c r="K168" s="309"/>
    </row>
    <row r="169" s="1" customFormat="1" ht="15" customHeight="1">
      <c r="B169" s="286"/>
      <c r="C169" s="261" t="s">
        <v>1716</v>
      </c>
      <c r="D169" s="261"/>
      <c r="E169" s="261"/>
      <c r="F169" s="284" t="s">
        <v>1713</v>
      </c>
      <c r="G169" s="261"/>
      <c r="H169" s="261" t="s">
        <v>1753</v>
      </c>
      <c r="I169" s="261" t="s">
        <v>1715</v>
      </c>
      <c r="J169" s="261">
        <v>120</v>
      </c>
      <c r="K169" s="309"/>
    </row>
    <row r="170" s="1" customFormat="1" ht="15" customHeight="1">
      <c r="B170" s="286"/>
      <c r="C170" s="261" t="s">
        <v>1762</v>
      </c>
      <c r="D170" s="261"/>
      <c r="E170" s="261"/>
      <c r="F170" s="284" t="s">
        <v>1713</v>
      </c>
      <c r="G170" s="261"/>
      <c r="H170" s="261" t="s">
        <v>1763</v>
      </c>
      <c r="I170" s="261" t="s">
        <v>1715</v>
      </c>
      <c r="J170" s="261" t="s">
        <v>1764</v>
      </c>
      <c r="K170" s="309"/>
    </row>
    <row r="171" s="1" customFormat="1" ht="15" customHeight="1">
      <c r="B171" s="286"/>
      <c r="C171" s="261" t="s">
        <v>1661</v>
      </c>
      <c r="D171" s="261"/>
      <c r="E171" s="261"/>
      <c r="F171" s="284" t="s">
        <v>1713</v>
      </c>
      <c r="G171" s="261"/>
      <c r="H171" s="261" t="s">
        <v>1780</v>
      </c>
      <c r="I171" s="261" t="s">
        <v>1715</v>
      </c>
      <c r="J171" s="261" t="s">
        <v>1764</v>
      </c>
      <c r="K171" s="309"/>
    </row>
    <row r="172" s="1" customFormat="1" ht="15" customHeight="1">
      <c r="B172" s="286"/>
      <c r="C172" s="261" t="s">
        <v>1718</v>
      </c>
      <c r="D172" s="261"/>
      <c r="E172" s="261"/>
      <c r="F172" s="284" t="s">
        <v>1719</v>
      </c>
      <c r="G172" s="261"/>
      <c r="H172" s="261" t="s">
        <v>1780</v>
      </c>
      <c r="I172" s="261" t="s">
        <v>1715</v>
      </c>
      <c r="J172" s="261">
        <v>50</v>
      </c>
      <c r="K172" s="309"/>
    </row>
    <row r="173" s="1" customFormat="1" ht="15" customHeight="1">
      <c r="B173" s="286"/>
      <c r="C173" s="261" t="s">
        <v>1721</v>
      </c>
      <c r="D173" s="261"/>
      <c r="E173" s="261"/>
      <c r="F173" s="284" t="s">
        <v>1713</v>
      </c>
      <c r="G173" s="261"/>
      <c r="H173" s="261" t="s">
        <v>1780</v>
      </c>
      <c r="I173" s="261" t="s">
        <v>1723</v>
      </c>
      <c r="J173" s="261"/>
      <c r="K173" s="309"/>
    </row>
    <row r="174" s="1" customFormat="1" ht="15" customHeight="1">
      <c r="B174" s="286"/>
      <c r="C174" s="261" t="s">
        <v>1732</v>
      </c>
      <c r="D174" s="261"/>
      <c r="E174" s="261"/>
      <c r="F174" s="284" t="s">
        <v>1719</v>
      </c>
      <c r="G174" s="261"/>
      <c r="H174" s="261" t="s">
        <v>1780</v>
      </c>
      <c r="I174" s="261" t="s">
        <v>1715</v>
      </c>
      <c r="J174" s="261">
        <v>50</v>
      </c>
      <c r="K174" s="309"/>
    </row>
    <row r="175" s="1" customFormat="1" ht="15" customHeight="1">
      <c r="B175" s="286"/>
      <c r="C175" s="261" t="s">
        <v>1740</v>
      </c>
      <c r="D175" s="261"/>
      <c r="E175" s="261"/>
      <c r="F175" s="284" t="s">
        <v>1719</v>
      </c>
      <c r="G175" s="261"/>
      <c r="H175" s="261" t="s">
        <v>1780</v>
      </c>
      <c r="I175" s="261" t="s">
        <v>1715</v>
      </c>
      <c r="J175" s="261">
        <v>50</v>
      </c>
      <c r="K175" s="309"/>
    </row>
    <row r="176" s="1" customFormat="1" ht="15" customHeight="1">
      <c r="B176" s="286"/>
      <c r="C176" s="261" t="s">
        <v>1738</v>
      </c>
      <c r="D176" s="261"/>
      <c r="E176" s="261"/>
      <c r="F176" s="284" t="s">
        <v>1719</v>
      </c>
      <c r="G176" s="261"/>
      <c r="H176" s="261" t="s">
        <v>1780</v>
      </c>
      <c r="I176" s="261" t="s">
        <v>1715</v>
      </c>
      <c r="J176" s="261">
        <v>50</v>
      </c>
      <c r="K176" s="309"/>
    </row>
    <row r="177" s="1" customFormat="1" ht="15" customHeight="1">
      <c r="B177" s="286"/>
      <c r="C177" s="261" t="s">
        <v>97</v>
      </c>
      <c r="D177" s="261"/>
      <c r="E177" s="261"/>
      <c r="F177" s="284" t="s">
        <v>1713</v>
      </c>
      <c r="G177" s="261"/>
      <c r="H177" s="261" t="s">
        <v>1781</v>
      </c>
      <c r="I177" s="261" t="s">
        <v>1782</v>
      </c>
      <c r="J177" s="261"/>
      <c r="K177" s="309"/>
    </row>
    <row r="178" s="1" customFormat="1" ht="15" customHeight="1">
      <c r="B178" s="286"/>
      <c r="C178" s="261" t="s">
        <v>57</v>
      </c>
      <c r="D178" s="261"/>
      <c r="E178" s="261"/>
      <c r="F178" s="284" t="s">
        <v>1713</v>
      </c>
      <c r="G178" s="261"/>
      <c r="H178" s="261" t="s">
        <v>1783</v>
      </c>
      <c r="I178" s="261" t="s">
        <v>1784</v>
      </c>
      <c r="J178" s="261">
        <v>1</v>
      </c>
      <c r="K178" s="309"/>
    </row>
    <row r="179" s="1" customFormat="1" ht="15" customHeight="1">
      <c r="B179" s="286"/>
      <c r="C179" s="261" t="s">
        <v>53</v>
      </c>
      <c r="D179" s="261"/>
      <c r="E179" s="261"/>
      <c r="F179" s="284" t="s">
        <v>1713</v>
      </c>
      <c r="G179" s="261"/>
      <c r="H179" s="261" t="s">
        <v>1785</v>
      </c>
      <c r="I179" s="261" t="s">
        <v>1715</v>
      </c>
      <c r="J179" s="261">
        <v>20</v>
      </c>
      <c r="K179" s="309"/>
    </row>
    <row r="180" s="1" customFormat="1" ht="15" customHeight="1">
      <c r="B180" s="286"/>
      <c r="C180" s="261" t="s">
        <v>54</v>
      </c>
      <c r="D180" s="261"/>
      <c r="E180" s="261"/>
      <c r="F180" s="284" t="s">
        <v>1713</v>
      </c>
      <c r="G180" s="261"/>
      <c r="H180" s="261" t="s">
        <v>1786</v>
      </c>
      <c r="I180" s="261" t="s">
        <v>1715</v>
      </c>
      <c r="J180" s="261">
        <v>255</v>
      </c>
      <c r="K180" s="309"/>
    </row>
    <row r="181" s="1" customFormat="1" ht="15" customHeight="1">
      <c r="B181" s="286"/>
      <c r="C181" s="261" t="s">
        <v>98</v>
      </c>
      <c r="D181" s="261"/>
      <c r="E181" s="261"/>
      <c r="F181" s="284" t="s">
        <v>1713</v>
      </c>
      <c r="G181" s="261"/>
      <c r="H181" s="261" t="s">
        <v>1677</v>
      </c>
      <c r="I181" s="261" t="s">
        <v>1715</v>
      </c>
      <c r="J181" s="261">
        <v>10</v>
      </c>
      <c r="K181" s="309"/>
    </row>
    <row r="182" s="1" customFormat="1" ht="15" customHeight="1">
      <c r="B182" s="286"/>
      <c r="C182" s="261" t="s">
        <v>99</v>
      </c>
      <c r="D182" s="261"/>
      <c r="E182" s="261"/>
      <c r="F182" s="284" t="s">
        <v>1713</v>
      </c>
      <c r="G182" s="261"/>
      <c r="H182" s="261" t="s">
        <v>1787</v>
      </c>
      <c r="I182" s="261" t="s">
        <v>1748</v>
      </c>
      <c r="J182" s="261"/>
      <c r="K182" s="309"/>
    </row>
    <row r="183" s="1" customFormat="1" ht="15" customHeight="1">
      <c r="B183" s="286"/>
      <c r="C183" s="261" t="s">
        <v>1788</v>
      </c>
      <c r="D183" s="261"/>
      <c r="E183" s="261"/>
      <c r="F183" s="284" t="s">
        <v>1713</v>
      </c>
      <c r="G183" s="261"/>
      <c r="H183" s="261" t="s">
        <v>1789</v>
      </c>
      <c r="I183" s="261" t="s">
        <v>1748</v>
      </c>
      <c r="J183" s="261"/>
      <c r="K183" s="309"/>
    </row>
    <row r="184" s="1" customFormat="1" ht="15" customHeight="1">
      <c r="B184" s="286"/>
      <c r="C184" s="261" t="s">
        <v>1777</v>
      </c>
      <c r="D184" s="261"/>
      <c r="E184" s="261"/>
      <c r="F184" s="284" t="s">
        <v>1713</v>
      </c>
      <c r="G184" s="261"/>
      <c r="H184" s="261" t="s">
        <v>1790</v>
      </c>
      <c r="I184" s="261" t="s">
        <v>1748</v>
      </c>
      <c r="J184" s="261"/>
      <c r="K184" s="309"/>
    </row>
    <row r="185" s="1" customFormat="1" ht="15" customHeight="1">
      <c r="B185" s="286"/>
      <c r="C185" s="261" t="s">
        <v>101</v>
      </c>
      <c r="D185" s="261"/>
      <c r="E185" s="261"/>
      <c r="F185" s="284" t="s">
        <v>1719</v>
      </c>
      <c r="G185" s="261"/>
      <c r="H185" s="261" t="s">
        <v>1791</v>
      </c>
      <c r="I185" s="261" t="s">
        <v>1715</v>
      </c>
      <c r="J185" s="261">
        <v>50</v>
      </c>
      <c r="K185" s="309"/>
    </row>
    <row r="186" s="1" customFormat="1" ht="15" customHeight="1">
      <c r="B186" s="286"/>
      <c r="C186" s="261" t="s">
        <v>1792</v>
      </c>
      <c r="D186" s="261"/>
      <c r="E186" s="261"/>
      <c r="F186" s="284" t="s">
        <v>1719</v>
      </c>
      <c r="G186" s="261"/>
      <c r="H186" s="261" t="s">
        <v>1793</v>
      </c>
      <c r="I186" s="261" t="s">
        <v>1794</v>
      </c>
      <c r="J186" s="261"/>
      <c r="K186" s="309"/>
    </row>
    <row r="187" s="1" customFormat="1" ht="15" customHeight="1">
      <c r="B187" s="286"/>
      <c r="C187" s="261" t="s">
        <v>1795</v>
      </c>
      <c r="D187" s="261"/>
      <c r="E187" s="261"/>
      <c r="F187" s="284" t="s">
        <v>1719</v>
      </c>
      <c r="G187" s="261"/>
      <c r="H187" s="261" t="s">
        <v>1796</v>
      </c>
      <c r="I187" s="261" t="s">
        <v>1794</v>
      </c>
      <c r="J187" s="261"/>
      <c r="K187" s="309"/>
    </row>
    <row r="188" s="1" customFormat="1" ht="15" customHeight="1">
      <c r="B188" s="286"/>
      <c r="C188" s="261" t="s">
        <v>1797</v>
      </c>
      <c r="D188" s="261"/>
      <c r="E188" s="261"/>
      <c r="F188" s="284" t="s">
        <v>1719</v>
      </c>
      <c r="G188" s="261"/>
      <c r="H188" s="261" t="s">
        <v>1798</v>
      </c>
      <c r="I188" s="261" t="s">
        <v>1794</v>
      </c>
      <c r="J188" s="261"/>
      <c r="K188" s="309"/>
    </row>
    <row r="189" s="1" customFormat="1" ht="15" customHeight="1">
      <c r="B189" s="286"/>
      <c r="C189" s="322" t="s">
        <v>1799</v>
      </c>
      <c r="D189" s="261"/>
      <c r="E189" s="261"/>
      <c r="F189" s="284" t="s">
        <v>1719</v>
      </c>
      <c r="G189" s="261"/>
      <c r="H189" s="261" t="s">
        <v>1800</v>
      </c>
      <c r="I189" s="261" t="s">
        <v>1801</v>
      </c>
      <c r="J189" s="323" t="s">
        <v>1802</v>
      </c>
      <c r="K189" s="309"/>
    </row>
    <row r="190" s="1" customFormat="1" ht="15" customHeight="1">
      <c r="B190" s="286"/>
      <c r="C190" s="322" t="s">
        <v>42</v>
      </c>
      <c r="D190" s="261"/>
      <c r="E190" s="261"/>
      <c r="F190" s="284" t="s">
        <v>1713</v>
      </c>
      <c r="G190" s="261"/>
      <c r="H190" s="258" t="s">
        <v>1803</v>
      </c>
      <c r="I190" s="261" t="s">
        <v>1804</v>
      </c>
      <c r="J190" s="261"/>
      <c r="K190" s="309"/>
    </row>
    <row r="191" s="1" customFormat="1" ht="15" customHeight="1">
      <c r="B191" s="286"/>
      <c r="C191" s="322" t="s">
        <v>1805</v>
      </c>
      <c r="D191" s="261"/>
      <c r="E191" s="261"/>
      <c r="F191" s="284" t="s">
        <v>1713</v>
      </c>
      <c r="G191" s="261"/>
      <c r="H191" s="261" t="s">
        <v>1806</v>
      </c>
      <c r="I191" s="261" t="s">
        <v>1748</v>
      </c>
      <c r="J191" s="261"/>
      <c r="K191" s="309"/>
    </row>
    <row r="192" s="1" customFormat="1" ht="15" customHeight="1">
      <c r="B192" s="286"/>
      <c r="C192" s="322" t="s">
        <v>1807</v>
      </c>
      <c r="D192" s="261"/>
      <c r="E192" s="261"/>
      <c r="F192" s="284" t="s">
        <v>1713</v>
      </c>
      <c r="G192" s="261"/>
      <c r="H192" s="261" t="s">
        <v>1808</v>
      </c>
      <c r="I192" s="261" t="s">
        <v>1748</v>
      </c>
      <c r="J192" s="261"/>
      <c r="K192" s="309"/>
    </row>
    <row r="193" s="1" customFormat="1" ht="15" customHeight="1">
      <c r="B193" s="286"/>
      <c r="C193" s="322" t="s">
        <v>1809</v>
      </c>
      <c r="D193" s="261"/>
      <c r="E193" s="261"/>
      <c r="F193" s="284" t="s">
        <v>1719</v>
      </c>
      <c r="G193" s="261"/>
      <c r="H193" s="261" t="s">
        <v>1810</v>
      </c>
      <c r="I193" s="261" t="s">
        <v>1748</v>
      </c>
      <c r="J193" s="261"/>
      <c r="K193" s="309"/>
    </row>
    <row r="194" s="1" customFormat="1" ht="15" customHeight="1">
      <c r="B194" s="315"/>
      <c r="C194" s="324"/>
      <c r="D194" s="295"/>
      <c r="E194" s="295"/>
      <c r="F194" s="295"/>
      <c r="G194" s="295"/>
      <c r="H194" s="295"/>
      <c r="I194" s="295"/>
      <c r="J194" s="295"/>
      <c r="K194" s="316"/>
    </row>
    <row r="195" s="1" customFormat="1" ht="18.75" customHeight="1">
      <c r="B195" s="297"/>
      <c r="C195" s="307"/>
      <c r="D195" s="307"/>
      <c r="E195" s="307"/>
      <c r="F195" s="317"/>
      <c r="G195" s="307"/>
      <c r="H195" s="307"/>
      <c r="I195" s="307"/>
      <c r="J195" s="307"/>
      <c r="K195" s="297"/>
    </row>
    <row r="196" s="1" customFormat="1" ht="18.75" customHeight="1">
      <c r="B196" s="297"/>
      <c r="C196" s="307"/>
      <c r="D196" s="307"/>
      <c r="E196" s="307"/>
      <c r="F196" s="317"/>
      <c r="G196" s="307"/>
      <c r="H196" s="307"/>
      <c r="I196" s="307"/>
      <c r="J196" s="307"/>
      <c r="K196" s="297"/>
    </row>
    <row r="197" s="1" customFormat="1" ht="18.75" customHeight="1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="1" customFormat="1" ht="13.5">
      <c r="B198" s="248"/>
      <c r="C198" s="249"/>
      <c r="D198" s="249"/>
      <c r="E198" s="249"/>
      <c r="F198" s="249"/>
      <c r="G198" s="249"/>
      <c r="H198" s="249"/>
      <c r="I198" s="249"/>
      <c r="J198" s="249"/>
      <c r="K198" s="250"/>
    </row>
    <row r="199" s="1" customFormat="1" ht="21">
      <c r="B199" s="251"/>
      <c r="C199" s="252" t="s">
        <v>1811</v>
      </c>
      <c r="D199" s="252"/>
      <c r="E199" s="252"/>
      <c r="F199" s="252"/>
      <c r="G199" s="252"/>
      <c r="H199" s="252"/>
      <c r="I199" s="252"/>
      <c r="J199" s="252"/>
      <c r="K199" s="253"/>
    </row>
    <row r="200" s="1" customFormat="1" ht="25.5" customHeight="1">
      <c r="B200" s="251"/>
      <c r="C200" s="325" t="s">
        <v>1812</v>
      </c>
      <c r="D200" s="325"/>
      <c r="E200" s="325"/>
      <c r="F200" s="325" t="s">
        <v>1813</v>
      </c>
      <c r="G200" s="326"/>
      <c r="H200" s="325" t="s">
        <v>1814</v>
      </c>
      <c r="I200" s="325"/>
      <c r="J200" s="325"/>
      <c r="K200" s="253"/>
    </row>
    <row r="201" s="1" customFormat="1" ht="5.25" customHeight="1">
      <c r="B201" s="286"/>
      <c r="C201" s="281"/>
      <c r="D201" s="281"/>
      <c r="E201" s="281"/>
      <c r="F201" s="281"/>
      <c r="G201" s="307"/>
      <c r="H201" s="281"/>
      <c r="I201" s="281"/>
      <c r="J201" s="281"/>
      <c r="K201" s="309"/>
    </row>
    <row r="202" s="1" customFormat="1" ht="15" customHeight="1">
      <c r="B202" s="286"/>
      <c r="C202" s="261" t="s">
        <v>1804</v>
      </c>
      <c r="D202" s="261"/>
      <c r="E202" s="261"/>
      <c r="F202" s="284" t="s">
        <v>43</v>
      </c>
      <c r="G202" s="261"/>
      <c r="H202" s="261" t="s">
        <v>1815</v>
      </c>
      <c r="I202" s="261"/>
      <c r="J202" s="261"/>
      <c r="K202" s="309"/>
    </row>
    <row r="203" s="1" customFormat="1" ht="15" customHeight="1">
      <c r="B203" s="286"/>
      <c r="C203" s="261"/>
      <c r="D203" s="261"/>
      <c r="E203" s="261"/>
      <c r="F203" s="284" t="s">
        <v>44</v>
      </c>
      <c r="G203" s="261"/>
      <c r="H203" s="261" t="s">
        <v>1816</v>
      </c>
      <c r="I203" s="261"/>
      <c r="J203" s="261"/>
      <c r="K203" s="309"/>
    </row>
    <row r="204" s="1" customFormat="1" ht="15" customHeight="1">
      <c r="B204" s="286"/>
      <c r="C204" s="261"/>
      <c r="D204" s="261"/>
      <c r="E204" s="261"/>
      <c r="F204" s="284" t="s">
        <v>47</v>
      </c>
      <c r="G204" s="261"/>
      <c r="H204" s="261" t="s">
        <v>1817</v>
      </c>
      <c r="I204" s="261"/>
      <c r="J204" s="261"/>
      <c r="K204" s="309"/>
    </row>
    <row r="205" s="1" customFormat="1" ht="15" customHeight="1">
      <c r="B205" s="286"/>
      <c r="C205" s="261"/>
      <c r="D205" s="261"/>
      <c r="E205" s="261"/>
      <c r="F205" s="284" t="s">
        <v>45</v>
      </c>
      <c r="G205" s="261"/>
      <c r="H205" s="261" t="s">
        <v>1818</v>
      </c>
      <c r="I205" s="261"/>
      <c r="J205" s="261"/>
      <c r="K205" s="309"/>
    </row>
    <row r="206" s="1" customFormat="1" ht="15" customHeight="1">
      <c r="B206" s="286"/>
      <c r="C206" s="261"/>
      <c r="D206" s="261"/>
      <c r="E206" s="261"/>
      <c r="F206" s="284" t="s">
        <v>46</v>
      </c>
      <c r="G206" s="261"/>
      <c r="H206" s="261" t="s">
        <v>1819</v>
      </c>
      <c r="I206" s="261"/>
      <c r="J206" s="261"/>
      <c r="K206" s="309"/>
    </row>
    <row r="207" s="1" customFormat="1" ht="15" customHeight="1">
      <c r="B207" s="286"/>
      <c r="C207" s="261"/>
      <c r="D207" s="261"/>
      <c r="E207" s="261"/>
      <c r="F207" s="284"/>
      <c r="G207" s="261"/>
      <c r="H207" s="261"/>
      <c r="I207" s="261"/>
      <c r="J207" s="261"/>
      <c r="K207" s="309"/>
    </row>
    <row r="208" s="1" customFormat="1" ht="15" customHeight="1">
      <c r="B208" s="286"/>
      <c r="C208" s="261" t="s">
        <v>1760</v>
      </c>
      <c r="D208" s="261"/>
      <c r="E208" s="261"/>
      <c r="F208" s="284" t="s">
        <v>79</v>
      </c>
      <c r="G208" s="261"/>
      <c r="H208" s="261" t="s">
        <v>1820</v>
      </c>
      <c r="I208" s="261"/>
      <c r="J208" s="261"/>
      <c r="K208" s="309"/>
    </row>
    <row r="209" s="1" customFormat="1" ht="15" customHeight="1">
      <c r="B209" s="286"/>
      <c r="C209" s="261"/>
      <c r="D209" s="261"/>
      <c r="E209" s="261"/>
      <c r="F209" s="284" t="s">
        <v>1655</v>
      </c>
      <c r="G209" s="261"/>
      <c r="H209" s="261" t="s">
        <v>1656</v>
      </c>
      <c r="I209" s="261"/>
      <c r="J209" s="261"/>
      <c r="K209" s="309"/>
    </row>
    <row r="210" s="1" customFormat="1" ht="15" customHeight="1">
      <c r="B210" s="286"/>
      <c r="C210" s="261"/>
      <c r="D210" s="261"/>
      <c r="E210" s="261"/>
      <c r="F210" s="284" t="s">
        <v>1653</v>
      </c>
      <c r="G210" s="261"/>
      <c r="H210" s="261" t="s">
        <v>1821</v>
      </c>
      <c r="I210" s="261"/>
      <c r="J210" s="261"/>
      <c r="K210" s="309"/>
    </row>
    <row r="211" s="1" customFormat="1" ht="15" customHeight="1">
      <c r="B211" s="327"/>
      <c r="C211" s="261"/>
      <c r="D211" s="261"/>
      <c r="E211" s="261"/>
      <c r="F211" s="284" t="s">
        <v>1657</v>
      </c>
      <c r="G211" s="322"/>
      <c r="H211" s="313" t="s">
        <v>1658</v>
      </c>
      <c r="I211" s="313"/>
      <c r="J211" s="313"/>
      <c r="K211" s="328"/>
    </row>
    <row r="212" s="1" customFormat="1" ht="15" customHeight="1">
      <c r="B212" s="327"/>
      <c r="C212" s="261"/>
      <c r="D212" s="261"/>
      <c r="E212" s="261"/>
      <c r="F212" s="284" t="s">
        <v>1659</v>
      </c>
      <c r="G212" s="322"/>
      <c r="H212" s="313" t="s">
        <v>1822</v>
      </c>
      <c r="I212" s="313"/>
      <c r="J212" s="313"/>
      <c r="K212" s="328"/>
    </row>
    <row r="213" s="1" customFormat="1" ht="15" customHeight="1">
      <c r="B213" s="327"/>
      <c r="C213" s="261"/>
      <c r="D213" s="261"/>
      <c r="E213" s="261"/>
      <c r="F213" s="284"/>
      <c r="G213" s="322"/>
      <c r="H213" s="313"/>
      <c r="I213" s="313"/>
      <c r="J213" s="313"/>
      <c r="K213" s="328"/>
    </row>
    <row r="214" s="1" customFormat="1" ht="15" customHeight="1">
      <c r="B214" s="327"/>
      <c r="C214" s="261" t="s">
        <v>1784</v>
      </c>
      <c r="D214" s="261"/>
      <c r="E214" s="261"/>
      <c r="F214" s="284">
        <v>1</v>
      </c>
      <c r="G214" s="322"/>
      <c r="H214" s="313" t="s">
        <v>1823</v>
      </c>
      <c r="I214" s="313"/>
      <c r="J214" s="313"/>
      <c r="K214" s="328"/>
    </row>
    <row r="215" s="1" customFormat="1" ht="15" customHeight="1">
      <c r="B215" s="327"/>
      <c r="C215" s="261"/>
      <c r="D215" s="261"/>
      <c r="E215" s="261"/>
      <c r="F215" s="284">
        <v>2</v>
      </c>
      <c r="G215" s="322"/>
      <c r="H215" s="313" t="s">
        <v>1824</v>
      </c>
      <c r="I215" s="313"/>
      <c r="J215" s="313"/>
      <c r="K215" s="328"/>
    </row>
    <row r="216" s="1" customFormat="1" ht="15" customHeight="1">
      <c r="B216" s="327"/>
      <c r="C216" s="261"/>
      <c r="D216" s="261"/>
      <c r="E216" s="261"/>
      <c r="F216" s="284">
        <v>3</v>
      </c>
      <c r="G216" s="322"/>
      <c r="H216" s="313" t="s">
        <v>1825</v>
      </c>
      <c r="I216" s="313"/>
      <c r="J216" s="313"/>
      <c r="K216" s="328"/>
    </row>
    <row r="217" s="1" customFormat="1" ht="15" customHeight="1">
      <c r="B217" s="327"/>
      <c r="C217" s="261"/>
      <c r="D217" s="261"/>
      <c r="E217" s="261"/>
      <c r="F217" s="284">
        <v>4</v>
      </c>
      <c r="G217" s="322"/>
      <c r="H217" s="313" t="s">
        <v>1826</v>
      </c>
      <c r="I217" s="313"/>
      <c r="J217" s="313"/>
      <c r="K217" s="328"/>
    </row>
    <row r="218" s="1" customFormat="1" ht="12.75" customHeight="1">
      <c r="B218" s="329"/>
      <c r="C218" s="330"/>
      <c r="D218" s="330"/>
      <c r="E218" s="330"/>
      <c r="F218" s="330"/>
      <c r="G218" s="330"/>
      <c r="H218" s="330"/>
      <c r="I218" s="330"/>
      <c r="J218" s="330"/>
      <c r="K218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2021-05-21T18:36:04Z</dcterms:created>
  <dcterms:modified xsi:type="dcterms:W3CDTF">2021-05-21T18:36:09Z</dcterms:modified>
</cp:coreProperties>
</file>