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bookViews>
    <workbookView xWindow="0" yWindow="0" windowWidth="0" windowHeight="0"/>
  </bookViews>
  <sheets>
    <sheet name="Rekapitulace stavby" sheetId="1" r:id="rId1"/>
    <sheet name="A.1.1 - Práce na přejezdu" sheetId="2" r:id="rId2"/>
    <sheet name="A.1.2 - Práce SSZT" sheetId="3" r:id="rId3"/>
    <sheet name="A.1.3 - Přeprava" sheetId="4" r:id="rId4"/>
    <sheet name="A.2.1 - Práce na přejezdu" sheetId="5" r:id="rId5"/>
    <sheet name="A.2.2 - Přeprava" sheetId="6" r:id="rId6"/>
    <sheet name="A.3.1 - Práce na přejezdu" sheetId="7" r:id="rId7"/>
    <sheet name="A.3.2 - Přeprava" sheetId="8" r:id="rId8"/>
    <sheet name="A.3.3 - Materiál zajištěn..." sheetId="9" r:id="rId9"/>
    <sheet name="A.4.1 - Práce na přejezdu" sheetId="10" r:id="rId10"/>
    <sheet name="A.4.2 - Materiál zajištěn..." sheetId="11" r:id="rId11"/>
    <sheet name="A.4.3 - Přeprava" sheetId="12" r:id="rId12"/>
    <sheet name="A.5.1 - Práce na přejezdu" sheetId="13" r:id="rId13"/>
    <sheet name="A.5.2 - Materiál zajištěn..." sheetId="14" r:id="rId14"/>
    <sheet name="A.5.3 - Přeprava" sheetId="15" r:id="rId15"/>
    <sheet name="A.6.1 - Práce na přejezdu" sheetId="16" r:id="rId16"/>
    <sheet name="A.6.2 - Materiál zajištěn..." sheetId="17" r:id="rId17"/>
    <sheet name="A.6.3 - Přeprava" sheetId="18" r:id="rId18"/>
    <sheet name="A.7.1 - Práce na přejezdu" sheetId="19" r:id="rId19"/>
    <sheet name="A.7.2 - Materiál zajištěn..." sheetId="20" r:id="rId20"/>
    <sheet name="A.7.3 - Přeprava" sheetId="21" r:id="rId21"/>
    <sheet name="A.8.1 - Práce na přejezdu" sheetId="22" r:id="rId22"/>
    <sheet name="A.8.2 - Materiál zajištěn..." sheetId="23" r:id="rId23"/>
    <sheet name="A.8.3 - Přeprava" sheetId="24" r:id="rId24"/>
    <sheet name="A.9 - VON" sheetId="25" r:id="rId25"/>
  </sheets>
  <definedNames>
    <definedName name="_xlnm.Print_Area" localSheetId="0">'Rekapitulace stavby'!$D$4:$AO$76,'Rekapitulace stavby'!$C$82:$AQ$127</definedName>
    <definedName name="_xlnm.Print_Titles" localSheetId="0">'Rekapitulace stavby'!$92:$92</definedName>
    <definedName name="_xlnm._FilterDatabase" localSheetId="1" hidden="1">'A.1.1 - Práce na přejezdu'!$C$119:$K$255</definedName>
    <definedName name="_xlnm.Print_Area" localSheetId="1">'A.1.1 - Práce na přejezdu'!$C$105:$K$255</definedName>
    <definedName name="_xlnm.Print_Titles" localSheetId="1">'A.1.1 - Práce na přejezdu'!$119:$119</definedName>
    <definedName name="_xlnm._FilterDatabase" localSheetId="2" hidden="1">'A.1.2 - Práce SSZT'!$C$119:$K$126</definedName>
    <definedName name="_xlnm.Print_Area" localSheetId="2">'A.1.2 - Práce SSZT'!$C$105:$K$126</definedName>
    <definedName name="_xlnm.Print_Titles" localSheetId="2">'A.1.2 - Práce SSZT'!$119:$119</definedName>
    <definedName name="_xlnm._FilterDatabase" localSheetId="3" hidden="1">'A.1.3 - Přeprava'!$C$119:$K$139</definedName>
    <definedName name="_xlnm.Print_Area" localSheetId="3">'A.1.3 - Přeprava'!$C$105:$K$139</definedName>
    <definedName name="_xlnm.Print_Titles" localSheetId="3">'A.1.3 - Přeprava'!$119:$119</definedName>
    <definedName name="_xlnm._FilterDatabase" localSheetId="4" hidden="1">'A.2.1 - Práce na přejezdu'!$C$119:$K$180</definedName>
    <definedName name="_xlnm.Print_Area" localSheetId="4">'A.2.1 - Práce na přejezdu'!$C$105:$K$180</definedName>
    <definedName name="_xlnm.Print_Titles" localSheetId="4">'A.2.1 - Práce na přejezdu'!$119:$119</definedName>
    <definedName name="_xlnm._FilterDatabase" localSheetId="5" hidden="1">'A.2.2 - Přeprava'!$C$119:$K$129</definedName>
    <definedName name="_xlnm.Print_Area" localSheetId="5">'A.2.2 - Přeprava'!$C$105:$K$129</definedName>
    <definedName name="_xlnm.Print_Titles" localSheetId="5">'A.2.2 - Přeprava'!$119:$119</definedName>
    <definedName name="_xlnm._FilterDatabase" localSheetId="6" hidden="1">'A.3.1 - Práce na přejezdu'!$C$119:$K$235</definedName>
    <definedName name="_xlnm.Print_Area" localSheetId="6">'A.3.1 - Práce na přejezdu'!$C$105:$K$235</definedName>
    <definedName name="_xlnm.Print_Titles" localSheetId="6">'A.3.1 - Práce na přejezdu'!$119:$119</definedName>
    <definedName name="_xlnm._FilterDatabase" localSheetId="7" hidden="1">'A.3.2 - Přeprava'!$C$119:$K$141</definedName>
    <definedName name="_xlnm.Print_Area" localSheetId="7">'A.3.2 - Přeprava'!$C$105:$K$141</definedName>
    <definedName name="_xlnm.Print_Titles" localSheetId="7">'A.3.2 - Přeprava'!$119:$119</definedName>
    <definedName name="_xlnm._FilterDatabase" localSheetId="8" hidden="1">'A.3.3 - Materiál zajištěn...'!$C$119:$K$123</definedName>
    <definedName name="_xlnm.Print_Area" localSheetId="8">'A.3.3 - Materiál zajištěn...'!$C$105:$K$123</definedName>
    <definedName name="_xlnm.Print_Titles" localSheetId="8">'A.3.3 - Materiál zajištěn...'!$119:$119</definedName>
    <definedName name="_xlnm._FilterDatabase" localSheetId="9" hidden="1">'A.4.1 - Práce na přejezdu'!$C$119:$K$253</definedName>
    <definedName name="_xlnm.Print_Area" localSheetId="9">'A.4.1 - Práce na přejezdu'!$C$105:$K$253</definedName>
    <definedName name="_xlnm.Print_Titles" localSheetId="9">'A.4.1 - Práce na přejezdu'!$119:$119</definedName>
    <definedName name="_xlnm._FilterDatabase" localSheetId="10" hidden="1">'A.4.2 - Materiál zajištěn...'!$C$119:$K$135</definedName>
    <definedName name="_xlnm.Print_Area" localSheetId="10">'A.4.2 - Materiál zajištěn...'!$C$105:$K$135</definedName>
    <definedName name="_xlnm.Print_Titles" localSheetId="10">'A.4.2 - Materiál zajištěn...'!$119:$119</definedName>
    <definedName name="_xlnm._FilterDatabase" localSheetId="11" hidden="1">'A.4.3 - Přeprava'!$C$120:$K$135</definedName>
    <definedName name="_xlnm.Print_Area" localSheetId="11">'A.4.3 - Přeprava'!$C$106:$K$135</definedName>
    <definedName name="_xlnm.Print_Titles" localSheetId="11">'A.4.3 - Přeprava'!$120:$120</definedName>
    <definedName name="_xlnm._FilterDatabase" localSheetId="12" hidden="1">'A.5.1 - Práce na přejezdu'!$C$121:$K$280</definedName>
    <definedName name="_xlnm.Print_Area" localSheetId="12">'A.5.1 - Práce na přejezdu'!$C$107:$K$280</definedName>
    <definedName name="_xlnm.Print_Titles" localSheetId="12">'A.5.1 - Práce na přejezdu'!$121:$121</definedName>
    <definedName name="_xlnm._FilterDatabase" localSheetId="13" hidden="1">'A.5.2 - Materiál zajištěn...'!$C$119:$K$125</definedName>
    <definedName name="_xlnm.Print_Area" localSheetId="13">'A.5.2 - Materiál zajištěn...'!$C$105:$K$125</definedName>
    <definedName name="_xlnm.Print_Titles" localSheetId="13">'A.5.2 - Materiál zajištěn...'!$119:$119</definedName>
    <definedName name="_xlnm._FilterDatabase" localSheetId="14" hidden="1">'A.5.3 - Přeprava'!$C$119:$K$141</definedName>
    <definedName name="_xlnm.Print_Area" localSheetId="14">'A.5.3 - Přeprava'!$C$105:$K$141</definedName>
    <definedName name="_xlnm.Print_Titles" localSheetId="14">'A.5.3 - Přeprava'!$119:$119</definedName>
    <definedName name="_xlnm._FilterDatabase" localSheetId="15" hidden="1">'A.6.1 - Práce na přejezdu'!$C$121:$K$267</definedName>
    <definedName name="_xlnm.Print_Area" localSheetId="15">'A.6.1 - Práce na přejezdu'!$C$107:$K$267</definedName>
    <definedName name="_xlnm.Print_Titles" localSheetId="15">'A.6.1 - Práce na přejezdu'!$121:$121</definedName>
    <definedName name="_xlnm._FilterDatabase" localSheetId="16" hidden="1">'A.6.2 - Materiál zajištěn...'!$C$119:$K$124</definedName>
    <definedName name="_xlnm.Print_Area" localSheetId="16">'A.6.2 - Materiál zajištěn...'!$C$105:$K$124</definedName>
    <definedName name="_xlnm.Print_Titles" localSheetId="16">'A.6.2 - Materiál zajištěn...'!$119:$119</definedName>
    <definedName name="_xlnm._FilterDatabase" localSheetId="17" hidden="1">'A.6.3 - Přeprava'!$C$119:$K$146</definedName>
    <definedName name="_xlnm.Print_Area" localSheetId="17">'A.6.3 - Přeprava'!$C$105:$K$146</definedName>
    <definedName name="_xlnm.Print_Titles" localSheetId="17">'A.6.3 - Přeprava'!$119:$119</definedName>
    <definedName name="_xlnm._FilterDatabase" localSheetId="18" hidden="1">'A.7.1 - Práce na přejezdu'!$C$119:$K$185</definedName>
    <definedName name="_xlnm.Print_Area" localSheetId="18">'A.7.1 - Práce na přejezdu'!$C$105:$K$185</definedName>
    <definedName name="_xlnm.Print_Titles" localSheetId="18">'A.7.1 - Práce na přejezdu'!$119:$119</definedName>
    <definedName name="_xlnm._FilterDatabase" localSheetId="19" hidden="1">'A.7.2 - Materiál zajištěn...'!$C$119:$K$132</definedName>
    <definedName name="_xlnm.Print_Area" localSheetId="19">'A.7.2 - Materiál zajištěn...'!$C$105:$K$132</definedName>
    <definedName name="_xlnm.Print_Titles" localSheetId="19">'A.7.2 - Materiál zajištěn...'!$119:$119</definedName>
    <definedName name="_xlnm._FilterDatabase" localSheetId="20" hidden="1">'A.7.3 - Přeprava'!$C$120:$K$136</definedName>
    <definedName name="_xlnm.Print_Area" localSheetId="20">'A.7.3 - Přeprava'!$C$106:$K$136</definedName>
    <definedName name="_xlnm.Print_Titles" localSheetId="20">'A.7.3 - Přeprava'!$120:$120</definedName>
    <definedName name="_xlnm._FilterDatabase" localSheetId="21" hidden="1">'A.8.1 - Práce na přejezdu'!$C$119:$K$233</definedName>
    <definedName name="_xlnm.Print_Area" localSheetId="21">'A.8.1 - Práce na přejezdu'!$C$105:$K$233</definedName>
    <definedName name="_xlnm.Print_Titles" localSheetId="21">'A.8.1 - Práce na přejezdu'!$119:$119</definedName>
    <definedName name="_xlnm._FilterDatabase" localSheetId="22" hidden="1">'A.8.2 - Materiál zajištěn...'!$C$119:$K$126</definedName>
    <definedName name="_xlnm.Print_Area" localSheetId="22">'A.8.2 - Materiál zajištěn...'!$C$105:$K$126</definedName>
    <definedName name="_xlnm.Print_Titles" localSheetId="22">'A.8.2 - Materiál zajištěn...'!$119:$119</definedName>
    <definedName name="_xlnm._FilterDatabase" localSheetId="23" hidden="1">'A.8.3 - Přeprava'!$C$120:$K$131</definedName>
    <definedName name="_xlnm.Print_Area" localSheetId="23">'A.8.3 - Přeprava'!$C$106:$K$131</definedName>
    <definedName name="_xlnm.Print_Titles" localSheetId="23">'A.8.3 - Přeprava'!$120:$120</definedName>
    <definedName name="_xlnm._FilterDatabase" localSheetId="24" hidden="1">'A.9 - VON'!$C$115:$K$135</definedName>
    <definedName name="_xlnm.Print_Area" localSheetId="24">'A.9 - VON'!$C$103:$K$135</definedName>
    <definedName name="_xlnm.Print_Titles" localSheetId="24">'A.9 - VON'!$115:$115</definedName>
  </definedNames>
  <calcPr/>
</workbook>
</file>

<file path=xl/calcChain.xml><?xml version="1.0" encoding="utf-8"?>
<calcChain xmlns="http://schemas.openxmlformats.org/spreadsheetml/2006/main">
  <c i="25" l="1" r="J37"/>
  <c r="J36"/>
  <c i="1" r="AY126"/>
  <c i="25" r="J35"/>
  <c i="1" r="AX126"/>
  <c i="25"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91"/>
  <c r="J20"/>
  <c r="J18"/>
  <c r="E18"/>
  <c r="F113"/>
  <c r="J17"/>
  <c r="J12"/>
  <c r="J110"/>
  <c r="E7"/>
  <c r="E106"/>
  <c i="24" r="J39"/>
  <c r="J38"/>
  <c i="1" r="AY125"/>
  <c i="24" r="J37"/>
  <c i="1" r="AX125"/>
  <c i="24" r="BI128"/>
  <c r="BH128"/>
  <c r="BG128"/>
  <c r="BF128"/>
  <c r="T128"/>
  <c r="R128"/>
  <c r="P128"/>
  <c r="BI123"/>
  <c r="BH123"/>
  <c r="BG123"/>
  <c r="BF123"/>
  <c r="T123"/>
  <c r="R123"/>
  <c r="P123"/>
  <c r="J118"/>
  <c r="F117"/>
  <c r="F115"/>
  <c r="E113"/>
  <c r="J94"/>
  <c r="F93"/>
  <c r="F91"/>
  <c r="E89"/>
  <c r="J23"/>
  <c r="E23"/>
  <c r="J117"/>
  <c r="J22"/>
  <c r="J20"/>
  <c r="E20"/>
  <c r="F118"/>
  <c r="J19"/>
  <c r="J14"/>
  <c r="J115"/>
  <c r="E7"/>
  <c r="E109"/>
  <c i="23" r="J39"/>
  <c r="J38"/>
  <c i="1" r="AY124"/>
  <c i="23" r="J37"/>
  <c i="1" r="AX124"/>
  <c i="23"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94"/>
  <c r="J19"/>
  <c r="J14"/>
  <c r="J114"/>
  <c r="E7"/>
  <c r="E108"/>
  <c i="22" r="J39"/>
  <c r="J38"/>
  <c i="1" r="AY123"/>
  <c i="22" r="J37"/>
  <c i="1" r="AX123"/>
  <c i="22"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108"/>
  <c i="21" r="J39"/>
  <c r="J38"/>
  <c i="1" r="AY121"/>
  <c i="21" r="J37"/>
  <c i="1" r="AX121"/>
  <c i="21" r="BI133"/>
  <c r="BH133"/>
  <c r="BG133"/>
  <c r="BF133"/>
  <c r="T133"/>
  <c r="T122"/>
  <c r="T121"/>
  <c r="R133"/>
  <c r="R122"/>
  <c r="R121"/>
  <c r="P133"/>
  <c r="P122"/>
  <c r="P121"/>
  <c i="1" r="AU121"/>
  <c i="21" r="BI128"/>
  <c r="BH128"/>
  <c r="BG128"/>
  <c r="BF128"/>
  <c r="T128"/>
  <c r="R128"/>
  <c r="P128"/>
  <c r="BI123"/>
  <c r="BH123"/>
  <c r="BG123"/>
  <c r="BF123"/>
  <c r="T123"/>
  <c r="R123"/>
  <c r="P123"/>
  <c r="J118"/>
  <c r="F117"/>
  <c r="F115"/>
  <c r="E113"/>
  <c r="J94"/>
  <c r="F93"/>
  <c r="F91"/>
  <c r="E89"/>
  <c r="J23"/>
  <c r="E23"/>
  <c r="J117"/>
  <c r="J22"/>
  <c r="J20"/>
  <c r="E20"/>
  <c r="F94"/>
  <c r="J19"/>
  <c r="J14"/>
  <c r="J115"/>
  <c r="E7"/>
  <c r="E85"/>
  <c i="20" r="J39"/>
  <c r="J38"/>
  <c i="1" r="AY120"/>
  <c i="20" r="J37"/>
  <c i="1" r="AX120"/>
  <c i="20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108"/>
  <c i="19" r="J39"/>
  <c r="J38"/>
  <c i="1" r="AY119"/>
  <c i="19" r="J37"/>
  <c i="1" r="AX119"/>
  <c i="19"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91"/>
  <c r="E7"/>
  <c r="E85"/>
  <c i="18" r="J39"/>
  <c r="J38"/>
  <c i="1" r="AY117"/>
  <c i="18" r="J37"/>
  <c i="1" r="AX117"/>
  <c i="18"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17" r="J39"/>
  <c r="J38"/>
  <c i="1" r="AY116"/>
  <c i="17" r="J37"/>
  <c i="1" r="AX116"/>
  <c i="17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85"/>
  <c i="16" r="J39"/>
  <c r="J38"/>
  <c i="1" r="AY115"/>
  <c i="16" r="J37"/>
  <c i="1" r="AX115"/>
  <c i="16"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29"/>
  <c r="BH129"/>
  <c r="BG129"/>
  <c r="BF129"/>
  <c r="T129"/>
  <c r="R129"/>
  <c r="P129"/>
  <c r="BI125"/>
  <c r="BH125"/>
  <c r="BG125"/>
  <c r="BF125"/>
  <c r="T125"/>
  <c r="R125"/>
  <c r="P125"/>
  <c r="J119"/>
  <c r="F118"/>
  <c r="F116"/>
  <c r="E114"/>
  <c r="J94"/>
  <c r="F93"/>
  <c r="F91"/>
  <c r="E89"/>
  <c r="J23"/>
  <c r="E23"/>
  <c r="J118"/>
  <c r="J22"/>
  <c r="J20"/>
  <c r="E20"/>
  <c r="F119"/>
  <c r="J19"/>
  <c r="J14"/>
  <c r="J116"/>
  <c r="E7"/>
  <c r="E85"/>
  <c i="15" r="J39"/>
  <c r="J38"/>
  <c i="1" r="AY113"/>
  <c i="15" r="J37"/>
  <c i="1" r="AX113"/>
  <c i="15"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108"/>
  <c i="14" r="J39"/>
  <c r="J38"/>
  <c i="1" r="AY112"/>
  <c i="14" r="J37"/>
  <c i="1" r="AX112"/>
  <c i="14" r="BI121"/>
  <c r="BH121"/>
  <c r="BG121"/>
  <c r="BF121"/>
  <c r="T121"/>
  <c r="T120"/>
  <c r="R121"/>
  <c r="R120"/>
  <c r="P121"/>
  <c r="P120"/>
  <c i="1" r="AU112"/>
  <c i="14"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13" r="J39"/>
  <c r="J38"/>
  <c i="1" r="AY111"/>
  <c i="13" r="J37"/>
  <c i="1" r="AX111"/>
  <c i="13"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29"/>
  <c r="BH129"/>
  <c r="BG129"/>
  <c r="BF129"/>
  <c r="T129"/>
  <c r="R129"/>
  <c r="P129"/>
  <c r="BI125"/>
  <c r="BH125"/>
  <c r="BG125"/>
  <c r="BF125"/>
  <c r="T125"/>
  <c r="R125"/>
  <c r="P125"/>
  <c r="J119"/>
  <c r="F118"/>
  <c r="F116"/>
  <c r="E114"/>
  <c r="J94"/>
  <c r="F93"/>
  <c r="F91"/>
  <c r="E89"/>
  <c r="J23"/>
  <c r="E23"/>
  <c r="J118"/>
  <c r="J22"/>
  <c r="J20"/>
  <c r="E20"/>
  <c r="F94"/>
  <c r="J19"/>
  <c r="J14"/>
  <c r="J116"/>
  <c r="E7"/>
  <c r="E110"/>
  <c i="12" r="J39"/>
  <c r="J38"/>
  <c i="1" r="AY109"/>
  <c i="12" r="J37"/>
  <c i="1" r="AX109"/>
  <c i="12"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J118"/>
  <c r="F117"/>
  <c r="F115"/>
  <c r="E113"/>
  <c r="J94"/>
  <c r="F93"/>
  <c r="F91"/>
  <c r="E89"/>
  <c r="J23"/>
  <c r="E23"/>
  <c r="J117"/>
  <c r="J22"/>
  <c r="J20"/>
  <c r="E20"/>
  <c r="F118"/>
  <c r="J19"/>
  <c r="J14"/>
  <c r="J91"/>
  <c r="E7"/>
  <c r="E85"/>
  <c i="11" r="J39"/>
  <c r="J38"/>
  <c i="1" r="AY108"/>
  <c i="11" r="J37"/>
  <c i="1" r="AX108"/>
  <c i="11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10" r="J39"/>
  <c r="J38"/>
  <c i="1" r="AY107"/>
  <c i="10" r="J37"/>
  <c i="1" r="AX107"/>
  <c i="10" r="BI249"/>
  <c r="BH249"/>
  <c r="BG249"/>
  <c r="BF249"/>
  <c r="T249"/>
  <c r="R249"/>
  <c r="P249"/>
  <c r="BI246"/>
  <c r="BH246"/>
  <c r="BG246"/>
  <c r="BF246"/>
  <c r="T246"/>
  <c r="R246"/>
  <c r="P246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94"/>
  <c r="J19"/>
  <c r="J14"/>
  <c r="J114"/>
  <c r="E7"/>
  <c r="E108"/>
  <c i="9" r="J39"/>
  <c r="J38"/>
  <c i="1" r="AY105"/>
  <c i="9" r="J37"/>
  <c i="1" r="AX105"/>
  <c i="9" r="BI121"/>
  <c r="BH121"/>
  <c r="BG121"/>
  <c r="BF121"/>
  <c r="T121"/>
  <c r="T120"/>
  <c r="R121"/>
  <c r="R120"/>
  <c r="P121"/>
  <c r="P120"/>
  <c i="1" r="AU105"/>
  <c i="9"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8" r="J39"/>
  <c r="J38"/>
  <c i="1" r="AY104"/>
  <c i="8" r="J37"/>
  <c i="1" r="AX104"/>
  <c i="8" r="BI137"/>
  <c r="BH137"/>
  <c r="BG137"/>
  <c r="BF137"/>
  <c r="T137"/>
  <c r="R137"/>
  <c r="P137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7" r="J39"/>
  <c r="J38"/>
  <c i="1" r="AY103"/>
  <c i="7" r="J37"/>
  <c i="1" r="AX103"/>
  <c i="7"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108"/>
  <c i="6" r="J39"/>
  <c r="J38"/>
  <c i="1" r="AY101"/>
  <c i="6" r="J37"/>
  <c i="1" r="AX101"/>
  <c i="6" r="BI126"/>
  <c r="BH126"/>
  <c r="BG126"/>
  <c r="BF126"/>
  <c r="T126"/>
  <c r="R126"/>
  <c r="P126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91"/>
  <c r="E7"/>
  <c r="E85"/>
  <c i="5" r="J39"/>
  <c r="J38"/>
  <c i="1" r="AY100"/>
  <c i="5" r="J37"/>
  <c i="1" r="AX100"/>
  <c i="5"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4" r="J39"/>
  <c r="J38"/>
  <c i="1" r="AY98"/>
  <c i="4" r="J37"/>
  <c i="1" r="AX98"/>
  <c i="4"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85"/>
  <c i="3" r="J39"/>
  <c r="J38"/>
  <c i="1" r="AY97"/>
  <c i="3" r="J37"/>
  <c i="1" r="AX97"/>
  <c i="3"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94"/>
  <c r="J19"/>
  <c r="J14"/>
  <c r="J114"/>
  <c r="E7"/>
  <c r="E108"/>
  <c i="2" r="J39"/>
  <c r="J38"/>
  <c i="1" r="AY96"/>
  <c i="2" r="J37"/>
  <c i="1" r="AX96"/>
  <c i="2"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8"/>
  <c r="BH168"/>
  <c r="BG168"/>
  <c r="BF168"/>
  <c r="T168"/>
  <c r="R168"/>
  <c r="P168"/>
  <c r="BI158"/>
  <c r="BH158"/>
  <c r="BG158"/>
  <c r="BF158"/>
  <c r="T158"/>
  <c r="R158"/>
  <c r="P158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" r="L90"/>
  <c r="AM90"/>
  <c r="AM89"/>
  <c r="L89"/>
  <c r="AM87"/>
  <c r="L87"/>
  <c r="L85"/>
  <c r="L84"/>
  <c i="25" r="J133"/>
  <c r="J130"/>
  <c r="J123"/>
  <c r="J120"/>
  <c r="BK117"/>
  <c i="24" r="J128"/>
  <c r="BK123"/>
  <c i="23" r="BK123"/>
  <c r="J121"/>
  <c i="22" r="J232"/>
  <c r="J227"/>
  <c r="J220"/>
  <c r="J218"/>
  <c r="J216"/>
  <c r="J214"/>
  <c r="BK203"/>
  <c r="J197"/>
  <c r="BK186"/>
  <c r="BK181"/>
  <c r="BK171"/>
  <c r="J168"/>
  <c r="J160"/>
  <c r="BK148"/>
  <c r="BK140"/>
  <c r="J137"/>
  <c r="BK124"/>
  <c r="J121"/>
  <c i="21" r="BK133"/>
  <c r="BK128"/>
  <c i="20" r="J131"/>
  <c r="J129"/>
  <c r="J125"/>
  <c r="J123"/>
  <c r="J121"/>
  <c i="19" r="J184"/>
  <c r="J178"/>
  <c r="BK174"/>
  <c r="BK169"/>
  <c r="BK156"/>
  <c r="BK148"/>
  <c r="BK144"/>
  <c r="J135"/>
  <c r="BK132"/>
  <c r="BK124"/>
  <c i="18" r="BK133"/>
  <c r="J128"/>
  <c i="17" r="BK121"/>
  <c i="16" r="J257"/>
  <c r="BK251"/>
  <c r="BK246"/>
  <c r="J228"/>
  <c r="BK226"/>
  <c r="J223"/>
  <c r="J218"/>
  <c r="BK215"/>
  <c r="BK203"/>
  <c r="J201"/>
  <c r="BK199"/>
  <c r="J192"/>
  <c r="BK188"/>
  <c r="J176"/>
  <c r="BK173"/>
  <c r="BK157"/>
  <c r="BK146"/>
  <c r="BK143"/>
  <c r="BK140"/>
  <c r="J129"/>
  <c i="15" r="J138"/>
  <c r="BK121"/>
  <c i="13" r="J275"/>
  <c r="J265"/>
  <c r="J259"/>
  <c r="BK253"/>
  <c r="BK246"/>
  <c r="BK244"/>
  <c r="J238"/>
  <c r="J232"/>
  <c r="J228"/>
  <c r="J226"/>
  <c r="J221"/>
  <c r="BK217"/>
  <c r="J210"/>
  <c r="BK202"/>
  <c r="J198"/>
  <c r="J194"/>
  <c r="J190"/>
  <c r="BK185"/>
  <c r="BK174"/>
  <c r="BK171"/>
  <c r="J171"/>
  <c r="BK168"/>
  <c r="BK165"/>
  <c r="BK160"/>
  <c r="J153"/>
  <c r="J149"/>
  <c r="J140"/>
  <c r="BK136"/>
  <c r="BK129"/>
  <c i="12" r="J132"/>
  <c i="11" r="J131"/>
  <c r="BK127"/>
  <c i="10" r="J238"/>
  <c r="J236"/>
  <c r="J234"/>
  <c r="J231"/>
  <c r="BK228"/>
  <c r="BK226"/>
  <c r="BK218"/>
  <c r="J216"/>
  <c r="BK204"/>
  <c r="J194"/>
  <c r="J189"/>
  <c r="BK184"/>
  <c r="J178"/>
  <c r="J173"/>
  <c r="J163"/>
  <c r="BK160"/>
  <c r="BK157"/>
  <c r="J144"/>
  <c r="J141"/>
  <c r="BK134"/>
  <c r="BK129"/>
  <c r="BK124"/>
  <c r="J121"/>
  <c i="8" r="J125"/>
  <c r="BK121"/>
  <c i="7" r="BK234"/>
  <c r="J234"/>
  <c r="BK229"/>
  <c r="J221"/>
  <c r="J219"/>
  <c r="J217"/>
  <c r="BK215"/>
  <c r="BK211"/>
  <c r="BK190"/>
  <c r="BK185"/>
  <c r="J182"/>
  <c r="BK170"/>
  <c r="BK157"/>
  <c r="J146"/>
  <c r="J141"/>
  <c r="BK138"/>
  <c r="J133"/>
  <c r="J129"/>
  <c r="J124"/>
  <c r="J121"/>
  <c i="6" r="J126"/>
  <c i="5" r="BK177"/>
  <c r="BK174"/>
  <c r="J172"/>
  <c r="J170"/>
  <c r="J164"/>
  <c r="J161"/>
  <c r="BK158"/>
  <c r="J155"/>
  <c r="BK150"/>
  <c r="BK142"/>
  <c r="BK138"/>
  <c r="J129"/>
  <c i="4" r="BK136"/>
  <c r="J121"/>
  <c i="3" r="J124"/>
  <c i="2" r="BK239"/>
  <c r="BK233"/>
  <c r="J230"/>
  <c r="J221"/>
  <c r="BK189"/>
  <c r="BK182"/>
  <c r="J178"/>
  <c r="BK174"/>
  <c r="BK168"/>
  <c r="J138"/>
  <c r="J124"/>
  <c r="BK121"/>
  <c i="1" r="AS102"/>
  <c i="25" r="J126"/>
  <c r="BK123"/>
  <c r="BK120"/>
  <c i="23" r="J125"/>
  <c r="BK121"/>
  <c i="22" r="J230"/>
  <c r="BK227"/>
  <c r="BK223"/>
  <c r="BK214"/>
  <c r="BK211"/>
  <c r="J207"/>
  <c r="J203"/>
  <c r="BK189"/>
  <c r="J176"/>
  <c r="J171"/>
  <c r="J165"/>
  <c r="BK156"/>
  <c r="J148"/>
  <c r="J144"/>
  <c r="J140"/>
  <c r="BK127"/>
  <c r="J124"/>
  <c r="BK121"/>
  <c i="21" r="J123"/>
  <c i="20" r="J127"/>
  <c i="19" r="J182"/>
  <c r="BK172"/>
  <c r="J169"/>
  <c r="J166"/>
  <c r="J156"/>
  <c r="BK153"/>
  <c r="J144"/>
  <c r="J124"/>
  <c r="BK121"/>
  <c r="J121"/>
  <c i="18" r="J142"/>
  <c r="J138"/>
  <c i="17" r="BK123"/>
  <c i="16" r="J251"/>
  <c r="J244"/>
  <c r="BK238"/>
  <c r="BK234"/>
  <c r="BK230"/>
  <c r="BK228"/>
  <c r="BK223"/>
  <c r="BK218"/>
  <c r="BK210"/>
  <c r="BK201"/>
  <c r="J196"/>
  <c r="J173"/>
  <c r="BK170"/>
  <c r="J167"/>
  <c r="J157"/>
  <c r="BK153"/>
  <c r="J146"/>
  <c i="15" r="J133"/>
  <c r="J128"/>
  <c r="J121"/>
  <c i="14" r="BK121"/>
  <c i="13" r="BK278"/>
  <c r="J278"/>
  <c r="BK275"/>
  <c r="J270"/>
  <c r="BK267"/>
  <c r="J263"/>
  <c r="BK259"/>
  <c r="J253"/>
  <c r="J248"/>
  <c r="BK242"/>
  <c r="J236"/>
  <c r="J230"/>
  <c r="J224"/>
  <c r="J217"/>
  <c r="BK210"/>
  <c r="BK205"/>
  <c r="BK198"/>
  <c r="BK194"/>
  <c r="J165"/>
  <c r="BK151"/>
  <c r="J146"/>
  <c r="J125"/>
  <c i="12" r="BK132"/>
  <c i="11" r="BK131"/>
  <c r="J129"/>
  <c r="BK121"/>
  <c i="10" r="BK249"/>
  <c r="J249"/>
  <c r="J246"/>
  <c r="BK240"/>
  <c r="J226"/>
  <c r="BK224"/>
  <c r="J222"/>
  <c r="BK220"/>
  <c r="J218"/>
  <c r="BK212"/>
  <c r="BK207"/>
  <c r="J199"/>
  <c r="J181"/>
  <c r="J168"/>
  <c r="BK163"/>
  <c r="J157"/>
  <c r="BK147"/>
  <c r="BK141"/>
  <c r="J134"/>
  <c r="BK121"/>
  <c i="8" r="J137"/>
  <c r="BK125"/>
  <c i="7" r="J232"/>
  <c r="J225"/>
  <c r="J215"/>
  <c r="J202"/>
  <c r="BK199"/>
  <c r="BK196"/>
  <c r="BK193"/>
  <c r="BK179"/>
  <c r="BK175"/>
  <c r="J162"/>
  <c r="J157"/>
  <c r="BK154"/>
  <c r="J151"/>
  <c r="BK146"/>
  <c i="6" r="J121"/>
  <c i="5" r="BK170"/>
  <c r="BK161"/>
  <c r="J158"/>
  <c r="BK146"/>
  <c r="BK129"/>
  <c r="J124"/>
  <c i="4" r="J131"/>
  <c i="3" r="BK121"/>
  <c i="2" r="BK250"/>
  <c r="J250"/>
  <c r="J246"/>
  <c r="J243"/>
  <c r="J227"/>
  <c r="BK224"/>
  <c r="J217"/>
  <c r="J206"/>
  <c r="BK193"/>
  <c r="J189"/>
  <c r="BK186"/>
  <c r="BK142"/>
  <c r="BK134"/>
  <c r="J129"/>
  <c r="BK124"/>
  <c i="1" r="AS122"/>
  <c r="AS99"/>
  <c r="AS95"/>
  <c i="25" r="BK133"/>
  <c r="BK130"/>
  <c r="BK126"/>
  <c r="J117"/>
  <c i="24" r="BK128"/>
  <c r="J123"/>
  <c i="23" r="BK125"/>
  <c r="J123"/>
  <c i="22" r="BK230"/>
  <c r="BK220"/>
  <c r="BK200"/>
  <c r="J194"/>
  <c r="J186"/>
  <c r="J181"/>
  <c r="BK176"/>
  <c r="BK165"/>
  <c r="J151"/>
  <c r="BK137"/>
  <c r="BK132"/>
  <c i="21" r="BK123"/>
  <c i="20" r="BK131"/>
  <c r="BK129"/>
  <c r="BK125"/>
  <c r="BK123"/>
  <c i="19" r="BK184"/>
  <c r="BK182"/>
  <c r="BK166"/>
  <c r="BK161"/>
  <c r="BK139"/>
  <c r="BK135"/>
  <c r="J132"/>
  <c r="J127"/>
  <c i="18" r="J133"/>
  <c r="J121"/>
  <c i="16" r="BK265"/>
  <c r="J265"/>
  <c r="BK263"/>
  <c r="BK261"/>
  <c r="BK259"/>
  <c r="BK255"/>
  <c r="BK248"/>
  <c r="J240"/>
  <c r="J238"/>
  <c r="J226"/>
  <c r="J215"/>
  <c r="J207"/>
  <c r="BK196"/>
  <c r="J183"/>
  <c r="BK167"/>
  <c r="J162"/>
  <c r="J153"/>
  <c r="BK150"/>
  <c r="J143"/>
  <c r="BK136"/>
  <c r="J125"/>
  <c i="15" r="BK128"/>
  <c i="13" r="J267"/>
  <c r="BK265"/>
  <c r="BK263"/>
  <c r="BK248"/>
  <c r="J242"/>
  <c r="J240"/>
  <c r="BK238"/>
  <c r="J234"/>
  <c r="BK232"/>
  <c r="BK226"/>
  <c r="BK214"/>
  <c r="J205"/>
  <c r="BK182"/>
  <c r="J174"/>
  <c r="J160"/>
  <c r="BK156"/>
  <c r="BK153"/>
  <c r="J151"/>
  <c r="J143"/>
  <c r="BK140"/>
  <c r="J136"/>
  <c r="J129"/>
  <c r="BK125"/>
  <c i="12" r="J127"/>
  <c r="BK123"/>
  <c i="11" r="BK133"/>
  <c r="BK125"/>
  <c r="J123"/>
  <c i="10" r="BK246"/>
  <c r="BK236"/>
  <c r="J224"/>
  <c r="BK222"/>
  <c r="BK216"/>
  <c r="J207"/>
  <c r="J204"/>
  <c r="BK199"/>
  <c r="BK189"/>
  <c r="J184"/>
  <c r="BK173"/>
  <c r="BK152"/>
  <c i="9" r="BK121"/>
  <c i="8" r="J130"/>
  <c r="J121"/>
  <c i="7" r="BK225"/>
  <c r="BK219"/>
  <c r="BK217"/>
  <c r="BK207"/>
  <c r="J199"/>
  <c r="J196"/>
  <c r="J190"/>
  <c r="J179"/>
  <c r="J175"/>
  <c r="BK167"/>
  <c r="BK162"/>
  <c r="BK151"/>
  <c r="BK141"/>
  <c r="J138"/>
  <c r="BK133"/>
  <c r="BK129"/>
  <c r="BK121"/>
  <c i="6" r="BK126"/>
  <c i="5" r="J177"/>
  <c r="J174"/>
  <c r="BK172"/>
  <c r="J168"/>
  <c r="BK164"/>
  <c r="BK155"/>
  <c r="J150"/>
  <c r="J146"/>
  <c r="BK133"/>
  <c r="J121"/>
  <c i="4" r="BK126"/>
  <c i="3" r="J121"/>
  <c i="2" r="BK243"/>
  <c r="J237"/>
  <c r="J233"/>
  <c r="J224"/>
  <c r="BK211"/>
  <c r="BK201"/>
  <c r="BK196"/>
  <c r="J193"/>
  <c r="J182"/>
  <c r="BK178"/>
  <c r="J168"/>
  <c r="BK158"/>
  <c r="J150"/>
  <c r="J147"/>
  <c r="J134"/>
  <c r="J121"/>
  <c i="1" r="AS114"/>
  <c r="AS110"/>
  <c r="AS106"/>
  <c i="22" r="BK232"/>
  <c r="J223"/>
  <c r="BK218"/>
  <c r="BK216"/>
  <c r="J211"/>
  <c r="BK207"/>
  <c r="J200"/>
  <c r="BK197"/>
  <c r="BK194"/>
  <c r="J189"/>
  <c r="BK168"/>
  <c r="BK160"/>
  <c r="J156"/>
  <c r="BK151"/>
  <c r="BK144"/>
  <c r="J132"/>
  <c r="J127"/>
  <c i="21" r="J133"/>
  <c r="J128"/>
  <c i="20" r="BK127"/>
  <c r="BK121"/>
  <c i="19" r="BK178"/>
  <c r="J174"/>
  <c r="J172"/>
  <c r="J161"/>
  <c r="J153"/>
  <c r="J148"/>
  <c r="J139"/>
  <c r="BK127"/>
  <c i="18" r="BK142"/>
  <c r="BK138"/>
  <c r="BK128"/>
  <c r="BK121"/>
  <c i="17" r="J123"/>
  <c r="J121"/>
  <c i="16" r="J263"/>
  <c r="J261"/>
  <c r="J259"/>
  <c r="BK257"/>
  <c r="J255"/>
  <c r="J248"/>
  <c r="J246"/>
  <c r="BK244"/>
  <c r="BK240"/>
  <c r="J234"/>
  <c r="J230"/>
  <c r="J210"/>
  <c r="BK207"/>
  <c r="J203"/>
  <c r="J199"/>
  <c r="BK192"/>
  <c r="J188"/>
  <c r="BK183"/>
  <c r="BK176"/>
  <c r="J170"/>
  <c r="BK162"/>
  <c r="J150"/>
  <c r="J140"/>
  <c r="J136"/>
  <c r="BK129"/>
  <c r="BK125"/>
  <c i="15" r="BK138"/>
  <c r="BK133"/>
  <c i="14" r="J121"/>
  <c i="13" r="BK270"/>
  <c r="J246"/>
  <c r="J244"/>
  <c r="BK240"/>
  <c r="BK236"/>
  <c r="BK234"/>
  <c r="BK230"/>
  <c r="BK228"/>
  <c r="BK224"/>
  <c r="BK221"/>
  <c r="J214"/>
  <c r="J202"/>
  <c r="BK190"/>
  <c r="J185"/>
  <c r="J182"/>
  <c r="J168"/>
  <c r="J156"/>
  <c r="BK149"/>
  <c r="BK146"/>
  <c r="BK143"/>
  <c i="12" r="BK127"/>
  <c r="J123"/>
  <c i="11" r="J133"/>
  <c r="BK129"/>
  <c r="J127"/>
  <c r="J125"/>
  <c r="BK123"/>
  <c r="J121"/>
  <c i="10" r="J240"/>
  <c r="BK238"/>
  <c r="BK234"/>
  <c r="BK231"/>
  <c r="J228"/>
  <c r="J220"/>
  <c r="J212"/>
  <c r="BK194"/>
  <c r="BK181"/>
  <c r="BK178"/>
  <c r="BK168"/>
  <c r="J160"/>
  <c r="J152"/>
  <c r="J147"/>
  <c r="BK144"/>
  <c r="J129"/>
  <c r="J124"/>
  <c i="9" r="J121"/>
  <c i="8" r="BK137"/>
  <c r="BK130"/>
  <c i="7" r="BK232"/>
  <c r="J229"/>
  <c r="BK221"/>
  <c r="J211"/>
  <c r="J207"/>
  <c r="BK202"/>
  <c r="J193"/>
  <c r="J185"/>
  <c r="BK182"/>
  <c r="J170"/>
  <c r="J167"/>
  <c r="J154"/>
  <c r="BK124"/>
  <c i="6" r="BK121"/>
  <c i="5" r="BK168"/>
  <c r="J142"/>
  <c r="J138"/>
  <c r="J133"/>
  <c r="BK124"/>
  <c r="BK121"/>
  <c i="4" r="J136"/>
  <c r="BK131"/>
  <c r="J126"/>
  <c r="BK121"/>
  <c i="3" r="BK124"/>
  <c i="2" r="BK246"/>
  <c r="J239"/>
  <c r="BK237"/>
  <c r="BK230"/>
  <c r="BK227"/>
  <c r="BK221"/>
  <c r="BK217"/>
  <c r="J211"/>
  <c r="BK206"/>
  <c r="J201"/>
  <c r="J196"/>
  <c r="J186"/>
  <c r="J174"/>
  <c r="J158"/>
  <c r="BK150"/>
  <c r="BK147"/>
  <c r="J142"/>
  <c r="BK138"/>
  <c r="BK129"/>
  <c i="1" r="AS118"/>
  <c i="14" r="F39"/>
  <c i="1" r="BD112"/>
  <c i="9" r="F37"/>
  <c i="1" r="BB105"/>
  <c i="14" r="J36"/>
  <c i="1" r="AW112"/>
  <c i="9" r="F39"/>
  <c i="1" r="BD105"/>
  <c i="14" r="F38"/>
  <c i="1" r="BC112"/>
  <c i="9" r="J36"/>
  <c i="1" r="AW105"/>
  <c i="14" r="F37"/>
  <c i="1" r="BB112"/>
  <c i="9" r="F38"/>
  <c i="1" r="BC105"/>
  <c i="2" l="1" r="T120"/>
  <c i="4" r="T120"/>
  <c i="5" r="BK120"/>
  <c r="J120"/>
  <c r="J98"/>
  <c i="6" r="P120"/>
  <c i="1" r="AU101"/>
  <c i="7" r="P120"/>
  <c i="1" r="AU103"/>
  <c i="8" r="R120"/>
  <c i="10" r="BK120"/>
  <c r="J120"/>
  <c i="11" r="T120"/>
  <c i="12" r="P122"/>
  <c r="P121"/>
  <c i="1" r="AU109"/>
  <c i="13" r="R124"/>
  <c r="R123"/>
  <c r="R122"/>
  <c i="15" r="R120"/>
  <c i="16" r="T124"/>
  <c r="T123"/>
  <c r="T122"/>
  <c i="17" r="R120"/>
  <c i="18" r="BK120"/>
  <c r="J120"/>
  <c r="J98"/>
  <c i="19" r="BK120"/>
  <c r="J120"/>
  <c r="J98"/>
  <c i="20" r="R120"/>
  <c i="22" r="BK120"/>
  <c r="J120"/>
  <c i="2" r="BK120"/>
  <c r="J120"/>
  <c r="J98"/>
  <c i="3" r="BK120"/>
  <c r="J120"/>
  <c r="R120"/>
  <c i="4" r="P120"/>
  <c i="1" r="AU98"/>
  <c i="5" r="R120"/>
  <c i="6" r="R120"/>
  <c i="7" r="R120"/>
  <c i="8" r="T120"/>
  <c i="10" r="P120"/>
  <c i="1" r="AU107"/>
  <c i="11" r="R120"/>
  <c i="12" r="R122"/>
  <c r="R121"/>
  <c i="13" r="BK124"/>
  <c r="J124"/>
  <c r="J100"/>
  <c i="15" r="T120"/>
  <c i="16" r="P124"/>
  <c r="P123"/>
  <c r="P122"/>
  <c i="1" r="AU115"/>
  <c i="17" r="P120"/>
  <c i="1" r="AU116"/>
  <c i="18" r="R120"/>
  <c i="19" r="R120"/>
  <c i="20" r="P120"/>
  <c i="1" r="AU120"/>
  <c i="22" r="R120"/>
  <c i="23" r="T120"/>
  <c i="24" r="P122"/>
  <c r="P121"/>
  <c i="1" r="AU125"/>
  <c i="25" r="R116"/>
  <c i="2" r="P120"/>
  <c i="1" r="AU96"/>
  <c i="3" r="T120"/>
  <c i="4" r="BK120"/>
  <c r="J120"/>
  <c r="J98"/>
  <c i="5" r="T120"/>
  <c i="6" r="BK120"/>
  <c r="J120"/>
  <c i="7" r="BK120"/>
  <c r="J120"/>
  <c r="J98"/>
  <c i="8" r="P120"/>
  <c i="1" r="AU104"/>
  <c i="10" r="T120"/>
  <c i="11" r="BK120"/>
  <c r="J120"/>
  <c r="J98"/>
  <c i="12" r="T122"/>
  <c r="T121"/>
  <c i="13" r="T124"/>
  <c r="T123"/>
  <c r="T122"/>
  <c i="15" r="P120"/>
  <c i="1" r="AU113"/>
  <c i="16" r="R124"/>
  <c r="R123"/>
  <c r="R122"/>
  <c i="17" r="BK120"/>
  <c r="J120"/>
  <c r="J98"/>
  <c i="18" r="P120"/>
  <c i="1" r="AU117"/>
  <c i="19" r="T120"/>
  <c i="20" r="BK120"/>
  <c r="J120"/>
  <c r="J98"/>
  <c i="22" r="P120"/>
  <c i="1" r="AU123"/>
  <c i="23" r="P120"/>
  <c i="1" r="AU124"/>
  <c i="24" r="BK122"/>
  <c r="J122"/>
  <c r="J99"/>
  <c r="R122"/>
  <c r="R121"/>
  <c i="25" r="P116"/>
  <c i="1" r="AU126"/>
  <c i="2" r="R120"/>
  <c i="3" r="P120"/>
  <c i="1" r="AU97"/>
  <c i="4" r="R120"/>
  <c i="5" r="P120"/>
  <c i="1" r="AU100"/>
  <c i="6" r="T120"/>
  <c i="7" r="T120"/>
  <c i="8" r="BK120"/>
  <c r="J120"/>
  <c i="10" r="R120"/>
  <c i="11" r="P120"/>
  <c i="1" r="AU108"/>
  <c i="12" r="BK122"/>
  <c r="J122"/>
  <c r="J99"/>
  <c i="13" r="P124"/>
  <c r="P123"/>
  <c r="P122"/>
  <c i="1" r="AU111"/>
  <c i="15" r="BK120"/>
  <c r="J120"/>
  <c i="16" r="BK124"/>
  <c r="J124"/>
  <c r="J100"/>
  <c i="17" r="T120"/>
  <c i="18" r="T120"/>
  <c i="19" r="P120"/>
  <c i="1" r="AU119"/>
  <c i="20" r="T120"/>
  <c i="22" r="T120"/>
  <c i="23" r="BK120"/>
  <c r="J120"/>
  <c r="J98"/>
  <c r="R120"/>
  <c i="24" r="T122"/>
  <c r="T121"/>
  <c i="25" r="BK116"/>
  <c r="J116"/>
  <c r="J96"/>
  <c r="T116"/>
  <c i="2" r="J91"/>
  <c r="F94"/>
  <c r="BE121"/>
  <c r="BE182"/>
  <c r="BE206"/>
  <c r="BE221"/>
  <c r="BE233"/>
  <c r="BE243"/>
  <c i="3" r="F117"/>
  <c i="4" r="J93"/>
  <c r="F117"/>
  <c i="5" r="F94"/>
  <c r="BE129"/>
  <c r="BE155"/>
  <c r="BE161"/>
  <c r="BE170"/>
  <c i="6" r="F94"/>
  <c r="E108"/>
  <c i="7" r="J114"/>
  <c r="F117"/>
  <c r="BE129"/>
  <c r="BE133"/>
  <c r="BE138"/>
  <c r="BE146"/>
  <c r="BE154"/>
  <c r="BE170"/>
  <c r="BE175"/>
  <c r="BE182"/>
  <c r="BE193"/>
  <c r="BE196"/>
  <c r="BE207"/>
  <c r="BE232"/>
  <c i="8" r="E85"/>
  <c r="J91"/>
  <c r="F117"/>
  <c r="BE121"/>
  <c i="9" r="J91"/>
  <c r="F94"/>
  <c i="10" r="E85"/>
  <c r="J91"/>
  <c r="J116"/>
  <c r="BE134"/>
  <c r="BE152"/>
  <c r="BE163"/>
  <c r="BE173"/>
  <c r="BE181"/>
  <c r="BE199"/>
  <c r="BE204"/>
  <c r="BE212"/>
  <c r="BE216"/>
  <c r="BE220"/>
  <c r="BE222"/>
  <c r="BE231"/>
  <c r="BE238"/>
  <c i="11" r="E85"/>
  <c r="J93"/>
  <c r="J114"/>
  <c r="BE123"/>
  <c r="BE133"/>
  <c i="12" r="F94"/>
  <c i="13" r="E85"/>
  <c r="J91"/>
  <c r="BE125"/>
  <c r="BE129"/>
  <c r="BE140"/>
  <c r="BE149"/>
  <c r="BE168"/>
  <c r="BE174"/>
  <c r="BE224"/>
  <c r="BE230"/>
  <c r="BE234"/>
  <c r="BE246"/>
  <c r="BE263"/>
  <c i="14" r="E85"/>
  <c r="J93"/>
  <c i="15" r="F94"/>
  <c r="J116"/>
  <c i="16" r="F94"/>
  <c r="BE146"/>
  <c r="BE153"/>
  <c r="BE162"/>
  <c r="BE170"/>
  <c r="BE238"/>
  <c r="BE248"/>
  <c r="BE263"/>
  <c i="17" r="J91"/>
  <c r="BE123"/>
  <c i="18" r="E108"/>
  <c r="J116"/>
  <c r="BE133"/>
  <c r="BE142"/>
  <c i="19" r="F94"/>
  <c r="E108"/>
  <c r="J116"/>
  <c r="BE139"/>
  <c r="BE169"/>
  <c i="20" r="E85"/>
  <c r="J114"/>
  <c r="F117"/>
  <c r="BE121"/>
  <c r="BE125"/>
  <c i="21" r="E109"/>
  <c i="22" r="J114"/>
  <c r="F117"/>
  <c r="BE121"/>
  <c r="BE144"/>
  <c r="BE165"/>
  <c r="BE168"/>
  <c r="BE176"/>
  <c r="BE181"/>
  <c r="BE218"/>
  <c r="BE230"/>
  <c r="BE232"/>
  <c i="2" r="E85"/>
  <c r="BE124"/>
  <c r="BE134"/>
  <c r="BE186"/>
  <c r="BE189"/>
  <c r="BE224"/>
  <c r="BE227"/>
  <c r="BE246"/>
  <c i="3" r="E85"/>
  <c r="J91"/>
  <c r="BE121"/>
  <c i="4" r="E108"/>
  <c r="J114"/>
  <c r="BE121"/>
  <c r="BE136"/>
  <c i="5" r="J91"/>
  <c r="J116"/>
  <c r="BE121"/>
  <c r="BE133"/>
  <c r="BE158"/>
  <c r="BE177"/>
  <c i="6" r="J116"/>
  <c i="7" r="E85"/>
  <c r="J93"/>
  <c r="BE121"/>
  <c r="BE157"/>
  <c r="BE202"/>
  <c r="BE211"/>
  <c r="BE217"/>
  <c r="BE219"/>
  <c i="9" r="E85"/>
  <c i="10" r="F117"/>
  <c r="BE129"/>
  <c r="BE141"/>
  <c r="BE144"/>
  <c r="BE168"/>
  <c r="BE189"/>
  <c r="BE218"/>
  <c i="11" r="F94"/>
  <c r="BE127"/>
  <c r="BE129"/>
  <c r="BE131"/>
  <c i="12" r="E109"/>
  <c r="J115"/>
  <c r="BE127"/>
  <c i="13" r="J93"/>
  <c r="BE143"/>
  <c r="BE146"/>
  <c r="BE151"/>
  <c r="BE165"/>
  <c r="BE194"/>
  <c r="BE198"/>
  <c r="BE205"/>
  <c r="BE221"/>
  <c r="BE259"/>
  <c r="BE267"/>
  <c r="BE270"/>
  <c i="14" r="F117"/>
  <c r="BE121"/>
  <c r="BK120"/>
  <c r="J120"/>
  <c r="J98"/>
  <c i="15" r="BE128"/>
  <c r="BE133"/>
  <c i="16" r="E110"/>
  <c r="BE125"/>
  <c r="BE129"/>
  <c r="BE143"/>
  <c r="BE173"/>
  <c r="BE196"/>
  <c r="BE207"/>
  <c r="BE228"/>
  <c r="BE230"/>
  <c r="BE240"/>
  <c r="BE255"/>
  <c r="BE265"/>
  <c i="17" r="J93"/>
  <c r="E108"/>
  <c r="F117"/>
  <c r="BE121"/>
  <c i="18" r="F94"/>
  <c i="19" r="BE121"/>
  <c r="BE127"/>
  <c r="BE178"/>
  <c r="BE184"/>
  <c i="20" r="BE131"/>
  <c i="21" r="J93"/>
  <c r="F118"/>
  <c r="BE128"/>
  <c i="22" r="BE124"/>
  <c r="BE140"/>
  <c r="BE156"/>
  <c r="BE160"/>
  <c r="BE171"/>
  <c r="BE214"/>
  <c r="BE223"/>
  <c i="23" r="E85"/>
  <c r="F117"/>
  <c i="24" r="J91"/>
  <c r="F94"/>
  <c r="BE123"/>
  <c r="BE128"/>
  <c i="25" r="J89"/>
  <c r="F92"/>
  <c r="J112"/>
  <c r="BE117"/>
  <c r="BE123"/>
  <c i="2" r="J93"/>
  <c r="BE129"/>
  <c r="BE147"/>
  <c r="BE150"/>
  <c r="BE168"/>
  <c r="BE178"/>
  <c r="BE201"/>
  <c r="BE211"/>
  <c r="BE217"/>
  <c r="BE230"/>
  <c r="BE250"/>
  <c i="3" r="J116"/>
  <c i="4" r="BE126"/>
  <c i="5" r="E108"/>
  <c r="BE138"/>
  <c r="BE142"/>
  <c r="BE146"/>
  <c r="BE150"/>
  <c r="BE164"/>
  <c r="BE168"/>
  <c r="BE172"/>
  <c i="6" r="J114"/>
  <c r="BE121"/>
  <c i="7" r="BE141"/>
  <c r="BE179"/>
  <c r="BE185"/>
  <c r="BE215"/>
  <c i="8" r="BE125"/>
  <c i="9" r="J93"/>
  <c r="BK120"/>
  <c r="J120"/>
  <c i="10" r="BE121"/>
  <c r="BE124"/>
  <c r="BE157"/>
  <c r="BE160"/>
  <c r="BE184"/>
  <c r="BE194"/>
  <c r="BE226"/>
  <c r="BE228"/>
  <c r="BE234"/>
  <c r="BE236"/>
  <c r="BE246"/>
  <c r="BE249"/>
  <c i="11" r="BE121"/>
  <c r="BE125"/>
  <c i="12" r="J93"/>
  <c r="BE123"/>
  <c r="BE132"/>
  <c i="13" r="F119"/>
  <c r="BE136"/>
  <c r="BE153"/>
  <c r="BE156"/>
  <c r="BE182"/>
  <c r="BE185"/>
  <c r="BE190"/>
  <c r="BE202"/>
  <c r="BE217"/>
  <c r="BE226"/>
  <c r="BE232"/>
  <c r="BE236"/>
  <c r="BE242"/>
  <c r="BE244"/>
  <c r="BE248"/>
  <c r="BE253"/>
  <c r="BE275"/>
  <c r="BE278"/>
  <c i="15" r="J91"/>
  <c r="BE138"/>
  <c i="16" r="BE136"/>
  <c r="BE140"/>
  <c r="BE150"/>
  <c r="BE157"/>
  <c r="BE183"/>
  <c r="BE188"/>
  <c r="BE192"/>
  <c r="BE201"/>
  <c r="BE215"/>
  <c r="BE223"/>
  <c r="BE226"/>
  <c r="BE234"/>
  <c r="BE244"/>
  <c r="BE246"/>
  <c r="BE251"/>
  <c r="BE257"/>
  <c i="18" r="J91"/>
  <c r="BE121"/>
  <c r="BE138"/>
  <c i="19" r="J114"/>
  <c r="BE124"/>
  <c r="BE135"/>
  <c r="BE144"/>
  <c r="BE148"/>
  <c r="BE172"/>
  <c r="BE174"/>
  <c i="20" r="BE127"/>
  <c i="21" r="J91"/>
  <c r="BE123"/>
  <c r="BE133"/>
  <c i="22" r="E85"/>
  <c r="J93"/>
  <c r="BE148"/>
  <c r="BE186"/>
  <c r="BE194"/>
  <c r="BE197"/>
  <c r="BE207"/>
  <c r="BE216"/>
  <c r="BE220"/>
  <c i="23" r="J116"/>
  <c r="BE121"/>
  <c r="BE123"/>
  <c i="24" r="E85"/>
  <c r="J93"/>
  <c i="25" r="E85"/>
  <c r="BE130"/>
  <c r="BE133"/>
  <c i="2" r="BE138"/>
  <c r="BE142"/>
  <c r="BE158"/>
  <c r="BE174"/>
  <c r="BE193"/>
  <c r="BE196"/>
  <c r="BE237"/>
  <c r="BE239"/>
  <c i="3" r="BE124"/>
  <c i="4" r="BE131"/>
  <c i="5" r="BE124"/>
  <c r="BE174"/>
  <c i="6" r="BE126"/>
  <c i="7" r="BE124"/>
  <c r="BE151"/>
  <c r="BE162"/>
  <c r="BE167"/>
  <c r="BE190"/>
  <c r="BE199"/>
  <c r="BE221"/>
  <c r="BE225"/>
  <c r="BE229"/>
  <c r="BE234"/>
  <c i="8" r="J93"/>
  <c r="BE130"/>
  <c r="BE137"/>
  <c i="9" r="BE121"/>
  <c i="10" r="BE147"/>
  <c r="BE178"/>
  <c r="BE207"/>
  <c r="BE224"/>
  <c r="BE240"/>
  <c i="13" r="BE160"/>
  <c r="BE171"/>
  <c r="BE210"/>
  <c r="BE214"/>
  <c r="BE228"/>
  <c r="BE238"/>
  <c r="BE240"/>
  <c r="BE265"/>
  <c i="14" r="J91"/>
  <c i="15" r="E85"/>
  <c r="BE121"/>
  <c i="16" r="J91"/>
  <c r="J93"/>
  <c r="BE167"/>
  <c r="BE176"/>
  <c r="BE199"/>
  <c r="BE203"/>
  <c r="BE210"/>
  <c r="BE218"/>
  <c r="BE259"/>
  <c r="BE261"/>
  <c i="18" r="BE128"/>
  <c i="19" r="BE132"/>
  <c r="BE153"/>
  <c r="BE156"/>
  <c r="BE161"/>
  <c r="BE166"/>
  <c r="BE182"/>
  <c i="20" r="J93"/>
  <c r="BE123"/>
  <c r="BE129"/>
  <c i="21" r="BK122"/>
  <c r="J122"/>
  <c r="J99"/>
  <c i="22" r="BE127"/>
  <c r="BE132"/>
  <c r="BE137"/>
  <c r="BE151"/>
  <c r="BE189"/>
  <c r="BE200"/>
  <c r="BE203"/>
  <c r="BE211"/>
  <c r="BE227"/>
  <c i="23" r="J91"/>
  <c r="BE125"/>
  <c i="25" r="BE120"/>
  <c r="BE126"/>
  <c i="2" r="F36"/>
  <c i="1" r="BA96"/>
  <c i="11" r="F37"/>
  <c i="1" r="BB108"/>
  <c i="12" r="J36"/>
  <c i="1" r="AW109"/>
  <c i="20" r="F37"/>
  <c i="1" r="BB120"/>
  <c i="21" r="J36"/>
  <c i="1" r="AW121"/>
  <c i="5" r="F36"/>
  <c i="1" r="BA100"/>
  <c i="13" r="F36"/>
  <c i="1" r="BA111"/>
  <c i="17" r="F39"/>
  <c i="1" r="BD116"/>
  <c i="20" r="J36"/>
  <c i="1" r="AW120"/>
  <c i="6" r="J32"/>
  <c i="1" r="AG101"/>
  <c i="8" r="F39"/>
  <c i="1" r="BD104"/>
  <c i="10" r="J36"/>
  <c i="1" r="AW107"/>
  <c i="19" r="F36"/>
  <c i="1" r="BA119"/>
  <c i="3" r="F37"/>
  <c i="1" r="BB97"/>
  <c i="4" r="J36"/>
  <c i="1" r="AW98"/>
  <c i="5" r="J36"/>
  <c i="1" r="AW100"/>
  <c i="6" r="J36"/>
  <c i="1" r="AW101"/>
  <c i="7" r="F37"/>
  <c i="1" r="BB103"/>
  <c i="11" r="F38"/>
  <c i="1" r="BC108"/>
  <c i="18" r="J36"/>
  <c i="1" r="AW117"/>
  <c i="24" r="F36"/>
  <c i="1" r="BA125"/>
  <c i="25" r="F36"/>
  <c i="1" r="BC126"/>
  <c i="9" r="J32"/>
  <c i="1" r="AG105"/>
  <c i="9" r="F35"/>
  <c i="1" r="AZ105"/>
  <c i="2" r="F38"/>
  <c i="1" r="BC96"/>
  <c i="3" r="F38"/>
  <c i="1" r="BC97"/>
  <c i="4" r="F36"/>
  <c i="1" r="BA98"/>
  <c i="4" r="F38"/>
  <c i="1" r="BC98"/>
  <c i="5" r="F38"/>
  <c i="1" r="BC100"/>
  <c i="6" r="F37"/>
  <c i="1" r="BB101"/>
  <c i="7" r="J36"/>
  <c i="1" r="AW103"/>
  <c i="8" r="J36"/>
  <c i="1" r="AW104"/>
  <c i="10" r="F37"/>
  <c i="1" r="BB107"/>
  <c i="13" r="F39"/>
  <c i="1" r="BD111"/>
  <c i="17" r="F38"/>
  <c i="1" r="BC116"/>
  <c i="18" r="F38"/>
  <c i="1" r="BC117"/>
  <c i="20" r="F36"/>
  <c i="1" r="BA120"/>
  <c i="22" r="F38"/>
  <c i="1" r="BC123"/>
  <c i="5" r="F39"/>
  <c i="1" r="BD100"/>
  <c i="8" r="F36"/>
  <c i="1" r="BA104"/>
  <c i="13" r="J36"/>
  <c i="1" r="AW111"/>
  <c i="23" r="F36"/>
  <c i="1" r="BA124"/>
  <c i="24" r="F37"/>
  <c i="1" r="BB125"/>
  <c i="25" r="F34"/>
  <c i="1" r="BA126"/>
  <c i="7" r="F36"/>
  <c i="1" r="BA103"/>
  <c i="16" r="F38"/>
  <c i="1" r="BC115"/>
  <c i="20" r="F39"/>
  <c i="1" r="BD120"/>
  <c i="22" r="J36"/>
  <c i="1" r="AW123"/>
  <c i="8" r="J32"/>
  <c i="1" r="AG104"/>
  <c i="10" r="F39"/>
  <c i="1" r="BD107"/>
  <c i="15" r="J36"/>
  <c i="1" r="AW113"/>
  <c i="16" r="F37"/>
  <c i="1" r="BB115"/>
  <c i="19" r="F39"/>
  <c i="1" r="BD119"/>
  <c i="14" r="F35"/>
  <c i="1" r="AZ112"/>
  <c i="15" r="F38"/>
  <c i="1" r="BC113"/>
  <c i="16" r="J36"/>
  <c i="1" r="AW115"/>
  <c i="19" r="F37"/>
  <c i="1" r="BB119"/>
  <c i="2" r="J36"/>
  <c i="1" r="AW96"/>
  <c i="3" r="J32"/>
  <c i="1" r="AG97"/>
  <c i="4" r="F39"/>
  <c i="1" r="BD98"/>
  <c i="8" r="F37"/>
  <c i="1" r="BB104"/>
  <c i="10" r="F38"/>
  <c i="1" r="BC107"/>
  <c i="12" r="F38"/>
  <c i="1" r="BC109"/>
  <c i="15" r="F39"/>
  <c i="1" r="BD113"/>
  <c i="16" r="F39"/>
  <c i="1" r="BD115"/>
  <c i="19" r="J36"/>
  <c i="1" r="AW119"/>
  <c i="21" r="F36"/>
  <c i="1" r="BA121"/>
  <c i="22" r="F37"/>
  <c i="1" r="BB123"/>
  <c i="2" r="F37"/>
  <c i="1" r="BB96"/>
  <c i="6" r="F38"/>
  <c i="1" r="BC101"/>
  <c i="15" r="F37"/>
  <c i="1" r="BB113"/>
  <c i="16" r="F36"/>
  <c i="1" r="BA115"/>
  <c i="23" r="J36"/>
  <c i="1" r="AW124"/>
  <c i="24" r="F38"/>
  <c i="1" r="BC125"/>
  <c i="25" r="F35"/>
  <c i="1" r="BB126"/>
  <c i="2" r="F39"/>
  <c i="1" r="BD96"/>
  <c i="12" r="F37"/>
  <c i="1" r="BB109"/>
  <c i="13" r="F37"/>
  <c i="1" r="BB111"/>
  <c i="17" r="F37"/>
  <c i="1" r="BB116"/>
  <c i="18" r="F36"/>
  <c i="1" r="BA117"/>
  <c i="20" r="F38"/>
  <c i="1" r="BC120"/>
  <c i="21" r="F38"/>
  <c i="1" r="BC121"/>
  <c i="22" r="F39"/>
  <c i="1" r="BD123"/>
  <c r="AS94"/>
  <c i="3" r="F36"/>
  <c i="1" r="BA97"/>
  <c i="10" r="J32"/>
  <c i="1" r="AG107"/>
  <c i="15" r="F36"/>
  <c i="1" r="BA113"/>
  <c i="22" r="J32"/>
  <c i="1" r="AG123"/>
  <c i="6" r="F36"/>
  <c i="1" r="BA101"/>
  <c i="6" r="F39"/>
  <c i="1" r="BD101"/>
  <c i="7" r="F39"/>
  <c i="1" r="BD103"/>
  <c i="11" r="F36"/>
  <c i="1" r="BA108"/>
  <c i="11" r="F39"/>
  <c i="1" r="BD108"/>
  <c i="12" r="F36"/>
  <c i="1" r="BA109"/>
  <c i="17" r="J36"/>
  <c i="1" r="AW116"/>
  <c i="18" r="F37"/>
  <c i="1" r="BB117"/>
  <c i="21" r="F39"/>
  <c i="1" r="BD121"/>
  <c i="23" r="F38"/>
  <c i="1" r="BC124"/>
  <c i="25" r="F37"/>
  <c i="1" r="BD126"/>
  <c i="3" r="J36"/>
  <c i="1" r="AW97"/>
  <c i="3" r="F39"/>
  <c i="1" r="BD97"/>
  <c i="4" r="F37"/>
  <c i="1" r="BB98"/>
  <c i="5" r="F37"/>
  <c i="1" r="BB100"/>
  <c i="7" r="F38"/>
  <c i="1" r="BC103"/>
  <c i="11" r="J36"/>
  <c i="1" r="AW108"/>
  <c i="12" r="F39"/>
  <c i="1" r="BD109"/>
  <c i="13" r="F38"/>
  <c i="1" r="BC111"/>
  <c i="17" r="F36"/>
  <c i="1" r="BA116"/>
  <c i="18" r="F39"/>
  <c i="1" r="BD117"/>
  <c i="19" r="F38"/>
  <c i="1" r="BC119"/>
  <c i="21" r="F37"/>
  <c i="1" r="BB121"/>
  <c i="23" r="F39"/>
  <c i="1" r="BD124"/>
  <c i="24" r="J36"/>
  <c i="1" r="AW125"/>
  <c i="8" r="F38"/>
  <c i="1" r="BC104"/>
  <c i="10" r="F36"/>
  <c i="1" r="BA107"/>
  <c i="15" r="J32"/>
  <c i="1" r="AG113"/>
  <c i="22" r="F36"/>
  <c i="1" r="BA123"/>
  <c i="23" r="F37"/>
  <c i="1" r="BB124"/>
  <c i="24" r="F39"/>
  <c i="1" r="BD125"/>
  <c i="25" r="J34"/>
  <c i="1" r="AW126"/>
  <c i="9" r="F36"/>
  <c i="1" r="BA105"/>
  <c i="14" r="F36"/>
  <c i="1" r="BA112"/>
  <c i="6" l="1" r="J98"/>
  <c i="12" r="BK121"/>
  <c r="J121"/>
  <c r="J98"/>
  <c i="13" r="BK123"/>
  <c r="J123"/>
  <c r="J99"/>
  <c i="21" r="BK121"/>
  <c r="J121"/>
  <c i="9" r="J98"/>
  <c i="10" r="J98"/>
  <c i="3" r="J98"/>
  <c i="8" r="J98"/>
  <c i="15" r="J98"/>
  <c i="16" r="BK123"/>
  <c r="J123"/>
  <c r="J99"/>
  <c i="22" r="J98"/>
  <c i="24" r="BK121"/>
  <c r="J121"/>
  <c r="J98"/>
  <c i="2" r="J32"/>
  <c i="1" r="AG96"/>
  <c i="9" r="J35"/>
  <c i="1" r="AV105"/>
  <c r="AT105"/>
  <c i="19" r="J32"/>
  <c i="1" r="AG119"/>
  <c i="18" r="J32"/>
  <c i="1" r="AG117"/>
  <c r="AU99"/>
  <c r="BD99"/>
  <c r="BB106"/>
  <c r="AX106"/>
  <c r="BC114"/>
  <c r="AY114"/>
  <c i="5" r="J35"/>
  <c i="1" r="AV100"/>
  <c r="AT100"/>
  <c i="16" r="J35"/>
  <c i="1" r="AV115"/>
  <c r="AT115"/>
  <c i="15" r="J35"/>
  <c i="1" r="AV113"/>
  <c r="AT113"/>
  <c i="24" r="J35"/>
  <c i="1" r="AV125"/>
  <c r="AT125"/>
  <c r="BB95"/>
  <c r="BC99"/>
  <c r="AY99"/>
  <c r="BC110"/>
  <c r="AY110"/>
  <c r="BD114"/>
  <c r="BC122"/>
  <c r="AY122"/>
  <c i="5" r="F35"/>
  <c i="1" r="AZ100"/>
  <c i="11" r="J35"/>
  <c i="1" r="AV108"/>
  <c r="AT108"/>
  <c i="24" r="F35"/>
  <c i="1" r="AZ125"/>
  <c r="BA95"/>
  <c r="AW95"/>
  <c r="AU106"/>
  <c r="BA110"/>
  <c r="AW110"/>
  <c r="BA122"/>
  <c r="AW122"/>
  <c i="8" r="F35"/>
  <c i="1" r="AZ104"/>
  <c i="16" r="F35"/>
  <c i="1" r="AZ115"/>
  <c i="21" r="J35"/>
  <c i="1" r="AV121"/>
  <c r="AT121"/>
  <c i="4" r="J32"/>
  <c i="1" r="AG98"/>
  <c i="14" r="J32"/>
  <c i="1" r="AG112"/>
  <c i="20" r="J32"/>
  <c i="1" r="AG120"/>
  <c i="7" r="J32"/>
  <c i="1" r="AG103"/>
  <c r="BC95"/>
  <c r="AY95"/>
  <c r="BC102"/>
  <c r="AY102"/>
  <c r="BC118"/>
  <c r="AY118"/>
  <c i="7" r="F35"/>
  <c i="1" r="AZ103"/>
  <c i="19" r="J35"/>
  <c i="1" r="AV119"/>
  <c r="AT119"/>
  <c r="BB118"/>
  <c r="AX118"/>
  <c i="7" r="J35"/>
  <c i="1" r="AV103"/>
  <c r="AT103"/>
  <c i="17" r="F35"/>
  <c i="1" r="AZ116"/>
  <c i="22" r="J35"/>
  <c i="1" r="AV123"/>
  <c r="AT123"/>
  <c i="8" r="J35"/>
  <c i="1" r="AV104"/>
  <c r="AT104"/>
  <c i="22" r="F35"/>
  <c i="1" r="AZ123"/>
  <c r="BD95"/>
  <c r="BD102"/>
  <c r="AU110"/>
  <c i="2" r="F35"/>
  <c i="1" r="AZ96"/>
  <c i="13" r="J35"/>
  <c i="1" r="AV111"/>
  <c r="AT111"/>
  <c i="20" r="J35"/>
  <c i="1" r="AV120"/>
  <c r="AT120"/>
  <c i="5" r="J32"/>
  <c i="1" r="AG100"/>
  <c r="AN100"/>
  <c i="17" r="J32"/>
  <c i="1" r="AG116"/>
  <c i="21" r="J32"/>
  <c i="1" r="AG121"/>
  <c r="AN121"/>
  <c i="25" r="J30"/>
  <c i="1" r="AG126"/>
  <c r="AU95"/>
  <c r="AU102"/>
  <c r="BD110"/>
  <c i="6" r="F35"/>
  <c i="1" r="AZ101"/>
  <c i="12" r="F35"/>
  <c i="1" r="AZ109"/>
  <c i="13" r="F35"/>
  <c i="1" r="AZ111"/>
  <c r="BD122"/>
  <c i="10" r="J35"/>
  <c i="1" r="AV107"/>
  <c r="AT107"/>
  <c i="18" r="F35"/>
  <c i="1" r="AZ117"/>
  <c r="BA99"/>
  <c r="AW99"/>
  <c r="BD106"/>
  <c r="BA114"/>
  <c r="AW114"/>
  <c r="BA118"/>
  <c r="AW118"/>
  <c i="4" r="J35"/>
  <c i="1" r="AV98"/>
  <c r="AT98"/>
  <c i="18" r="J35"/>
  <c i="1" r="AV117"/>
  <c r="AT117"/>
  <c i="23" r="F35"/>
  <c i="1" r="AZ124"/>
  <c i="25" r="J33"/>
  <c i="1" r="AV126"/>
  <c r="AT126"/>
  <c r="AU122"/>
  <c i="4" r="F35"/>
  <c i="1" r="AZ98"/>
  <c i="12" r="J35"/>
  <c i="1" r="AV109"/>
  <c r="AT109"/>
  <c i="19" r="F35"/>
  <c i="1" r="AZ119"/>
  <c i="25" r="F33"/>
  <c i="1" r="AZ126"/>
  <c i="11" r="J32"/>
  <c i="1" r="AG108"/>
  <c r="AN108"/>
  <c i="14" r="J35"/>
  <c i="1" r="AV112"/>
  <c r="AT112"/>
  <c i="23" r="J32"/>
  <c i="1" r="AG124"/>
  <c r="BB99"/>
  <c r="AX99"/>
  <c r="BA102"/>
  <c r="AW102"/>
  <c r="AU114"/>
  <c r="BB122"/>
  <c r="AX122"/>
  <c i="10" r="F35"/>
  <c i="1" r="AZ107"/>
  <c i="21" r="F35"/>
  <c i="1" r="AZ121"/>
  <c r="BA106"/>
  <c r="AW106"/>
  <c r="BB110"/>
  <c r="AX110"/>
  <c r="BB114"/>
  <c r="AX114"/>
  <c i="2" r="J35"/>
  <c i="1" r="AV96"/>
  <c r="AT96"/>
  <c r="AU118"/>
  <c i="3" r="F35"/>
  <c i="1" r="AZ97"/>
  <c i="6" r="J35"/>
  <c i="1" r="AV101"/>
  <c r="AT101"/>
  <c i="15" r="F35"/>
  <c i="1" r="AZ113"/>
  <c i="20" r="F35"/>
  <c i="1" r="AZ120"/>
  <c r="BB102"/>
  <c r="AX102"/>
  <c r="BC106"/>
  <c r="AY106"/>
  <c r="BD118"/>
  <c i="3" r="J35"/>
  <c i="1" r="AV97"/>
  <c r="AT97"/>
  <c i="11" r="F35"/>
  <c i="1" r="AZ108"/>
  <c i="17" r="J35"/>
  <c i="1" r="AV116"/>
  <c r="AT116"/>
  <c i="23" r="J35"/>
  <c i="1" r="AV124"/>
  <c r="AT124"/>
  <c i="2" l="1" r="J41"/>
  <c i="18" r="J41"/>
  <c i="19" r="J41"/>
  <c i="21" r="J41"/>
  <c i="4" r="J41"/>
  <c i="17" r="J41"/>
  <c i="20" r="J41"/>
  <c i="25" r="J39"/>
  <c i="5" r="J41"/>
  <c i="7" r="J41"/>
  <c i="14" r="J41"/>
  <c i="11" r="J41"/>
  <c i="23" r="J41"/>
  <c i="9" r="J41"/>
  <c i="13" r="BK122"/>
  <c r="J122"/>
  <c i="21" r="J98"/>
  <c i="6" r="J41"/>
  <c i="10" r="J41"/>
  <c i="15" r="J41"/>
  <c i="16" r="BK122"/>
  <c r="J122"/>
  <c i="8" r="J41"/>
  <c i="3" r="J41"/>
  <c i="22" r="J41"/>
  <c i="1" r="AN101"/>
  <c r="AN105"/>
  <c r="AN104"/>
  <c r="AN97"/>
  <c r="AN107"/>
  <c r="AN123"/>
  <c r="AN113"/>
  <c r="AN96"/>
  <c r="AN119"/>
  <c r="AN117"/>
  <c r="BB94"/>
  <c r="W31"/>
  <c r="AN98"/>
  <c r="AN112"/>
  <c r="AN120"/>
  <c r="AN103"/>
  <c r="BD94"/>
  <c r="W33"/>
  <c r="AN116"/>
  <c r="AN126"/>
  <c r="AU94"/>
  <c r="AN124"/>
  <c r="AG95"/>
  <c r="AZ106"/>
  <c r="AV106"/>
  <c r="AT106"/>
  <c i="16" r="J32"/>
  <c i="1" r="AG115"/>
  <c r="AN115"/>
  <c r="BC94"/>
  <c r="W32"/>
  <c r="AZ95"/>
  <c r="AZ110"/>
  <c r="AV110"/>
  <c r="AT110"/>
  <c r="AG118"/>
  <c r="AZ122"/>
  <c r="AV122"/>
  <c r="AT122"/>
  <c r="AZ102"/>
  <c r="AV102"/>
  <c r="AT102"/>
  <c r="AZ114"/>
  <c r="AV114"/>
  <c r="AT114"/>
  <c r="AG102"/>
  <c r="AN102"/>
  <c r="BA94"/>
  <c r="AW94"/>
  <c r="AK30"/>
  <c r="AZ99"/>
  <c r="AV99"/>
  <c r="AT99"/>
  <c r="AZ118"/>
  <c r="AV118"/>
  <c r="AT118"/>
  <c r="AG99"/>
  <c r="AN99"/>
  <c i="12" r="J32"/>
  <c i="1" r="AG109"/>
  <c r="AN109"/>
  <c i="24" r="J32"/>
  <c i="1" r="AG125"/>
  <c r="AN125"/>
  <c r="AX95"/>
  <c i="13" r="J32"/>
  <c i="1" r="AG111"/>
  <c r="AN111"/>
  <c i="16" l="1" r="J41"/>
  <c i="12" r="J41"/>
  <c i="13" r="J41"/>
  <c i="16" r="J98"/>
  <c i="24" r="J41"/>
  <c i="13" r="J98"/>
  <c i="1" r="AZ94"/>
  <c r="AV94"/>
  <c r="AK29"/>
  <c r="AN118"/>
  <c r="AX94"/>
  <c r="AY94"/>
  <c r="AV95"/>
  <c r="AT95"/>
  <c r="AN95"/>
  <c r="AG106"/>
  <c r="AN106"/>
  <c r="AG122"/>
  <c r="AN122"/>
  <c r="W30"/>
  <c r="AG110"/>
  <c r="AN110"/>
  <c r="AG114"/>
  <c r="AN114"/>
  <c l="1"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<sst xmlns="http://schemas.openxmlformats.org/spreadsheetml/2006/main">
  <si>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</si>
  <si>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</si>
  <si>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</si>
  <si>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</si>
  <si>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</si>
  <si>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{57788458-9be0-40bc-bb1a-025a6e213bdc}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</si>
  <si>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</si>
  <si>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</si>
  <si>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</si>
  <si>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</si>
  <si>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</si>
  <si>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</si>
  <si>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</si>
  <si>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</si>
  <si>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</si>
  <si>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</si>
  <si>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</si>
  <si>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v obvodu ST Karlovy Vary 2021</t>
  </si>
  <si>
    <t>KSO:</t>
  </si>
  <si>
    <t>CC-CZ:</t>
  </si>
  <si>
    <t>Místo:</t>
  </si>
  <si>
    <t>ST Karlovy Vary</t>
  </si>
  <si>
    <t>Datum:</t>
  </si>
  <si>
    <t>20. 1. 2021</t>
  </si>
  <si>
    <t>Zadavatel:</t>
  </si>
  <si>
    <t>IČ:</t>
  </si>
  <si>
    <t>70994234</t>
  </si>
  <si>
    <t>Správa železnic,s.o.;OŘ ÚNL - ST K.Vary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</si>
  <si>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</si>
  <si>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</si>
  <si>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</si>
  <si>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</si>
  <si>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</si>
  <si>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</si>
  <si>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</si>
  <si>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</si>
  <si>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Pavlína Liprtová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</si>
  <si>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</si>
  <si>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</si>
  <si>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</si>
  <si>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</si>
  <si>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</si>
  <si>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</si>
  <si>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</si>
  <si>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</si>
  <si>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</si>
  <si>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</si>
  <si>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</si>
  <si>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</si>
  <si>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</si>
  <si>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</si>
  <si>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</si>
  <si>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</si>
  <si>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</si>
  <si>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</si>
  <si>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</si>
  <si>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</si>
  <si>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</si>
  <si>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</si>
  <si>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</si>
  <si>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</si>
  <si>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</si>
  <si>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</si>
  <si>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</si>
  <si>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</si>
  <si>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</si>
  <si>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</si>
  <si>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</si>
  <si>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</si>
  <si>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</si>
  <si>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</si>
  <si>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</si>
  <si>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</si>
  <si>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</si>
  <si>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</si>
  <si>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</si>
  <si>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</si>
  <si>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</si>
  <si>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</si>
  <si>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</si>
  <si>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</si>
  <si>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</si>
  <si>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</si>
  <si>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</si>
  <si>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Přejezd km 151,943 (P75) trati Chomutov - Cheb</t>
  </si>
  <si>
    <t>STA</t>
  </si>
  <si>
    <t>1</t>
  </si>
  <si>
    <t>{9a51c067-faff-47b4-8210-4b840d7e3d06}</t>
  </si>
  <si>
    <t>2</t>
  </si>
  <si>
    <t>/</t>
  </si>
  <si>
    <t>A.1.1</t>
  </si>
  <si>
    <t>Práce na přejezdu</t>
  </si>
  <si>
    <t>Soupis</t>
  </si>
  <si>
    <t>{f47c78ad-726d-4e30-bd85-d0695c9fa15d}</t>
  </si>
  <si>
    <t>A.1.2</t>
  </si>
  <si>
    <t>Práce SSZT</t>
  </si>
  <si>
    <t>{94bfab67-7720-4e67-a635-ea308487ed2d}</t>
  </si>
  <si>
    <t>A.1.3</t>
  </si>
  <si>
    <t>Přeprava</t>
  </si>
  <si>
    <t>{22878951-a46c-44bf-89a1-d8385216c105}</t>
  </si>
  <si>
    <t>A.2</t>
  </si>
  <si>
    <t>Přejezd km 227,229 (P95) trati Chomutov - Cheb</t>
  </si>
  <si>
    <t>{1e6797a8-1175-44e6-84ae-848e454941db}</t>
  </si>
  <si>
    <t>A.2.1</t>
  </si>
  <si>
    <t>{55dc0f99-20ae-4e98-80d3-d936f4ccdee3}</t>
  </si>
  <si>
    <t>A.2.2</t>
  </si>
  <si>
    <t>{33702228-107d-49ce-9ee2-fefbeb1583ea}</t>
  </si>
  <si>
    <t>A.3</t>
  </si>
  <si>
    <t xml:space="preserve">Přejezd km 228,823 (P96) trati Chomutov -  Cheb</t>
  </si>
  <si>
    <t>{a4ace659-e28f-48f6-a0fa-ac5d13e22c36}</t>
  </si>
  <si>
    <t>A.3.1</t>
  </si>
  <si>
    <t>{e7e4a2c7-0f6f-4b8e-8e1c-f116a41587c7}</t>
  </si>
  <si>
    <t>A.3.2</t>
  </si>
  <si>
    <t>{8605ec5f-d892-453c-ad3a-4b0b66ea6bec}</t>
  </si>
  <si>
    <t>A.3.3</t>
  </si>
  <si>
    <t>Materiál zajištěný objednatelem - NEOCEŇOVAT</t>
  </si>
  <si>
    <t>{bba56c48-bc2a-42f8-9025-19e847c06c63}</t>
  </si>
  <si>
    <t>A.4</t>
  </si>
  <si>
    <t>Přejezd km 7,094 (P110) trati Tršnice - Luby u Chebu</t>
  </si>
  <si>
    <t>{b106050b-e475-4882-a939-c1d11537d3cf}</t>
  </si>
  <si>
    <t>A.4.1</t>
  </si>
  <si>
    <t>{defed118-6af8-497b-b1cf-9e8b571b69ea}</t>
  </si>
  <si>
    <t>A.4.2</t>
  </si>
  <si>
    <t>{89a3570c-4535-4ab7-9de6-77dbb1fc1624}</t>
  </si>
  <si>
    <t>A.4.3</t>
  </si>
  <si>
    <t>{9b65744f-2ae8-48b6-8a1d-bd887745b4dd}</t>
  </si>
  <si>
    <t>A.5</t>
  </si>
  <si>
    <t>Přejezd km 17,338 (P412) trati Krásný Jez - Nové Sedlo u Lokte - Chodov</t>
  </si>
  <si>
    <t>{067e63c8-c68c-4ec5-bd29-cd2daf4a9769}</t>
  </si>
  <si>
    <t>A.5.1</t>
  </si>
  <si>
    <t>{4290adb2-1271-462f-aa81-2f63860fbfc0}</t>
  </si>
  <si>
    <t>A.5.2</t>
  </si>
  <si>
    <t>{a3abb141-c651-4dfe-9946-fee0d61f7043}</t>
  </si>
  <si>
    <t>A.5.3</t>
  </si>
  <si>
    <t>{df4f8d5b-6fc9-473e-8fdf-3d3e02c21d88}</t>
  </si>
  <si>
    <t>A.6</t>
  </si>
  <si>
    <t xml:space="preserve">Přejezd km 17,869 (P413) trati Krásný Jez - Nové Sedlo u Lokte </t>
  </si>
  <si>
    <t>{a4b0ac4a-50b3-4e99-a6dd-33895b292048}</t>
  </si>
  <si>
    <t>A.6.1</t>
  </si>
  <si>
    <t>{c159afe5-612e-437a-9269-2ff488ef2197}</t>
  </si>
  <si>
    <t>A.6.2</t>
  </si>
  <si>
    <t>{6770ed12-2b58-485b-85d1-20d34069d02e}</t>
  </si>
  <si>
    <t>A.6.3</t>
  </si>
  <si>
    <t>{9aa4bea5-1fd9-4d89-afbb-3611f9aafbd1}</t>
  </si>
  <si>
    <t>A.7</t>
  </si>
  <si>
    <t>Přejezd km 17,784 (P122) trati Tršnice - Luby u Chebu</t>
  </si>
  <si>
    <t>{9b0bbf9c-ea8b-482a-b1ad-2962bc0b1137}</t>
  </si>
  <si>
    <t>A.7.1</t>
  </si>
  <si>
    <t>{bc0207d8-f2f8-4b1e-9535-ea3da4e834b4}</t>
  </si>
  <si>
    <t>A.7.2</t>
  </si>
  <si>
    <t>{de5617d9-591f-41ac-8902-4be316819d7e}</t>
  </si>
  <si>
    <t>A.7.3</t>
  </si>
  <si>
    <t>{871c7f73-19dd-40f1-9fc7-303a24aeb08c}</t>
  </si>
  <si>
    <t>A.8</t>
  </si>
  <si>
    <t>Přejezd km 5,838 (P107) trati Tršnice - Luby u Chebu</t>
  </si>
  <si>
    <t>{6556c3c9-c967-47a3-899d-3384e1d0dae5}</t>
  </si>
  <si>
    <t>A.8.1</t>
  </si>
  <si>
    <t>{95b369f9-7316-44d2-9e11-2a517f94c929}</t>
  </si>
  <si>
    <t>A.8.2</t>
  </si>
  <si>
    <t>Materiál zajištěnáý objednatelem - NEOCEŇOVAT</t>
  </si>
  <si>
    <t>{85a08e6a-5152-466d-86f6-7072507f3e81}</t>
  </si>
  <si>
    <t>A.8.3</t>
  </si>
  <si>
    <t>{21871288-1f4f-4e59-81a8-06c404d7f3a3}</t>
  </si>
  <si>
    <t>A.9</t>
  </si>
  <si>
    <t>VON</t>
  </si>
  <si>
    <t>{7a18e6f6-f21f-4234-a434-43bf1a7890b5}</t>
  </si>
  <si>
    <t>KRYCÍ LIST SOUPISU PRACÍ</t>
  </si>
  <si>
    <t>Objekt:</t>
  </si>
  <si>
    <t>A.1 - Přejezd km 151,943 (P75) trati Chomutov - Cheb</t>
  </si>
  <si>
    <t>Soupis:</t>
  </si>
  <si>
    <t>A.1.1 - Práce na přejezdu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</si>
  <si>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</si>
  <si>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</si>
  <si>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</si>
  <si>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</si>
  <si>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</si>
  <si>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</si>
  <si>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</si>
  <si>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</si>
  <si>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</si>
  <si>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</si>
  <si>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</si>
  <si>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</si>
  <si>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</si>
  <si>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</si>
  <si>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</si>
  <si>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</si>
  <si>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</si>
  <si>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</si>
  <si>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</si>
  <si>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5913235020</t>
  </si>
  <si>
    <t>Dělení AB komunikace řezáním hloubky do 20 cm</t>
  </si>
  <si>
    <t>m</t>
  </si>
  <si>
    <t>Sborník UOŽI 01 2021</t>
  </si>
  <si>
    <t>4</t>
  </si>
  <si>
    <t>ROZPOCET</t>
  </si>
  <si>
    <t>-1433623920</t>
  </si>
  <si>
    <t>PP</t>
  </si>
  <si>
    <t>Dělení AB komunikace řezáním hloubky do 20 cm. Poznámka: 1. V cenách jsou započteny náklady na provedení úkolu.</t>
  </si>
  <si>
    <t>PSC</t>
  </si>
  <si>
    <t>Poznámka k souboru cen:_x000d_
1. V cenách jsou započteny náklady na provedení úkolu.</t>
  </si>
  <si>
    <t>5913240020</t>
  </si>
  <si>
    <t>Odstranění AB komunikace odtěžením nebo frézováním hloubky do 20 cm</t>
  </si>
  <si>
    <t>m2</t>
  </si>
  <si>
    <t>1412438106</t>
  </si>
  <si>
    <t>Odstranění AB komunikace odtěžením nebo frézováním hloubky do 20 cm.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</si>
  <si>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</si>
  <si>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VV</t>
  </si>
  <si>
    <t>(4,75+1,55+2,55+3,4)*7,5</t>
  </si>
  <si>
    <t>Součet</t>
  </si>
  <si>
    <t>3</t>
  </si>
  <si>
    <t>9909000200</t>
  </si>
  <si>
    <t>Poplatek za uložení nebezpečného odpadu na oficiální skládku</t>
  </si>
  <si>
    <t>t</t>
  </si>
  <si>
    <t>512</t>
  </si>
  <si>
    <t>-1281916210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</si>
  <si>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</si>
  <si>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</si>
  <si>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91,875*0,2*2,4</t>
  </si>
  <si>
    <t>5914030520</t>
  </si>
  <si>
    <t>Demontáž dílů otevřeného odvodnění silničního žlabu štěrbinového</t>
  </si>
  <si>
    <t>-1269348122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</si>
  <si>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</si>
  <si>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Poznámka k souboru cen:_x000d_
1. V cenách jsou započteny náklady na demontáž dílů, zához, urovnání a úpravu terénu nebo naložení výzisku na dopravní prostředek. 2. V cenách nejsou obsaženy náklady na dopravu a skládkovné.</t>
  </si>
  <si>
    <t>P</t>
  </si>
  <si>
    <t>Poznámka k položce:_x000d_
vpravo</t>
  </si>
  <si>
    <t>5</t>
  </si>
  <si>
    <t>9909000500</t>
  </si>
  <si>
    <t>Poplatek uložení odpadu betonových prefabrikátů</t>
  </si>
  <si>
    <t>-1848203286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</si>
  <si>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</si>
  <si>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 *0,338 "štěrbinová vpusť"</t>
  </si>
  <si>
    <t>6</t>
  </si>
  <si>
    <t>5913035230</t>
  </si>
  <si>
    <t>Demontáž celopryžové přejezdové konstrukce silně zatížené v koleji část vnější a vnitřní včetně závěrných zídek</t>
  </si>
  <si>
    <t>1955707012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</si>
  <si>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</si>
  <si>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</si>
  <si>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>Poznámka k položce:_x000d_
1SK - 7,2 m_x000d_
2SK - 7,2 m</t>
  </si>
  <si>
    <t>7,2*2</t>
  </si>
  <si>
    <t>7</t>
  </si>
  <si>
    <t>9909000400</t>
  </si>
  <si>
    <t>Poplatek za likvidaci plastových součástí</t>
  </si>
  <si>
    <t>671779427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</si>
  <si>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</si>
  <si>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</t>
  </si>
  <si>
    <t>5915005020</t>
  </si>
  <si>
    <t>Hloubení rýh nebo jam na železničním spodku II. třídy</t>
  </si>
  <si>
    <t>m3</t>
  </si>
  <si>
    <t>1650872414</t>
  </si>
  <si>
    <t>Hloubení rýh nebo jam na železničním spodku 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</si>
  <si>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</si>
  <si>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 xml:space="preserve">8,0*0,6*0,5 "prahová vpusť" </t>
  </si>
  <si>
    <t>3,0*0,6*0,6 "svodné potrubí"</t>
  </si>
  <si>
    <t>(7,5*0,5*0,6)*2,0 "1SK-závěrná zídka"</t>
  </si>
  <si>
    <t>(7,5*0,5*0,6)*2,0 "2SK-závěrná zídka"</t>
  </si>
  <si>
    <t>9</t>
  </si>
  <si>
    <t>9909000100</t>
  </si>
  <si>
    <t>Poplatek za uložení suti nebo hmot na oficiální skládku</t>
  </si>
  <si>
    <t>-163097922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</si>
  <si>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</si>
  <si>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15,9*1,8 "pražce" "1TK-ŠL"</t>
  </si>
  <si>
    <t>15,9*1,8 "pražce" "2TK-ŠL"</t>
  </si>
  <si>
    <t xml:space="preserve">2,4*1,8 "prahová vpusť" </t>
  </si>
  <si>
    <t>1,080*1,8 "svodné potrubí"</t>
  </si>
  <si>
    <t>4,5*1,8 "1TK-závěrná zídka"</t>
  </si>
  <si>
    <t>4,5*1,8 "2TK-závěrná zídka"</t>
  </si>
  <si>
    <t>10</t>
  </si>
  <si>
    <t>5905105030</t>
  </si>
  <si>
    <t>Doplnění KL kamenivem souvisle strojně v koleji</t>
  </si>
  <si>
    <t>1678962924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</si>
  <si>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</si>
  <si>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 2. V cenách nejsou obsaženy náklady na dodávku kameniva.</t>
  </si>
  <si>
    <t>27,0*3,5*0,3 - 2,323 "pražce" "1TK"</t>
  </si>
  <si>
    <t>27,0*3,5*0,3 - 2,323 "pražce" "2TK"</t>
  </si>
  <si>
    <t>11</t>
  </si>
  <si>
    <t>5909032020</t>
  </si>
  <si>
    <t>Přesná úprava GPK koleje směrové a výškové uspořádání pražce betonové</t>
  </si>
  <si>
    <t>km</t>
  </si>
  <si>
    <t>-20854475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</si>
  <si>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</si>
  <si>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 2. V cenách nejsou obsaženy náklady na zaměření APK, doplnění a dodávku kameniva a snížení KL pod patou kolejnice.</t>
  </si>
  <si>
    <t>Poznámka k položce:_x000d_
OP ST KV - Úprava GPK</t>
  </si>
  <si>
    <t>12</t>
  </si>
  <si>
    <t>5913040230</t>
  </si>
  <si>
    <t>Montáž celopryžové přejezdové konstrukce silně zatížené v koleji část vnější a vnitřní včetně závěrných zídek</t>
  </si>
  <si>
    <t>-1598226741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</si>
  <si>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</si>
  <si>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Poznámka k souboru cen:_x000d_
1. V cenách jsou započteny náklady na montáž konstrukce. 2. V cenách nejsou obsaženy náklady na dodávku materiálu.</t>
  </si>
  <si>
    <t>13</t>
  </si>
  <si>
    <t>5913050010</t>
  </si>
  <si>
    <t>Montáž závěrné zídky celopryžové přejezdové konstrukce</t>
  </si>
  <si>
    <t>1075173049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</si>
  <si>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</si>
  <si>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Poznámka k souboru cen:_x000d_
1. V cenách jsou započteny náklady na zemní práce, montáž podkladního dílu a zídky. 2. V cenách nejsou obsaženy náklady na dodávku materiálu.</t>
  </si>
  <si>
    <t>Poznámka k položce:_x000d_
betonový základ_x000d_
- 1SK - 7,5 m x2_x000d_
- 2SK - 7,5 m x2</t>
  </si>
  <si>
    <t>14</t>
  </si>
  <si>
    <t>5913030030</t>
  </si>
  <si>
    <t>Montáž dílů přejezdu celopryžového v koleji náběhový klín</t>
  </si>
  <si>
    <t>kus</t>
  </si>
  <si>
    <t>1134238185</t>
  </si>
  <si>
    <t>Montáž dílů přejezdu celopryžového v koleji náběhový klín. Poznámka: 1. V cenách jsou započteny náklady na montáž dílů. 2. V cenách nejsou obsaženy náklady na dodávku materiálu.</t>
  </si>
  <si>
    <t>Poznámka k souboru cen:_x000d_
1. V cenách jsou započteny náklady na montáž dílů. 2. V cenách nejsou obsaženy náklady na dodávku materiálu.</t>
  </si>
  <si>
    <t>5914035550</t>
  </si>
  <si>
    <t>Zřízení otevřených odvodňovacích zařízení prahové vpusti prefabrikované díly</t>
  </si>
  <si>
    <t>-153722902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</si>
  <si>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</si>
  <si>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 a uložení zařízení podle vzorového listu a rozprostření výzisku na terén nebo naložení na dopravní prostředek. 2. V cenách nejsou obsaženy náklady na provedení výkopku, ruční dočištění a dodávku materiálu.</t>
  </si>
  <si>
    <t>Poznámka k položce:_x000d_
prahová vpusť s mříží - plastbeton</t>
  </si>
  <si>
    <t>16</t>
  </si>
  <si>
    <t>5914055030</t>
  </si>
  <si>
    <t>Zřízení krytých odvodňovacích zařízení svodného potrubí</t>
  </si>
  <si>
    <t>992910620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</si>
  <si>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</si>
  <si>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prostředek. 2. V cenách nejsou obsaženy náklady na provedení výkopku, ruční dočištění a dodávku materiálu.</t>
  </si>
  <si>
    <t>17</t>
  </si>
  <si>
    <t>5913250020</t>
  </si>
  <si>
    <t>Zřízení konstrukce vozovky asfaltobetonové dle vzorového listu Ž těžké - podkladní, ložní a obrusná vrstva tloušťky do 25 cm</t>
  </si>
  <si>
    <t>-1545369194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</si>
  <si>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</si>
  <si>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Poznámka k souboru cen:_x000d_
1. V cenách jsou započteny náklady na zřízení netuhé vozovky podle VL s živičným podkladem ze stmelených vrstev podle vzorového listu Ž. 2. V cenách nejsou obsaženy náklady na dodávku materiálu.</t>
  </si>
  <si>
    <t>18</t>
  </si>
  <si>
    <t>5905030020</t>
  </si>
  <si>
    <t>Ojedinělá výměna KL mimo lavičku lože zapuštěné</t>
  </si>
  <si>
    <t>924405210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</si>
  <si>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</si>
  <si>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Poznámka k souboru cen:_x000d_
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</si>
  <si>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Poznámka k položce:_x000d_
dl. přejezdu 12 m_x000d_
odečet pražců 40ks</t>
  </si>
  <si>
    <t>(12*2*3*0,5)-4,2 "pražce"</t>
  </si>
  <si>
    <t>19</t>
  </si>
  <si>
    <t>9902900200</t>
  </si>
  <si>
    <t>Naložení objemnějšího kusového materiálu, vybouraných hmot</t>
  </si>
  <si>
    <t>-723894107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</si>
  <si>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</si>
  <si>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</si>
  <si>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položce:_x000d_
Přejezd celopryžový Strail-odvoz použitého materiálu</t>
  </si>
  <si>
    <t>2,160+0,520+5,400</t>
  </si>
  <si>
    <t>20</t>
  </si>
  <si>
    <t>M</t>
  </si>
  <si>
    <t>5955101020</t>
  </si>
  <si>
    <t>Kamenivo drcené štěrkodrť frakce 0/32</t>
  </si>
  <si>
    <t>-24042868</t>
  </si>
  <si>
    <t>Poznámka k položce:_x000d_
- podkladní vrsty odvodňovací žlab a závěrné zídky</t>
  </si>
  <si>
    <t>"Závěrné zídky"(15*0,5*0,1*1,7)*2</t>
  </si>
  <si>
    <t>"Odvod.žlab"9*0,7*0,1*1,7</t>
  </si>
  <si>
    <t>5955101000</t>
  </si>
  <si>
    <t>Kamenivo drcené štěrk frakce 31,5/63 třídy BI</t>
  </si>
  <si>
    <t>-161848504</t>
  </si>
  <si>
    <t>Poznámka k položce:_x000d_
doplnění ŠL + rezerva</t>
  </si>
  <si>
    <t>52,054*1,7</t>
  </si>
  <si>
    <t>22</t>
  </si>
  <si>
    <t>5963146020</t>
  </si>
  <si>
    <t>Asfaltový beton ACP 16S 50/70 středněznný-podkladní vrstva</t>
  </si>
  <si>
    <t>-922413425</t>
  </si>
  <si>
    <t>44,1/3</t>
  </si>
  <si>
    <t>23</t>
  </si>
  <si>
    <t>5963146010</t>
  </si>
  <si>
    <t>Asfaltový beton ACL 16S 50/70 hrubozrnný-ložní vrstva</t>
  </si>
  <si>
    <t>1589089596</t>
  </si>
  <si>
    <t>24</t>
  </si>
  <si>
    <t>5963146005</t>
  </si>
  <si>
    <t>Asfaltový beton ACO 8 50/70 jemnozrnný-obrusná vrstva</t>
  </si>
  <si>
    <t>-860645119</t>
  </si>
  <si>
    <t>25</t>
  </si>
  <si>
    <t>5963155005</t>
  </si>
  <si>
    <t>Asfaltová páska těsnící</t>
  </si>
  <si>
    <t>1293853602</t>
  </si>
  <si>
    <t>8*7,5</t>
  </si>
  <si>
    <t>26</t>
  </si>
  <si>
    <t>5963101003</t>
  </si>
  <si>
    <t>Přejezd celopryžový pro zatížené komunikace se závěrnou zídkou tv. T</t>
  </si>
  <si>
    <t>984765496</t>
  </si>
  <si>
    <t xml:space="preserve">Poznámka k položce:_x000d_
2x 7,2 m </t>
  </si>
  <si>
    <t>27</t>
  </si>
  <si>
    <t>5963101055</t>
  </si>
  <si>
    <t>Přejezd celopryžový Strail náběhový klín pero</t>
  </si>
  <si>
    <t>-9305230</t>
  </si>
  <si>
    <t>28</t>
  </si>
  <si>
    <t>5963101120</t>
  </si>
  <si>
    <t>Přejezd celopryžový Strail betonový základ délky 1500 mm</t>
  </si>
  <si>
    <t>1022332678</t>
  </si>
  <si>
    <t>Poznámka k položce:_x000d_
4x 7,5 dl.</t>
  </si>
  <si>
    <t>(4*7,5)/1,5</t>
  </si>
  <si>
    <t>29</t>
  </si>
  <si>
    <t>5964123000</t>
  </si>
  <si>
    <t>Odvodňovací žlab s mříží</t>
  </si>
  <si>
    <t>-342069915</t>
  </si>
  <si>
    <t>Poznámka k položce:_x000d_
Plastová mříž</t>
  </si>
  <si>
    <t>30</t>
  </si>
  <si>
    <t>5958125000</t>
  </si>
  <si>
    <t>Komplety s antikorozní úpravou Skl 14 (svěrka Skl14, vrtule R1, podložka Uls7)</t>
  </si>
  <si>
    <t>1635744607</t>
  </si>
  <si>
    <t>Poznámka k položce:_x000d_
2*12 ks pražců</t>
  </si>
  <si>
    <t>24*4</t>
  </si>
  <si>
    <t>31</t>
  </si>
  <si>
    <t>5964161010</t>
  </si>
  <si>
    <t>Beton lehce zhutnitelný C 20/25;X0 F5 2 285 2 765</t>
  </si>
  <si>
    <t>1458585329</t>
  </si>
  <si>
    <t>Poznámka k položce:_x000d_
dl.7,5 m ; hl.0,2 m</t>
  </si>
  <si>
    <t>"Odvod.žlab"9*0,7*0,1</t>
  </si>
  <si>
    <t>"Závěr.zídky"(15*0,5*0,1)*2</t>
  </si>
  <si>
    <t>A.1.2 - Práce SSZT</t>
  </si>
  <si>
    <t>7592005050</t>
  </si>
  <si>
    <t>Montáž počítacího bodu (senzoru) RSR 180</t>
  </si>
  <si>
    <t>1943619098</t>
  </si>
  <si>
    <t>Montáž počítacího bodu (senzoru) RSR 180 - uložení a připevnění na určené místo, seřízení polohy, přezkoušení</t>
  </si>
  <si>
    <t>Poznámka k položce:_x000d_
JPB3, JPB4, JPB5, JPB6, JPB7,JPB8</t>
  </si>
  <si>
    <t>7592007050</t>
  </si>
  <si>
    <t>Demontáž počítacího bodu (senzoru) RSR 180</t>
  </si>
  <si>
    <t>1403266484</t>
  </si>
  <si>
    <t>A.1.3 - Přeprava</t>
  </si>
  <si>
    <t>9902100100</t>
  </si>
  <si>
    <t xml:space="preserve">Doprava dodávek zhotovitele, dodávek objednatele nebo výzisku mechanizací přes 3,5 t sypanin  do 10 km</t>
  </si>
  <si>
    <t>415150761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</si>
  <si>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</si>
  <si>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</si>
  <si>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Poznámka k položce:_x000d_
Skládka:_x000d_
asfalt - 44,100 t_x000d_
zem. výzisk -79,704 t_x000d_
plast  - 0,050 t_x000d_
Dodávka:_x000d_
kamenivo - 3,621+88,492 t_x000d_
asfalt -3*14,7 t_x000d_
beton -5,174 t_x000d_
</t>
  </si>
  <si>
    <t>44,1+79,704+0,050+3,621+88,492+(14,7*3)+5,174</t>
  </si>
  <si>
    <t>9902200900</t>
  </si>
  <si>
    <t>Doprava dodávek zhotovitele, dodávek objednatele nebo výzisku mechanizací přes 3,5 t objemnějšího kusového materiálu do 200 km</t>
  </si>
  <si>
    <t>2088743368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</si>
  <si>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</si>
  <si>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celopryžový přejezd - 5,38 t_x000d_
odvodň.žlab - 5,4 t_x000d_
drobné kolejivo - 0,105 t</t>
  </si>
  <si>
    <t>5,38+5,4+0,105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</si>
  <si>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</si>
  <si>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</si>
  <si>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-1971876129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</si>
  <si>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</si>
  <si>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</si>
  <si>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odvoz celopryžová konstrukce -8,08 t</t>
  </si>
  <si>
    <t>8,08</t>
  </si>
  <si>
    <t>9903200200</t>
  </si>
  <si>
    <t>Přeprava mechanizace na místo prováděných prací o hmotnosti přes 12 t do 200 km</t>
  </si>
  <si>
    <t>-92928402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</si>
  <si>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</si>
  <si>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</si>
  <si>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MHS, ASP</t>
  </si>
  <si>
    <t>A.2 - Přejezd km 227,229 (P95) trati Chomutov - Cheb</t>
  </si>
  <si>
    <t>A.2.1 - Práce na přejezdu</t>
  </si>
  <si>
    <t>-1038947333</t>
  </si>
  <si>
    <t>1525387029</t>
  </si>
  <si>
    <t xml:space="preserve">Poznámka k položce:_x000d_
2.TK vnější -   6*3,2_x000d_
mezi 1. a 2. TK vnitřní - 7,3*1,8_x000d_
</t>
  </si>
  <si>
    <t>(6*3,2)+(7,3*1,8)</t>
  </si>
  <si>
    <t>-1174220134</t>
  </si>
  <si>
    <t>32,340*0,2*2,4</t>
  </si>
  <si>
    <t>-852842544</t>
  </si>
  <si>
    <t xml:space="preserve">Poznámka k položce:_x000d_
2.TK - 7,2 m_x000d_
</t>
  </si>
  <si>
    <t>7,2*1</t>
  </si>
  <si>
    <t>-813720274</t>
  </si>
  <si>
    <t>(7,5+7,5)*0,5*0,6</t>
  </si>
  <si>
    <t>-773743866</t>
  </si>
  <si>
    <t>4,500*1,8</t>
  </si>
  <si>
    <t>-140992104</t>
  </si>
  <si>
    <t>Poznámka k položce:_x000d_
_x000d_
2SK - 7,2 m</t>
  </si>
  <si>
    <t>-531530289</t>
  </si>
  <si>
    <t>Poznámka k položce:_x000d_
betonový základ_x000d_
_x000d_
- 2SK - 7,5 m x2</t>
  </si>
  <si>
    <t>7,5*2</t>
  </si>
  <si>
    <t>-1813186782</t>
  </si>
  <si>
    <t>-736440932</t>
  </si>
  <si>
    <t>5907055010</t>
  </si>
  <si>
    <t>Vrtání kolejnic otvor o průměru do 10 mm</t>
  </si>
  <si>
    <t>-145251912</t>
  </si>
  <si>
    <t>Vrtání kolejnic otvor o průměru do 10 mm. Poznámka: 1. V cenách jsou započteny náklady na manipulaci, podložení, označení a provedení vrtu ve stojině kolejnice.</t>
  </si>
  <si>
    <t>Poznámka k souboru cen:_x000d_
1. V cenách jsou započteny náklady na manipulaci, podložení, označení a provedení vrtu ve stojině kolejnice.</t>
  </si>
  <si>
    <t>5958125010</t>
  </si>
  <si>
    <t>Komplety s antikorozní úpravou ŽS 4 (svěrka ŽS4, šroub RS 1, matice M24, podložka Fe6)</t>
  </si>
  <si>
    <t>1472096319</t>
  </si>
  <si>
    <t>Poznámka k položce:_x000d_
15 ks pražců</t>
  </si>
  <si>
    <t>15*4</t>
  </si>
  <si>
    <t>1230474942</t>
  </si>
  <si>
    <t>1620739457</t>
  </si>
  <si>
    <t>-1637977766</t>
  </si>
  <si>
    <t>-813986050</t>
  </si>
  <si>
    <t>6*2+7,2*2</t>
  </si>
  <si>
    <t>509024868</t>
  </si>
  <si>
    <t>"Závěrná zídka"(6+7,2)*0,2*0,2</t>
  </si>
  <si>
    <t>A.2.2 - Přeprava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</si>
  <si>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</si>
  <si>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</si>
  <si>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-628800341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</si>
  <si>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</si>
  <si>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Skládka:_x000d_
asfalt - 15,523 t_x000d_
zem. výzisk -8,100 t_x000d_
Dodávka:_x000d_
asfalt -3*5,17 t_x000d_
beton -1,283 t</t>
  </si>
  <si>
    <t>15,523+8,100+15,523+1,283</t>
  </si>
  <si>
    <t>9901000900</t>
  </si>
  <si>
    <t>Doprava dodávek zhotovitele, dodávek objednatele nebo výzisku mechanizací o nosnosti do 3,5 t do 200 km</t>
  </si>
  <si>
    <t>-1796295336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</si>
  <si>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</si>
  <si>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drobné kolejivo anticoro do přejezdu</t>
  </si>
  <si>
    <t xml:space="preserve">A.3 - Přejezd km 228,823 (P96) trati Chomutov -  Cheb</t>
  </si>
  <si>
    <t>A.3.1 - Práce na přejezdu</t>
  </si>
  <si>
    <t>1786927349</t>
  </si>
  <si>
    <t>1400469502</t>
  </si>
  <si>
    <t>Poznámka k položce:_x000d_
1.TK - 18 m2 (6*3)_x000d_
mezi 1 a 2. TK - 6,5 m2 (6,5*1)_x000d_
2.TK - 9 m2 (6*1,5)</t>
  </si>
  <si>
    <t>18+6,5+9</t>
  </si>
  <si>
    <t>1170778924</t>
  </si>
  <si>
    <t>33,5*0,2*2,4</t>
  </si>
  <si>
    <t>1913211571</t>
  </si>
  <si>
    <t>Poznámka k položce:_x000d_
8,4*2</t>
  </si>
  <si>
    <t>8,4*2</t>
  </si>
  <si>
    <t>5907050020</t>
  </si>
  <si>
    <t>Dělení kolejnic řezáním nebo rozbroušením soustavy S49 nebo T</t>
  </si>
  <si>
    <t>584737572</t>
  </si>
  <si>
    <t>Dělení kolejnic řezáním nebo rozbroušením soustavy S49 nebo T.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</si>
  <si>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</si>
  <si>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5907020497</t>
  </si>
  <si>
    <t>Souvislá výměna kolejnic současně s výměnou pryžové podložky tv. S49 rozdělení "e"</t>
  </si>
  <si>
    <t>1360701235</t>
  </si>
  <si>
    <t>Souvislá výměna kolejnic současně s výměnou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</si>
  <si>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</si>
  <si>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228,637 - 228,862 km_x000d_
2.TK - 2*225 m</t>
  </si>
  <si>
    <t>2*225</t>
  </si>
  <si>
    <t>5907015497</t>
  </si>
  <si>
    <t>Ojedinělá výměna kolejnic současně s výměnou pryžové podložky tv. S49 rozdělení "e"</t>
  </si>
  <si>
    <t>1165551334</t>
  </si>
  <si>
    <t>Ojedinělá výměna kolejnic současně s výměnou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</si>
  <si>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</si>
  <si>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228,810 - 228,847 km_x000d_
1. TK - 2*37,5 m</t>
  </si>
  <si>
    <t>2*37,5</t>
  </si>
  <si>
    <t>5910021020</t>
  </si>
  <si>
    <t>Svařování kolejnic termitem zkrácený předehřev standardní spára svar sériový tv. S49</t>
  </si>
  <si>
    <t>svar</t>
  </si>
  <si>
    <t>-1013755460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</si>
  <si>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</si>
  <si>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</si>
  <si>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5910021120</t>
  </si>
  <si>
    <t>Svařování kolejnic termitem zkrácený předehřev standardní spára svar jednotlivý tv. S49</t>
  </si>
  <si>
    <t>1285975787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</si>
  <si>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</si>
  <si>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484883141</t>
  </si>
  <si>
    <t>2,520+0,520+6,480</t>
  </si>
  <si>
    <t>5910040240</t>
  </si>
  <si>
    <t>Umožnění volné dilatace kolejnice bez demontáže nebo montáže upevňovadel s osazením a odstraněním kluzných podložek rozdělení pražců "e"</t>
  </si>
  <si>
    <t>-1441980097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</si>
  <si>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</si>
  <si>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</si>
  <si>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1.TK - 276 m_x000d_
2.TK - 450 +200 m</t>
  </si>
  <si>
    <t>276+650</t>
  </si>
  <si>
    <t>-1604870388</t>
  </si>
  <si>
    <t>-965092036</t>
  </si>
  <si>
    <t>Poznámka k položce:_x000d_
1.SK - 8,4 m_x000d_
2.SK - 8,4 m</t>
  </si>
  <si>
    <t>"Závěrná zídka"2*(8,4*0,5*0,6*2)</t>
  </si>
  <si>
    <t>-438918086</t>
  </si>
  <si>
    <t>10,08*1,8</t>
  </si>
  <si>
    <t>-242877419</t>
  </si>
  <si>
    <t>122774505</t>
  </si>
  <si>
    <t>1618692838</t>
  </si>
  <si>
    <t>Poznámka k položce:_x000d_
betonový základ_x000d_
- 1SK - 6 m x2_x000d_
- 2SK - 6 m x2</t>
  </si>
  <si>
    <t>8,4*4</t>
  </si>
  <si>
    <t>-937703548</t>
  </si>
  <si>
    <t>1777780922</t>
  </si>
  <si>
    <t>5914030510</t>
  </si>
  <si>
    <t>Demontáž dílů otevřeného odvodnění silničního žlabu s mřížkou</t>
  </si>
  <si>
    <t>1100440033</t>
  </si>
  <si>
    <t>Demontáž dílů otevřeného odvodnění silničního žlabu s mřížkou. Poznámka: 1. V cenách jsou započteny náklady na demontáž dílů, zához, urovnání a úpravu terénu nebo naložení výzisku na dopravní prostředek. 2. V cenách nejsou obsaženy náklady na dopravu a skládkovné.</t>
  </si>
  <si>
    <t>Poznámka k souboru cen:_x000d_
1. V cenách jsou započteny náklady na demontáž dílů, zához, urovnání a úpravu terénu nebo naložení výzisku na dopravní prostředek. 2. V cenách nejsou obsaženy náklady na dopravu a skládkovné.</t>
  </si>
  <si>
    <t>5914035510</t>
  </si>
  <si>
    <t>Zřízení otevřených odvodňovacích zařízení silničního žlabu s mřížkou</t>
  </si>
  <si>
    <t>-1406072528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</si>
  <si>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</si>
  <si>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</si>
  <si>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700938289</t>
  </si>
  <si>
    <t>Poznámka k položce:_x000d_
32 ks pražců</t>
  </si>
  <si>
    <t>32*4</t>
  </si>
  <si>
    <t>684597644</t>
  </si>
  <si>
    <t>Poznámka k položce:_x000d_
Závěrné zídky</t>
  </si>
  <si>
    <t>16,8*0,5*0,1*1,7*2</t>
  </si>
  <si>
    <t>674873251</t>
  </si>
  <si>
    <t>Poznámka k položce:_x000d_
beton pod zídky</t>
  </si>
  <si>
    <t>4*(8,4*0,2*0,2)</t>
  </si>
  <si>
    <t>1722448177</t>
  </si>
  <si>
    <t>-281165099</t>
  </si>
  <si>
    <t>-1853002608</t>
  </si>
  <si>
    <t>-1207125973</t>
  </si>
  <si>
    <t>Poznámka k položce:_x000d_
6* 7 m</t>
  </si>
  <si>
    <t>6*7</t>
  </si>
  <si>
    <t>5958158005</t>
  </si>
  <si>
    <t xml:space="preserve">Podložka pryžová pod patu kolejnice S49  183/126/6</t>
  </si>
  <si>
    <t>-1170457935</t>
  </si>
  <si>
    <t>Poznámka k položce:_x000d_
225 m+37,5 m=262,5 m_x000d_
tj.:483 ks pražců(rozdělení "e")*2</t>
  </si>
  <si>
    <t>483*2</t>
  </si>
  <si>
    <t>1392032815</t>
  </si>
  <si>
    <t>2*8,4</t>
  </si>
  <si>
    <t>1550219388</t>
  </si>
  <si>
    <t>32</t>
  </si>
  <si>
    <t>475487608</t>
  </si>
  <si>
    <t>A.3.2 - Přeprava</t>
  </si>
  <si>
    <t>1242245706</t>
  </si>
  <si>
    <t>Poznámka k položce:_x000d_
MHS - P96 i P95</t>
  </si>
  <si>
    <t>1533824526</t>
  </si>
  <si>
    <t>Poznámka k položce:_x000d_
Skládka:_x000d_
asfalt - 16,08 t_x000d_
zem. výzisk -18,144 t_x000d_
plast - 0,174t_x000d_
Dodávka:_x000d_
asfalt -3*5,36 t_x000d_
beton -3,265 t</t>
  </si>
  <si>
    <t>16,080+18,144+0,174+16,080+3,265</t>
  </si>
  <si>
    <t>1410034853</t>
  </si>
  <si>
    <t>Poznámka k položce:_x000d_
celopryžová konstrukce - 9,520 t_x000d_
 - pryžové podložky + anticoro komplety S49</t>
  </si>
  <si>
    <t>2,520+0,520+6,48</t>
  </si>
  <si>
    <t>0,167+0,174</t>
  </si>
  <si>
    <t>1251900842</t>
  </si>
  <si>
    <t>Poznámka k položce:_x000d_
odvoz celopryžové konstrukce - 9,520 t (Chodov)</t>
  </si>
  <si>
    <t>9,520</t>
  </si>
  <si>
    <t>A.3.3 - Materiál zajištěný objednatelem - NEOCEŇOVAT</t>
  </si>
  <si>
    <t>5957104025</t>
  </si>
  <si>
    <t>Kolejnicové pásy třídy R260 tv. 49 E1 délky 75 metrů</t>
  </si>
  <si>
    <t>1141566965</t>
  </si>
  <si>
    <t xml:space="preserve">Poznámka k položce:_x000d_
1.TK - 1 ks_x000d_
2.TK -  6 ks</t>
  </si>
  <si>
    <t>A.4 - Přejezd km 7,094 (P110) trati Tršnice - Luby u Chebu</t>
  </si>
  <si>
    <t>A.4.1 - Práce na přejezdu</t>
  </si>
  <si>
    <t>5913140010</t>
  </si>
  <si>
    <t>Demontáž přejezdové konstrukce se silničními panely vnější i vnitřní část</t>
  </si>
  <si>
    <t>390923394</t>
  </si>
  <si>
    <t>Demontáž přejezdové konstrukce se silničními panely vnější i vnitřní část. Poznámka: 1. V cenách jsou započteny náklady na demontáž a naložení na dopravní prostředek.</t>
  </si>
  <si>
    <t>Poznámka k souboru cen:_x000d_
1. V cenách jsou započteny náklady na demontáž a naložení na dopravní prostředek.</t>
  </si>
  <si>
    <t>5915035010</t>
  </si>
  <si>
    <t>Bourání nosné desky pevné jízdní dráhy (PJD)</t>
  </si>
  <si>
    <t>-1374768701</t>
  </si>
  <si>
    <t>Bourání nosné desky pevné jízdní dráhy (PJD). Poznámka: 1. V cenách jsou započteny náklady na vybourání, uložení výzisku na terén, naložení na dopravní prostředek a uložení na skládce. 2. V cenách nejsou obsaženy náklady na skládkovné.</t>
  </si>
  <si>
    <t>Poznámka k souboru cen:_x000d_
1. V cenách jsou započteny náklady na vybourání, uložení výzisku na terén, naložení na dopravní prostředek a uložení na skládce. 2. V cenách nejsou obsaženy náklady na skládkovné.</t>
  </si>
  <si>
    <t>Poznámka k položce:_x000d_
Bourání narušené komunikace-zbytky sil.panelu</t>
  </si>
  <si>
    <t>1*1*0,2</t>
  </si>
  <si>
    <t>5913300020</t>
  </si>
  <si>
    <t>Demontáž silničních panelů komunikace trvalá</t>
  </si>
  <si>
    <t>1134310839</t>
  </si>
  <si>
    <t>Demontáž silničních panelů komunikace trvalá. Poznámka: 1. V cenách jsou započteny náklady na odstranění panelů, úpravu plochy a naložení na dopravní prostředek.</t>
  </si>
  <si>
    <t>Poznámka k souboru cen:_x000d_
1. V cenách jsou započteny náklady na odstranění panelů, úpravu plochy a naložení na dopravní prostředek.</t>
  </si>
  <si>
    <t>Poznámka k položce:_x000d_
2 ks panelů</t>
  </si>
  <si>
    <t>(3*2)*2</t>
  </si>
  <si>
    <t>5915010040</t>
  </si>
  <si>
    <t>Těžení zeminy nebo horniny železničního spodku v hornině třídy těžitelnosti II skupiny 4</t>
  </si>
  <si>
    <t>-1071909839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</si>
  <si>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</si>
  <si>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</si>
  <si>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 xml:space="preserve">Poznámka k položce:_x000d_
Napravo  6*4,5*0,3 m_x000d_
Nalevo 2,7*4,5*0,3 m</t>
  </si>
  <si>
    <t>6*3*0,3</t>
  </si>
  <si>
    <t>2*3*0,3</t>
  </si>
  <si>
    <t>5908005430</t>
  </si>
  <si>
    <t>Oprava kolejnicového styku demontáž spojek tv. S49</t>
  </si>
  <si>
    <t>styk</t>
  </si>
  <si>
    <t>-404797014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</si>
  <si>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</si>
  <si>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</si>
  <si>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5908005530</t>
  </si>
  <si>
    <t>Oprava kolejnicového styku montáž spojek tv. S49</t>
  </si>
  <si>
    <t>457156672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</si>
  <si>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</si>
  <si>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432261322</t>
  </si>
  <si>
    <t xml:space="preserve"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</si>
  <si>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</si>
  <si>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Poznámka k položce:_x000d_
2x silniční panel_x000d_
1x venkovní panel + zbytky betonu</t>
  </si>
  <si>
    <t>2*1,555+1*0,715+0,430</t>
  </si>
  <si>
    <t>1128014407</t>
  </si>
  <si>
    <t xml:space="preserve"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</si>
  <si>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 xml:space="preserve">Poznámka k položce:_x000d_
Zemina z příj.komunikace 7,200 m3_x000d_
štěrk 20,730 m3_x000d_
</t>
  </si>
  <si>
    <t>7,200*1,8+20,730*1,7</t>
  </si>
  <si>
    <t>182518395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</si>
  <si>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</si>
  <si>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5913215040</t>
  </si>
  <si>
    <t>Demontáž kolejnicových dílů přejezdu náběhový klín</t>
  </si>
  <si>
    <t>-1022229090</t>
  </si>
  <si>
    <t>Demontáž kolejnicových dílů přejezdu náběhový klín. Poznámka: 1. V cenách jsou započteny náklady na demontáž a naložení na dopravní prostředek.</t>
  </si>
  <si>
    <t>5907015110</t>
  </si>
  <si>
    <t>Ojedinělá výměna kolejnic současně s výměnou pražců tv. S49 rozdělení "c"</t>
  </si>
  <si>
    <t>-1315437888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</si>
  <si>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</si>
  <si>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km 7,088 - 7,100_x000d_
2*12 m</t>
  </si>
  <si>
    <t>2*13</t>
  </si>
  <si>
    <t>5907015485</t>
  </si>
  <si>
    <t>Ojedinělá výměna kolejnic současně s výměnou pryžové podložky tv. S49 rozdělení "c"</t>
  </si>
  <si>
    <t>683790673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</si>
  <si>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</si>
  <si>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km 7,075 - 7,088</t>
  </si>
  <si>
    <t>13*2</t>
  </si>
  <si>
    <t>5906030020</t>
  </si>
  <si>
    <t>Ojedinělá výměna pražce současně s výměnou nebo čištěním KL pražec dřevěný příčný vystrojený</t>
  </si>
  <si>
    <t>2037521358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</si>
  <si>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</si>
  <si>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</si>
  <si>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10 ks v přejezdu + 12 mimo přejezd</t>
  </si>
  <si>
    <t>10+12</t>
  </si>
  <si>
    <t>5906080015</t>
  </si>
  <si>
    <t>Vystrojení pražce dřevěného s podkladnicovým upevněním čtyři vrtule</t>
  </si>
  <si>
    <t>úl.pl.</t>
  </si>
  <si>
    <t>1657550733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</si>
  <si>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</si>
  <si>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Poznámka k souboru cen:_x000d_
1. V cenách jsou započteny náklady na montáž výstroje, potřebnou manipulaci a ošetření součástí mazivem. 2. V cenách nejsou obsaženy náklady na vrtání dřevěných pražců a dodávku materiálu.</t>
  </si>
  <si>
    <t>5906055020</t>
  </si>
  <si>
    <t>Příplatek za současnou výměnu pražce s podkladnicovým upevněním a kompletů a pryžových podložek</t>
  </si>
  <si>
    <t>421305415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</si>
  <si>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</si>
  <si>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</si>
  <si>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5905055010</t>
  </si>
  <si>
    <t>Odstranění stávajícího kolejového lože odtěžením v koleji</t>
  </si>
  <si>
    <t>-1084840417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</si>
  <si>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</si>
  <si>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Poznámka k souboru cen:_x000d_
1. V cenách jsou započteny náklady na odstranění KL, úpravu pláně a rozprostření výzisku na terén nebo jeho naložení na dopravní prostředek. 2. Položka se použije v případech, kdy se nové KL nezřizuje.</t>
  </si>
  <si>
    <t>Poznámka k položce:_x000d_
km 7,088 - 7,101_x000d_
odečet pražců - 20 ks</t>
  </si>
  <si>
    <t>(15*3,5*0,5)-(22*0,101)</t>
  </si>
  <si>
    <t>78587791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</si>
  <si>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</si>
  <si>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 xml:space="preserve">Poznámka k položce:_x000d_
přejezd P110 -20,730 m3_x000d_
doplnění štěrku po ASP - 140 m3_x000d_
km 5,813 - 5,863_x000d_
km 7,050 - 7,150_x000d_
km 15,500- 15,800_x000d_
km 19,120 - 20,050_x000d_
</t>
  </si>
  <si>
    <t>24,028 +140</t>
  </si>
  <si>
    <t>5909032010</t>
  </si>
  <si>
    <t>Přesná úprava GPK koleje směrové a výškové uspořádání pražce dřevěné nebo ocelové</t>
  </si>
  <si>
    <t>151946723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</si>
  <si>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</si>
  <si>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</si>
  <si>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km 7,050 - 7,150_x000d_
km 15,500 - 15,774_x000d_
km 19,200 - 19,225</t>
  </si>
  <si>
    <t>(100+274+25)/1000</t>
  </si>
  <si>
    <t>96990788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</si>
  <si>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</si>
  <si>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km 15,774 - 15,800 - 26 m_x000d_
km 19,120 - 19,200 - 80 m_x000d_
km 19,225 - 20,050 - 825 m</t>
  </si>
  <si>
    <t>(26+80+825)/1000</t>
  </si>
  <si>
    <t>5913220020</t>
  </si>
  <si>
    <t>Montáž kolejnicových dílů přejezdu ochranná kolejnice</t>
  </si>
  <si>
    <t>215538911</t>
  </si>
  <si>
    <t>Montáž kolejnicových dílů přejezdu ochranná kolejnice. Poznámka: 1. V cenách jsou započteny náklady na montáž a manipulaci. 2. V cenách nejsou obsaženy náklady na dodávku materiálu.</t>
  </si>
  <si>
    <t>Poznámka k souboru cen:_x000d_
1. V cenách jsou započteny náklady na montáž a manipulaci. 2. V cenách nejsou obsaženy náklady na dodávku materiálu.</t>
  </si>
  <si>
    <t>-1870622277</t>
  </si>
  <si>
    <t>Poznámka k souboru cen:_x000d_
1. V cenách jsou započteny náklady na zřízení netuhé vozovky podle VL s živičným podkladem ze stmelených vrstev podle vzorového listu Ž. 2. V cenách nejsou obsaženy náklady na dodávku materiálu.</t>
  </si>
  <si>
    <t xml:space="preserve">Poznámka k položce:_x000d_
P strana  - 6*4,5_x000d_
L strana - 2,7*4,5_x000d_
v koleji 6*1,3</t>
  </si>
  <si>
    <t>6*4,5+2,7*4,5+6*1,3</t>
  </si>
  <si>
    <t>5913220040</t>
  </si>
  <si>
    <t>Montáž kolejnicových dílů přejezdu náběhový klín</t>
  </si>
  <si>
    <t>-1245469231</t>
  </si>
  <si>
    <t>Montáž kolejnicových dílů přejezdu náběhový klín. Poznámka: 1. V cenách jsou započteny náklady na montáž a manipulaci. 2. V cenách nejsou obsaženy náklady na dodávku materiálu.</t>
  </si>
  <si>
    <t>Poznámka k položce:_x000d_
asfaltové</t>
  </si>
  <si>
    <t>1539778613</t>
  </si>
  <si>
    <t>5958131025</t>
  </si>
  <si>
    <t>Součásti upevňovací s antikorozní úpravou svěrka ŽS 4 úprava pro žlábek z kolejnic</t>
  </si>
  <si>
    <t>-896509379</t>
  </si>
  <si>
    <t>5958131040</t>
  </si>
  <si>
    <t>Součásti upevňovací s antikorozní úpravou šroub svěrkový RS 1 (M22x80)</t>
  </si>
  <si>
    <t>-1084139305</t>
  </si>
  <si>
    <t>5958131050</t>
  </si>
  <si>
    <t>Součásti upevňovací s antikorozní úpravou vrtule R1(145)</t>
  </si>
  <si>
    <t>-566968469</t>
  </si>
  <si>
    <t>5958131070</t>
  </si>
  <si>
    <t>Součásti upevňovací s antikorozní úpravou kroužek pružný dvojitý Fe 6</t>
  </si>
  <si>
    <t>-110422404</t>
  </si>
  <si>
    <t>5958158065</t>
  </si>
  <si>
    <t>Podložka polyetylenová pod podkladnici 430/130/2 (ŽT)</t>
  </si>
  <si>
    <t>-1196614538</t>
  </si>
  <si>
    <t>1427219354</t>
  </si>
  <si>
    <t>160,730*1,7</t>
  </si>
  <si>
    <t>118958318</t>
  </si>
  <si>
    <t>(31,80*0,2*2,4)/3</t>
  </si>
  <si>
    <t>1529537043</t>
  </si>
  <si>
    <t>1340665161</t>
  </si>
  <si>
    <t>33</t>
  </si>
  <si>
    <t>-1425717881</t>
  </si>
  <si>
    <t>34</t>
  </si>
  <si>
    <t>1510193003</t>
  </si>
  <si>
    <t xml:space="preserve">Poznámka k položce:_x000d_
P strana  - 6*3_x000d_
L strana - 3*2_x000d_
</t>
  </si>
  <si>
    <t>6*3*0,05*1,7</t>
  </si>
  <si>
    <t>3*2*0,05*1,7</t>
  </si>
  <si>
    <t>35</t>
  </si>
  <si>
    <t>5906105010</t>
  </si>
  <si>
    <t>Demontáž pražce dřevěný</t>
  </si>
  <si>
    <t>-941379539</t>
  </si>
  <si>
    <t>Demontáž pražce dřevěný.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</si>
  <si>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</si>
  <si>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36</t>
  </si>
  <si>
    <t>5915020010</t>
  </si>
  <si>
    <t>Povrchová úprava plochy železničního spodku</t>
  </si>
  <si>
    <t>-608972416</t>
  </si>
  <si>
    <t>Povrchová úprava plochy železničního spodku. Poznámka: 1. V cenách jsou započteny náklady na urovnání a úpravu ploch nebo skládek výzisku kameniva a zeminy s jejich případnou rekultivací.</t>
  </si>
  <si>
    <t>Poznámka k souboru cen:_x000d_
1. V cenách jsou započteny náklady na urovnání a úpravu ploch nebo skládek výzisku kameniva a zeminy s jejich případnou rekultivací.</t>
  </si>
  <si>
    <t>Poznámka k položce:_x000d_
P+ L - zpevněná komunikace_x000d_
úprava okolí komunkace</t>
  </si>
  <si>
    <t>6*3+3*2+2*4*2</t>
  </si>
  <si>
    <t>A.4.2 - Materiál zajištěný objednatelem - NEOCEŇOVAT</t>
  </si>
  <si>
    <t>5958140007</t>
  </si>
  <si>
    <t>Podkladnice žebrová tv. S4 dvojitá</t>
  </si>
  <si>
    <t>442207170</t>
  </si>
  <si>
    <t>5956101015</t>
  </si>
  <si>
    <t>Pražec dřevěný příčný nevystrojený buk 2600x260x150 mm</t>
  </si>
  <si>
    <t>-378237751</t>
  </si>
  <si>
    <t>-553188150</t>
  </si>
  <si>
    <t>5958134075</t>
  </si>
  <si>
    <t>Součásti upevňovací vrtule R1(145)</t>
  </si>
  <si>
    <t>-846864959</t>
  </si>
  <si>
    <t>474057025</t>
  </si>
  <si>
    <t>707134457</t>
  </si>
  <si>
    <t>5957201010</t>
  </si>
  <si>
    <t>Kolejnice užité tv. S49</t>
  </si>
  <si>
    <t>559745440</t>
  </si>
  <si>
    <t>Poznámka k položce:_x000d_
kolejnice žlábkové</t>
  </si>
  <si>
    <t>A.4.3 - Přeprava</t>
  </si>
  <si>
    <t>OST - Ostatní</t>
  </si>
  <si>
    <t>OST</t>
  </si>
  <si>
    <t>Ostatní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</si>
  <si>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</si>
  <si>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</si>
  <si>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-1172686314</t>
  </si>
  <si>
    <t>Doprava obousměrná (např. dodávek z vlastních zásob zhotovitele nebo objednatele nebo výzisku) mechanizací o nosnosti do 3,5 t elektrosoučástek, montážního materiálu, kameniva, písku, dlažebních kostek, suti, atd.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</si>
  <si>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anticoro komponenty do přejezdu P110 a P107</t>
  </si>
  <si>
    <t>-1490636433</t>
  </si>
  <si>
    <t>Poznámka k položce:_x000d_
skládka:_x000d_
beton - 4,255 t_x000d_
zemina -12,960 t_x000d_
štěrk - 40,85 t_x000d_
plast - 0,020 t_x000d_
dovoz:_x000d_
asfalt - 3*5,088 t_x000d_
štěrk - 273,241 t_x000d_
drť - 2,040 t</t>
  </si>
  <si>
    <t>4,255+12,960+40,85+0,020+(5,088*3)+273,241+2,040</t>
  </si>
  <si>
    <t>1776511703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</si>
  <si>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</si>
  <si>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</si>
  <si>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ASP + PUŠL+ MHS</t>
  </si>
  <si>
    <t>A.5 - Přejezd km 17,338 (P412) trati Krásný Jez - Nové Sedlo u Lokte - Chodov</t>
  </si>
  <si>
    <t>A.5.1 - Práce na přejezdu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</si>
  <si>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</si>
  <si>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</si>
  <si>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</si>
  <si>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</si>
  <si>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</si>
  <si>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-1186982417</t>
  </si>
  <si>
    <t>6+6,5</t>
  </si>
  <si>
    <t>-1203998126</t>
  </si>
  <si>
    <t>"Přejezd" 6,7*1,2</t>
  </si>
  <si>
    <t>"Vlevo"1,5*6+3,9*6</t>
  </si>
  <si>
    <t>"Vpravo"6,5*8</t>
  </si>
  <si>
    <t>5913215020</t>
  </si>
  <si>
    <t>Demontáž kolejnicových dílů přejezdu ochranná kolejnice</t>
  </si>
  <si>
    <t>-1397398666</t>
  </si>
  <si>
    <t>Demontáž kolejnicových dílů přejezdu ochranná kolejnice. Poznámka: 1. V cenách jsou započteny náklady na demontáž a naložení na dopravní prostředek.</t>
  </si>
  <si>
    <t>2*6,7</t>
  </si>
  <si>
    <t>869479998</t>
  </si>
  <si>
    <t>1165239997</t>
  </si>
  <si>
    <t>5908010130</t>
  </si>
  <si>
    <t>Zřízení kolejnicového styku s rozřezem a vrtáním - 4 otvory tv. S49</t>
  </si>
  <si>
    <t>-1329135075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</si>
  <si>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</si>
  <si>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Poznámka k souboru cen:_x000d_
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</si>
  <si>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7594105360</t>
  </si>
  <si>
    <t>Montáž lanového propojení stykového č.v. 70 301</t>
  </si>
  <si>
    <t>8532599</t>
  </si>
  <si>
    <t>Montáž lanového propojení stykového č.v. 70 301 - rozměření místa připojení, případné vyvrtání otvorů, montáž kompletní sady lanových propojení dvojice stykových transformátorů</t>
  </si>
  <si>
    <t>7594107360</t>
  </si>
  <si>
    <t>Demontáž lanového propojení stykového č.v. 70 301</t>
  </si>
  <si>
    <t>757978590</t>
  </si>
  <si>
    <t>5906030010</t>
  </si>
  <si>
    <t>Ojedinělá výměna pražce současně s výměnou nebo čištěním KL pražec dřevěný příčný nevystrojený</t>
  </si>
  <si>
    <t>719791047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</si>
  <si>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</si>
  <si>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-1266730488</t>
  </si>
  <si>
    <t>19,5*2</t>
  </si>
  <si>
    <t>-1048419619</t>
  </si>
  <si>
    <t>Poznámka k položce:_x000d_
odečet pražců 40*0,101=4,04</t>
  </si>
  <si>
    <t>26*3,5*0,5 -4,04"Pražce"</t>
  </si>
  <si>
    <t>5906055030</t>
  </si>
  <si>
    <t>Příplatek za současnou výměnu pražce s podkladnicovým upevněním a kompletů, pryžových a polyetylenových podložek</t>
  </si>
  <si>
    <t>-1083449832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</si>
  <si>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</si>
  <si>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5914030550</t>
  </si>
  <si>
    <t>Demontáž dílů otevřeného odvodnění prahové vpusti z prefabrikovaných dílů</t>
  </si>
  <si>
    <t>1802240571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</si>
  <si>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</si>
  <si>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1340508138</t>
  </si>
  <si>
    <t>-1645663409</t>
  </si>
  <si>
    <t xml:space="preserve">Poznámka k položce:_x000d_
Vpravo -  6,5 m*8 m_x000d_
Vlevo - 6 m* 6,9 m  (-0,7m odvod.žlab)_x000d_
V přejezdu 6,7m*1,2 m</t>
  </si>
  <si>
    <t>6,5*8</t>
  </si>
  <si>
    <t>6*6,2</t>
  </si>
  <si>
    <t>6,7*1,2</t>
  </si>
  <si>
    <t>-752069214</t>
  </si>
  <si>
    <t>5914020020</t>
  </si>
  <si>
    <t>Čištění otevřených odvodňovacích zařízení strojně příkop nezpevněný</t>
  </si>
  <si>
    <t>1834312231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</si>
  <si>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</si>
  <si>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</si>
  <si>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Poznámka k položce:_x000d_
km 17,341 -17,357 - vlevo</t>
  </si>
  <si>
    <t>16*1,5*0,3</t>
  </si>
  <si>
    <t>-1911545406</t>
  </si>
  <si>
    <t>Poznámka k položce:_x000d_
km 15,950 - 17,482</t>
  </si>
  <si>
    <t>-1118037726</t>
  </si>
  <si>
    <t>Poznámka k položce:_x000d_
km 17,482 - 18,000</t>
  </si>
  <si>
    <t>-276120148</t>
  </si>
  <si>
    <t xml:space="preserve"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</si>
  <si>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92,440*0,2*2,4</t>
  </si>
  <si>
    <t>-1044997476</t>
  </si>
  <si>
    <t>316386006</t>
  </si>
  <si>
    <t xml:space="preserve">Poznámka k položce:_x000d_
štěrk  -41,460*1,7= 70,482 t_x000d_
beton.prah.vpusť  - 0,493 t_x000d_
zemina - 7,2*1,8=12,96 t_x000d_
mříž (vpusť) 0,500</t>
  </si>
  <si>
    <t>70,482+0,493+12,96+0,500</t>
  </si>
  <si>
    <t>48</t>
  </si>
  <si>
    <t>-1274628242</t>
  </si>
  <si>
    <t>Poznámka k položce:_x000d_
KL + podbíječka</t>
  </si>
  <si>
    <t>44</t>
  </si>
  <si>
    <t>35653551</t>
  </si>
  <si>
    <t>45</t>
  </si>
  <si>
    <t>771454712</t>
  </si>
  <si>
    <t>Poznámka k položce:_x000d_
asfaltová</t>
  </si>
  <si>
    <t>-2076414608</t>
  </si>
  <si>
    <t>Poznámka k položce:_x000d_
12 ks pražců v přejezdu</t>
  </si>
  <si>
    <t>-906449922</t>
  </si>
  <si>
    <t>12737951</t>
  </si>
  <si>
    <t>37</t>
  </si>
  <si>
    <t>1831301175</t>
  </si>
  <si>
    <t>38</t>
  </si>
  <si>
    <t>-1959888094</t>
  </si>
  <si>
    <t>42</t>
  </si>
  <si>
    <t>5958131065</t>
  </si>
  <si>
    <t>Součásti upevňovací s antikorozní úpravou matice M24</t>
  </si>
  <si>
    <t>-1662037359</t>
  </si>
  <si>
    <t>43</t>
  </si>
  <si>
    <t>5956101000</t>
  </si>
  <si>
    <t>Pražec dřevěný příčný nevystrojený dub 2600x260x160 mm</t>
  </si>
  <si>
    <t>1450168451</t>
  </si>
  <si>
    <t>39</t>
  </si>
  <si>
    <t>534266359</t>
  </si>
  <si>
    <t>40</t>
  </si>
  <si>
    <t>-793403919</t>
  </si>
  <si>
    <t>41</t>
  </si>
  <si>
    <t>1075225566</t>
  </si>
  <si>
    <t>46</t>
  </si>
  <si>
    <t>-198276457</t>
  </si>
  <si>
    <t>47</t>
  </si>
  <si>
    <t>5958158070</t>
  </si>
  <si>
    <t>Podložka polyetylenová pod podkladnici 380/160/2 (S4, R4)</t>
  </si>
  <si>
    <t>592108189</t>
  </si>
  <si>
    <t>5958128010</t>
  </si>
  <si>
    <t>Komplety ŽS 4 (šroub RS 1, matice M 24, podložka Fe6, svěrka ŽS4)</t>
  </si>
  <si>
    <t>-749117786</t>
  </si>
  <si>
    <t>482668868</t>
  </si>
  <si>
    <t xml:space="preserve">Poznámka k položce:_x000d_
odvodňovací žlab_x000d_
</t>
  </si>
  <si>
    <t>"Odvod.žlab"7,5*0,7*0,10*1,7</t>
  </si>
  <si>
    <t>-1303786094</t>
  </si>
  <si>
    <t xml:space="preserve">Poznámka k položce:_x000d_
štěrk doplnění KL_x000d_
doplnění štěrku po ASP :1 km 100m3 </t>
  </si>
  <si>
    <t>41,460*1,7</t>
  </si>
  <si>
    <t>2,05*100*1,7</t>
  </si>
  <si>
    <t>-252414516</t>
  </si>
  <si>
    <t xml:space="preserve">Poznámka k položce:_x000d_
1/3  z  - 92,440*0,25*2,4</t>
  </si>
  <si>
    <t>(92,440*0,25*2,4)/3</t>
  </si>
  <si>
    <t>1043018386</t>
  </si>
  <si>
    <t>1492487081</t>
  </si>
  <si>
    <t>1934795022</t>
  </si>
  <si>
    <t>6,5*2+6*4</t>
  </si>
  <si>
    <t>-1986325788</t>
  </si>
  <si>
    <t>Poznámka k položce:_x000d_
odvodňovací žlab</t>
  </si>
  <si>
    <t>7,5*0,7*0,1</t>
  </si>
  <si>
    <t>-2062136142</t>
  </si>
  <si>
    <t>5964123005</t>
  </si>
  <si>
    <t>Odvodňovací žlab s mříží koncový</t>
  </si>
  <si>
    <t>1392840928</t>
  </si>
  <si>
    <t>A.5.2 - Materiál zajištěný objednatelem - NEOCEŇOVAT</t>
  </si>
  <si>
    <t>-217652537</t>
  </si>
  <si>
    <t>Poznámka k položce:_x000d_
kolejnice + kolejnice žlábková</t>
  </si>
  <si>
    <t>19,5*2+6,7*2</t>
  </si>
  <si>
    <t>A.5.3 - Přeprava</t>
  </si>
  <si>
    <t>1394824</t>
  </si>
  <si>
    <t xml:space="preserve">Poznámka k položce:_x000d_
Skládka:_x000d_
asfalt - 44,371 t_x000d_
zem. výzisk - 12,96 t_x000d_
štěrk - 70,482 t_x000d_
plast - 0,020 t_x000d_
beton - 0,493 t_x000d_
mříž - 0,500 t_x000d_
Dodávka:_x000d_
asfalt - 18,488*3_x000d_
beton -1,275 t_x000d_
_x000d_
</t>
  </si>
  <si>
    <t>44,371+12,96+70,482+0,020+0,493+0,500</t>
  </si>
  <si>
    <t>18,488*3+1,275</t>
  </si>
  <si>
    <t>1405219570</t>
  </si>
  <si>
    <t>Poznámka k položce:_x000d_
pražce -4,120 t_x000d_
vpusť - 3,6 t_x000d_
drobné kolejivo - 0,684t</t>
  </si>
  <si>
    <t>4,120+3,6+0,684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</si>
  <si>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</si>
  <si>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</si>
  <si>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-1651937703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</si>
  <si>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</si>
  <si>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dovoz štěrku + štěrkodrť frakce 0/32</t>
  </si>
  <si>
    <t>418,982+0,893</t>
  </si>
  <si>
    <t>-2073856334</t>
  </si>
  <si>
    <t>Poznámka k položce:_x000d_
ASP_x000d_
PUŠL_x000d_
MHS - přejezd P412 i P413</t>
  </si>
  <si>
    <t xml:space="preserve">A.6 - Přejezd km 17,869 (P413) trati Krásný Jez - Nové Sedlo u Lokte </t>
  </si>
  <si>
    <t>A.6.1 - Práce na přejezdu</t>
  </si>
  <si>
    <t>-2085188296</t>
  </si>
  <si>
    <t>8,2+7,2</t>
  </si>
  <si>
    <t>134508305</t>
  </si>
  <si>
    <t>"Přejezd"13*1,2</t>
  </si>
  <si>
    <t>"Vlevo"9,6*1,9"Silnice"+2,4*2"Chodník"</t>
  </si>
  <si>
    <t>"Vpravo"9,2*1,9"Silnice"+2,8*1,7"Chodník"</t>
  </si>
  <si>
    <t>162544859</t>
  </si>
  <si>
    <t>-564072210</t>
  </si>
  <si>
    <t>5908010230</t>
  </si>
  <si>
    <t>Zřízení kolejnicového styku s rozřezem a vrtáním - 2 otvory tv. S49</t>
  </si>
  <si>
    <t>1199311670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</si>
  <si>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</si>
  <si>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5907055020</t>
  </si>
  <si>
    <t>Vrtání kolejnic otvor o průměru přes 10 do 23 mm</t>
  </si>
  <si>
    <t>-346205067</t>
  </si>
  <si>
    <t>Vrtání kolejnic otvor o průměru přes 10 do 23 mm. Poznámka: 1. V cenách jsou započteny náklady na manipulaci, podložení, označení a provedení vrtu ve stojině kolejnice.</t>
  </si>
  <si>
    <t>Poznámka k položce:_x000d_
ukolejnění</t>
  </si>
  <si>
    <t>5906030120</t>
  </si>
  <si>
    <t>Ojedinělá výměna pražce současně s výměnou nebo čištěním KL pražec betonový příčný vystrojený</t>
  </si>
  <si>
    <t>-997775000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</si>
  <si>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</si>
  <si>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321879687</t>
  </si>
  <si>
    <t>25*2</t>
  </si>
  <si>
    <t>-568883721</t>
  </si>
  <si>
    <t>Poznámka k položce:_x000d_
odečet pražců 38*0,101=3,838</t>
  </si>
  <si>
    <t>(25*3,5*0,5)-3,838"Pražce"</t>
  </si>
  <si>
    <t>Hloubení rýh nebo jam ručně na železničním spodku v hornině třídy těžitelnosti I skupiny 2</t>
  </si>
  <si>
    <t>-297906562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</si>
  <si>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</si>
  <si>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Poznámka k položce:_x000d_
závěrné zídky +základy</t>
  </si>
  <si>
    <t>(9,2+9,6)*0,5*0,65</t>
  </si>
  <si>
    <t>-1256176261</t>
  </si>
  <si>
    <t>-309444075</t>
  </si>
  <si>
    <t>Poznámka k souboru cen:_x000d_
1. V cenách jsou započteny náklady na montáž dílů. 2. V cenách nejsou obsaženy náklady na dodávku materiálu.</t>
  </si>
  <si>
    <t>-809423513</t>
  </si>
  <si>
    <t>Poznámka k souboru cen:_x000d_
1. V cenách jsou započteny náklady na zemní práce, montáž podkladního dílu a zídky. 2. V cenách nejsou obsaženy náklady na dodávku materiálu.</t>
  </si>
  <si>
    <t>2061659565</t>
  </si>
  <si>
    <t xml:space="preserve">Poznámka k položce:_x000d_
Vpravo -  9,2*2,8 (odečet 0,7 m strail kkce)_x000d_
Vlevo - 9,6*2,55 ( odečet 0,7 m strail kkce)</t>
  </si>
  <si>
    <t>"Vpravo"9,2*2,1</t>
  </si>
  <si>
    <t>"Vlevo"9,6*1,85</t>
  </si>
  <si>
    <t>5913285035</t>
  </si>
  <si>
    <t>Montáž dílů komunikace ze zámkové dlažby uložení v podsypu</t>
  </si>
  <si>
    <t>432078967</t>
  </si>
  <si>
    <t>Montáž dílů komunikace ze zámkové dlažby uložení v podsypu. Poznámka: 1. V cenách jsou započteny náklady na osazení dlažby nebo obrubníku. 2. V cenách nejsou obsaženy náklady na dodávku materiálu.</t>
  </si>
  <si>
    <t>Poznámka k souboru cen:_x000d_
1. V cenách jsou započteny náklady na osazení dlažby nebo obrubníku. 2. V cenách nejsou obsaženy náklady na dodávku materiálu.</t>
  </si>
  <si>
    <t>Poznámka k položce:_x000d_
Chodník vpravo 2,8*1,7 m - odečet 0,7 m strail kkce_x000d_
Chodník vlevo 2,4*2,0 m - odečet 0,7 m strail kkce</t>
  </si>
  <si>
    <t>2,8*1+2,4*1,3</t>
  </si>
  <si>
    <t>5913285210</t>
  </si>
  <si>
    <t>Montáž dílů komunikace obrubníku uložení v betonu</t>
  </si>
  <si>
    <t>-1745922471</t>
  </si>
  <si>
    <t>Montáž dílů komunikace obrubníku uložení v betonu. Poznámka: 1. V cenách jsou započteny náklady na osazení dlažby nebo obrubníku. 2. V cenách nejsou obsaženy náklady na dodávku materiálu.</t>
  </si>
  <si>
    <t>2*(1+1,3)</t>
  </si>
  <si>
    <t>5914075010</t>
  </si>
  <si>
    <t>Zřízení konstrukční vrstvy pražcového podloží bez geomateriálu tl. 0,15 m</t>
  </si>
  <si>
    <t>2072000621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</si>
  <si>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</si>
  <si>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souboru cen:_x000d_
1. V cenách jsou započteny náklady na naložení výzisku na dopravní prostředek. 2. V cenách nejsou obsaženy náklady na dodávku materiálu a odtěžení zeminy.</t>
  </si>
  <si>
    <t>13*1,2</t>
  </si>
  <si>
    <t>5907015410</t>
  </si>
  <si>
    <t>Ojedinělá výměna kolejnic současně s výměnou kompletů a pryžové podložky tv. S49 rozdělení "c"</t>
  </si>
  <si>
    <t>1721657081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</si>
  <si>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</si>
  <si>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-2082706046</t>
  </si>
  <si>
    <t>5910035030</t>
  </si>
  <si>
    <t>Dosažení dovolené upínací teploty v BK prodloužením kolejnicového pásu v koleji tv. S49</t>
  </si>
  <si>
    <t>-1820349653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</si>
  <si>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</si>
  <si>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5910040210</t>
  </si>
  <si>
    <t>Umožnění volné dilatace kolejnice bez demontáže nebo montáže upevňovadel s osazením a odstraněním kluzných podložek rozdělení pražců "c"</t>
  </si>
  <si>
    <t>-1219156400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</si>
  <si>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</si>
  <si>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km 17,800-17,937_x000d_
Metr kolejnice=m</t>
  </si>
  <si>
    <t>137*2</t>
  </si>
  <si>
    <t>5907010070</t>
  </si>
  <si>
    <t>Výměna LISŮ tv. S49 rozdělení "c"</t>
  </si>
  <si>
    <t>-2021529744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</si>
  <si>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</si>
  <si>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</si>
  <si>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405486113</t>
  </si>
  <si>
    <t>Poznámka k položce:_x000d_
asfalt</t>
  </si>
  <si>
    <t>60,880*0,2*2,4</t>
  </si>
  <si>
    <t>1410646013</t>
  </si>
  <si>
    <t>2135594950</t>
  </si>
  <si>
    <t xml:space="preserve">Poznámka k položce:_x000d_
štěrk  -39,912*1,7= 67,850 t_x000d_
zemina -6,110*1,8=10,998 t_x000d_
</t>
  </si>
  <si>
    <t>67,850+10,998</t>
  </si>
  <si>
    <t>710218904</t>
  </si>
  <si>
    <t>Poznámka k položce:_x000d_
pražce v přejezdu 21 ks</t>
  </si>
  <si>
    <t>5957134000</t>
  </si>
  <si>
    <t>Lepený izolovaný styk tv. S49 s tepelně zpracovanou hlavou délky 3,40 m</t>
  </si>
  <si>
    <t>-115001263</t>
  </si>
  <si>
    <t>-1580995194</t>
  </si>
  <si>
    <t>370533871</t>
  </si>
  <si>
    <t>Poznámka k položce:_x000d_
závěrné zídky</t>
  </si>
  <si>
    <t>27*0,5*0,1*1,7</t>
  </si>
  <si>
    <t>-1658612769</t>
  </si>
  <si>
    <t>39,912*1,7</t>
  </si>
  <si>
    <t>-1994905143</t>
  </si>
  <si>
    <t>-2082118713</t>
  </si>
  <si>
    <t xml:space="preserve">Poznámka k položce:_x000d_
1/3  z  - 37,080*0,25*2,4</t>
  </si>
  <si>
    <t>(37,080*0,25*2,4)/3</t>
  </si>
  <si>
    <t>-1438541573</t>
  </si>
  <si>
    <t>122740050</t>
  </si>
  <si>
    <t>-1586999936</t>
  </si>
  <si>
    <t>8,2*2+7,2*2</t>
  </si>
  <si>
    <t>1399226669</t>
  </si>
  <si>
    <t>27*0,5*0,1</t>
  </si>
  <si>
    <t>2140138635</t>
  </si>
  <si>
    <t>5963101007</t>
  </si>
  <si>
    <t>Přejezd celopryžový pro nezatížené komunikace se závěrnou zídkou tv. T</t>
  </si>
  <si>
    <t>1453097656</t>
  </si>
  <si>
    <t>-1445536660</t>
  </si>
  <si>
    <t>2110363528</t>
  </si>
  <si>
    <t>5964151000</t>
  </si>
  <si>
    <t>Dlažba zámková hladká cihla</t>
  </si>
  <si>
    <t>-211926624</t>
  </si>
  <si>
    <t>5964159005</t>
  </si>
  <si>
    <t>Obrubník chodníkový</t>
  </si>
  <si>
    <t>1971041197</t>
  </si>
  <si>
    <t>Poznámka k položce:_x000d_
Obrubník dl. 1,0 m</t>
  </si>
  <si>
    <t>A.6.2 - Materiál zajištěný objednatelem - NEOCEŇOVAT</t>
  </si>
  <si>
    <t>-618901226</t>
  </si>
  <si>
    <t>5956213030</t>
  </si>
  <si>
    <t xml:space="preserve">Pražec betonový příčný nevystrojený  užitý tv. SB 8 P</t>
  </si>
  <si>
    <t>103497909</t>
  </si>
  <si>
    <t>A.6.3 - Přeprava</t>
  </si>
  <si>
    <t>47358794</t>
  </si>
  <si>
    <t>Poznámka k položce:_x000d_
Skládka:_x000d_
asfalt - 29,222 t_x000d_
zem. výzisk - 10,988 t_x000d_
štěrk - 67,850 t_x000d_
plast - 0,030 t_x000d_
Dodávka:_x000d_
asfalt - 7,416*3 t_x000d_
beton - 3,279 t_x000d_
zámková dlažba+obrubníky - 0,828 t</t>
  </si>
  <si>
    <t>"Skládka"29,222+10,988+67,850+0,030</t>
  </si>
  <si>
    <t>"Dovoz"7,416*3+3,279</t>
  </si>
  <si>
    <t>-1171211915</t>
  </si>
  <si>
    <t>Poznámka k položce:_x000d_
celopryžová konstrukce - 7,1 t_x000d_
drobné kolejivo - 0,301 t_x000d_
LIS - 0,429 t</t>
  </si>
  <si>
    <t>7,1+0,301+0,429</t>
  </si>
  <si>
    <t>-373537305</t>
  </si>
  <si>
    <t xml:space="preserve">Poznámka k položce:_x000d_
štěrk  - 67,850 t_x000d_
štěrkodrť - 2,295 t</t>
  </si>
  <si>
    <t>67,850+2,295</t>
  </si>
  <si>
    <t>-1976233348</t>
  </si>
  <si>
    <t xml:space="preserve">Poznámka k položce:_x000d_
ASP_x000d_
PUŠL_x000d_
</t>
  </si>
  <si>
    <t>640538499</t>
  </si>
  <si>
    <t>Poznámka k položce:_x000d_
Pražce SB8 38 ks ( Fr.Lázně - Nové Sedlo)</t>
  </si>
  <si>
    <t>(38*285)/1000</t>
  </si>
  <si>
    <t>A.7 - Přejezd km 17,784 (P122) trati Tršnice - Luby u Chebu</t>
  </si>
  <si>
    <t>A.7.1 - Práce na přejezdu</t>
  </si>
  <si>
    <t>5913140020</t>
  </si>
  <si>
    <t>Demontáž přejezdové konstrukce se silničními panely vnitřní část</t>
  </si>
  <si>
    <t>60984167</t>
  </si>
  <si>
    <t>Demontáž přejezdové konstrukce se silničními panely vnitřní část. Poznámka: 1. V cenách jsou započteny náklady na demontáž a naložení na dopravní prostředek.</t>
  </si>
  <si>
    <t>5913145010</t>
  </si>
  <si>
    <t>Montáž přejezdové konstrukce se silničními panely vnější i vnitřní část</t>
  </si>
  <si>
    <t>1340819622</t>
  </si>
  <si>
    <t>Montáž přejezdové konstrukce se silničními panely vnější i vnitřní část. Poznámka: 1. V cenách jsou započteny náklady na montáž konstrukce. 2. V cenách nejsou obsaženy náklady na dodávku materiálu.</t>
  </si>
  <si>
    <t>Poznámka k souboru cen:_x000d_
1. V cenách jsou započteny náklady na montáž konstrukce. 2. V cenách nejsou obsaženy náklady na dodávku materiálu.</t>
  </si>
  <si>
    <t>5913200010</t>
  </si>
  <si>
    <t>Demontáž dřevěné konstrukce přejezdu část vnější a vnitřní</t>
  </si>
  <si>
    <t>1354352837</t>
  </si>
  <si>
    <t>Demontáž dřevěné konstrukce přejezdu část vnější a vnitřní. Poznámka: 1. V cenách jsou započteny náklady na demontáž a naložení na dopravní prostředek.</t>
  </si>
  <si>
    <t>Poznámka k položce:_x000d_
dřevěné pražce</t>
  </si>
  <si>
    <t>0,26*5*3</t>
  </si>
  <si>
    <t>1716874806</t>
  </si>
  <si>
    <t>-1957787894</t>
  </si>
  <si>
    <t>-2129253047</t>
  </si>
  <si>
    <t>Poznámka k položce:_x000d_
km 17,780 - 17,788_x000d_
odečet pražců - 12 ks</t>
  </si>
  <si>
    <t>8*3,5*0,5-12*0,101"Pražce"</t>
  </si>
  <si>
    <t>1631314802</t>
  </si>
  <si>
    <t xml:space="preserve">Poznámka k položce:_x000d_
přejezd P110 -20,730 m3_x000d_
doplnění štěrku po ASP - 140 m3_x000d_
km 7,050 - 7,150_x000d_
km 15,500- 15,800_x000d_
km 19,120 - 20,050_x000d_
</t>
  </si>
  <si>
    <t>-691368197</t>
  </si>
  <si>
    <t>Poznámka k položce:_x000d_
P+ L - nezpevněná komunikace_x000d_
úprava okolí komunikace-vyrovnání nerovností + úprava terénu a rozprostření šterku a drtě</t>
  </si>
  <si>
    <t>(8*4)*2</t>
  </si>
  <si>
    <t>-159322604</t>
  </si>
  <si>
    <t>-190298857</t>
  </si>
  <si>
    <t xml:space="preserve">Poznámka k položce:_x000d_
Zemina z příj.komunikace 12,800 m3_x000d_
štěrk - 17,533  m3_x000d_
</t>
  </si>
  <si>
    <t>12,788*1,7 +12,8*1,8</t>
  </si>
  <si>
    <t>413616608</t>
  </si>
  <si>
    <t xml:space="preserve">Poznámka k položce:_x000d_
Nalevo  8*4*0,2 m_x000d_
Napravo 8*4*0,2 m</t>
  </si>
  <si>
    <t>(8*4*0,2)*2</t>
  </si>
  <si>
    <t>5908050010</t>
  </si>
  <si>
    <t>Výměna upevnění podkladnicového komplety a pryžová podložka</t>
  </si>
  <si>
    <t>544624072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</si>
  <si>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</si>
  <si>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</si>
  <si>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5908055030</t>
  </si>
  <si>
    <t>Příplatek za výměnu kompletu T5 nebo T6 v případě vývratu</t>
  </si>
  <si>
    <t>1031461454</t>
  </si>
  <si>
    <t>Příplatek za výměnu kompletu T5 nebo T6 v případě vývratu. Poznámka: 1. V ceně jsou započteny náklady na montáž, manipulaci a demontáž kompletu v přípravku.</t>
  </si>
  <si>
    <t>Poznámka k souboru cen:_x000d_
1. V ceně jsou započteny náklady na montáž, manipulaci a demontáž kompletu v přípravku.</t>
  </si>
  <si>
    <t>-1521581177</t>
  </si>
  <si>
    <t>1991523507</t>
  </si>
  <si>
    <t>Poznámka k položce:_x000d_
Doplnění KL + podkladní vrstva na příjezdovou komunikaci</t>
  </si>
  <si>
    <t>12,788*1,7+8*4*2*0,1*1,7</t>
  </si>
  <si>
    <t>-853447636</t>
  </si>
  <si>
    <t xml:space="preserve">Poznámka k položce:_x000d_
 podkladní vrstva na příjezdovou komunikaci_x000d_
P strana  - 8*4_x000d_
L strana - 8*4_x000d_
</t>
  </si>
  <si>
    <t>8*4*2*0,1*1,7</t>
  </si>
  <si>
    <t>5963110010</t>
  </si>
  <si>
    <t>Přejezd Intermont panel 1285x3000x170 ŽPP 1</t>
  </si>
  <si>
    <t>-1101447818</t>
  </si>
  <si>
    <t>5963110015</t>
  </si>
  <si>
    <t>Přejezd Intermont panel 600x3000x170 ŽPP 2</t>
  </si>
  <si>
    <t>1782616928</t>
  </si>
  <si>
    <t>A.7.2 - Materiál zajištěný objednatelem - NEOCEŇOVAT</t>
  </si>
  <si>
    <t>5958134040</t>
  </si>
  <si>
    <t>Součásti upevňovací kroužek pružný dvojitý Fe 6</t>
  </si>
  <si>
    <t>341968528</t>
  </si>
  <si>
    <t>5958134115</t>
  </si>
  <si>
    <t>Součásti upevňovací matice M24</t>
  </si>
  <si>
    <t>-1665950560</t>
  </si>
  <si>
    <t>5958134041</t>
  </si>
  <si>
    <t>Součásti upevňovací šroub svěrkový T5</t>
  </si>
  <si>
    <t>1337959102</t>
  </si>
  <si>
    <t>5958134140</t>
  </si>
  <si>
    <t>Součásti upevňovací vložka M</t>
  </si>
  <si>
    <t>-400854636</t>
  </si>
  <si>
    <t>5958231045</t>
  </si>
  <si>
    <t>Svěrka užitá T5</t>
  </si>
  <si>
    <t>1338459293</t>
  </si>
  <si>
    <t>5958231050</t>
  </si>
  <si>
    <t>Svěrka užitá T6</t>
  </si>
  <si>
    <t>704948452</t>
  </si>
  <si>
    <t>A.7.3 - Přeprava</t>
  </si>
  <si>
    <t>-968177894</t>
  </si>
  <si>
    <t xml:space="preserve">Poznámka k položce:_x000d_
skládka:_x000d_
zemina +štěrk - 44,780 t_x000d_
plast - 0,003 t_x000d_
</t>
  </si>
  <si>
    <t>44,780+0,003</t>
  </si>
  <si>
    <t>-1899876693</t>
  </si>
  <si>
    <t>Poznámka k položce:_x000d_
Dovoz kameniva +drtě</t>
  </si>
  <si>
    <t>32,620+10,880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</si>
  <si>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</si>
  <si>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</si>
  <si>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-1208465388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</si>
  <si>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</si>
  <si>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Doprava panelů</t>
  </si>
  <si>
    <t>A.8 - Přejezd km 5,838 (P107) trati Tršnice - Luby u Chebu</t>
  </si>
  <si>
    <t>A.8.1 - Práce na přejezdu</t>
  </si>
  <si>
    <t>-2139692878</t>
  </si>
  <si>
    <t>-1179529723</t>
  </si>
  <si>
    <t>1556462547</t>
  </si>
  <si>
    <t>0,26*5*6</t>
  </si>
  <si>
    <t>-1129024034</t>
  </si>
  <si>
    <t xml:space="preserve">Poznámka k položce:_x000d_
Bourání narušené komunikace-zbytky betonu  P+L</t>
  </si>
  <si>
    <t>0,7*6*0,1</t>
  </si>
  <si>
    <t>-1249826277</t>
  </si>
  <si>
    <t>-1001751930</t>
  </si>
  <si>
    <t>-863705996</t>
  </si>
  <si>
    <t>Poznámka k položce:_x000d_
10 ks v přejezdu</t>
  </si>
  <si>
    <t>-1962306912</t>
  </si>
  <si>
    <t>-61488232</t>
  </si>
  <si>
    <t>Poznámka k položce:_x000d_
km 5,832 - 5,843_x000d_
odečet pražců - 17 ks</t>
  </si>
  <si>
    <t>11*3,5*0,5-17*0,101"Pražce"</t>
  </si>
  <si>
    <t>-1854186387</t>
  </si>
  <si>
    <t>-180831948</t>
  </si>
  <si>
    <t>Poznámka k položce:_x000d_
P+ L - zpevněná komunikace_x000d_
úprava okolí komunikace</t>
  </si>
  <si>
    <t>(0,26*4+0,7)*6</t>
  </si>
  <si>
    <t>1391923950</t>
  </si>
  <si>
    <t>-328795477</t>
  </si>
  <si>
    <t>-597700049</t>
  </si>
  <si>
    <t>Poznámka k položce:_x000d_
2x vnitřní panel_x000d_
 zbytky betonu</t>
  </si>
  <si>
    <t>1,283*2+0,420*2,1</t>
  </si>
  <si>
    <t>-1402932543</t>
  </si>
  <si>
    <t xml:space="preserve">Poznámka k položce:_x000d_
Zemina z příj.komunikace 0,420 m3_x000d_
štěrk - 17,533  m3_x000d_
</t>
  </si>
  <si>
    <t>17,533*1,7+0,420*1,8</t>
  </si>
  <si>
    <t>-1791038914</t>
  </si>
  <si>
    <t xml:space="preserve">Poznámka k položce:_x000d_
Nalevo  6*0,5*0,1 m_x000d_
Napravo 6*0,2*0,1 m</t>
  </si>
  <si>
    <t>-1841745351</t>
  </si>
  <si>
    <t>5913260020</t>
  </si>
  <si>
    <t>Zřízení vozovky betonové s vrstvami tloušťky do 10 cm</t>
  </si>
  <si>
    <t>-889761223</t>
  </si>
  <si>
    <t>Zřízení vozovky betonové s vrstvami tloušťky do 10 cm. Poznámka: 1. V cenách jsou započteny náklady na zřízení tuhé vyztužené vozovky s cementobetonovým krytem. 2. V cenách nejsou obsaženy náklady na dodávku materiálu.</t>
  </si>
  <si>
    <t>Poznámka k souboru cen:_x000d_
1. V cenách jsou započteny náklady na zřízení tuhé vyztužené vozovky s cementobetonovým krytem. 2. V cenách nejsou obsaženy náklady na dodávku materiálu.</t>
  </si>
  <si>
    <t>Poznámka k položce:_x000d_
plocha mezi vnějším žel.panelem a stáv.panelem příjezdové komunikace</t>
  </si>
  <si>
    <t>0,7*3</t>
  </si>
  <si>
    <t>-2068648839</t>
  </si>
  <si>
    <t>5910020030</t>
  </si>
  <si>
    <t>Svařování kolejnic termitem plný předehřev standardní spára svar sériový tv. S49</t>
  </si>
  <si>
    <t>2056270154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</si>
  <si>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</si>
  <si>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-968288280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</si>
  <si>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</si>
  <si>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-2088837748</t>
  </si>
  <si>
    <t>4*50</t>
  </si>
  <si>
    <t>1257731049</t>
  </si>
  <si>
    <t>Poznámka k položce:_x000d_
km 5,813 - 5,863</t>
  </si>
  <si>
    <t>-551360695</t>
  </si>
  <si>
    <t>Poznámka k položce:_x000d_
5 ks pražců v přejezdu</t>
  </si>
  <si>
    <t>-946851724</t>
  </si>
  <si>
    <t>1535186223</t>
  </si>
  <si>
    <t>-852108027</t>
  </si>
  <si>
    <t>-1545888187</t>
  </si>
  <si>
    <t>17,533*1,7</t>
  </si>
  <si>
    <t>-895088164</t>
  </si>
  <si>
    <t>0,105*1,7</t>
  </si>
  <si>
    <t>-402086352</t>
  </si>
  <si>
    <t>0,7*1,5*0,1</t>
  </si>
  <si>
    <t>5963110025</t>
  </si>
  <si>
    <t>Přejezd Intermont panel 600x1480x170 ŽPP 4 pro pěší</t>
  </si>
  <si>
    <t>1813843897</t>
  </si>
  <si>
    <t>5963110020</t>
  </si>
  <si>
    <t>Přejezd Intermont panel 1284x1480x170 ŽPP 3 pro pěší</t>
  </si>
  <si>
    <t>-949544470</t>
  </si>
  <si>
    <t>A.8.2 - Materiál zajištěnáý objednatelem - NEOCEŇOVAT</t>
  </si>
  <si>
    <t>1395926926</t>
  </si>
  <si>
    <t>-1236205100</t>
  </si>
  <si>
    <t>473661697</t>
  </si>
  <si>
    <t>A.8.3 - Přeprava</t>
  </si>
  <si>
    <t>1777145183</t>
  </si>
  <si>
    <t xml:space="preserve">Poznámka k položce:_x000d_
skládka:_x000d_
beton - 3,448 t_x000d_
zemina +štěrk -30,562 t_x000d_
plast - 0,005 t_x000d_
dovoz:_x000d_
štěrk - 29,806t_x000d_
drť - 0,179 t_x000d_
beton - 0,255 t </t>
  </si>
  <si>
    <t>3,448+30,562+0,005+29,806+0,179+0,255</t>
  </si>
  <si>
    <t>-154087819</t>
  </si>
  <si>
    <t>A.9 - VON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</si>
  <si>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</si>
  <si>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</si>
  <si>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</t>
  </si>
  <si>
    <t>-254101037</t>
  </si>
  <si>
    <t>Poznámka k položce:_x000d_
1,3% ze ZRN</t>
  </si>
  <si>
    <t>022101001</t>
  </si>
  <si>
    <t>Geodetické práce Geodetické práce před opravou</t>
  </si>
  <si>
    <t>1335842113</t>
  </si>
  <si>
    <t>Poznámka k položce:_x000d_
P110_x000d_
P412_x000d_
P413</t>
  </si>
  <si>
    <t>022101021</t>
  </si>
  <si>
    <t>Geodetické práce Geodetické práce po ukončení opravy</t>
  </si>
  <si>
    <t>-1139345627</t>
  </si>
  <si>
    <t>033131001</t>
  </si>
  <si>
    <t>Provozní vlivy Organizační zajištění prací při zřizování a udržování BK kolejí a výhybek</t>
  </si>
  <si>
    <t>625246737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</si>
  <si>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</si>
  <si>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Poznámka k položce:_x000d_
Trať Tršnice - Luby  15,500-15,800 km_x000d_
                                 19,120-20,050 km_x000d_
Trať Nové Sedlo - Loket 15,950 - 18,000 km_x000d_
          </t>
  </si>
  <si>
    <t>1230+2050</t>
  </si>
  <si>
    <t>021211001</t>
  </si>
  <si>
    <t>Průzkumné práce pro opravy Doplňující laboratorní rozbor kontaminace zeminy nebo kol. lože</t>
  </si>
  <si>
    <t>2088309725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</si>
  <si>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</si>
  <si>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položce:_x000d_
Přejezdy - P75, P110, P412, P413, P122, P107</t>
  </si>
  <si>
    <t>022121001</t>
  </si>
  <si>
    <t>Geodetické práce Diagnostika technické infrastruktury Vytýčení trasy inženýrských sítí</t>
  </si>
  <si>
    <t>1108549613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</si>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</sst>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8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styles" Target="styles.xml" /><Relationship Id="rId27" Type="http://schemas.openxmlformats.org/officeDocument/2006/relationships/theme" Target="theme/theme1.xml" /><Relationship Id="rId28" Type="http://schemas.openxmlformats.org/officeDocument/2006/relationships/calcChain" Target="calcChain.xml" /><Relationship Id="rId2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08/2021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přejezdů v obvodu ST Karlovy Vary 2021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ST Karlovy Vary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20. 1. 2021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železnic,s.o.;OŘ ÚNL - ST K.Vary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Pavlína Liprtová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ROUND(AG95+AG99+AG102+AG106+AG110+AG114+AG118+AG122+AG126,2)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ROUND(AS95+AS99+AS102+AS106+AS110+AS114+AS118+AS122+AS126,2)</f>
        <v>0</v>
      </c>
      <c r="AT94" s="113">
        <f>ROUND(SUM(AV94:AW94),2)</f>
        <v>0</v>
      </c>
      <c r="AU94" s="114">
        <f>ROUND(AU95+AU99+AU102+AU106+AU110+AU114+AU118+AU122+AU126,5)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ROUND(AZ95+AZ99+AZ102+AZ106+AZ110+AZ114+AZ118+AZ122+AZ126,2)</f>
        <v>0</v>
      </c>
      <c r="BA94" s="113">
        <f>ROUND(BA95+BA99+BA102+BA106+BA110+BA114+BA118+BA122+BA126,2)</f>
        <v>0</v>
      </c>
      <c r="BB94" s="113">
        <f>ROUND(BB95+BB99+BB102+BB106+BB110+BB114+BB118+BB122+BB126,2)</f>
        <v>0</v>
      </c>
      <c r="BC94" s="113">
        <f>ROUND(BC95+BC99+BC102+BC106+BC110+BC114+BC118+BC122+BC126,2)</f>
        <v>0</v>
      </c>
      <c r="BD94" s="115">
        <f>ROUND(BD95+BD99+BD102+BD106+BD110+BD114+BD118+BD122+BD126,2)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24.75" customHeight="1">
      <c r="A95" s="7"/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ROUND(SUM(AG96:AG98),2)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85</v>
      </c>
      <c r="AR95" s="125"/>
      <c r="AS95" s="126">
        <f>ROUND(SUM(AS96:AS98),2)</f>
        <v>0</v>
      </c>
      <c r="AT95" s="127">
        <f>ROUND(SUM(AV95:AW95),2)</f>
        <v>0</v>
      </c>
      <c r="AU95" s="128">
        <f>ROUND(SUM(AU96:AU98),5)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ROUND(SUM(AZ96:AZ98),2)</f>
        <v>0</v>
      </c>
      <c r="BA95" s="127">
        <f>ROUND(SUM(BA96:BA98),2)</f>
        <v>0</v>
      </c>
      <c r="BB95" s="127">
        <f>ROUND(SUM(BB96:BB98),2)</f>
        <v>0</v>
      </c>
      <c r="BC95" s="127">
        <f>ROUND(SUM(BC96:BC98),2)</f>
        <v>0</v>
      </c>
      <c r="BD95" s="129">
        <f>ROUND(SUM(BD96:BD98),2)</f>
        <v>0</v>
      </c>
      <c r="BE95" s="7"/>
      <c r="BS95" s="130" t="s">
        <v>78</v>
      </c>
      <c r="BT95" s="130" t="s">
        <v>86</v>
      </c>
      <c r="BU95" s="130" t="s">
        <v>80</v>
      </c>
      <c r="BV95" s="130" t="s">
        <v>81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4" customFormat="1" ht="16.5" customHeight="1">
      <c r="A96" s="131" t="s">
        <v>89</v>
      </c>
      <c r="B96" s="69"/>
      <c r="C96" s="132"/>
      <c r="D96" s="132"/>
      <c r="E96" s="133" t="s">
        <v>90</v>
      </c>
      <c r="F96" s="133"/>
      <c r="G96" s="133"/>
      <c r="H96" s="133"/>
      <c r="I96" s="133"/>
      <c r="J96" s="132"/>
      <c r="K96" s="133" t="s">
        <v>91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'A.1.1 - Práce na přejezdu'!J32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92</v>
      </c>
      <c r="AR96" s="71"/>
      <c r="AS96" s="136">
        <v>0</v>
      </c>
      <c r="AT96" s="137">
        <f>ROUND(SUM(AV96:AW96),2)</f>
        <v>0</v>
      </c>
      <c r="AU96" s="138">
        <f>'A.1.1 - Práce na přejezdu'!P120</f>
        <v>0</v>
      </c>
      <c r="AV96" s="137">
        <f>'A.1.1 - Práce na přejezdu'!J35</f>
        <v>0</v>
      </c>
      <c r="AW96" s="137">
        <f>'A.1.1 - Práce na přejezdu'!J36</f>
        <v>0</v>
      </c>
      <c r="AX96" s="137">
        <f>'A.1.1 - Práce na přejezdu'!J37</f>
        <v>0</v>
      </c>
      <c r="AY96" s="137">
        <f>'A.1.1 - Práce na přejezdu'!J38</f>
        <v>0</v>
      </c>
      <c r="AZ96" s="137">
        <f>'A.1.1 - Práce na přejezdu'!F35</f>
        <v>0</v>
      </c>
      <c r="BA96" s="137">
        <f>'A.1.1 - Práce na přejezdu'!F36</f>
        <v>0</v>
      </c>
      <c r="BB96" s="137">
        <f>'A.1.1 - Práce na přejezdu'!F37</f>
        <v>0</v>
      </c>
      <c r="BC96" s="137">
        <f>'A.1.1 - Práce na přejezdu'!F38</f>
        <v>0</v>
      </c>
      <c r="BD96" s="139">
        <f>'A.1.1 - Práce na přejezdu'!F39</f>
        <v>0</v>
      </c>
      <c r="BE96" s="4"/>
      <c r="BT96" s="140" t="s">
        <v>88</v>
      </c>
      <c r="BV96" s="140" t="s">
        <v>81</v>
      </c>
      <c r="BW96" s="140" t="s">
        <v>93</v>
      </c>
      <c r="BX96" s="140" t="s">
        <v>87</v>
      </c>
      <c r="CL96" s="140" t="s">
        <v>1</v>
      </c>
    </row>
    <row r="97" s="4" customFormat="1" ht="16.5" customHeight="1">
      <c r="A97" s="131" t="s">
        <v>89</v>
      </c>
      <c r="B97" s="69"/>
      <c r="C97" s="132"/>
      <c r="D97" s="132"/>
      <c r="E97" s="133" t="s">
        <v>94</v>
      </c>
      <c r="F97" s="133"/>
      <c r="G97" s="133"/>
      <c r="H97" s="133"/>
      <c r="I97" s="133"/>
      <c r="J97" s="132"/>
      <c r="K97" s="133" t="s">
        <v>95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'A.1.2 - Práce SSZT'!J32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92</v>
      </c>
      <c r="AR97" s="71"/>
      <c r="AS97" s="136">
        <v>0</v>
      </c>
      <c r="AT97" s="137">
        <f>ROUND(SUM(AV97:AW97),2)</f>
        <v>0</v>
      </c>
      <c r="AU97" s="138">
        <f>'A.1.2 - Práce SSZT'!P120</f>
        <v>0</v>
      </c>
      <c r="AV97" s="137">
        <f>'A.1.2 - Práce SSZT'!J35</f>
        <v>0</v>
      </c>
      <c r="AW97" s="137">
        <f>'A.1.2 - Práce SSZT'!J36</f>
        <v>0</v>
      </c>
      <c r="AX97" s="137">
        <f>'A.1.2 - Práce SSZT'!J37</f>
        <v>0</v>
      </c>
      <c r="AY97" s="137">
        <f>'A.1.2 - Práce SSZT'!J38</f>
        <v>0</v>
      </c>
      <c r="AZ97" s="137">
        <f>'A.1.2 - Práce SSZT'!F35</f>
        <v>0</v>
      </c>
      <c r="BA97" s="137">
        <f>'A.1.2 - Práce SSZT'!F36</f>
        <v>0</v>
      </c>
      <c r="BB97" s="137">
        <f>'A.1.2 - Práce SSZT'!F37</f>
        <v>0</v>
      </c>
      <c r="BC97" s="137">
        <f>'A.1.2 - Práce SSZT'!F38</f>
        <v>0</v>
      </c>
      <c r="BD97" s="139">
        <f>'A.1.2 - Práce SSZT'!F39</f>
        <v>0</v>
      </c>
      <c r="BE97" s="4"/>
      <c r="BT97" s="140" t="s">
        <v>88</v>
      </c>
      <c r="BV97" s="140" t="s">
        <v>81</v>
      </c>
      <c r="BW97" s="140" t="s">
        <v>96</v>
      </c>
      <c r="BX97" s="140" t="s">
        <v>87</v>
      </c>
      <c r="CL97" s="140" t="s">
        <v>1</v>
      </c>
    </row>
    <row r="98" s="4" customFormat="1" ht="16.5" customHeight="1">
      <c r="A98" s="131" t="s">
        <v>89</v>
      </c>
      <c r="B98" s="69"/>
      <c r="C98" s="132"/>
      <c r="D98" s="132"/>
      <c r="E98" s="133" t="s">
        <v>97</v>
      </c>
      <c r="F98" s="133"/>
      <c r="G98" s="133"/>
      <c r="H98" s="133"/>
      <c r="I98" s="133"/>
      <c r="J98" s="132"/>
      <c r="K98" s="133" t="s">
        <v>98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'A.1.3 - Přeprava'!J32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92</v>
      </c>
      <c r="AR98" s="71"/>
      <c r="AS98" s="136">
        <v>0</v>
      </c>
      <c r="AT98" s="137">
        <f>ROUND(SUM(AV98:AW98),2)</f>
        <v>0</v>
      </c>
      <c r="AU98" s="138">
        <f>'A.1.3 - Přeprava'!P120</f>
        <v>0</v>
      </c>
      <c r="AV98" s="137">
        <f>'A.1.3 - Přeprava'!J35</f>
        <v>0</v>
      </c>
      <c r="AW98" s="137">
        <f>'A.1.3 - Přeprava'!J36</f>
        <v>0</v>
      </c>
      <c r="AX98" s="137">
        <f>'A.1.3 - Přeprava'!J37</f>
        <v>0</v>
      </c>
      <c r="AY98" s="137">
        <f>'A.1.3 - Přeprava'!J38</f>
        <v>0</v>
      </c>
      <c r="AZ98" s="137">
        <f>'A.1.3 - Přeprava'!F35</f>
        <v>0</v>
      </c>
      <c r="BA98" s="137">
        <f>'A.1.3 - Přeprava'!F36</f>
        <v>0</v>
      </c>
      <c r="BB98" s="137">
        <f>'A.1.3 - Přeprava'!F37</f>
        <v>0</v>
      </c>
      <c r="BC98" s="137">
        <f>'A.1.3 - Přeprava'!F38</f>
        <v>0</v>
      </c>
      <c r="BD98" s="139">
        <f>'A.1.3 - Přeprava'!F39</f>
        <v>0</v>
      </c>
      <c r="BE98" s="4"/>
      <c r="BT98" s="140" t="s">
        <v>88</v>
      </c>
      <c r="BV98" s="140" t="s">
        <v>81</v>
      </c>
      <c r="BW98" s="140" t="s">
        <v>99</v>
      </c>
      <c r="BX98" s="140" t="s">
        <v>87</v>
      </c>
      <c r="CL98" s="140" t="s">
        <v>1</v>
      </c>
    </row>
    <row r="99" s="7" customFormat="1" ht="24.75" customHeight="1">
      <c r="A99" s="7"/>
      <c r="B99" s="118"/>
      <c r="C99" s="119"/>
      <c r="D99" s="120" t="s">
        <v>100</v>
      </c>
      <c r="E99" s="120"/>
      <c r="F99" s="120"/>
      <c r="G99" s="120"/>
      <c r="H99" s="120"/>
      <c r="I99" s="121"/>
      <c r="J99" s="120" t="s">
        <v>101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ROUND(SUM(AG100:AG101),2)</f>
        <v>0</v>
      </c>
      <c r="AH99" s="121"/>
      <c r="AI99" s="121"/>
      <c r="AJ99" s="121"/>
      <c r="AK99" s="121"/>
      <c r="AL99" s="121"/>
      <c r="AM99" s="121"/>
      <c r="AN99" s="123">
        <f>SUM(AG99,AT99)</f>
        <v>0</v>
      </c>
      <c r="AO99" s="121"/>
      <c r="AP99" s="121"/>
      <c r="AQ99" s="124" t="s">
        <v>85</v>
      </c>
      <c r="AR99" s="125"/>
      <c r="AS99" s="126">
        <f>ROUND(SUM(AS100:AS101),2)</f>
        <v>0</v>
      </c>
      <c r="AT99" s="127">
        <f>ROUND(SUM(AV99:AW99),2)</f>
        <v>0</v>
      </c>
      <c r="AU99" s="128">
        <f>ROUND(SUM(AU100:AU101),5)</f>
        <v>0</v>
      </c>
      <c r="AV99" s="127">
        <f>ROUND(AZ99*L29,2)</f>
        <v>0</v>
      </c>
      <c r="AW99" s="127">
        <f>ROUND(BA99*L30,2)</f>
        <v>0</v>
      </c>
      <c r="AX99" s="127">
        <f>ROUND(BB99*L29,2)</f>
        <v>0</v>
      </c>
      <c r="AY99" s="127">
        <f>ROUND(BC99*L30,2)</f>
        <v>0</v>
      </c>
      <c r="AZ99" s="127">
        <f>ROUND(SUM(AZ100:AZ101),2)</f>
        <v>0</v>
      </c>
      <c r="BA99" s="127">
        <f>ROUND(SUM(BA100:BA101),2)</f>
        <v>0</v>
      </c>
      <c r="BB99" s="127">
        <f>ROUND(SUM(BB100:BB101),2)</f>
        <v>0</v>
      </c>
      <c r="BC99" s="127">
        <f>ROUND(SUM(BC100:BC101),2)</f>
        <v>0</v>
      </c>
      <c r="BD99" s="129">
        <f>ROUND(SUM(BD100:BD101),2)</f>
        <v>0</v>
      </c>
      <c r="BE99" s="7"/>
      <c r="BS99" s="130" t="s">
        <v>78</v>
      </c>
      <c r="BT99" s="130" t="s">
        <v>86</v>
      </c>
      <c r="BU99" s="130" t="s">
        <v>80</v>
      </c>
      <c r="BV99" s="130" t="s">
        <v>81</v>
      </c>
      <c r="BW99" s="130" t="s">
        <v>102</v>
      </c>
      <c r="BX99" s="130" t="s">
        <v>5</v>
      </c>
      <c r="CL99" s="130" t="s">
        <v>1</v>
      </c>
      <c r="CM99" s="130" t="s">
        <v>88</v>
      </c>
    </row>
    <row r="100" s="4" customFormat="1" ht="16.5" customHeight="1">
      <c r="A100" s="131" t="s">
        <v>89</v>
      </c>
      <c r="B100" s="69"/>
      <c r="C100" s="132"/>
      <c r="D100" s="132"/>
      <c r="E100" s="133" t="s">
        <v>103</v>
      </c>
      <c r="F100" s="133"/>
      <c r="G100" s="133"/>
      <c r="H100" s="133"/>
      <c r="I100" s="133"/>
      <c r="J100" s="132"/>
      <c r="K100" s="133" t="s">
        <v>91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'A.2.1 - Práce na přejezdu'!J32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92</v>
      </c>
      <c r="AR100" s="71"/>
      <c r="AS100" s="136">
        <v>0</v>
      </c>
      <c r="AT100" s="137">
        <f>ROUND(SUM(AV100:AW100),2)</f>
        <v>0</v>
      </c>
      <c r="AU100" s="138">
        <f>'A.2.1 - Práce na přejezdu'!P120</f>
        <v>0</v>
      </c>
      <c r="AV100" s="137">
        <f>'A.2.1 - Práce na přejezdu'!J35</f>
        <v>0</v>
      </c>
      <c r="AW100" s="137">
        <f>'A.2.1 - Práce na přejezdu'!J36</f>
        <v>0</v>
      </c>
      <c r="AX100" s="137">
        <f>'A.2.1 - Práce na přejezdu'!J37</f>
        <v>0</v>
      </c>
      <c r="AY100" s="137">
        <f>'A.2.1 - Práce na přejezdu'!J38</f>
        <v>0</v>
      </c>
      <c r="AZ100" s="137">
        <f>'A.2.1 - Práce na přejezdu'!F35</f>
        <v>0</v>
      </c>
      <c r="BA100" s="137">
        <f>'A.2.1 - Práce na přejezdu'!F36</f>
        <v>0</v>
      </c>
      <c r="BB100" s="137">
        <f>'A.2.1 - Práce na přejezdu'!F37</f>
        <v>0</v>
      </c>
      <c r="BC100" s="137">
        <f>'A.2.1 - Práce na přejezdu'!F38</f>
        <v>0</v>
      </c>
      <c r="BD100" s="139">
        <f>'A.2.1 - Práce na přejezdu'!F39</f>
        <v>0</v>
      </c>
      <c r="BE100" s="4"/>
      <c r="BT100" s="140" t="s">
        <v>88</v>
      </c>
      <c r="BV100" s="140" t="s">
        <v>81</v>
      </c>
      <c r="BW100" s="140" t="s">
        <v>104</v>
      </c>
      <c r="BX100" s="140" t="s">
        <v>102</v>
      </c>
      <c r="CL100" s="140" t="s">
        <v>1</v>
      </c>
    </row>
    <row r="101" s="4" customFormat="1" ht="16.5" customHeight="1">
      <c r="A101" s="131" t="s">
        <v>89</v>
      </c>
      <c r="B101" s="69"/>
      <c r="C101" s="132"/>
      <c r="D101" s="132"/>
      <c r="E101" s="133" t="s">
        <v>105</v>
      </c>
      <c r="F101" s="133"/>
      <c r="G101" s="133"/>
      <c r="H101" s="133"/>
      <c r="I101" s="133"/>
      <c r="J101" s="132"/>
      <c r="K101" s="133" t="s">
        <v>98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'A.2.2 - Přeprava'!J32</f>
        <v>0</v>
      </c>
      <c r="AH101" s="132"/>
      <c r="AI101" s="132"/>
      <c r="AJ101" s="132"/>
      <c r="AK101" s="132"/>
      <c r="AL101" s="132"/>
      <c r="AM101" s="132"/>
      <c r="AN101" s="134">
        <f>SUM(AG101,AT101)</f>
        <v>0</v>
      </c>
      <c r="AO101" s="132"/>
      <c r="AP101" s="132"/>
      <c r="AQ101" s="135" t="s">
        <v>92</v>
      </c>
      <c r="AR101" s="71"/>
      <c r="AS101" s="136">
        <v>0</v>
      </c>
      <c r="AT101" s="137">
        <f>ROUND(SUM(AV101:AW101),2)</f>
        <v>0</v>
      </c>
      <c r="AU101" s="138">
        <f>'A.2.2 - Přeprava'!P120</f>
        <v>0</v>
      </c>
      <c r="AV101" s="137">
        <f>'A.2.2 - Přeprava'!J35</f>
        <v>0</v>
      </c>
      <c r="AW101" s="137">
        <f>'A.2.2 - Přeprava'!J36</f>
        <v>0</v>
      </c>
      <c r="AX101" s="137">
        <f>'A.2.2 - Přeprava'!J37</f>
        <v>0</v>
      </c>
      <c r="AY101" s="137">
        <f>'A.2.2 - Přeprava'!J38</f>
        <v>0</v>
      </c>
      <c r="AZ101" s="137">
        <f>'A.2.2 - Přeprava'!F35</f>
        <v>0</v>
      </c>
      <c r="BA101" s="137">
        <f>'A.2.2 - Přeprava'!F36</f>
        <v>0</v>
      </c>
      <c r="BB101" s="137">
        <f>'A.2.2 - Přeprava'!F37</f>
        <v>0</v>
      </c>
      <c r="BC101" s="137">
        <f>'A.2.2 - Přeprava'!F38</f>
        <v>0</v>
      </c>
      <c r="BD101" s="139">
        <f>'A.2.2 - Přeprava'!F39</f>
        <v>0</v>
      </c>
      <c r="BE101" s="4"/>
      <c r="BT101" s="140" t="s">
        <v>88</v>
      </c>
      <c r="BV101" s="140" t="s">
        <v>81</v>
      </c>
      <c r="BW101" s="140" t="s">
        <v>106</v>
      </c>
      <c r="BX101" s="140" t="s">
        <v>102</v>
      </c>
      <c r="CL101" s="140" t="s">
        <v>1</v>
      </c>
    </row>
    <row r="102" s="7" customFormat="1" ht="24.75" customHeight="1">
      <c r="A102" s="7"/>
      <c r="B102" s="118"/>
      <c r="C102" s="119"/>
      <c r="D102" s="120" t="s">
        <v>107</v>
      </c>
      <c r="E102" s="120"/>
      <c r="F102" s="120"/>
      <c r="G102" s="120"/>
      <c r="H102" s="120"/>
      <c r="I102" s="121"/>
      <c r="J102" s="120" t="s">
        <v>108</v>
      </c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2">
        <f>ROUND(SUM(AG103:AG105),2)</f>
        <v>0</v>
      </c>
      <c r="AH102" s="121"/>
      <c r="AI102" s="121"/>
      <c r="AJ102" s="121"/>
      <c r="AK102" s="121"/>
      <c r="AL102" s="121"/>
      <c r="AM102" s="121"/>
      <c r="AN102" s="123">
        <f>SUM(AG102,AT102)</f>
        <v>0</v>
      </c>
      <c r="AO102" s="121"/>
      <c r="AP102" s="121"/>
      <c r="AQ102" s="124" t="s">
        <v>85</v>
      </c>
      <c r="AR102" s="125"/>
      <c r="AS102" s="126">
        <f>ROUND(SUM(AS103:AS105),2)</f>
        <v>0</v>
      </c>
      <c r="AT102" s="127">
        <f>ROUND(SUM(AV102:AW102),2)</f>
        <v>0</v>
      </c>
      <c r="AU102" s="128">
        <f>ROUND(SUM(AU103:AU105),5)</f>
        <v>0</v>
      </c>
      <c r="AV102" s="127">
        <f>ROUND(AZ102*L29,2)</f>
        <v>0</v>
      </c>
      <c r="AW102" s="127">
        <f>ROUND(BA102*L30,2)</f>
        <v>0</v>
      </c>
      <c r="AX102" s="127">
        <f>ROUND(BB102*L29,2)</f>
        <v>0</v>
      </c>
      <c r="AY102" s="127">
        <f>ROUND(BC102*L30,2)</f>
        <v>0</v>
      </c>
      <c r="AZ102" s="127">
        <f>ROUND(SUM(AZ103:AZ105),2)</f>
        <v>0</v>
      </c>
      <c r="BA102" s="127">
        <f>ROUND(SUM(BA103:BA105),2)</f>
        <v>0</v>
      </c>
      <c r="BB102" s="127">
        <f>ROUND(SUM(BB103:BB105),2)</f>
        <v>0</v>
      </c>
      <c r="BC102" s="127">
        <f>ROUND(SUM(BC103:BC105),2)</f>
        <v>0</v>
      </c>
      <c r="BD102" s="129">
        <f>ROUND(SUM(BD103:BD105),2)</f>
        <v>0</v>
      </c>
      <c r="BE102" s="7"/>
      <c r="BS102" s="130" t="s">
        <v>78</v>
      </c>
      <c r="BT102" s="130" t="s">
        <v>86</v>
      </c>
      <c r="BU102" s="130" t="s">
        <v>80</v>
      </c>
      <c r="BV102" s="130" t="s">
        <v>81</v>
      </c>
      <c r="BW102" s="130" t="s">
        <v>109</v>
      </c>
      <c r="BX102" s="130" t="s">
        <v>5</v>
      </c>
      <c r="CL102" s="130" t="s">
        <v>1</v>
      </c>
      <c r="CM102" s="130" t="s">
        <v>88</v>
      </c>
    </row>
    <row r="103" s="4" customFormat="1" ht="16.5" customHeight="1">
      <c r="A103" s="131" t="s">
        <v>89</v>
      </c>
      <c r="B103" s="69"/>
      <c r="C103" s="132"/>
      <c r="D103" s="132"/>
      <c r="E103" s="133" t="s">
        <v>110</v>
      </c>
      <c r="F103" s="133"/>
      <c r="G103" s="133"/>
      <c r="H103" s="133"/>
      <c r="I103" s="133"/>
      <c r="J103" s="132"/>
      <c r="K103" s="133" t="s">
        <v>91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'A.3.1 - Práce na přejezdu'!J32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92</v>
      </c>
      <c r="AR103" s="71"/>
      <c r="AS103" s="136">
        <v>0</v>
      </c>
      <c r="AT103" s="137">
        <f>ROUND(SUM(AV103:AW103),2)</f>
        <v>0</v>
      </c>
      <c r="AU103" s="138">
        <f>'A.3.1 - Práce na přejezdu'!P120</f>
        <v>0</v>
      </c>
      <c r="AV103" s="137">
        <f>'A.3.1 - Práce na přejezdu'!J35</f>
        <v>0</v>
      </c>
      <c r="AW103" s="137">
        <f>'A.3.1 - Práce na přejezdu'!J36</f>
        <v>0</v>
      </c>
      <c r="AX103" s="137">
        <f>'A.3.1 - Práce na přejezdu'!J37</f>
        <v>0</v>
      </c>
      <c r="AY103" s="137">
        <f>'A.3.1 - Práce na přejezdu'!J38</f>
        <v>0</v>
      </c>
      <c r="AZ103" s="137">
        <f>'A.3.1 - Práce na přejezdu'!F35</f>
        <v>0</v>
      </c>
      <c r="BA103" s="137">
        <f>'A.3.1 - Práce na přejezdu'!F36</f>
        <v>0</v>
      </c>
      <c r="BB103" s="137">
        <f>'A.3.1 - Práce na přejezdu'!F37</f>
        <v>0</v>
      </c>
      <c r="BC103" s="137">
        <f>'A.3.1 - Práce na přejezdu'!F38</f>
        <v>0</v>
      </c>
      <c r="BD103" s="139">
        <f>'A.3.1 - Práce na přejezdu'!F39</f>
        <v>0</v>
      </c>
      <c r="BE103" s="4"/>
      <c r="BT103" s="140" t="s">
        <v>88</v>
      </c>
      <c r="BV103" s="140" t="s">
        <v>81</v>
      </c>
      <c r="BW103" s="140" t="s">
        <v>111</v>
      </c>
      <c r="BX103" s="140" t="s">
        <v>109</v>
      </c>
      <c r="CL103" s="140" t="s">
        <v>1</v>
      </c>
    </row>
    <row r="104" s="4" customFormat="1" ht="16.5" customHeight="1">
      <c r="A104" s="131" t="s">
        <v>89</v>
      </c>
      <c r="B104" s="69"/>
      <c r="C104" s="132"/>
      <c r="D104" s="132"/>
      <c r="E104" s="133" t="s">
        <v>112</v>
      </c>
      <c r="F104" s="133"/>
      <c r="G104" s="133"/>
      <c r="H104" s="133"/>
      <c r="I104" s="133"/>
      <c r="J104" s="132"/>
      <c r="K104" s="133" t="s">
        <v>98</v>
      </c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4">
        <f>'A.3.2 - Přeprava'!J32</f>
        <v>0</v>
      </c>
      <c r="AH104" s="132"/>
      <c r="AI104" s="132"/>
      <c r="AJ104" s="132"/>
      <c r="AK104" s="132"/>
      <c r="AL104" s="132"/>
      <c r="AM104" s="132"/>
      <c r="AN104" s="134">
        <f>SUM(AG104,AT104)</f>
        <v>0</v>
      </c>
      <c r="AO104" s="132"/>
      <c r="AP104" s="132"/>
      <c r="AQ104" s="135" t="s">
        <v>92</v>
      </c>
      <c r="AR104" s="71"/>
      <c r="AS104" s="136">
        <v>0</v>
      </c>
      <c r="AT104" s="137">
        <f>ROUND(SUM(AV104:AW104),2)</f>
        <v>0</v>
      </c>
      <c r="AU104" s="138">
        <f>'A.3.2 - Přeprava'!P120</f>
        <v>0</v>
      </c>
      <c r="AV104" s="137">
        <f>'A.3.2 - Přeprava'!J35</f>
        <v>0</v>
      </c>
      <c r="AW104" s="137">
        <f>'A.3.2 - Přeprava'!J36</f>
        <v>0</v>
      </c>
      <c r="AX104" s="137">
        <f>'A.3.2 - Přeprava'!J37</f>
        <v>0</v>
      </c>
      <c r="AY104" s="137">
        <f>'A.3.2 - Přeprava'!J38</f>
        <v>0</v>
      </c>
      <c r="AZ104" s="137">
        <f>'A.3.2 - Přeprava'!F35</f>
        <v>0</v>
      </c>
      <c r="BA104" s="137">
        <f>'A.3.2 - Přeprava'!F36</f>
        <v>0</v>
      </c>
      <c r="BB104" s="137">
        <f>'A.3.2 - Přeprava'!F37</f>
        <v>0</v>
      </c>
      <c r="BC104" s="137">
        <f>'A.3.2 - Přeprava'!F38</f>
        <v>0</v>
      </c>
      <c r="BD104" s="139">
        <f>'A.3.2 - Přeprava'!F39</f>
        <v>0</v>
      </c>
      <c r="BE104" s="4"/>
      <c r="BT104" s="140" t="s">
        <v>88</v>
      </c>
      <c r="BV104" s="140" t="s">
        <v>81</v>
      </c>
      <c r="BW104" s="140" t="s">
        <v>113</v>
      </c>
      <c r="BX104" s="140" t="s">
        <v>109</v>
      </c>
      <c r="CL104" s="140" t="s">
        <v>1</v>
      </c>
    </row>
    <row r="105" s="4" customFormat="1" ht="23.25" customHeight="1">
      <c r="A105" s="131" t="s">
        <v>89</v>
      </c>
      <c r="B105" s="69"/>
      <c r="C105" s="132"/>
      <c r="D105" s="132"/>
      <c r="E105" s="133" t="s">
        <v>114</v>
      </c>
      <c r="F105" s="133"/>
      <c r="G105" s="133"/>
      <c r="H105" s="133"/>
      <c r="I105" s="133"/>
      <c r="J105" s="132"/>
      <c r="K105" s="133" t="s">
        <v>115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'A.3.3 - Materiál zajištěn...'!J32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92</v>
      </c>
      <c r="AR105" s="71"/>
      <c r="AS105" s="136">
        <v>0</v>
      </c>
      <c r="AT105" s="137">
        <f>ROUND(SUM(AV105:AW105),2)</f>
        <v>0</v>
      </c>
      <c r="AU105" s="138">
        <f>'A.3.3 - Materiál zajištěn...'!P120</f>
        <v>0</v>
      </c>
      <c r="AV105" s="137">
        <f>'A.3.3 - Materiál zajištěn...'!J35</f>
        <v>0</v>
      </c>
      <c r="AW105" s="137">
        <f>'A.3.3 - Materiál zajištěn...'!J36</f>
        <v>0</v>
      </c>
      <c r="AX105" s="137">
        <f>'A.3.3 - Materiál zajištěn...'!J37</f>
        <v>0</v>
      </c>
      <c r="AY105" s="137">
        <f>'A.3.3 - Materiál zajištěn...'!J38</f>
        <v>0</v>
      </c>
      <c r="AZ105" s="137">
        <f>'A.3.3 - Materiál zajištěn...'!F35</f>
        <v>0</v>
      </c>
      <c r="BA105" s="137">
        <f>'A.3.3 - Materiál zajištěn...'!F36</f>
        <v>0</v>
      </c>
      <c r="BB105" s="137">
        <f>'A.3.3 - Materiál zajištěn...'!F37</f>
        <v>0</v>
      </c>
      <c r="BC105" s="137">
        <f>'A.3.3 - Materiál zajištěn...'!F38</f>
        <v>0</v>
      </c>
      <c r="BD105" s="139">
        <f>'A.3.3 - Materiál zajištěn...'!F39</f>
        <v>0</v>
      </c>
      <c r="BE105" s="4"/>
      <c r="BT105" s="140" t="s">
        <v>88</v>
      </c>
      <c r="BV105" s="140" t="s">
        <v>81</v>
      </c>
      <c r="BW105" s="140" t="s">
        <v>116</v>
      </c>
      <c r="BX105" s="140" t="s">
        <v>109</v>
      </c>
      <c r="CL105" s="140" t="s">
        <v>1</v>
      </c>
    </row>
    <row r="106" s="7" customFormat="1" ht="24.75" customHeight="1">
      <c r="A106" s="7"/>
      <c r="B106" s="118"/>
      <c r="C106" s="119"/>
      <c r="D106" s="120" t="s">
        <v>117</v>
      </c>
      <c r="E106" s="120"/>
      <c r="F106" s="120"/>
      <c r="G106" s="120"/>
      <c r="H106" s="120"/>
      <c r="I106" s="121"/>
      <c r="J106" s="120" t="s">
        <v>118</v>
      </c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2">
        <f>ROUND(SUM(AG107:AG109),2)</f>
        <v>0</v>
      </c>
      <c r="AH106" s="121"/>
      <c r="AI106" s="121"/>
      <c r="AJ106" s="121"/>
      <c r="AK106" s="121"/>
      <c r="AL106" s="121"/>
      <c r="AM106" s="121"/>
      <c r="AN106" s="123">
        <f>SUM(AG106,AT106)</f>
        <v>0</v>
      </c>
      <c r="AO106" s="121"/>
      <c r="AP106" s="121"/>
      <c r="AQ106" s="124" t="s">
        <v>85</v>
      </c>
      <c r="AR106" s="125"/>
      <c r="AS106" s="126">
        <f>ROUND(SUM(AS107:AS109),2)</f>
        <v>0</v>
      </c>
      <c r="AT106" s="127">
        <f>ROUND(SUM(AV106:AW106),2)</f>
        <v>0</v>
      </c>
      <c r="AU106" s="128">
        <f>ROUND(SUM(AU107:AU109),5)</f>
        <v>0</v>
      </c>
      <c r="AV106" s="127">
        <f>ROUND(AZ106*L29,2)</f>
        <v>0</v>
      </c>
      <c r="AW106" s="127">
        <f>ROUND(BA106*L30,2)</f>
        <v>0</v>
      </c>
      <c r="AX106" s="127">
        <f>ROUND(BB106*L29,2)</f>
        <v>0</v>
      </c>
      <c r="AY106" s="127">
        <f>ROUND(BC106*L30,2)</f>
        <v>0</v>
      </c>
      <c r="AZ106" s="127">
        <f>ROUND(SUM(AZ107:AZ109),2)</f>
        <v>0</v>
      </c>
      <c r="BA106" s="127">
        <f>ROUND(SUM(BA107:BA109),2)</f>
        <v>0</v>
      </c>
      <c r="BB106" s="127">
        <f>ROUND(SUM(BB107:BB109),2)</f>
        <v>0</v>
      </c>
      <c r="BC106" s="127">
        <f>ROUND(SUM(BC107:BC109),2)</f>
        <v>0</v>
      </c>
      <c r="BD106" s="129">
        <f>ROUND(SUM(BD107:BD109),2)</f>
        <v>0</v>
      </c>
      <c r="BE106" s="7"/>
      <c r="BS106" s="130" t="s">
        <v>78</v>
      </c>
      <c r="BT106" s="130" t="s">
        <v>86</v>
      </c>
      <c r="BU106" s="130" t="s">
        <v>80</v>
      </c>
      <c r="BV106" s="130" t="s">
        <v>81</v>
      </c>
      <c r="BW106" s="130" t="s">
        <v>119</v>
      </c>
      <c r="BX106" s="130" t="s">
        <v>5</v>
      </c>
      <c r="CL106" s="130" t="s">
        <v>1</v>
      </c>
      <c r="CM106" s="130" t="s">
        <v>88</v>
      </c>
    </row>
    <row r="107" s="4" customFormat="1" ht="16.5" customHeight="1">
      <c r="A107" s="131" t="s">
        <v>89</v>
      </c>
      <c r="B107" s="69"/>
      <c r="C107" s="132"/>
      <c r="D107" s="132"/>
      <c r="E107" s="133" t="s">
        <v>120</v>
      </c>
      <c r="F107" s="133"/>
      <c r="G107" s="133"/>
      <c r="H107" s="133"/>
      <c r="I107" s="133"/>
      <c r="J107" s="132"/>
      <c r="K107" s="133" t="s">
        <v>91</v>
      </c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4">
        <f>'A.4.1 - Práce na přejezdu'!J32</f>
        <v>0</v>
      </c>
      <c r="AH107" s="132"/>
      <c r="AI107" s="132"/>
      <c r="AJ107" s="132"/>
      <c r="AK107" s="132"/>
      <c r="AL107" s="132"/>
      <c r="AM107" s="132"/>
      <c r="AN107" s="134">
        <f>SUM(AG107,AT107)</f>
        <v>0</v>
      </c>
      <c r="AO107" s="132"/>
      <c r="AP107" s="132"/>
      <c r="AQ107" s="135" t="s">
        <v>92</v>
      </c>
      <c r="AR107" s="71"/>
      <c r="AS107" s="136">
        <v>0</v>
      </c>
      <c r="AT107" s="137">
        <f>ROUND(SUM(AV107:AW107),2)</f>
        <v>0</v>
      </c>
      <c r="AU107" s="138">
        <f>'A.4.1 - Práce na přejezdu'!P120</f>
        <v>0</v>
      </c>
      <c r="AV107" s="137">
        <f>'A.4.1 - Práce na přejezdu'!J35</f>
        <v>0</v>
      </c>
      <c r="AW107" s="137">
        <f>'A.4.1 - Práce na přejezdu'!J36</f>
        <v>0</v>
      </c>
      <c r="AX107" s="137">
        <f>'A.4.1 - Práce na přejezdu'!J37</f>
        <v>0</v>
      </c>
      <c r="AY107" s="137">
        <f>'A.4.1 - Práce na přejezdu'!J38</f>
        <v>0</v>
      </c>
      <c r="AZ107" s="137">
        <f>'A.4.1 - Práce na přejezdu'!F35</f>
        <v>0</v>
      </c>
      <c r="BA107" s="137">
        <f>'A.4.1 - Práce na přejezdu'!F36</f>
        <v>0</v>
      </c>
      <c r="BB107" s="137">
        <f>'A.4.1 - Práce na přejezdu'!F37</f>
        <v>0</v>
      </c>
      <c r="BC107" s="137">
        <f>'A.4.1 - Práce na přejezdu'!F38</f>
        <v>0</v>
      </c>
      <c r="BD107" s="139">
        <f>'A.4.1 - Práce na přejezdu'!F39</f>
        <v>0</v>
      </c>
      <c r="BE107" s="4"/>
      <c r="BT107" s="140" t="s">
        <v>88</v>
      </c>
      <c r="BV107" s="140" t="s">
        <v>81</v>
      </c>
      <c r="BW107" s="140" t="s">
        <v>121</v>
      </c>
      <c r="BX107" s="140" t="s">
        <v>119</v>
      </c>
      <c r="CL107" s="140" t="s">
        <v>1</v>
      </c>
    </row>
    <row r="108" s="4" customFormat="1" ht="23.25" customHeight="1">
      <c r="A108" s="131" t="s">
        <v>89</v>
      </c>
      <c r="B108" s="69"/>
      <c r="C108" s="132"/>
      <c r="D108" s="132"/>
      <c r="E108" s="133" t="s">
        <v>122</v>
      </c>
      <c r="F108" s="133"/>
      <c r="G108" s="133"/>
      <c r="H108" s="133"/>
      <c r="I108" s="133"/>
      <c r="J108" s="132"/>
      <c r="K108" s="133" t="s">
        <v>115</v>
      </c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4">
        <f>'A.4.2 - Materiál zajištěn...'!J32</f>
        <v>0</v>
      </c>
      <c r="AH108" s="132"/>
      <c r="AI108" s="132"/>
      <c r="AJ108" s="132"/>
      <c r="AK108" s="132"/>
      <c r="AL108" s="132"/>
      <c r="AM108" s="132"/>
      <c r="AN108" s="134">
        <f>SUM(AG108,AT108)</f>
        <v>0</v>
      </c>
      <c r="AO108" s="132"/>
      <c r="AP108" s="132"/>
      <c r="AQ108" s="135" t="s">
        <v>92</v>
      </c>
      <c r="AR108" s="71"/>
      <c r="AS108" s="136">
        <v>0</v>
      </c>
      <c r="AT108" s="137">
        <f>ROUND(SUM(AV108:AW108),2)</f>
        <v>0</v>
      </c>
      <c r="AU108" s="138">
        <f>'A.4.2 - Materiál zajištěn...'!P120</f>
        <v>0</v>
      </c>
      <c r="AV108" s="137">
        <f>'A.4.2 - Materiál zajištěn...'!J35</f>
        <v>0</v>
      </c>
      <c r="AW108" s="137">
        <f>'A.4.2 - Materiál zajištěn...'!J36</f>
        <v>0</v>
      </c>
      <c r="AX108" s="137">
        <f>'A.4.2 - Materiál zajištěn...'!J37</f>
        <v>0</v>
      </c>
      <c r="AY108" s="137">
        <f>'A.4.2 - Materiál zajištěn...'!J38</f>
        <v>0</v>
      </c>
      <c r="AZ108" s="137">
        <f>'A.4.2 - Materiál zajištěn...'!F35</f>
        <v>0</v>
      </c>
      <c r="BA108" s="137">
        <f>'A.4.2 - Materiál zajištěn...'!F36</f>
        <v>0</v>
      </c>
      <c r="BB108" s="137">
        <f>'A.4.2 - Materiál zajištěn...'!F37</f>
        <v>0</v>
      </c>
      <c r="BC108" s="137">
        <f>'A.4.2 - Materiál zajištěn...'!F38</f>
        <v>0</v>
      </c>
      <c r="BD108" s="139">
        <f>'A.4.2 - Materiál zajištěn...'!F39</f>
        <v>0</v>
      </c>
      <c r="BE108" s="4"/>
      <c r="BT108" s="140" t="s">
        <v>88</v>
      </c>
      <c r="BV108" s="140" t="s">
        <v>81</v>
      </c>
      <c r="BW108" s="140" t="s">
        <v>123</v>
      </c>
      <c r="BX108" s="140" t="s">
        <v>119</v>
      </c>
      <c r="CL108" s="140" t="s">
        <v>1</v>
      </c>
    </row>
    <row r="109" s="4" customFormat="1" ht="16.5" customHeight="1">
      <c r="A109" s="131" t="s">
        <v>89</v>
      </c>
      <c r="B109" s="69"/>
      <c r="C109" s="132"/>
      <c r="D109" s="132"/>
      <c r="E109" s="133" t="s">
        <v>124</v>
      </c>
      <c r="F109" s="133"/>
      <c r="G109" s="133"/>
      <c r="H109" s="133"/>
      <c r="I109" s="133"/>
      <c r="J109" s="132"/>
      <c r="K109" s="133" t="s">
        <v>98</v>
      </c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4">
        <f>'A.4.3 - Přeprava'!J32</f>
        <v>0</v>
      </c>
      <c r="AH109" s="132"/>
      <c r="AI109" s="132"/>
      <c r="AJ109" s="132"/>
      <c r="AK109" s="132"/>
      <c r="AL109" s="132"/>
      <c r="AM109" s="132"/>
      <c r="AN109" s="134">
        <f>SUM(AG109,AT109)</f>
        <v>0</v>
      </c>
      <c r="AO109" s="132"/>
      <c r="AP109" s="132"/>
      <c r="AQ109" s="135" t="s">
        <v>92</v>
      </c>
      <c r="AR109" s="71"/>
      <c r="AS109" s="136">
        <v>0</v>
      </c>
      <c r="AT109" s="137">
        <f>ROUND(SUM(AV109:AW109),2)</f>
        <v>0</v>
      </c>
      <c r="AU109" s="138">
        <f>'A.4.3 - Přeprava'!P121</f>
        <v>0</v>
      </c>
      <c r="AV109" s="137">
        <f>'A.4.3 - Přeprava'!J35</f>
        <v>0</v>
      </c>
      <c r="AW109" s="137">
        <f>'A.4.3 - Přeprava'!J36</f>
        <v>0</v>
      </c>
      <c r="AX109" s="137">
        <f>'A.4.3 - Přeprava'!J37</f>
        <v>0</v>
      </c>
      <c r="AY109" s="137">
        <f>'A.4.3 - Přeprava'!J38</f>
        <v>0</v>
      </c>
      <c r="AZ109" s="137">
        <f>'A.4.3 - Přeprava'!F35</f>
        <v>0</v>
      </c>
      <c r="BA109" s="137">
        <f>'A.4.3 - Přeprava'!F36</f>
        <v>0</v>
      </c>
      <c r="BB109" s="137">
        <f>'A.4.3 - Přeprava'!F37</f>
        <v>0</v>
      </c>
      <c r="BC109" s="137">
        <f>'A.4.3 - Přeprava'!F38</f>
        <v>0</v>
      </c>
      <c r="BD109" s="139">
        <f>'A.4.3 - Přeprava'!F39</f>
        <v>0</v>
      </c>
      <c r="BE109" s="4"/>
      <c r="BT109" s="140" t="s">
        <v>88</v>
      </c>
      <c r="BV109" s="140" t="s">
        <v>81</v>
      </c>
      <c r="BW109" s="140" t="s">
        <v>125</v>
      </c>
      <c r="BX109" s="140" t="s">
        <v>119</v>
      </c>
      <c r="CL109" s="140" t="s">
        <v>1</v>
      </c>
    </row>
    <row r="110" s="7" customFormat="1" ht="24.75" customHeight="1">
      <c r="A110" s="7"/>
      <c r="B110" s="118"/>
      <c r="C110" s="119"/>
      <c r="D110" s="120" t="s">
        <v>126</v>
      </c>
      <c r="E110" s="120"/>
      <c r="F110" s="120"/>
      <c r="G110" s="120"/>
      <c r="H110" s="120"/>
      <c r="I110" s="121"/>
      <c r="J110" s="120" t="s">
        <v>127</v>
      </c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2">
        <f>ROUND(SUM(AG111:AG113),2)</f>
        <v>0</v>
      </c>
      <c r="AH110" s="121"/>
      <c r="AI110" s="121"/>
      <c r="AJ110" s="121"/>
      <c r="AK110" s="121"/>
      <c r="AL110" s="121"/>
      <c r="AM110" s="121"/>
      <c r="AN110" s="123">
        <f>SUM(AG110,AT110)</f>
        <v>0</v>
      </c>
      <c r="AO110" s="121"/>
      <c r="AP110" s="121"/>
      <c r="AQ110" s="124" t="s">
        <v>85</v>
      </c>
      <c r="AR110" s="125"/>
      <c r="AS110" s="126">
        <f>ROUND(SUM(AS111:AS113),2)</f>
        <v>0</v>
      </c>
      <c r="AT110" s="127">
        <f>ROUND(SUM(AV110:AW110),2)</f>
        <v>0</v>
      </c>
      <c r="AU110" s="128">
        <f>ROUND(SUM(AU111:AU113),5)</f>
        <v>0</v>
      </c>
      <c r="AV110" s="127">
        <f>ROUND(AZ110*L29,2)</f>
        <v>0</v>
      </c>
      <c r="AW110" s="127">
        <f>ROUND(BA110*L30,2)</f>
        <v>0</v>
      </c>
      <c r="AX110" s="127">
        <f>ROUND(BB110*L29,2)</f>
        <v>0</v>
      </c>
      <c r="AY110" s="127">
        <f>ROUND(BC110*L30,2)</f>
        <v>0</v>
      </c>
      <c r="AZ110" s="127">
        <f>ROUND(SUM(AZ111:AZ113),2)</f>
        <v>0</v>
      </c>
      <c r="BA110" s="127">
        <f>ROUND(SUM(BA111:BA113),2)</f>
        <v>0</v>
      </c>
      <c r="BB110" s="127">
        <f>ROUND(SUM(BB111:BB113),2)</f>
        <v>0</v>
      </c>
      <c r="BC110" s="127">
        <f>ROUND(SUM(BC111:BC113),2)</f>
        <v>0</v>
      </c>
      <c r="BD110" s="129">
        <f>ROUND(SUM(BD111:BD113),2)</f>
        <v>0</v>
      </c>
      <c r="BE110" s="7"/>
      <c r="BS110" s="130" t="s">
        <v>78</v>
      </c>
      <c r="BT110" s="130" t="s">
        <v>86</v>
      </c>
      <c r="BU110" s="130" t="s">
        <v>80</v>
      </c>
      <c r="BV110" s="130" t="s">
        <v>81</v>
      </c>
      <c r="BW110" s="130" t="s">
        <v>128</v>
      </c>
      <c r="BX110" s="130" t="s">
        <v>5</v>
      </c>
      <c r="CL110" s="130" t="s">
        <v>1</v>
      </c>
      <c r="CM110" s="130" t="s">
        <v>88</v>
      </c>
    </row>
    <row r="111" s="4" customFormat="1" ht="16.5" customHeight="1">
      <c r="A111" s="131" t="s">
        <v>89</v>
      </c>
      <c r="B111" s="69"/>
      <c r="C111" s="132"/>
      <c r="D111" s="132"/>
      <c r="E111" s="133" t="s">
        <v>129</v>
      </c>
      <c r="F111" s="133"/>
      <c r="G111" s="133"/>
      <c r="H111" s="133"/>
      <c r="I111" s="133"/>
      <c r="J111" s="132"/>
      <c r="K111" s="133" t="s">
        <v>91</v>
      </c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4">
        <f>'A.5.1 - Práce na přejezdu'!J32</f>
        <v>0</v>
      </c>
      <c r="AH111" s="132"/>
      <c r="AI111" s="132"/>
      <c r="AJ111" s="132"/>
      <c r="AK111" s="132"/>
      <c r="AL111" s="132"/>
      <c r="AM111" s="132"/>
      <c r="AN111" s="134">
        <f>SUM(AG111,AT111)</f>
        <v>0</v>
      </c>
      <c r="AO111" s="132"/>
      <c r="AP111" s="132"/>
      <c r="AQ111" s="135" t="s">
        <v>92</v>
      </c>
      <c r="AR111" s="71"/>
      <c r="AS111" s="136">
        <v>0</v>
      </c>
      <c r="AT111" s="137">
        <f>ROUND(SUM(AV111:AW111),2)</f>
        <v>0</v>
      </c>
      <c r="AU111" s="138">
        <f>'A.5.1 - Práce na přejezdu'!P122</f>
        <v>0</v>
      </c>
      <c r="AV111" s="137">
        <f>'A.5.1 - Práce na přejezdu'!J35</f>
        <v>0</v>
      </c>
      <c r="AW111" s="137">
        <f>'A.5.1 - Práce na přejezdu'!J36</f>
        <v>0</v>
      </c>
      <c r="AX111" s="137">
        <f>'A.5.1 - Práce na přejezdu'!J37</f>
        <v>0</v>
      </c>
      <c r="AY111" s="137">
        <f>'A.5.1 - Práce na přejezdu'!J38</f>
        <v>0</v>
      </c>
      <c r="AZ111" s="137">
        <f>'A.5.1 - Práce na přejezdu'!F35</f>
        <v>0</v>
      </c>
      <c r="BA111" s="137">
        <f>'A.5.1 - Práce na přejezdu'!F36</f>
        <v>0</v>
      </c>
      <c r="BB111" s="137">
        <f>'A.5.1 - Práce na přejezdu'!F37</f>
        <v>0</v>
      </c>
      <c r="BC111" s="137">
        <f>'A.5.1 - Práce na přejezdu'!F38</f>
        <v>0</v>
      </c>
      <c r="BD111" s="139">
        <f>'A.5.1 - Práce na přejezdu'!F39</f>
        <v>0</v>
      </c>
      <c r="BE111" s="4"/>
      <c r="BT111" s="140" t="s">
        <v>88</v>
      </c>
      <c r="BV111" s="140" t="s">
        <v>81</v>
      </c>
      <c r="BW111" s="140" t="s">
        <v>130</v>
      </c>
      <c r="BX111" s="140" t="s">
        <v>128</v>
      </c>
      <c r="CL111" s="140" t="s">
        <v>1</v>
      </c>
    </row>
    <row r="112" s="4" customFormat="1" ht="23.25" customHeight="1">
      <c r="A112" s="131" t="s">
        <v>89</v>
      </c>
      <c r="B112" s="69"/>
      <c r="C112" s="132"/>
      <c r="D112" s="132"/>
      <c r="E112" s="133" t="s">
        <v>131</v>
      </c>
      <c r="F112" s="133"/>
      <c r="G112" s="133"/>
      <c r="H112" s="133"/>
      <c r="I112" s="133"/>
      <c r="J112" s="132"/>
      <c r="K112" s="133" t="s">
        <v>115</v>
      </c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4">
        <f>'A.5.2 - Materiál zajištěn...'!J32</f>
        <v>0</v>
      </c>
      <c r="AH112" s="132"/>
      <c r="AI112" s="132"/>
      <c r="AJ112" s="132"/>
      <c r="AK112" s="132"/>
      <c r="AL112" s="132"/>
      <c r="AM112" s="132"/>
      <c r="AN112" s="134">
        <f>SUM(AG112,AT112)</f>
        <v>0</v>
      </c>
      <c r="AO112" s="132"/>
      <c r="AP112" s="132"/>
      <c r="AQ112" s="135" t="s">
        <v>92</v>
      </c>
      <c r="AR112" s="71"/>
      <c r="AS112" s="136">
        <v>0</v>
      </c>
      <c r="AT112" s="137">
        <f>ROUND(SUM(AV112:AW112),2)</f>
        <v>0</v>
      </c>
      <c r="AU112" s="138">
        <f>'A.5.2 - Materiál zajištěn...'!P120</f>
        <v>0</v>
      </c>
      <c r="AV112" s="137">
        <f>'A.5.2 - Materiál zajištěn...'!J35</f>
        <v>0</v>
      </c>
      <c r="AW112" s="137">
        <f>'A.5.2 - Materiál zajištěn...'!J36</f>
        <v>0</v>
      </c>
      <c r="AX112" s="137">
        <f>'A.5.2 - Materiál zajištěn...'!J37</f>
        <v>0</v>
      </c>
      <c r="AY112" s="137">
        <f>'A.5.2 - Materiál zajištěn...'!J38</f>
        <v>0</v>
      </c>
      <c r="AZ112" s="137">
        <f>'A.5.2 - Materiál zajištěn...'!F35</f>
        <v>0</v>
      </c>
      <c r="BA112" s="137">
        <f>'A.5.2 - Materiál zajištěn...'!F36</f>
        <v>0</v>
      </c>
      <c r="BB112" s="137">
        <f>'A.5.2 - Materiál zajištěn...'!F37</f>
        <v>0</v>
      </c>
      <c r="BC112" s="137">
        <f>'A.5.2 - Materiál zajištěn...'!F38</f>
        <v>0</v>
      </c>
      <c r="BD112" s="139">
        <f>'A.5.2 - Materiál zajištěn...'!F39</f>
        <v>0</v>
      </c>
      <c r="BE112" s="4"/>
      <c r="BT112" s="140" t="s">
        <v>88</v>
      </c>
      <c r="BV112" s="140" t="s">
        <v>81</v>
      </c>
      <c r="BW112" s="140" t="s">
        <v>132</v>
      </c>
      <c r="BX112" s="140" t="s">
        <v>128</v>
      </c>
      <c r="CL112" s="140" t="s">
        <v>1</v>
      </c>
    </row>
    <row r="113" s="4" customFormat="1" ht="16.5" customHeight="1">
      <c r="A113" s="131" t="s">
        <v>89</v>
      </c>
      <c r="B113" s="69"/>
      <c r="C113" s="132"/>
      <c r="D113" s="132"/>
      <c r="E113" s="133" t="s">
        <v>133</v>
      </c>
      <c r="F113" s="133"/>
      <c r="G113" s="133"/>
      <c r="H113" s="133"/>
      <c r="I113" s="133"/>
      <c r="J113" s="132"/>
      <c r="K113" s="133" t="s">
        <v>98</v>
      </c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4">
        <f>'A.5.3 - Přeprava'!J32</f>
        <v>0</v>
      </c>
      <c r="AH113" s="132"/>
      <c r="AI113" s="132"/>
      <c r="AJ113" s="132"/>
      <c r="AK113" s="132"/>
      <c r="AL113" s="132"/>
      <c r="AM113" s="132"/>
      <c r="AN113" s="134">
        <f>SUM(AG113,AT113)</f>
        <v>0</v>
      </c>
      <c r="AO113" s="132"/>
      <c r="AP113" s="132"/>
      <c r="AQ113" s="135" t="s">
        <v>92</v>
      </c>
      <c r="AR113" s="71"/>
      <c r="AS113" s="136">
        <v>0</v>
      </c>
      <c r="AT113" s="137">
        <f>ROUND(SUM(AV113:AW113),2)</f>
        <v>0</v>
      </c>
      <c r="AU113" s="138">
        <f>'A.5.3 - Přeprava'!P120</f>
        <v>0</v>
      </c>
      <c r="AV113" s="137">
        <f>'A.5.3 - Přeprava'!J35</f>
        <v>0</v>
      </c>
      <c r="AW113" s="137">
        <f>'A.5.3 - Přeprava'!J36</f>
        <v>0</v>
      </c>
      <c r="AX113" s="137">
        <f>'A.5.3 - Přeprava'!J37</f>
        <v>0</v>
      </c>
      <c r="AY113" s="137">
        <f>'A.5.3 - Přeprava'!J38</f>
        <v>0</v>
      </c>
      <c r="AZ113" s="137">
        <f>'A.5.3 - Přeprava'!F35</f>
        <v>0</v>
      </c>
      <c r="BA113" s="137">
        <f>'A.5.3 - Přeprava'!F36</f>
        <v>0</v>
      </c>
      <c r="BB113" s="137">
        <f>'A.5.3 - Přeprava'!F37</f>
        <v>0</v>
      </c>
      <c r="BC113" s="137">
        <f>'A.5.3 - Přeprava'!F38</f>
        <v>0</v>
      </c>
      <c r="BD113" s="139">
        <f>'A.5.3 - Přeprava'!F39</f>
        <v>0</v>
      </c>
      <c r="BE113" s="4"/>
      <c r="BT113" s="140" t="s">
        <v>88</v>
      </c>
      <c r="BV113" s="140" t="s">
        <v>81</v>
      </c>
      <c r="BW113" s="140" t="s">
        <v>134</v>
      </c>
      <c r="BX113" s="140" t="s">
        <v>128</v>
      </c>
      <c r="CL113" s="140" t="s">
        <v>1</v>
      </c>
    </row>
    <row r="114" s="7" customFormat="1" ht="24.75" customHeight="1">
      <c r="A114" s="7"/>
      <c r="B114" s="118"/>
      <c r="C114" s="119"/>
      <c r="D114" s="120" t="s">
        <v>135</v>
      </c>
      <c r="E114" s="120"/>
      <c r="F114" s="120"/>
      <c r="G114" s="120"/>
      <c r="H114" s="120"/>
      <c r="I114" s="121"/>
      <c r="J114" s="120" t="s">
        <v>136</v>
      </c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2">
        <f>ROUND(SUM(AG115:AG117),2)</f>
        <v>0</v>
      </c>
      <c r="AH114" s="121"/>
      <c r="AI114" s="121"/>
      <c r="AJ114" s="121"/>
      <c r="AK114" s="121"/>
      <c r="AL114" s="121"/>
      <c r="AM114" s="121"/>
      <c r="AN114" s="123">
        <f>SUM(AG114,AT114)</f>
        <v>0</v>
      </c>
      <c r="AO114" s="121"/>
      <c r="AP114" s="121"/>
      <c r="AQ114" s="124" t="s">
        <v>85</v>
      </c>
      <c r="AR114" s="125"/>
      <c r="AS114" s="126">
        <f>ROUND(SUM(AS115:AS117),2)</f>
        <v>0</v>
      </c>
      <c r="AT114" s="127">
        <f>ROUND(SUM(AV114:AW114),2)</f>
        <v>0</v>
      </c>
      <c r="AU114" s="128">
        <f>ROUND(SUM(AU115:AU117),5)</f>
        <v>0</v>
      </c>
      <c r="AV114" s="127">
        <f>ROUND(AZ114*L29,2)</f>
        <v>0</v>
      </c>
      <c r="AW114" s="127">
        <f>ROUND(BA114*L30,2)</f>
        <v>0</v>
      </c>
      <c r="AX114" s="127">
        <f>ROUND(BB114*L29,2)</f>
        <v>0</v>
      </c>
      <c r="AY114" s="127">
        <f>ROUND(BC114*L30,2)</f>
        <v>0</v>
      </c>
      <c r="AZ114" s="127">
        <f>ROUND(SUM(AZ115:AZ117),2)</f>
        <v>0</v>
      </c>
      <c r="BA114" s="127">
        <f>ROUND(SUM(BA115:BA117),2)</f>
        <v>0</v>
      </c>
      <c r="BB114" s="127">
        <f>ROUND(SUM(BB115:BB117),2)</f>
        <v>0</v>
      </c>
      <c r="BC114" s="127">
        <f>ROUND(SUM(BC115:BC117),2)</f>
        <v>0</v>
      </c>
      <c r="BD114" s="129">
        <f>ROUND(SUM(BD115:BD117),2)</f>
        <v>0</v>
      </c>
      <c r="BE114" s="7"/>
      <c r="BS114" s="130" t="s">
        <v>78</v>
      </c>
      <c r="BT114" s="130" t="s">
        <v>86</v>
      </c>
      <c r="BU114" s="130" t="s">
        <v>80</v>
      </c>
      <c r="BV114" s="130" t="s">
        <v>81</v>
      </c>
      <c r="BW114" s="130" t="s">
        <v>137</v>
      </c>
      <c r="BX114" s="130" t="s">
        <v>5</v>
      </c>
      <c r="CL114" s="130" t="s">
        <v>1</v>
      </c>
      <c r="CM114" s="130" t="s">
        <v>88</v>
      </c>
    </row>
    <row r="115" s="4" customFormat="1" ht="16.5" customHeight="1">
      <c r="A115" s="131" t="s">
        <v>89</v>
      </c>
      <c r="B115" s="69"/>
      <c r="C115" s="132"/>
      <c r="D115" s="132"/>
      <c r="E115" s="133" t="s">
        <v>138</v>
      </c>
      <c r="F115" s="133"/>
      <c r="G115" s="133"/>
      <c r="H115" s="133"/>
      <c r="I115" s="133"/>
      <c r="J115" s="132"/>
      <c r="K115" s="133" t="s">
        <v>91</v>
      </c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4">
        <f>'A.6.1 - Práce na přejezdu'!J32</f>
        <v>0</v>
      </c>
      <c r="AH115" s="132"/>
      <c r="AI115" s="132"/>
      <c r="AJ115" s="132"/>
      <c r="AK115" s="132"/>
      <c r="AL115" s="132"/>
      <c r="AM115" s="132"/>
      <c r="AN115" s="134">
        <f>SUM(AG115,AT115)</f>
        <v>0</v>
      </c>
      <c r="AO115" s="132"/>
      <c r="AP115" s="132"/>
      <c r="AQ115" s="135" t="s">
        <v>92</v>
      </c>
      <c r="AR115" s="71"/>
      <c r="AS115" s="136">
        <v>0</v>
      </c>
      <c r="AT115" s="137">
        <f>ROUND(SUM(AV115:AW115),2)</f>
        <v>0</v>
      </c>
      <c r="AU115" s="138">
        <f>'A.6.1 - Práce na přejezdu'!P122</f>
        <v>0</v>
      </c>
      <c r="AV115" s="137">
        <f>'A.6.1 - Práce na přejezdu'!J35</f>
        <v>0</v>
      </c>
      <c r="AW115" s="137">
        <f>'A.6.1 - Práce na přejezdu'!J36</f>
        <v>0</v>
      </c>
      <c r="AX115" s="137">
        <f>'A.6.1 - Práce na přejezdu'!J37</f>
        <v>0</v>
      </c>
      <c r="AY115" s="137">
        <f>'A.6.1 - Práce na přejezdu'!J38</f>
        <v>0</v>
      </c>
      <c r="AZ115" s="137">
        <f>'A.6.1 - Práce na přejezdu'!F35</f>
        <v>0</v>
      </c>
      <c r="BA115" s="137">
        <f>'A.6.1 - Práce na přejezdu'!F36</f>
        <v>0</v>
      </c>
      <c r="BB115" s="137">
        <f>'A.6.1 - Práce na přejezdu'!F37</f>
        <v>0</v>
      </c>
      <c r="BC115" s="137">
        <f>'A.6.1 - Práce na přejezdu'!F38</f>
        <v>0</v>
      </c>
      <c r="BD115" s="139">
        <f>'A.6.1 - Práce na přejezdu'!F39</f>
        <v>0</v>
      </c>
      <c r="BE115" s="4"/>
      <c r="BT115" s="140" t="s">
        <v>88</v>
      </c>
      <c r="BV115" s="140" t="s">
        <v>81</v>
      </c>
      <c r="BW115" s="140" t="s">
        <v>139</v>
      </c>
      <c r="BX115" s="140" t="s">
        <v>137</v>
      </c>
      <c r="CL115" s="140" t="s">
        <v>1</v>
      </c>
    </row>
    <row r="116" s="4" customFormat="1" ht="23.25" customHeight="1">
      <c r="A116" s="131" t="s">
        <v>89</v>
      </c>
      <c r="B116" s="69"/>
      <c r="C116" s="132"/>
      <c r="D116" s="132"/>
      <c r="E116" s="133" t="s">
        <v>140</v>
      </c>
      <c r="F116" s="133"/>
      <c r="G116" s="133"/>
      <c r="H116" s="133"/>
      <c r="I116" s="133"/>
      <c r="J116" s="132"/>
      <c r="K116" s="133" t="s">
        <v>115</v>
      </c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4">
        <f>'A.6.2 - Materiál zajištěn...'!J32</f>
        <v>0</v>
      </c>
      <c r="AH116" s="132"/>
      <c r="AI116" s="132"/>
      <c r="AJ116" s="132"/>
      <c r="AK116" s="132"/>
      <c r="AL116" s="132"/>
      <c r="AM116" s="132"/>
      <c r="AN116" s="134">
        <f>SUM(AG116,AT116)</f>
        <v>0</v>
      </c>
      <c r="AO116" s="132"/>
      <c r="AP116" s="132"/>
      <c r="AQ116" s="135" t="s">
        <v>92</v>
      </c>
      <c r="AR116" s="71"/>
      <c r="AS116" s="136">
        <v>0</v>
      </c>
      <c r="AT116" s="137">
        <f>ROUND(SUM(AV116:AW116),2)</f>
        <v>0</v>
      </c>
      <c r="AU116" s="138">
        <f>'A.6.2 - Materiál zajištěn...'!P120</f>
        <v>0</v>
      </c>
      <c r="AV116" s="137">
        <f>'A.6.2 - Materiál zajištěn...'!J35</f>
        <v>0</v>
      </c>
      <c r="AW116" s="137">
        <f>'A.6.2 - Materiál zajištěn...'!J36</f>
        <v>0</v>
      </c>
      <c r="AX116" s="137">
        <f>'A.6.2 - Materiál zajištěn...'!J37</f>
        <v>0</v>
      </c>
      <c r="AY116" s="137">
        <f>'A.6.2 - Materiál zajištěn...'!J38</f>
        <v>0</v>
      </c>
      <c r="AZ116" s="137">
        <f>'A.6.2 - Materiál zajištěn...'!F35</f>
        <v>0</v>
      </c>
      <c r="BA116" s="137">
        <f>'A.6.2 - Materiál zajištěn...'!F36</f>
        <v>0</v>
      </c>
      <c r="BB116" s="137">
        <f>'A.6.2 - Materiál zajištěn...'!F37</f>
        <v>0</v>
      </c>
      <c r="BC116" s="137">
        <f>'A.6.2 - Materiál zajištěn...'!F38</f>
        <v>0</v>
      </c>
      <c r="BD116" s="139">
        <f>'A.6.2 - Materiál zajištěn...'!F39</f>
        <v>0</v>
      </c>
      <c r="BE116" s="4"/>
      <c r="BT116" s="140" t="s">
        <v>88</v>
      </c>
      <c r="BV116" s="140" t="s">
        <v>81</v>
      </c>
      <c r="BW116" s="140" t="s">
        <v>141</v>
      </c>
      <c r="BX116" s="140" t="s">
        <v>137</v>
      </c>
      <c r="CL116" s="140" t="s">
        <v>1</v>
      </c>
    </row>
    <row r="117" s="4" customFormat="1" ht="16.5" customHeight="1">
      <c r="A117" s="131" t="s">
        <v>89</v>
      </c>
      <c r="B117" s="69"/>
      <c r="C117" s="132"/>
      <c r="D117" s="132"/>
      <c r="E117" s="133" t="s">
        <v>142</v>
      </c>
      <c r="F117" s="133"/>
      <c r="G117" s="133"/>
      <c r="H117" s="133"/>
      <c r="I117" s="133"/>
      <c r="J117" s="132"/>
      <c r="K117" s="133" t="s">
        <v>98</v>
      </c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  <c r="AF117" s="133"/>
      <c r="AG117" s="134">
        <f>'A.6.3 - Přeprava'!J32</f>
        <v>0</v>
      </c>
      <c r="AH117" s="132"/>
      <c r="AI117" s="132"/>
      <c r="AJ117" s="132"/>
      <c r="AK117" s="132"/>
      <c r="AL117" s="132"/>
      <c r="AM117" s="132"/>
      <c r="AN117" s="134">
        <f>SUM(AG117,AT117)</f>
        <v>0</v>
      </c>
      <c r="AO117" s="132"/>
      <c r="AP117" s="132"/>
      <c r="AQ117" s="135" t="s">
        <v>92</v>
      </c>
      <c r="AR117" s="71"/>
      <c r="AS117" s="136">
        <v>0</v>
      </c>
      <c r="AT117" s="137">
        <f>ROUND(SUM(AV117:AW117),2)</f>
        <v>0</v>
      </c>
      <c r="AU117" s="138">
        <f>'A.6.3 - Přeprava'!P120</f>
        <v>0</v>
      </c>
      <c r="AV117" s="137">
        <f>'A.6.3 - Přeprava'!J35</f>
        <v>0</v>
      </c>
      <c r="AW117" s="137">
        <f>'A.6.3 - Přeprava'!J36</f>
        <v>0</v>
      </c>
      <c r="AX117" s="137">
        <f>'A.6.3 - Přeprava'!J37</f>
        <v>0</v>
      </c>
      <c r="AY117" s="137">
        <f>'A.6.3 - Přeprava'!J38</f>
        <v>0</v>
      </c>
      <c r="AZ117" s="137">
        <f>'A.6.3 - Přeprava'!F35</f>
        <v>0</v>
      </c>
      <c r="BA117" s="137">
        <f>'A.6.3 - Přeprava'!F36</f>
        <v>0</v>
      </c>
      <c r="BB117" s="137">
        <f>'A.6.3 - Přeprava'!F37</f>
        <v>0</v>
      </c>
      <c r="BC117" s="137">
        <f>'A.6.3 - Přeprava'!F38</f>
        <v>0</v>
      </c>
      <c r="BD117" s="139">
        <f>'A.6.3 - Přeprava'!F39</f>
        <v>0</v>
      </c>
      <c r="BE117" s="4"/>
      <c r="BT117" s="140" t="s">
        <v>88</v>
      </c>
      <c r="BV117" s="140" t="s">
        <v>81</v>
      </c>
      <c r="BW117" s="140" t="s">
        <v>143</v>
      </c>
      <c r="BX117" s="140" t="s">
        <v>137</v>
      </c>
      <c r="CL117" s="140" t="s">
        <v>1</v>
      </c>
    </row>
    <row r="118" s="7" customFormat="1" ht="24.75" customHeight="1">
      <c r="A118" s="7"/>
      <c r="B118" s="118"/>
      <c r="C118" s="119"/>
      <c r="D118" s="120" t="s">
        <v>144</v>
      </c>
      <c r="E118" s="120"/>
      <c r="F118" s="120"/>
      <c r="G118" s="120"/>
      <c r="H118" s="120"/>
      <c r="I118" s="121"/>
      <c r="J118" s="120" t="s">
        <v>145</v>
      </c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2">
        <f>ROUND(SUM(AG119:AG121),2)</f>
        <v>0</v>
      </c>
      <c r="AH118" s="121"/>
      <c r="AI118" s="121"/>
      <c r="AJ118" s="121"/>
      <c r="AK118" s="121"/>
      <c r="AL118" s="121"/>
      <c r="AM118" s="121"/>
      <c r="AN118" s="123">
        <f>SUM(AG118,AT118)</f>
        <v>0</v>
      </c>
      <c r="AO118" s="121"/>
      <c r="AP118" s="121"/>
      <c r="AQ118" s="124" t="s">
        <v>85</v>
      </c>
      <c r="AR118" s="125"/>
      <c r="AS118" s="126">
        <f>ROUND(SUM(AS119:AS121),2)</f>
        <v>0</v>
      </c>
      <c r="AT118" s="127">
        <f>ROUND(SUM(AV118:AW118),2)</f>
        <v>0</v>
      </c>
      <c r="AU118" s="128">
        <f>ROUND(SUM(AU119:AU121),5)</f>
        <v>0</v>
      </c>
      <c r="AV118" s="127">
        <f>ROUND(AZ118*L29,2)</f>
        <v>0</v>
      </c>
      <c r="AW118" s="127">
        <f>ROUND(BA118*L30,2)</f>
        <v>0</v>
      </c>
      <c r="AX118" s="127">
        <f>ROUND(BB118*L29,2)</f>
        <v>0</v>
      </c>
      <c r="AY118" s="127">
        <f>ROUND(BC118*L30,2)</f>
        <v>0</v>
      </c>
      <c r="AZ118" s="127">
        <f>ROUND(SUM(AZ119:AZ121),2)</f>
        <v>0</v>
      </c>
      <c r="BA118" s="127">
        <f>ROUND(SUM(BA119:BA121),2)</f>
        <v>0</v>
      </c>
      <c r="BB118" s="127">
        <f>ROUND(SUM(BB119:BB121),2)</f>
        <v>0</v>
      </c>
      <c r="BC118" s="127">
        <f>ROUND(SUM(BC119:BC121),2)</f>
        <v>0</v>
      </c>
      <c r="BD118" s="129">
        <f>ROUND(SUM(BD119:BD121),2)</f>
        <v>0</v>
      </c>
      <c r="BE118" s="7"/>
      <c r="BS118" s="130" t="s">
        <v>78</v>
      </c>
      <c r="BT118" s="130" t="s">
        <v>86</v>
      </c>
      <c r="BU118" s="130" t="s">
        <v>80</v>
      </c>
      <c r="BV118" s="130" t="s">
        <v>81</v>
      </c>
      <c r="BW118" s="130" t="s">
        <v>146</v>
      </c>
      <c r="BX118" s="130" t="s">
        <v>5</v>
      </c>
      <c r="CL118" s="130" t="s">
        <v>1</v>
      </c>
      <c r="CM118" s="130" t="s">
        <v>88</v>
      </c>
    </row>
    <row r="119" s="4" customFormat="1" ht="16.5" customHeight="1">
      <c r="A119" s="131" t="s">
        <v>89</v>
      </c>
      <c r="B119" s="69"/>
      <c r="C119" s="132"/>
      <c r="D119" s="132"/>
      <c r="E119" s="133" t="s">
        <v>147</v>
      </c>
      <c r="F119" s="133"/>
      <c r="G119" s="133"/>
      <c r="H119" s="133"/>
      <c r="I119" s="133"/>
      <c r="J119" s="132"/>
      <c r="K119" s="133" t="s">
        <v>91</v>
      </c>
      <c r="L119" s="133"/>
      <c r="M119" s="133"/>
      <c r="N119" s="133"/>
      <c r="O119" s="133"/>
      <c r="P119" s="133"/>
      <c r="Q119" s="133"/>
      <c r="R119" s="133"/>
      <c r="S119" s="133"/>
      <c r="T119" s="133"/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  <c r="AF119" s="133"/>
      <c r="AG119" s="134">
        <f>'A.7.1 - Práce na přejezdu'!J32</f>
        <v>0</v>
      </c>
      <c r="AH119" s="132"/>
      <c r="AI119" s="132"/>
      <c r="AJ119" s="132"/>
      <c r="AK119" s="132"/>
      <c r="AL119" s="132"/>
      <c r="AM119" s="132"/>
      <c r="AN119" s="134">
        <f>SUM(AG119,AT119)</f>
        <v>0</v>
      </c>
      <c r="AO119" s="132"/>
      <c r="AP119" s="132"/>
      <c r="AQ119" s="135" t="s">
        <v>92</v>
      </c>
      <c r="AR119" s="71"/>
      <c r="AS119" s="136">
        <v>0</v>
      </c>
      <c r="AT119" s="137">
        <f>ROUND(SUM(AV119:AW119),2)</f>
        <v>0</v>
      </c>
      <c r="AU119" s="138">
        <f>'A.7.1 - Práce na přejezdu'!P120</f>
        <v>0</v>
      </c>
      <c r="AV119" s="137">
        <f>'A.7.1 - Práce na přejezdu'!J35</f>
        <v>0</v>
      </c>
      <c r="AW119" s="137">
        <f>'A.7.1 - Práce na přejezdu'!J36</f>
        <v>0</v>
      </c>
      <c r="AX119" s="137">
        <f>'A.7.1 - Práce na přejezdu'!J37</f>
        <v>0</v>
      </c>
      <c r="AY119" s="137">
        <f>'A.7.1 - Práce na přejezdu'!J38</f>
        <v>0</v>
      </c>
      <c r="AZ119" s="137">
        <f>'A.7.1 - Práce na přejezdu'!F35</f>
        <v>0</v>
      </c>
      <c r="BA119" s="137">
        <f>'A.7.1 - Práce na přejezdu'!F36</f>
        <v>0</v>
      </c>
      <c r="BB119" s="137">
        <f>'A.7.1 - Práce na přejezdu'!F37</f>
        <v>0</v>
      </c>
      <c r="BC119" s="137">
        <f>'A.7.1 - Práce na přejezdu'!F38</f>
        <v>0</v>
      </c>
      <c r="BD119" s="139">
        <f>'A.7.1 - Práce na přejezdu'!F39</f>
        <v>0</v>
      </c>
      <c r="BE119" s="4"/>
      <c r="BT119" s="140" t="s">
        <v>88</v>
      </c>
      <c r="BV119" s="140" t="s">
        <v>81</v>
      </c>
      <c r="BW119" s="140" t="s">
        <v>148</v>
      </c>
      <c r="BX119" s="140" t="s">
        <v>146</v>
      </c>
      <c r="CL119" s="140" t="s">
        <v>1</v>
      </c>
    </row>
    <row r="120" s="4" customFormat="1" ht="23.25" customHeight="1">
      <c r="A120" s="131" t="s">
        <v>89</v>
      </c>
      <c r="B120" s="69"/>
      <c r="C120" s="132"/>
      <c r="D120" s="132"/>
      <c r="E120" s="133" t="s">
        <v>149</v>
      </c>
      <c r="F120" s="133"/>
      <c r="G120" s="133"/>
      <c r="H120" s="133"/>
      <c r="I120" s="133"/>
      <c r="J120" s="132"/>
      <c r="K120" s="133" t="s">
        <v>115</v>
      </c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  <c r="AF120" s="133"/>
      <c r="AG120" s="134">
        <f>'A.7.2 - Materiál zajištěn...'!J32</f>
        <v>0</v>
      </c>
      <c r="AH120" s="132"/>
      <c r="AI120" s="132"/>
      <c r="AJ120" s="132"/>
      <c r="AK120" s="132"/>
      <c r="AL120" s="132"/>
      <c r="AM120" s="132"/>
      <c r="AN120" s="134">
        <f>SUM(AG120,AT120)</f>
        <v>0</v>
      </c>
      <c r="AO120" s="132"/>
      <c r="AP120" s="132"/>
      <c r="AQ120" s="135" t="s">
        <v>92</v>
      </c>
      <c r="AR120" s="71"/>
      <c r="AS120" s="136">
        <v>0</v>
      </c>
      <c r="AT120" s="137">
        <f>ROUND(SUM(AV120:AW120),2)</f>
        <v>0</v>
      </c>
      <c r="AU120" s="138">
        <f>'A.7.2 - Materiál zajištěn...'!P120</f>
        <v>0</v>
      </c>
      <c r="AV120" s="137">
        <f>'A.7.2 - Materiál zajištěn...'!J35</f>
        <v>0</v>
      </c>
      <c r="AW120" s="137">
        <f>'A.7.2 - Materiál zajištěn...'!J36</f>
        <v>0</v>
      </c>
      <c r="AX120" s="137">
        <f>'A.7.2 - Materiál zajištěn...'!J37</f>
        <v>0</v>
      </c>
      <c r="AY120" s="137">
        <f>'A.7.2 - Materiál zajištěn...'!J38</f>
        <v>0</v>
      </c>
      <c r="AZ120" s="137">
        <f>'A.7.2 - Materiál zajištěn...'!F35</f>
        <v>0</v>
      </c>
      <c r="BA120" s="137">
        <f>'A.7.2 - Materiál zajištěn...'!F36</f>
        <v>0</v>
      </c>
      <c r="BB120" s="137">
        <f>'A.7.2 - Materiál zajištěn...'!F37</f>
        <v>0</v>
      </c>
      <c r="BC120" s="137">
        <f>'A.7.2 - Materiál zajištěn...'!F38</f>
        <v>0</v>
      </c>
      <c r="BD120" s="139">
        <f>'A.7.2 - Materiál zajištěn...'!F39</f>
        <v>0</v>
      </c>
      <c r="BE120" s="4"/>
      <c r="BT120" s="140" t="s">
        <v>88</v>
      </c>
      <c r="BV120" s="140" t="s">
        <v>81</v>
      </c>
      <c r="BW120" s="140" t="s">
        <v>150</v>
      </c>
      <c r="BX120" s="140" t="s">
        <v>146</v>
      </c>
      <c r="CL120" s="140" t="s">
        <v>1</v>
      </c>
    </row>
    <row r="121" s="4" customFormat="1" ht="16.5" customHeight="1">
      <c r="A121" s="131" t="s">
        <v>89</v>
      </c>
      <c r="B121" s="69"/>
      <c r="C121" s="132"/>
      <c r="D121" s="132"/>
      <c r="E121" s="133" t="s">
        <v>151</v>
      </c>
      <c r="F121" s="133"/>
      <c r="G121" s="133"/>
      <c r="H121" s="133"/>
      <c r="I121" s="133"/>
      <c r="J121" s="132"/>
      <c r="K121" s="133" t="s">
        <v>98</v>
      </c>
      <c r="L121" s="133"/>
      <c r="M121" s="133"/>
      <c r="N121" s="133"/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  <c r="Z121" s="133"/>
      <c r="AA121" s="133"/>
      <c r="AB121" s="133"/>
      <c r="AC121" s="133"/>
      <c r="AD121" s="133"/>
      <c r="AE121" s="133"/>
      <c r="AF121" s="133"/>
      <c r="AG121" s="134">
        <f>'A.7.3 - Přeprava'!J32</f>
        <v>0</v>
      </c>
      <c r="AH121" s="132"/>
      <c r="AI121" s="132"/>
      <c r="AJ121" s="132"/>
      <c r="AK121" s="132"/>
      <c r="AL121" s="132"/>
      <c r="AM121" s="132"/>
      <c r="AN121" s="134">
        <f>SUM(AG121,AT121)</f>
        <v>0</v>
      </c>
      <c r="AO121" s="132"/>
      <c r="AP121" s="132"/>
      <c r="AQ121" s="135" t="s">
        <v>92</v>
      </c>
      <c r="AR121" s="71"/>
      <c r="AS121" s="136">
        <v>0</v>
      </c>
      <c r="AT121" s="137">
        <f>ROUND(SUM(AV121:AW121),2)</f>
        <v>0</v>
      </c>
      <c r="AU121" s="138">
        <f>'A.7.3 - Přeprava'!P121</f>
        <v>0</v>
      </c>
      <c r="AV121" s="137">
        <f>'A.7.3 - Přeprava'!J35</f>
        <v>0</v>
      </c>
      <c r="AW121" s="137">
        <f>'A.7.3 - Přeprava'!J36</f>
        <v>0</v>
      </c>
      <c r="AX121" s="137">
        <f>'A.7.3 - Přeprava'!J37</f>
        <v>0</v>
      </c>
      <c r="AY121" s="137">
        <f>'A.7.3 - Přeprava'!J38</f>
        <v>0</v>
      </c>
      <c r="AZ121" s="137">
        <f>'A.7.3 - Přeprava'!F35</f>
        <v>0</v>
      </c>
      <c r="BA121" s="137">
        <f>'A.7.3 - Přeprava'!F36</f>
        <v>0</v>
      </c>
      <c r="BB121" s="137">
        <f>'A.7.3 - Přeprava'!F37</f>
        <v>0</v>
      </c>
      <c r="BC121" s="137">
        <f>'A.7.3 - Přeprava'!F38</f>
        <v>0</v>
      </c>
      <c r="BD121" s="139">
        <f>'A.7.3 - Přeprava'!F39</f>
        <v>0</v>
      </c>
      <c r="BE121" s="4"/>
      <c r="BT121" s="140" t="s">
        <v>88</v>
      </c>
      <c r="BV121" s="140" t="s">
        <v>81</v>
      </c>
      <c r="BW121" s="140" t="s">
        <v>152</v>
      </c>
      <c r="BX121" s="140" t="s">
        <v>146</v>
      </c>
      <c r="CL121" s="140" t="s">
        <v>1</v>
      </c>
    </row>
    <row r="122" s="7" customFormat="1" ht="24.75" customHeight="1">
      <c r="A122" s="7"/>
      <c r="B122" s="118"/>
      <c r="C122" s="119"/>
      <c r="D122" s="120" t="s">
        <v>153</v>
      </c>
      <c r="E122" s="120"/>
      <c r="F122" s="120"/>
      <c r="G122" s="120"/>
      <c r="H122" s="120"/>
      <c r="I122" s="121"/>
      <c r="J122" s="120" t="s">
        <v>154</v>
      </c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2">
        <f>ROUND(SUM(AG123:AG125),2)</f>
        <v>0</v>
      </c>
      <c r="AH122" s="121"/>
      <c r="AI122" s="121"/>
      <c r="AJ122" s="121"/>
      <c r="AK122" s="121"/>
      <c r="AL122" s="121"/>
      <c r="AM122" s="121"/>
      <c r="AN122" s="123">
        <f>SUM(AG122,AT122)</f>
        <v>0</v>
      </c>
      <c r="AO122" s="121"/>
      <c r="AP122" s="121"/>
      <c r="AQ122" s="124" t="s">
        <v>85</v>
      </c>
      <c r="AR122" s="125"/>
      <c r="AS122" s="126">
        <f>ROUND(SUM(AS123:AS125),2)</f>
        <v>0</v>
      </c>
      <c r="AT122" s="127">
        <f>ROUND(SUM(AV122:AW122),2)</f>
        <v>0</v>
      </c>
      <c r="AU122" s="128">
        <f>ROUND(SUM(AU123:AU125),5)</f>
        <v>0</v>
      </c>
      <c r="AV122" s="127">
        <f>ROUND(AZ122*L29,2)</f>
        <v>0</v>
      </c>
      <c r="AW122" s="127">
        <f>ROUND(BA122*L30,2)</f>
        <v>0</v>
      </c>
      <c r="AX122" s="127">
        <f>ROUND(BB122*L29,2)</f>
        <v>0</v>
      </c>
      <c r="AY122" s="127">
        <f>ROUND(BC122*L30,2)</f>
        <v>0</v>
      </c>
      <c r="AZ122" s="127">
        <f>ROUND(SUM(AZ123:AZ125),2)</f>
        <v>0</v>
      </c>
      <c r="BA122" s="127">
        <f>ROUND(SUM(BA123:BA125),2)</f>
        <v>0</v>
      </c>
      <c r="BB122" s="127">
        <f>ROUND(SUM(BB123:BB125),2)</f>
        <v>0</v>
      </c>
      <c r="BC122" s="127">
        <f>ROUND(SUM(BC123:BC125),2)</f>
        <v>0</v>
      </c>
      <c r="BD122" s="129">
        <f>ROUND(SUM(BD123:BD125),2)</f>
        <v>0</v>
      </c>
      <c r="BE122" s="7"/>
      <c r="BS122" s="130" t="s">
        <v>78</v>
      </c>
      <c r="BT122" s="130" t="s">
        <v>86</v>
      </c>
      <c r="BU122" s="130" t="s">
        <v>80</v>
      </c>
      <c r="BV122" s="130" t="s">
        <v>81</v>
      </c>
      <c r="BW122" s="130" t="s">
        <v>155</v>
      </c>
      <c r="BX122" s="130" t="s">
        <v>5</v>
      </c>
      <c r="CL122" s="130" t="s">
        <v>1</v>
      </c>
      <c r="CM122" s="130" t="s">
        <v>88</v>
      </c>
    </row>
    <row r="123" s="4" customFormat="1" ht="16.5" customHeight="1">
      <c r="A123" s="131" t="s">
        <v>89</v>
      </c>
      <c r="B123" s="69"/>
      <c r="C123" s="132"/>
      <c r="D123" s="132"/>
      <c r="E123" s="133" t="s">
        <v>156</v>
      </c>
      <c r="F123" s="133"/>
      <c r="G123" s="133"/>
      <c r="H123" s="133"/>
      <c r="I123" s="133"/>
      <c r="J123" s="132"/>
      <c r="K123" s="133" t="s">
        <v>91</v>
      </c>
      <c r="L123" s="133"/>
      <c r="M123" s="133"/>
      <c r="N123" s="133"/>
      <c r="O123" s="133"/>
      <c r="P123" s="133"/>
      <c r="Q123" s="133"/>
      <c r="R123" s="133"/>
      <c r="S123" s="133"/>
      <c r="T123" s="133"/>
      <c r="U123" s="133"/>
      <c r="V123" s="133"/>
      <c r="W123" s="133"/>
      <c r="X123" s="133"/>
      <c r="Y123" s="133"/>
      <c r="Z123" s="133"/>
      <c r="AA123" s="133"/>
      <c r="AB123" s="133"/>
      <c r="AC123" s="133"/>
      <c r="AD123" s="133"/>
      <c r="AE123" s="133"/>
      <c r="AF123" s="133"/>
      <c r="AG123" s="134">
        <f>'A.8.1 - Práce na přejezdu'!J32</f>
        <v>0</v>
      </c>
      <c r="AH123" s="132"/>
      <c r="AI123" s="132"/>
      <c r="AJ123" s="132"/>
      <c r="AK123" s="132"/>
      <c r="AL123" s="132"/>
      <c r="AM123" s="132"/>
      <c r="AN123" s="134">
        <f>SUM(AG123,AT123)</f>
        <v>0</v>
      </c>
      <c r="AO123" s="132"/>
      <c r="AP123" s="132"/>
      <c r="AQ123" s="135" t="s">
        <v>92</v>
      </c>
      <c r="AR123" s="71"/>
      <c r="AS123" s="136">
        <v>0</v>
      </c>
      <c r="AT123" s="137">
        <f>ROUND(SUM(AV123:AW123),2)</f>
        <v>0</v>
      </c>
      <c r="AU123" s="138">
        <f>'A.8.1 - Práce na přejezdu'!P120</f>
        <v>0</v>
      </c>
      <c r="AV123" s="137">
        <f>'A.8.1 - Práce na přejezdu'!J35</f>
        <v>0</v>
      </c>
      <c r="AW123" s="137">
        <f>'A.8.1 - Práce na přejezdu'!J36</f>
        <v>0</v>
      </c>
      <c r="AX123" s="137">
        <f>'A.8.1 - Práce na přejezdu'!J37</f>
        <v>0</v>
      </c>
      <c r="AY123" s="137">
        <f>'A.8.1 - Práce na přejezdu'!J38</f>
        <v>0</v>
      </c>
      <c r="AZ123" s="137">
        <f>'A.8.1 - Práce na přejezdu'!F35</f>
        <v>0</v>
      </c>
      <c r="BA123" s="137">
        <f>'A.8.1 - Práce na přejezdu'!F36</f>
        <v>0</v>
      </c>
      <c r="BB123" s="137">
        <f>'A.8.1 - Práce na přejezdu'!F37</f>
        <v>0</v>
      </c>
      <c r="BC123" s="137">
        <f>'A.8.1 - Práce na přejezdu'!F38</f>
        <v>0</v>
      </c>
      <c r="BD123" s="139">
        <f>'A.8.1 - Práce na přejezdu'!F39</f>
        <v>0</v>
      </c>
      <c r="BE123" s="4"/>
      <c r="BT123" s="140" t="s">
        <v>88</v>
      </c>
      <c r="BV123" s="140" t="s">
        <v>81</v>
      </c>
      <c r="BW123" s="140" t="s">
        <v>157</v>
      </c>
      <c r="BX123" s="140" t="s">
        <v>155</v>
      </c>
      <c r="CL123" s="140" t="s">
        <v>1</v>
      </c>
    </row>
    <row r="124" s="4" customFormat="1" ht="23.25" customHeight="1">
      <c r="A124" s="131" t="s">
        <v>89</v>
      </c>
      <c r="B124" s="69"/>
      <c r="C124" s="132"/>
      <c r="D124" s="132"/>
      <c r="E124" s="133" t="s">
        <v>158</v>
      </c>
      <c r="F124" s="133"/>
      <c r="G124" s="133"/>
      <c r="H124" s="133"/>
      <c r="I124" s="133"/>
      <c r="J124" s="132"/>
      <c r="K124" s="133" t="s">
        <v>159</v>
      </c>
      <c r="L124" s="133"/>
      <c r="M124" s="133"/>
      <c r="N124" s="133"/>
      <c r="O124" s="133"/>
      <c r="P124" s="133"/>
      <c r="Q124" s="133"/>
      <c r="R124" s="133"/>
      <c r="S124" s="133"/>
      <c r="T124" s="133"/>
      <c r="U124" s="133"/>
      <c r="V124" s="133"/>
      <c r="W124" s="133"/>
      <c r="X124" s="133"/>
      <c r="Y124" s="133"/>
      <c r="Z124" s="133"/>
      <c r="AA124" s="133"/>
      <c r="AB124" s="133"/>
      <c r="AC124" s="133"/>
      <c r="AD124" s="133"/>
      <c r="AE124" s="133"/>
      <c r="AF124" s="133"/>
      <c r="AG124" s="134">
        <f>'A.8.2 - Materiál zajištěn...'!J32</f>
        <v>0</v>
      </c>
      <c r="AH124" s="132"/>
      <c r="AI124" s="132"/>
      <c r="AJ124" s="132"/>
      <c r="AK124" s="132"/>
      <c r="AL124" s="132"/>
      <c r="AM124" s="132"/>
      <c r="AN124" s="134">
        <f>SUM(AG124,AT124)</f>
        <v>0</v>
      </c>
      <c r="AO124" s="132"/>
      <c r="AP124" s="132"/>
      <c r="AQ124" s="135" t="s">
        <v>92</v>
      </c>
      <c r="AR124" s="71"/>
      <c r="AS124" s="136">
        <v>0</v>
      </c>
      <c r="AT124" s="137">
        <f>ROUND(SUM(AV124:AW124),2)</f>
        <v>0</v>
      </c>
      <c r="AU124" s="138">
        <f>'A.8.2 - Materiál zajištěn...'!P120</f>
        <v>0</v>
      </c>
      <c r="AV124" s="137">
        <f>'A.8.2 - Materiál zajištěn...'!J35</f>
        <v>0</v>
      </c>
      <c r="AW124" s="137">
        <f>'A.8.2 - Materiál zajištěn...'!J36</f>
        <v>0</v>
      </c>
      <c r="AX124" s="137">
        <f>'A.8.2 - Materiál zajištěn...'!J37</f>
        <v>0</v>
      </c>
      <c r="AY124" s="137">
        <f>'A.8.2 - Materiál zajištěn...'!J38</f>
        <v>0</v>
      </c>
      <c r="AZ124" s="137">
        <f>'A.8.2 - Materiál zajištěn...'!F35</f>
        <v>0</v>
      </c>
      <c r="BA124" s="137">
        <f>'A.8.2 - Materiál zajištěn...'!F36</f>
        <v>0</v>
      </c>
      <c r="BB124" s="137">
        <f>'A.8.2 - Materiál zajištěn...'!F37</f>
        <v>0</v>
      </c>
      <c r="BC124" s="137">
        <f>'A.8.2 - Materiál zajištěn...'!F38</f>
        <v>0</v>
      </c>
      <c r="BD124" s="139">
        <f>'A.8.2 - Materiál zajištěn...'!F39</f>
        <v>0</v>
      </c>
      <c r="BE124" s="4"/>
      <c r="BT124" s="140" t="s">
        <v>88</v>
      </c>
      <c r="BV124" s="140" t="s">
        <v>81</v>
      </c>
      <c r="BW124" s="140" t="s">
        <v>160</v>
      </c>
      <c r="BX124" s="140" t="s">
        <v>155</v>
      </c>
      <c r="CL124" s="140" t="s">
        <v>1</v>
      </c>
    </row>
    <row r="125" s="4" customFormat="1" ht="16.5" customHeight="1">
      <c r="A125" s="131" t="s">
        <v>89</v>
      </c>
      <c r="B125" s="69"/>
      <c r="C125" s="132"/>
      <c r="D125" s="132"/>
      <c r="E125" s="133" t="s">
        <v>161</v>
      </c>
      <c r="F125" s="133"/>
      <c r="G125" s="133"/>
      <c r="H125" s="133"/>
      <c r="I125" s="133"/>
      <c r="J125" s="132"/>
      <c r="K125" s="133" t="s">
        <v>98</v>
      </c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3"/>
      <c r="AF125" s="133"/>
      <c r="AG125" s="134">
        <f>'A.8.3 - Přeprava'!J32</f>
        <v>0</v>
      </c>
      <c r="AH125" s="132"/>
      <c r="AI125" s="132"/>
      <c r="AJ125" s="132"/>
      <c r="AK125" s="132"/>
      <c r="AL125" s="132"/>
      <c r="AM125" s="132"/>
      <c r="AN125" s="134">
        <f>SUM(AG125,AT125)</f>
        <v>0</v>
      </c>
      <c r="AO125" s="132"/>
      <c r="AP125" s="132"/>
      <c r="AQ125" s="135" t="s">
        <v>92</v>
      </c>
      <c r="AR125" s="71"/>
      <c r="AS125" s="136">
        <v>0</v>
      </c>
      <c r="AT125" s="137">
        <f>ROUND(SUM(AV125:AW125),2)</f>
        <v>0</v>
      </c>
      <c r="AU125" s="138">
        <f>'A.8.3 - Přeprava'!P121</f>
        <v>0</v>
      </c>
      <c r="AV125" s="137">
        <f>'A.8.3 - Přeprava'!J35</f>
        <v>0</v>
      </c>
      <c r="AW125" s="137">
        <f>'A.8.3 - Přeprava'!J36</f>
        <v>0</v>
      </c>
      <c r="AX125" s="137">
        <f>'A.8.3 - Přeprava'!J37</f>
        <v>0</v>
      </c>
      <c r="AY125" s="137">
        <f>'A.8.3 - Přeprava'!J38</f>
        <v>0</v>
      </c>
      <c r="AZ125" s="137">
        <f>'A.8.3 - Přeprava'!F35</f>
        <v>0</v>
      </c>
      <c r="BA125" s="137">
        <f>'A.8.3 - Přeprava'!F36</f>
        <v>0</v>
      </c>
      <c r="BB125" s="137">
        <f>'A.8.3 - Přeprava'!F37</f>
        <v>0</v>
      </c>
      <c r="BC125" s="137">
        <f>'A.8.3 - Přeprava'!F38</f>
        <v>0</v>
      </c>
      <c r="BD125" s="139">
        <f>'A.8.3 - Přeprava'!F39</f>
        <v>0</v>
      </c>
      <c r="BE125" s="4"/>
      <c r="BT125" s="140" t="s">
        <v>88</v>
      </c>
      <c r="BV125" s="140" t="s">
        <v>81</v>
      </c>
      <c r="BW125" s="140" t="s">
        <v>162</v>
      </c>
      <c r="BX125" s="140" t="s">
        <v>155</v>
      </c>
      <c r="CL125" s="140" t="s">
        <v>1</v>
      </c>
    </row>
    <row r="126" s="7" customFormat="1" ht="16.5" customHeight="1">
      <c r="A126" s="131" t="s">
        <v>89</v>
      </c>
      <c r="B126" s="118"/>
      <c r="C126" s="119"/>
      <c r="D126" s="120" t="s">
        <v>163</v>
      </c>
      <c r="E126" s="120"/>
      <c r="F126" s="120"/>
      <c r="G126" s="120"/>
      <c r="H126" s="120"/>
      <c r="I126" s="121"/>
      <c r="J126" s="120" t="s">
        <v>164</v>
      </c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F126" s="120"/>
      <c r="AG126" s="123">
        <f>'A.9 - VON'!J30</f>
        <v>0</v>
      </c>
      <c r="AH126" s="121"/>
      <c r="AI126" s="121"/>
      <c r="AJ126" s="121"/>
      <c r="AK126" s="121"/>
      <c r="AL126" s="121"/>
      <c r="AM126" s="121"/>
      <c r="AN126" s="123">
        <f>SUM(AG126,AT126)</f>
        <v>0</v>
      </c>
      <c r="AO126" s="121"/>
      <c r="AP126" s="121"/>
      <c r="AQ126" s="124" t="s">
        <v>85</v>
      </c>
      <c r="AR126" s="125"/>
      <c r="AS126" s="141">
        <v>0</v>
      </c>
      <c r="AT126" s="142">
        <f>ROUND(SUM(AV126:AW126),2)</f>
        <v>0</v>
      </c>
      <c r="AU126" s="143">
        <f>'A.9 - VON'!P116</f>
        <v>0</v>
      </c>
      <c r="AV126" s="142">
        <f>'A.9 - VON'!J33</f>
        <v>0</v>
      </c>
      <c r="AW126" s="142">
        <f>'A.9 - VON'!J34</f>
        <v>0</v>
      </c>
      <c r="AX126" s="142">
        <f>'A.9 - VON'!J35</f>
        <v>0</v>
      </c>
      <c r="AY126" s="142">
        <f>'A.9 - VON'!J36</f>
        <v>0</v>
      </c>
      <c r="AZ126" s="142">
        <f>'A.9 - VON'!F33</f>
        <v>0</v>
      </c>
      <c r="BA126" s="142">
        <f>'A.9 - VON'!F34</f>
        <v>0</v>
      </c>
      <c r="BB126" s="142">
        <f>'A.9 - VON'!F35</f>
        <v>0</v>
      </c>
      <c r="BC126" s="142">
        <f>'A.9 - VON'!F36</f>
        <v>0</v>
      </c>
      <c r="BD126" s="144">
        <f>'A.9 - VON'!F37</f>
        <v>0</v>
      </c>
      <c r="BE126" s="7"/>
      <c r="BT126" s="130" t="s">
        <v>86</v>
      </c>
      <c r="BV126" s="130" t="s">
        <v>81</v>
      </c>
      <c r="BW126" s="130" t="s">
        <v>165</v>
      </c>
      <c r="BX126" s="130" t="s">
        <v>5</v>
      </c>
      <c r="CL126" s="130" t="s">
        <v>1</v>
      </c>
      <c r="CM126" s="130" t="s">
        <v>88</v>
      </c>
    </row>
    <row r="127" s="2" customFormat="1" ht="30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43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43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</row>
  </sheetData>
  <sheetProtection sheet="1" formatColumns="0" formatRows="0" objects="1" scenarios="1" spinCount="100000" saltValue="goWth2PCoTU0649UvNDZHJAY6kaKQtgQEM3pLnTZLVsWvo3SibVPd223hUyDH0Qw6aD16Qkyz193nEqgDuyiGQ==" hashValue="bMaRrrDSpWYsNIrQvCBYPpzKvmUQeXF7Mfjcu93B/+3uaWgOem2h9GOZYWnDx2oRrShsRDNXDqt85hzk4S16iQ==" algorithmName="SHA-512" password="CC35"/>
  <mergeCells count="16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N101:AP101"/>
    <mergeCell ref="AG101:AM101"/>
    <mergeCell ref="AN102:AP102"/>
    <mergeCell ref="AG102:AM102"/>
    <mergeCell ref="AG103:AM103"/>
    <mergeCell ref="AN103:AP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G114:AM114"/>
    <mergeCell ref="AN114:AP114"/>
    <mergeCell ref="AG115:AM115"/>
    <mergeCell ref="AN115:AP115"/>
    <mergeCell ref="AN116:AP116"/>
    <mergeCell ref="AG116:AM116"/>
    <mergeCell ref="AG117:AM117"/>
    <mergeCell ref="AN117:AP117"/>
    <mergeCell ref="AG118:AM118"/>
    <mergeCell ref="AN118:AP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G125:AM125"/>
    <mergeCell ref="AN125:AP125"/>
    <mergeCell ref="AN126:AP126"/>
    <mergeCell ref="AG126:AM126"/>
    <mergeCell ref="L85:AO85"/>
    <mergeCell ref="I92:AF92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J99:AF99"/>
    <mergeCell ref="D99:H99"/>
    <mergeCell ref="K100:AF100"/>
    <mergeCell ref="E100:I100"/>
    <mergeCell ref="E101:I101"/>
    <mergeCell ref="K101:AF101"/>
    <mergeCell ref="D102:H102"/>
    <mergeCell ref="J102:AF102"/>
    <mergeCell ref="K103:AF103"/>
    <mergeCell ref="E103:I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100:AM100"/>
    <mergeCell ref="AN100:AP100"/>
    <mergeCell ref="AG94:AM94"/>
    <mergeCell ref="AN94:AP94"/>
    <mergeCell ref="K104:AF104"/>
    <mergeCell ref="E104:I104"/>
    <mergeCell ref="K105:AF105"/>
    <mergeCell ref="E105:I105"/>
    <mergeCell ref="J106:AF106"/>
    <mergeCell ref="D106:H106"/>
    <mergeCell ref="E107:I107"/>
    <mergeCell ref="K107:AF107"/>
    <mergeCell ref="E108:I108"/>
    <mergeCell ref="K108:AF108"/>
    <mergeCell ref="E109:I109"/>
    <mergeCell ref="K109:AF109"/>
    <mergeCell ref="J110:AF110"/>
    <mergeCell ref="D110:H110"/>
    <mergeCell ref="K111:AF111"/>
    <mergeCell ref="E111:I111"/>
    <mergeCell ref="K112:AF112"/>
    <mergeCell ref="E112:I112"/>
    <mergeCell ref="K113:AF113"/>
    <mergeCell ref="E113:I113"/>
    <mergeCell ref="J114:AF114"/>
    <mergeCell ref="D114:H114"/>
    <mergeCell ref="E115:I115"/>
    <mergeCell ref="K115:AF115"/>
    <mergeCell ref="K116:AF116"/>
    <mergeCell ref="E116:I116"/>
    <mergeCell ref="K117:AF117"/>
    <mergeCell ref="E117:I117"/>
    <mergeCell ref="D118:H118"/>
    <mergeCell ref="J118:AF118"/>
    <mergeCell ref="E119:I119"/>
    <mergeCell ref="K119:AF119"/>
    <mergeCell ref="E120:I120"/>
    <mergeCell ref="K120:AF120"/>
    <mergeCell ref="E121:I121"/>
    <mergeCell ref="K121:AF121"/>
    <mergeCell ref="D122:H122"/>
    <mergeCell ref="J122:AF122"/>
    <mergeCell ref="E123:I123"/>
    <mergeCell ref="K123:AF123"/>
    <mergeCell ref="E124:I124"/>
    <mergeCell ref="K124:AF124"/>
    <mergeCell ref="E125:I125"/>
    <mergeCell ref="K125:AF125"/>
    <mergeCell ref="D126:H126"/>
    <mergeCell ref="J126:AF126"/>
  </mergeCells>
  <hyperlinks>
    <hyperlink ref="A96" location="'A.1.1 - Práce na přejezdu'!C2" display="/"/>
    <hyperlink ref="A97" location="'A.1.2 - Práce SSZT'!C2" display="/"/>
    <hyperlink ref="A98" location="'A.1.3 - Přeprava'!C2" display="/"/>
    <hyperlink ref="A100" location="'A.2.1 - Práce na přejezdu'!C2" display="/"/>
    <hyperlink ref="A101" location="'A.2.2 - Přeprava'!C2" display="/"/>
    <hyperlink ref="A103" location="'A.3.1 - Práce na přejezdu'!C2" display="/"/>
    <hyperlink ref="A104" location="'A.3.2 - Přeprava'!C2" display="/"/>
    <hyperlink ref="A105" location="'A.3.3 - Materiál zajištěn...'!C2" display="/"/>
    <hyperlink ref="A107" location="'A.4.1 - Práce na přejezdu'!C2" display="/"/>
    <hyperlink ref="A108" location="'A.4.2 - Materiál zajištěn...'!C2" display="/"/>
    <hyperlink ref="A109" location="'A.4.3 - Přeprava'!C2" display="/"/>
    <hyperlink ref="A111" location="'A.5.1 - Práce na přejezdu'!C2" display="/"/>
    <hyperlink ref="A112" location="'A.5.2 - Materiál zajištěn...'!C2" display="/"/>
    <hyperlink ref="A113" location="'A.5.3 - Přeprava'!C2" display="/"/>
    <hyperlink ref="A115" location="'A.6.1 - Práce na přejezdu'!C2" display="/"/>
    <hyperlink ref="A116" location="'A.6.2 - Materiál zajištěn...'!C2" display="/"/>
    <hyperlink ref="A117" location="'A.6.3 - Přeprava'!C2" display="/"/>
    <hyperlink ref="A119" location="'A.7.1 - Práce na přejezdu'!C2" display="/"/>
    <hyperlink ref="A120" location="'A.7.2 - Materiál zajištěn...'!C2" display="/"/>
    <hyperlink ref="A121" location="'A.7.3 - Přeprava'!C2" display="/"/>
    <hyperlink ref="A123" location="'A.8.1 - Práce na přejezdu'!C2" display="/"/>
    <hyperlink ref="A124" location="'A.8.2 - Materiál zajištěn...'!C2" display="/"/>
    <hyperlink ref="A125" location="'A.8.3 - Přeprava'!C2" display="/"/>
    <hyperlink ref="A126" location="'A.9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121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603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604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ROUND((SUM(BE120:BE253)),  2)</f>
        <v>0</v>
      </c>
      <c r="G35" s="37"/>
      <c r="H35" s="37"/>
      <c r="I35" s="163">
        <v>0.20999999999999999</v>
      </c>
      <c r="J35" s="162">
        <f>ROUND(((SUM(BE120:BE253))*I35),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ROUND((SUM(BF120:BF253)),  2)</f>
        <v>0</v>
      </c>
      <c r="G36" s="37"/>
      <c r="H36" s="37"/>
      <c r="I36" s="163">
        <v>0.14999999999999999</v>
      </c>
      <c r="J36" s="162">
        <f>ROUND(((SUM(BF120:BF253))*I36),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ROUND((SUM(BG120:BG253)),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ROUND((SUM(BH120:BH253)),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ROUND((SUM(BI120:BI253)),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603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A.4.1 - Práce na přejezdu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603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A.4.1 - Práce na přejezdu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SUM(P121:P253)</f>
        <v>0</v>
      </c>
      <c r="Q120" s="103"/>
      <c r="R120" s="195">
        <f>SUM(R121:R253)</f>
        <v>290.66980000000001</v>
      </c>
      <c r="S120" s="103"/>
      <c r="T120" s="196">
        <f>SUM(T121:T253)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SUM(BK121:BK253)</f>
        <v>0</v>
      </c>
    </row>
    <row r="121" s="2" customFormat="1">
      <c r="A121" s="37"/>
      <c r="B121" s="38"/>
      <c r="C121" s="198" t="s">
        <v>86</v>
      </c>
      <c r="D121" s="198" t="s">
        <v>189</v>
      </c>
      <c r="E121" s="199" t="s">
        <v>605</v>
      </c>
      <c r="F121" s="200" t="s">
        <v>606</v>
      </c>
      <c r="G121" s="201" t="s">
        <v>192</v>
      </c>
      <c r="H121" s="202">
        <v>6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194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607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608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609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 ht="16.5" customHeight="1">
      <c r="A124" s="37"/>
      <c r="B124" s="38"/>
      <c r="C124" s="198" t="s">
        <v>88</v>
      </c>
      <c r="D124" s="198" t="s">
        <v>189</v>
      </c>
      <c r="E124" s="199" t="s">
        <v>610</v>
      </c>
      <c r="F124" s="200" t="s">
        <v>611</v>
      </c>
      <c r="G124" s="201" t="s">
        <v>248</v>
      </c>
      <c r="H124" s="202">
        <v>0.20000000000000001</v>
      </c>
      <c r="I124" s="203"/>
      <c r="J124" s="204">
        <f>ROUND(I124*H124,2)</f>
        <v>0</v>
      </c>
      <c r="K124" s="200" t="s">
        <v>193</v>
      </c>
      <c r="L124" s="43"/>
      <c r="M124" s="205" t="s">
        <v>1</v>
      </c>
      <c r="N124" s="206" t="s">
        <v>44</v>
      </c>
      <c r="O124" s="90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194</v>
      </c>
      <c r="AT124" s="209" t="s">
        <v>189</v>
      </c>
      <c r="AU124" s="209" t="s">
        <v>79</v>
      </c>
      <c r="AY124" s="16" t="s">
        <v>195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86</v>
      </c>
      <c r="BK124" s="210">
        <f>ROUND(I124*H124,2)</f>
        <v>0</v>
      </c>
      <c r="BL124" s="16" t="s">
        <v>194</v>
      </c>
      <c r="BM124" s="209" t="s">
        <v>612</v>
      </c>
    </row>
    <row r="125" s="2" customFormat="1">
      <c r="A125" s="37"/>
      <c r="B125" s="38"/>
      <c r="C125" s="39"/>
      <c r="D125" s="211" t="s">
        <v>197</v>
      </c>
      <c r="E125" s="39"/>
      <c r="F125" s="212" t="s">
        <v>613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197</v>
      </c>
      <c r="AU125" s="16" t="s">
        <v>79</v>
      </c>
    </row>
    <row r="126" s="2" customFormat="1">
      <c r="A126" s="37"/>
      <c r="B126" s="38"/>
      <c r="C126" s="39"/>
      <c r="D126" s="211" t="s">
        <v>199</v>
      </c>
      <c r="E126" s="39"/>
      <c r="F126" s="216" t="s">
        <v>614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199</v>
      </c>
      <c r="AU126" s="16" t="s">
        <v>79</v>
      </c>
    </row>
    <row r="127" s="2" customFormat="1">
      <c r="A127" s="37"/>
      <c r="B127" s="38"/>
      <c r="C127" s="39"/>
      <c r="D127" s="211" t="s">
        <v>224</v>
      </c>
      <c r="E127" s="39"/>
      <c r="F127" s="216" t="s">
        <v>615</v>
      </c>
      <c r="G127" s="39"/>
      <c r="H127" s="39"/>
      <c r="I127" s="213"/>
      <c r="J127" s="39"/>
      <c r="K127" s="39"/>
      <c r="L127" s="43"/>
      <c r="M127" s="214"/>
      <c r="N127" s="21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224</v>
      </c>
      <c r="AU127" s="16" t="s">
        <v>79</v>
      </c>
    </row>
    <row r="128" s="10" customFormat="1">
      <c r="A128" s="10"/>
      <c r="B128" s="217"/>
      <c r="C128" s="218"/>
      <c r="D128" s="211" t="s">
        <v>207</v>
      </c>
      <c r="E128" s="219" t="s">
        <v>1</v>
      </c>
      <c r="F128" s="220" t="s">
        <v>616</v>
      </c>
      <c r="G128" s="218"/>
      <c r="H128" s="221">
        <v>0.20000000000000001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7" t="s">
        <v>207</v>
      </c>
      <c r="AU128" s="227" t="s">
        <v>79</v>
      </c>
      <c r="AV128" s="10" t="s">
        <v>88</v>
      </c>
      <c r="AW128" s="10" t="s">
        <v>34</v>
      </c>
      <c r="AX128" s="10" t="s">
        <v>86</v>
      </c>
      <c r="AY128" s="227" t="s">
        <v>195</v>
      </c>
    </row>
    <row r="129" s="2" customFormat="1" ht="16.5" customHeight="1">
      <c r="A129" s="37"/>
      <c r="B129" s="38"/>
      <c r="C129" s="198" t="s">
        <v>210</v>
      </c>
      <c r="D129" s="198" t="s">
        <v>189</v>
      </c>
      <c r="E129" s="199" t="s">
        <v>617</v>
      </c>
      <c r="F129" s="200" t="s">
        <v>618</v>
      </c>
      <c r="G129" s="201" t="s">
        <v>203</v>
      </c>
      <c r="H129" s="202">
        <v>12</v>
      </c>
      <c r="I129" s="203"/>
      <c r="J129" s="204">
        <f>ROUND(I129*H129,2)</f>
        <v>0</v>
      </c>
      <c r="K129" s="200" t="s">
        <v>193</v>
      </c>
      <c r="L129" s="43"/>
      <c r="M129" s="205" t="s">
        <v>1</v>
      </c>
      <c r="N129" s="206" t="s">
        <v>44</v>
      </c>
      <c r="O129" s="90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9" t="s">
        <v>194</v>
      </c>
      <c r="AT129" s="209" t="s">
        <v>189</v>
      </c>
      <c r="AU129" s="209" t="s">
        <v>79</v>
      </c>
      <c r="AY129" s="16" t="s">
        <v>195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6" t="s">
        <v>86</v>
      </c>
      <c r="BK129" s="210">
        <f>ROUND(I129*H129,2)</f>
        <v>0</v>
      </c>
      <c r="BL129" s="16" t="s">
        <v>194</v>
      </c>
      <c r="BM129" s="209" t="s">
        <v>619</v>
      </c>
    </row>
    <row r="130" s="2" customFormat="1">
      <c r="A130" s="37"/>
      <c r="B130" s="38"/>
      <c r="C130" s="39"/>
      <c r="D130" s="211" t="s">
        <v>197</v>
      </c>
      <c r="E130" s="39"/>
      <c r="F130" s="212" t="s">
        <v>620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197</v>
      </c>
      <c r="AU130" s="16" t="s">
        <v>79</v>
      </c>
    </row>
    <row r="131" s="2" customFormat="1">
      <c r="A131" s="37"/>
      <c r="B131" s="38"/>
      <c r="C131" s="39"/>
      <c r="D131" s="211" t="s">
        <v>199</v>
      </c>
      <c r="E131" s="39"/>
      <c r="F131" s="216" t="s">
        <v>621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199</v>
      </c>
      <c r="AU131" s="16" t="s">
        <v>79</v>
      </c>
    </row>
    <row r="132" s="2" customFormat="1">
      <c r="A132" s="37"/>
      <c r="B132" s="38"/>
      <c r="C132" s="39"/>
      <c r="D132" s="211" t="s">
        <v>224</v>
      </c>
      <c r="E132" s="39"/>
      <c r="F132" s="216" t="s">
        <v>622</v>
      </c>
      <c r="G132" s="39"/>
      <c r="H132" s="39"/>
      <c r="I132" s="213"/>
      <c r="J132" s="39"/>
      <c r="K132" s="39"/>
      <c r="L132" s="43"/>
      <c r="M132" s="214"/>
      <c r="N132" s="21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224</v>
      </c>
      <c r="AU132" s="16" t="s">
        <v>79</v>
      </c>
    </row>
    <row r="133" s="10" customFormat="1">
      <c r="A133" s="10"/>
      <c r="B133" s="217"/>
      <c r="C133" s="218"/>
      <c r="D133" s="211" t="s">
        <v>207</v>
      </c>
      <c r="E133" s="219" t="s">
        <v>1</v>
      </c>
      <c r="F133" s="220" t="s">
        <v>623</v>
      </c>
      <c r="G133" s="218"/>
      <c r="H133" s="221">
        <v>12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7" t="s">
        <v>207</v>
      </c>
      <c r="AU133" s="227" t="s">
        <v>79</v>
      </c>
      <c r="AV133" s="10" t="s">
        <v>88</v>
      </c>
      <c r="AW133" s="10" t="s">
        <v>34</v>
      </c>
      <c r="AX133" s="10" t="s">
        <v>86</v>
      </c>
      <c r="AY133" s="227" t="s">
        <v>195</v>
      </c>
    </row>
    <row r="134" s="2" customFormat="1">
      <c r="A134" s="37"/>
      <c r="B134" s="38"/>
      <c r="C134" s="198" t="s">
        <v>194</v>
      </c>
      <c r="D134" s="198" t="s">
        <v>189</v>
      </c>
      <c r="E134" s="199" t="s">
        <v>624</v>
      </c>
      <c r="F134" s="200" t="s">
        <v>625</v>
      </c>
      <c r="G134" s="201" t="s">
        <v>248</v>
      </c>
      <c r="H134" s="202">
        <v>7.2000000000000002</v>
      </c>
      <c r="I134" s="203"/>
      <c r="J134" s="204">
        <f>ROUND(I134*H134,2)</f>
        <v>0</v>
      </c>
      <c r="K134" s="200" t="s">
        <v>193</v>
      </c>
      <c r="L134" s="43"/>
      <c r="M134" s="205" t="s">
        <v>1</v>
      </c>
      <c r="N134" s="206" t="s">
        <v>44</v>
      </c>
      <c r="O134" s="90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9" t="s">
        <v>194</v>
      </c>
      <c r="AT134" s="209" t="s">
        <v>189</v>
      </c>
      <c r="AU134" s="209" t="s">
        <v>79</v>
      </c>
      <c r="AY134" s="16" t="s">
        <v>195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6" t="s">
        <v>86</v>
      </c>
      <c r="BK134" s="210">
        <f>ROUND(I134*H134,2)</f>
        <v>0</v>
      </c>
      <c r="BL134" s="16" t="s">
        <v>194</v>
      </c>
      <c r="BM134" s="209" t="s">
        <v>626</v>
      </c>
    </row>
    <row r="135" s="2" customFormat="1">
      <c r="A135" s="37"/>
      <c r="B135" s="38"/>
      <c r="C135" s="39"/>
      <c r="D135" s="211" t="s">
        <v>197</v>
      </c>
      <c r="E135" s="39"/>
      <c r="F135" s="212" t="s">
        <v>627</v>
      </c>
      <c r="G135" s="39"/>
      <c r="H135" s="39"/>
      <c r="I135" s="213"/>
      <c r="J135" s="39"/>
      <c r="K135" s="39"/>
      <c r="L135" s="43"/>
      <c r="M135" s="214"/>
      <c r="N135" s="21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197</v>
      </c>
      <c r="AU135" s="16" t="s">
        <v>79</v>
      </c>
    </row>
    <row r="136" s="2" customFormat="1">
      <c r="A136" s="37"/>
      <c r="B136" s="38"/>
      <c r="C136" s="39"/>
      <c r="D136" s="211" t="s">
        <v>199</v>
      </c>
      <c r="E136" s="39"/>
      <c r="F136" s="216" t="s">
        <v>628</v>
      </c>
      <c r="G136" s="39"/>
      <c r="H136" s="39"/>
      <c r="I136" s="213"/>
      <c r="J136" s="39"/>
      <c r="K136" s="39"/>
      <c r="L136" s="43"/>
      <c r="M136" s="214"/>
      <c r="N136" s="21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199</v>
      </c>
      <c r="AU136" s="16" t="s">
        <v>79</v>
      </c>
    </row>
    <row r="137" s="2" customFormat="1">
      <c r="A137" s="37"/>
      <c r="B137" s="38"/>
      <c r="C137" s="39"/>
      <c r="D137" s="211" t="s">
        <v>224</v>
      </c>
      <c r="E137" s="39"/>
      <c r="F137" s="216" t="s">
        <v>629</v>
      </c>
      <c r="G137" s="39"/>
      <c r="H137" s="39"/>
      <c r="I137" s="213"/>
      <c r="J137" s="39"/>
      <c r="K137" s="39"/>
      <c r="L137" s="43"/>
      <c r="M137" s="214"/>
      <c r="N137" s="21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224</v>
      </c>
      <c r="AU137" s="16" t="s">
        <v>79</v>
      </c>
    </row>
    <row r="138" s="10" customFormat="1">
      <c r="A138" s="10"/>
      <c r="B138" s="217"/>
      <c r="C138" s="218"/>
      <c r="D138" s="211" t="s">
        <v>207</v>
      </c>
      <c r="E138" s="219" t="s">
        <v>1</v>
      </c>
      <c r="F138" s="220" t="s">
        <v>630</v>
      </c>
      <c r="G138" s="218"/>
      <c r="H138" s="221">
        <v>5.4000000000000004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27" t="s">
        <v>207</v>
      </c>
      <c r="AU138" s="227" t="s">
        <v>79</v>
      </c>
      <c r="AV138" s="10" t="s">
        <v>88</v>
      </c>
      <c r="AW138" s="10" t="s">
        <v>34</v>
      </c>
      <c r="AX138" s="10" t="s">
        <v>79</v>
      </c>
      <c r="AY138" s="227" t="s">
        <v>195</v>
      </c>
    </row>
    <row r="139" s="10" customFormat="1">
      <c r="A139" s="10"/>
      <c r="B139" s="217"/>
      <c r="C139" s="218"/>
      <c r="D139" s="211" t="s">
        <v>207</v>
      </c>
      <c r="E139" s="219" t="s">
        <v>1</v>
      </c>
      <c r="F139" s="220" t="s">
        <v>631</v>
      </c>
      <c r="G139" s="218"/>
      <c r="H139" s="221">
        <v>1.8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7" t="s">
        <v>207</v>
      </c>
      <c r="AU139" s="227" t="s">
        <v>79</v>
      </c>
      <c r="AV139" s="10" t="s">
        <v>88</v>
      </c>
      <c r="AW139" s="10" t="s">
        <v>34</v>
      </c>
      <c r="AX139" s="10" t="s">
        <v>79</v>
      </c>
      <c r="AY139" s="227" t="s">
        <v>195</v>
      </c>
    </row>
    <row r="140" s="11" customFormat="1">
      <c r="A140" s="11"/>
      <c r="B140" s="228"/>
      <c r="C140" s="229"/>
      <c r="D140" s="211" t="s">
        <v>207</v>
      </c>
      <c r="E140" s="230" t="s">
        <v>1</v>
      </c>
      <c r="F140" s="231" t="s">
        <v>209</v>
      </c>
      <c r="G140" s="229"/>
      <c r="H140" s="232">
        <v>7.2000000000000002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T140" s="238" t="s">
        <v>207</v>
      </c>
      <c r="AU140" s="238" t="s">
        <v>79</v>
      </c>
      <c r="AV140" s="11" t="s">
        <v>194</v>
      </c>
      <c r="AW140" s="11" t="s">
        <v>34</v>
      </c>
      <c r="AX140" s="11" t="s">
        <v>86</v>
      </c>
      <c r="AY140" s="238" t="s">
        <v>195</v>
      </c>
    </row>
    <row r="141" s="2" customFormat="1" ht="21.75" customHeight="1">
      <c r="A141" s="37"/>
      <c r="B141" s="38"/>
      <c r="C141" s="198" t="s">
        <v>226</v>
      </c>
      <c r="D141" s="198" t="s">
        <v>189</v>
      </c>
      <c r="E141" s="199" t="s">
        <v>632</v>
      </c>
      <c r="F141" s="200" t="s">
        <v>633</v>
      </c>
      <c r="G141" s="201" t="s">
        <v>634</v>
      </c>
      <c r="H141" s="202">
        <v>4</v>
      </c>
      <c r="I141" s="203"/>
      <c r="J141" s="204">
        <f>ROUND(I141*H141,2)</f>
        <v>0</v>
      </c>
      <c r="K141" s="200" t="s">
        <v>193</v>
      </c>
      <c r="L141" s="43"/>
      <c r="M141" s="205" t="s">
        <v>1</v>
      </c>
      <c r="N141" s="206" t="s">
        <v>44</v>
      </c>
      <c r="O141" s="90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9" t="s">
        <v>194</v>
      </c>
      <c r="AT141" s="209" t="s">
        <v>189</v>
      </c>
      <c r="AU141" s="209" t="s">
        <v>79</v>
      </c>
      <c r="AY141" s="16" t="s">
        <v>195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6" t="s">
        <v>86</v>
      </c>
      <c r="BK141" s="210">
        <f>ROUND(I141*H141,2)</f>
        <v>0</v>
      </c>
      <c r="BL141" s="16" t="s">
        <v>194</v>
      </c>
      <c r="BM141" s="209" t="s">
        <v>635</v>
      </c>
    </row>
    <row r="142" s="2" customFormat="1">
      <c r="A142" s="37"/>
      <c r="B142" s="38"/>
      <c r="C142" s="39"/>
      <c r="D142" s="211" t="s">
        <v>197</v>
      </c>
      <c r="E142" s="39"/>
      <c r="F142" s="212" t="s">
        <v>636</v>
      </c>
      <c r="G142" s="39"/>
      <c r="H142" s="39"/>
      <c r="I142" s="213"/>
      <c r="J142" s="39"/>
      <c r="K142" s="39"/>
      <c r="L142" s="43"/>
      <c r="M142" s="214"/>
      <c r="N142" s="21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197</v>
      </c>
      <c r="AU142" s="16" t="s">
        <v>79</v>
      </c>
    </row>
    <row r="143" s="2" customFormat="1">
      <c r="A143" s="37"/>
      <c r="B143" s="38"/>
      <c r="C143" s="39"/>
      <c r="D143" s="211" t="s">
        <v>199</v>
      </c>
      <c r="E143" s="39"/>
      <c r="F143" s="216" t="s">
        <v>637</v>
      </c>
      <c r="G143" s="39"/>
      <c r="H143" s="39"/>
      <c r="I143" s="213"/>
      <c r="J143" s="39"/>
      <c r="K143" s="39"/>
      <c r="L143" s="43"/>
      <c r="M143" s="214"/>
      <c r="N143" s="21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199</v>
      </c>
      <c r="AU143" s="16" t="s">
        <v>79</v>
      </c>
    </row>
    <row r="144" s="2" customFormat="1" ht="21.75" customHeight="1">
      <c r="A144" s="37"/>
      <c r="B144" s="38"/>
      <c r="C144" s="198" t="s">
        <v>232</v>
      </c>
      <c r="D144" s="198" t="s">
        <v>189</v>
      </c>
      <c r="E144" s="199" t="s">
        <v>638</v>
      </c>
      <c r="F144" s="200" t="s">
        <v>639</v>
      </c>
      <c r="G144" s="201" t="s">
        <v>634</v>
      </c>
      <c r="H144" s="202">
        <v>4</v>
      </c>
      <c r="I144" s="203"/>
      <c r="J144" s="204">
        <f>ROUND(I144*H144,2)</f>
        <v>0</v>
      </c>
      <c r="K144" s="200" t="s">
        <v>193</v>
      </c>
      <c r="L144" s="43"/>
      <c r="M144" s="205" t="s">
        <v>1</v>
      </c>
      <c r="N144" s="206" t="s">
        <v>44</v>
      </c>
      <c r="O144" s="90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9" t="s">
        <v>194</v>
      </c>
      <c r="AT144" s="209" t="s">
        <v>189</v>
      </c>
      <c r="AU144" s="209" t="s">
        <v>79</v>
      </c>
      <c r="AY144" s="16" t="s">
        <v>195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6" t="s">
        <v>86</v>
      </c>
      <c r="BK144" s="210">
        <f>ROUND(I144*H144,2)</f>
        <v>0</v>
      </c>
      <c r="BL144" s="16" t="s">
        <v>194</v>
      </c>
      <c r="BM144" s="209" t="s">
        <v>640</v>
      </c>
    </row>
    <row r="145" s="2" customFormat="1">
      <c r="A145" s="37"/>
      <c r="B145" s="38"/>
      <c r="C145" s="39"/>
      <c r="D145" s="211" t="s">
        <v>197</v>
      </c>
      <c r="E145" s="39"/>
      <c r="F145" s="212" t="s">
        <v>641</v>
      </c>
      <c r="G145" s="39"/>
      <c r="H145" s="39"/>
      <c r="I145" s="213"/>
      <c r="J145" s="39"/>
      <c r="K145" s="39"/>
      <c r="L145" s="43"/>
      <c r="M145" s="214"/>
      <c r="N145" s="21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197</v>
      </c>
      <c r="AU145" s="16" t="s">
        <v>79</v>
      </c>
    </row>
    <row r="146" s="2" customFormat="1">
      <c r="A146" s="37"/>
      <c r="B146" s="38"/>
      <c r="C146" s="39"/>
      <c r="D146" s="211" t="s">
        <v>199</v>
      </c>
      <c r="E146" s="39"/>
      <c r="F146" s="216" t="s">
        <v>637</v>
      </c>
      <c r="G146" s="39"/>
      <c r="H146" s="39"/>
      <c r="I146" s="213"/>
      <c r="J146" s="39"/>
      <c r="K146" s="39"/>
      <c r="L146" s="43"/>
      <c r="M146" s="214"/>
      <c r="N146" s="21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199</v>
      </c>
      <c r="AU146" s="16" t="s">
        <v>79</v>
      </c>
    </row>
    <row r="147" s="2" customFormat="1" ht="16.5" customHeight="1">
      <c r="A147" s="37"/>
      <c r="B147" s="38"/>
      <c r="C147" s="198" t="s">
        <v>240</v>
      </c>
      <c r="D147" s="198" t="s">
        <v>189</v>
      </c>
      <c r="E147" s="199" t="s">
        <v>227</v>
      </c>
      <c r="F147" s="200" t="s">
        <v>228</v>
      </c>
      <c r="G147" s="201" t="s">
        <v>213</v>
      </c>
      <c r="H147" s="202">
        <v>4.2549999999999999</v>
      </c>
      <c r="I147" s="203"/>
      <c r="J147" s="204">
        <f>ROUND(I147*H147,2)</f>
        <v>0</v>
      </c>
      <c r="K147" s="200" t="s">
        <v>193</v>
      </c>
      <c r="L147" s="43"/>
      <c r="M147" s="205" t="s">
        <v>1</v>
      </c>
      <c r="N147" s="206" t="s">
        <v>44</v>
      </c>
      <c r="O147" s="90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9" t="s">
        <v>214</v>
      </c>
      <c r="AT147" s="209" t="s">
        <v>189</v>
      </c>
      <c r="AU147" s="209" t="s">
        <v>79</v>
      </c>
      <c r="AY147" s="16" t="s">
        <v>195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6" t="s">
        <v>86</v>
      </c>
      <c r="BK147" s="210">
        <f>ROUND(I147*H147,2)</f>
        <v>0</v>
      </c>
      <c r="BL147" s="16" t="s">
        <v>214</v>
      </c>
      <c r="BM147" s="209" t="s">
        <v>642</v>
      </c>
    </row>
    <row r="148" s="2" customFormat="1">
      <c r="A148" s="37"/>
      <c r="B148" s="38"/>
      <c r="C148" s="39"/>
      <c r="D148" s="211" t="s">
        <v>197</v>
      </c>
      <c r="E148" s="39"/>
      <c r="F148" s="212" t="s">
        <v>643</v>
      </c>
      <c r="G148" s="39"/>
      <c r="H148" s="39"/>
      <c r="I148" s="213"/>
      <c r="J148" s="39"/>
      <c r="K148" s="39"/>
      <c r="L148" s="43"/>
      <c r="M148" s="214"/>
      <c r="N148" s="21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197</v>
      </c>
      <c r="AU148" s="16" t="s">
        <v>79</v>
      </c>
    </row>
    <row r="149" s="2" customFormat="1">
      <c r="A149" s="37"/>
      <c r="B149" s="38"/>
      <c r="C149" s="39"/>
      <c r="D149" s="211" t="s">
        <v>199</v>
      </c>
      <c r="E149" s="39"/>
      <c r="F149" s="216" t="s">
        <v>644</v>
      </c>
      <c r="G149" s="39"/>
      <c r="H149" s="39"/>
      <c r="I149" s="213"/>
      <c r="J149" s="39"/>
      <c r="K149" s="39"/>
      <c r="L149" s="43"/>
      <c r="M149" s="214"/>
      <c r="N149" s="21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199</v>
      </c>
      <c r="AU149" s="16" t="s">
        <v>79</v>
      </c>
    </row>
    <row r="150" s="2" customFormat="1">
      <c r="A150" s="37"/>
      <c r="B150" s="38"/>
      <c r="C150" s="39"/>
      <c r="D150" s="211" t="s">
        <v>224</v>
      </c>
      <c r="E150" s="39"/>
      <c r="F150" s="216" t="s">
        <v>645</v>
      </c>
      <c r="G150" s="39"/>
      <c r="H150" s="39"/>
      <c r="I150" s="213"/>
      <c r="J150" s="39"/>
      <c r="K150" s="39"/>
      <c r="L150" s="43"/>
      <c r="M150" s="214"/>
      <c r="N150" s="21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224</v>
      </c>
      <c r="AU150" s="16" t="s">
        <v>79</v>
      </c>
    </row>
    <row r="151" s="10" customFormat="1">
      <c r="A151" s="10"/>
      <c r="B151" s="217"/>
      <c r="C151" s="218"/>
      <c r="D151" s="211" t="s">
        <v>207</v>
      </c>
      <c r="E151" s="219" t="s">
        <v>1</v>
      </c>
      <c r="F151" s="220" t="s">
        <v>646</v>
      </c>
      <c r="G151" s="218"/>
      <c r="H151" s="221">
        <v>4.2549999999999999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27" t="s">
        <v>207</v>
      </c>
      <c r="AU151" s="227" t="s">
        <v>79</v>
      </c>
      <c r="AV151" s="10" t="s">
        <v>88</v>
      </c>
      <c r="AW151" s="10" t="s">
        <v>34</v>
      </c>
      <c r="AX151" s="10" t="s">
        <v>86</v>
      </c>
      <c r="AY151" s="227" t="s">
        <v>195</v>
      </c>
    </row>
    <row r="152" s="2" customFormat="1" ht="21.75" customHeight="1">
      <c r="A152" s="37"/>
      <c r="B152" s="38"/>
      <c r="C152" s="198" t="s">
        <v>245</v>
      </c>
      <c r="D152" s="198" t="s">
        <v>189</v>
      </c>
      <c r="E152" s="199" t="s">
        <v>257</v>
      </c>
      <c r="F152" s="200" t="s">
        <v>258</v>
      </c>
      <c r="G152" s="201" t="s">
        <v>213</v>
      </c>
      <c r="H152" s="202">
        <v>48.201000000000001</v>
      </c>
      <c r="I152" s="203"/>
      <c r="J152" s="204">
        <f>ROUND(I152*H152,2)</f>
        <v>0</v>
      </c>
      <c r="K152" s="200" t="s">
        <v>193</v>
      </c>
      <c r="L152" s="43"/>
      <c r="M152" s="205" t="s">
        <v>1</v>
      </c>
      <c r="N152" s="206" t="s">
        <v>44</v>
      </c>
      <c r="O152" s="90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9" t="s">
        <v>214</v>
      </c>
      <c r="AT152" s="209" t="s">
        <v>189</v>
      </c>
      <c r="AU152" s="209" t="s">
        <v>79</v>
      </c>
      <c r="AY152" s="16" t="s">
        <v>195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6" t="s">
        <v>86</v>
      </c>
      <c r="BK152" s="210">
        <f>ROUND(I152*H152,2)</f>
        <v>0</v>
      </c>
      <c r="BL152" s="16" t="s">
        <v>214</v>
      </c>
      <c r="BM152" s="209" t="s">
        <v>647</v>
      </c>
    </row>
    <row r="153" s="2" customFormat="1">
      <c r="A153" s="37"/>
      <c r="B153" s="38"/>
      <c r="C153" s="39"/>
      <c r="D153" s="211" t="s">
        <v>197</v>
      </c>
      <c r="E153" s="39"/>
      <c r="F153" s="212" t="s">
        <v>648</v>
      </c>
      <c r="G153" s="39"/>
      <c r="H153" s="39"/>
      <c r="I153" s="213"/>
      <c r="J153" s="39"/>
      <c r="K153" s="39"/>
      <c r="L153" s="43"/>
      <c r="M153" s="214"/>
      <c r="N153" s="21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197</v>
      </c>
      <c r="AU153" s="16" t="s">
        <v>79</v>
      </c>
    </row>
    <row r="154" s="2" customFormat="1">
      <c r="A154" s="37"/>
      <c r="B154" s="38"/>
      <c r="C154" s="39"/>
      <c r="D154" s="211" t="s">
        <v>199</v>
      </c>
      <c r="E154" s="39"/>
      <c r="F154" s="216" t="s">
        <v>644</v>
      </c>
      <c r="G154" s="39"/>
      <c r="H154" s="39"/>
      <c r="I154" s="213"/>
      <c r="J154" s="39"/>
      <c r="K154" s="39"/>
      <c r="L154" s="43"/>
      <c r="M154" s="214"/>
      <c r="N154" s="21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199</v>
      </c>
      <c r="AU154" s="16" t="s">
        <v>79</v>
      </c>
    </row>
    <row r="155" s="2" customFormat="1">
      <c r="A155" s="37"/>
      <c r="B155" s="38"/>
      <c r="C155" s="39"/>
      <c r="D155" s="211" t="s">
        <v>224</v>
      </c>
      <c r="E155" s="39"/>
      <c r="F155" s="216" t="s">
        <v>649</v>
      </c>
      <c r="G155" s="39"/>
      <c r="H155" s="39"/>
      <c r="I155" s="213"/>
      <c r="J155" s="39"/>
      <c r="K155" s="39"/>
      <c r="L155" s="43"/>
      <c r="M155" s="214"/>
      <c r="N155" s="21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224</v>
      </c>
      <c r="AU155" s="16" t="s">
        <v>79</v>
      </c>
    </row>
    <row r="156" s="10" customFormat="1">
      <c r="A156" s="10"/>
      <c r="B156" s="217"/>
      <c r="C156" s="218"/>
      <c r="D156" s="211" t="s">
        <v>207</v>
      </c>
      <c r="E156" s="219" t="s">
        <v>1</v>
      </c>
      <c r="F156" s="220" t="s">
        <v>650</v>
      </c>
      <c r="G156" s="218"/>
      <c r="H156" s="221">
        <v>48.201000000000001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27" t="s">
        <v>207</v>
      </c>
      <c r="AU156" s="227" t="s">
        <v>79</v>
      </c>
      <c r="AV156" s="10" t="s">
        <v>88</v>
      </c>
      <c r="AW156" s="10" t="s">
        <v>34</v>
      </c>
      <c r="AX156" s="10" t="s">
        <v>86</v>
      </c>
      <c r="AY156" s="227" t="s">
        <v>195</v>
      </c>
    </row>
    <row r="157" s="2" customFormat="1" ht="16.5" customHeight="1">
      <c r="A157" s="37"/>
      <c r="B157" s="38"/>
      <c r="C157" s="198" t="s">
        <v>256</v>
      </c>
      <c r="D157" s="198" t="s">
        <v>189</v>
      </c>
      <c r="E157" s="199" t="s">
        <v>241</v>
      </c>
      <c r="F157" s="200" t="s">
        <v>242</v>
      </c>
      <c r="G157" s="201" t="s">
        <v>213</v>
      </c>
      <c r="H157" s="202">
        <v>0.02</v>
      </c>
      <c r="I157" s="203"/>
      <c r="J157" s="204">
        <f>ROUND(I157*H157,2)</f>
        <v>0</v>
      </c>
      <c r="K157" s="200" t="s">
        <v>193</v>
      </c>
      <c r="L157" s="43"/>
      <c r="M157" s="205" t="s">
        <v>1</v>
      </c>
      <c r="N157" s="206" t="s">
        <v>44</v>
      </c>
      <c r="O157" s="90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9" t="s">
        <v>214</v>
      </c>
      <c r="AT157" s="209" t="s">
        <v>189</v>
      </c>
      <c r="AU157" s="209" t="s">
        <v>79</v>
      </c>
      <c r="AY157" s="16" t="s">
        <v>195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6" t="s">
        <v>86</v>
      </c>
      <c r="BK157" s="210">
        <f>ROUND(I157*H157,2)</f>
        <v>0</v>
      </c>
      <c r="BL157" s="16" t="s">
        <v>214</v>
      </c>
      <c r="BM157" s="209" t="s">
        <v>651</v>
      </c>
    </row>
    <row r="158" s="2" customFormat="1">
      <c r="A158" s="37"/>
      <c r="B158" s="38"/>
      <c r="C158" s="39"/>
      <c r="D158" s="211" t="s">
        <v>197</v>
      </c>
      <c r="E158" s="39"/>
      <c r="F158" s="212" t="s">
        <v>652</v>
      </c>
      <c r="G158" s="39"/>
      <c r="H158" s="39"/>
      <c r="I158" s="213"/>
      <c r="J158" s="39"/>
      <c r="K158" s="39"/>
      <c r="L158" s="43"/>
      <c r="M158" s="214"/>
      <c r="N158" s="21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197</v>
      </c>
      <c r="AU158" s="16" t="s">
        <v>79</v>
      </c>
    </row>
    <row r="159" s="2" customFormat="1">
      <c r="A159" s="37"/>
      <c r="B159" s="38"/>
      <c r="C159" s="39"/>
      <c r="D159" s="211" t="s">
        <v>199</v>
      </c>
      <c r="E159" s="39"/>
      <c r="F159" s="216" t="s">
        <v>644</v>
      </c>
      <c r="G159" s="39"/>
      <c r="H159" s="39"/>
      <c r="I159" s="213"/>
      <c r="J159" s="39"/>
      <c r="K159" s="39"/>
      <c r="L159" s="43"/>
      <c r="M159" s="214"/>
      <c r="N159" s="21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199</v>
      </c>
      <c r="AU159" s="16" t="s">
        <v>79</v>
      </c>
    </row>
    <row r="160" s="2" customFormat="1" ht="21.75" customHeight="1">
      <c r="A160" s="37"/>
      <c r="B160" s="38"/>
      <c r="C160" s="198" t="s">
        <v>267</v>
      </c>
      <c r="D160" s="198" t="s">
        <v>189</v>
      </c>
      <c r="E160" s="199" t="s">
        <v>653</v>
      </c>
      <c r="F160" s="200" t="s">
        <v>654</v>
      </c>
      <c r="G160" s="201" t="s">
        <v>299</v>
      </c>
      <c r="H160" s="202">
        <v>2</v>
      </c>
      <c r="I160" s="203"/>
      <c r="J160" s="204">
        <f>ROUND(I160*H160,2)</f>
        <v>0</v>
      </c>
      <c r="K160" s="200" t="s">
        <v>193</v>
      </c>
      <c r="L160" s="43"/>
      <c r="M160" s="205" t="s">
        <v>1</v>
      </c>
      <c r="N160" s="206" t="s">
        <v>44</v>
      </c>
      <c r="O160" s="90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9" t="s">
        <v>194</v>
      </c>
      <c r="AT160" s="209" t="s">
        <v>189</v>
      </c>
      <c r="AU160" s="209" t="s">
        <v>79</v>
      </c>
      <c r="AY160" s="16" t="s">
        <v>195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6" t="s">
        <v>86</v>
      </c>
      <c r="BK160" s="210">
        <f>ROUND(I160*H160,2)</f>
        <v>0</v>
      </c>
      <c r="BL160" s="16" t="s">
        <v>194</v>
      </c>
      <c r="BM160" s="209" t="s">
        <v>655</v>
      </c>
    </row>
    <row r="161" s="2" customFormat="1">
      <c r="A161" s="37"/>
      <c r="B161" s="38"/>
      <c r="C161" s="39"/>
      <c r="D161" s="211" t="s">
        <v>197</v>
      </c>
      <c r="E161" s="39"/>
      <c r="F161" s="212" t="s">
        <v>656</v>
      </c>
      <c r="G161" s="39"/>
      <c r="H161" s="39"/>
      <c r="I161" s="213"/>
      <c r="J161" s="39"/>
      <c r="K161" s="39"/>
      <c r="L161" s="43"/>
      <c r="M161" s="214"/>
      <c r="N161" s="21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197</v>
      </c>
      <c r="AU161" s="16" t="s">
        <v>79</v>
      </c>
    </row>
    <row r="162" s="2" customFormat="1">
      <c r="A162" s="37"/>
      <c r="B162" s="38"/>
      <c r="C162" s="39"/>
      <c r="D162" s="211" t="s">
        <v>199</v>
      </c>
      <c r="E162" s="39"/>
      <c r="F162" s="216" t="s">
        <v>609</v>
      </c>
      <c r="G162" s="39"/>
      <c r="H162" s="39"/>
      <c r="I162" s="213"/>
      <c r="J162" s="39"/>
      <c r="K162" s="39"/>
      <c r="L162" s="43"/>
      <c r="M162" s="214"/>
      <c r="N162" s="21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199</v>
      </c>
      <c r="AU162" s="16" t="s">
        <v>79</v>
      </c>
    </row>
    <row r="163" s="2" customFormat="1">
      <c r="A163" s="37"/>
      <c r="B163" s="38"/>
      <c r="C163" s="198" t="s">
        <v>275</v>
      </c>
      <c r="D163" s="198" t="s">
        <v>189</v>
      </c>
      <c r="E163" s="199" t="s">
        <v>657</v>
      </c>
      <c r="F163" s="200" t="s">
        <v>658</v>
      </c>
      <c r="G163" s="201" t="s">
        <v>192</v>
      </c>
      <c r="H163" s="202">
        <v>26</v>
      </c>
      <c r="I163" s="203"/>
      <c r="J163" s="204">
        <f>ROUND(I163*H163,2)</f>
        <v>0</v>
      </c>
      <c r="K163" s="200" t="s">
        <v>193</v>
      </c>
      <c r="L163" s="43"/>
      <c r="M163" s="205" t="s">
        <v>1</v>
      </c>
      <c r="N163" s="206" t="s">
        <v>44</v>
      </c>
      <c r="O163" s="90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9" t="s">
        <v>194</v>
      </c>
      <c r="AT163" s="209" t="s">
        <v>189</v>
      </c>
      <c r="AU163" s="209" t="s">
        <v>79</v>
      </c>
      <c r="AY163" s="16" t="s">
        <v>195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6" t="s">
        <v>86</v>
      </c>
      <c r="BK163" s="210">
        <f>ROUND(I163*H163,2)</f>
        <v>0</v>
      </c>
      <c r="BL163" s="16" t="s">
        <v>194</v>
      </c>
      <c r="BM163" s="209" t="s">
        <v>659</v>
      </c>
    </row>
    <row r="164" s="2" customFormat="1">
      <c r="A164" s="37"/>
      <c r="B164" s="38"/>
      <c r="C164" s="39"/>
      <c r="D164" s="211" t="s">
        <v>197</v>
      </c>
      <c r="E164" s="39"/>
      <c r="F164" s="212" t="s">
        <v>660</v>
      </c>
      <c r="G164" s="39"/>
      <c r="H164" s="39"/>
      <c r="I164" s="213"/>
      <c r="J164" s="39"/>
      <c r="K164" s="39"/>
      <c r="L164" s="43"/>
      <c r="M164" s="214"/>
      <c r="N164" s="21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197</v>
      </c>
      <c r="AU164" s="16" t="s">
        <v>79</v>
      </c>
    </row>
    <row r="165" s="2" customFormat="1">
      <c r="A165" s="37"/>
      <c r="B165" s="38"/>
      <c r="C165" s="39"/>
      <c r="D165" s="211" t="s">
        <v>199</v>
      </c>
      <c r="E165" s="39"/>
      <c r="F165" s="216" t="s">
        <v>515</v>
      </c>
      <c r="G165" s="39"/>
      <c r="H165" s="39"/>
      <c r="I165" s="213"/>
      <c r="J165" s="39"/>
      <c r="K165" s="39"/>
      <c r="L165" s="43"/>
      <c r="M165" s="214"/>
      <c r="N165" s="21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199</v>
      </c>
      <c r="AU165" s="16" t="s">
        <v>79</v>
      </c>
    </row>
    <row r="166" s="2" customFormat="1">
      <c r="A166" s="37"/>
      <c r="B166" s="38"/>
      <c r="C166" s="39"/>
      <c r="D166" s="211" t="s">
        <v>224</v>
      </c>
      <c r="E166" s="39"/>
      <c r="F166" s="216" t="s">
        <v>661</v>
      </c>
      <c r="G166" s="39"/>
      <c r="H166" s="39"/>
      <c r="I166" s="213"/>
      <c r="J166" s="39"/>
      <c r="K166" s="39"/>
      <c r="L166" s="43"/>
      <c r="M166" s="214"/>
      <c r="N166" s="21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224</v>
      </c>
      <c r="AU166" s="16" t="s">
        <v>79</v>
      </c>
    </row>
    <row r="167" s="10" customFormat="1">
      <c r="A167" s="10"/>
      <c r="B167" s="217"/>
      <c r="C167" s="218"/>
      <c r="D167" s="211" t="s">
        <v>207</v>
      </c>
      <c r="E167" s="219" t="s">
        <v>1</v>
      </c>
      <c r="F167" s="220" t="s">
        <v>662</v>
      </c>
      <c r="G167" s="218"/>
      <c r="H167" s="221">
        <v>26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27" t="s">
        <v>207</v>
      </c>
      <c r="AU167" s="227" t="s">
        <v>79</v>
      </c>
      <c r="AV167" s="10" t="s">
        <v>88</v>
      </c>
      <c r="AW167" s="10" t="s">
        <v>34</v>
      </c>
      <c r="AX167" s="10" t="s">
        <v>86</v>
      </c>
      <c r="AY167" s="227" t="s">
        <v>195</v>
      </c>
    </row>
    <row r="168" s="2" customFormat="1">
      <c r="A168" s="37"/>
      <c r="B168" s="38"/>
      <c r="C168" s="198" t="s">
        <v>283</v>
      </c>
      <c r="D168" s="198" t="s">
        <v>189</v>
      </c>
      <c r="E168" s="199" t="s">
        <v>663</v>
      </c>
      <c r="F168" s="200" t="s">
        <v>664</v>
      </c>
      <c r="G168" s="201" t="s">
        <v>192</v>
      </c>
      <c r="H168" s="202">
        <v>26</v>
      </c>
      <c r="I168" s="203"/>
      <c r="J168" s="204">
        <f>ROUND(I168*H168,2)</f>
        <v>0</v>
      </c>
      <c r="K168" s="200" t="s">
        <v>193</v>
      </c>
      <c r="L168" s="43"/>
      <c r="M168" s="205" t="s">
        <v>1</v>
      </c>
      <c r="N168" s="206" t="s">
        <v>44</v>
      </c>
      <c r="O168" s="90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9" t="s">
        <v>194</v>
      </c>
      <c r="AT168" s="209" t="s">
        <v>189</v>
      </c>
      <c r="AU168" s="209" t="s">
        <v>79</v>
      </c>
      <c r="AY168" s="16" t="s">
        <v>195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6" t="s">
        <v>86</v>
      </c>
      <c r="BK168" s="210">
        <f>ROUND(I168*H168,2)</f>
        <v>0</v>
      </c>
      <c r="BL168" s="16" t="s">
        <v>194</v>
      </c>
      <c r="BM168" s="209" t="s">
        <v>665</v>
      </c>
    </row>
    <row r="169" s="2" customFormat="1">
      <c r="A169" s="37"/>
      <c r="B169" s="38"/>
      <c r="C169" s="39"/>
      <c r="D169" s="211" t="s">
        <v>197</v>
      </c>
      <c r="E169" s="39"/>
      <c r="F169" s="212" t="s">
        <v>666</v>
      </c>
      <c r="G169" s="39"/>
      <c r="H169" s="39"/>
      <c r="I169" s="213"/>
      <c r="J169" s="39"/>
      <c r="K169" s="39"/>
      <c r="L169" s="43"/>
      <c r="M169" s="214"/>
      <c r="N169" s="21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197</v>
      </c>
      <c r="AU169" s="16" t="s">
        <v>79</v>
      </c>
    </row>
    <row r="170" s="2" customFormat="1">
      <c r="A170" s="37"/>
      <c r="B170" s="38"/>
      <c r="C170" s="39"/>
      <c r="D170" s="211" t="s">
        <v>199</v>
      </c>
      <c r="E170" s="39"/>
      <c r="F170" s="216" t="s">
        <v>515</v>
      </c>
      <c r="G170" s="39"/>
      <c r="H170" s="39"/>
      <c r="I170" s="213"/>
      <c r="J170" s="39"/>
      <c r="K170" s="39"/>
      <c r="L170" s="43"/>
      <c r="M170" s="214"/>
      <c r="N170" s="21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199</v>
      </c>
      <c r="AU170" s="16" t="s">
        <v>79</v>
      </c>
    </row>
    <row r="171" s="2" customFormat="1">
      <c r="A171" s="37"/>
      <c r="B171" s="38"/>
      <c r="C171" s="39"/>
      <c r="D171" s="211" t="s">
        <v>224</v>
      </c>
      <c r="E171" s="39"/>
      <c r="F171" s="216" t="s">
        <v>667</v>
      </c>
      <c r="G171" s="39"/>
      <c r="H171" s="39"/>
      <c r="I171" s="213"/>
      <c r="J171" s="39"/>
      <c r="K171" s="39"/>
      <c r="L171" s="43"/>
      <c r="M171" s="214"/>
      <c r="N171" s="21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224</v>
      </c>
      <c r="AU171" s="16" t="s">
        <v>79</v>
      </c>
    </row>
    <row r="172" s="10" customFormat="1">
      <c r="A172" s="10"/>
      <c r="B172" s="217"/>
      <c r="C172" s="218"/>
      <c r="D172" s="211" t="s">
        <v>207</v>
      </c>
      <c r="E172" s="219" t="s">
        <v>1</v>
      </c>
      <c r="F172" s="220" t="s">
        <v>668</v>
      </c>
      <c r="G172" s="218"/>
      <c r="H172" s="221">
        <v>26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27" t="s">
        <v>207</v>
      </c>
      <c r="AU172" s="227" t="s">
        <v>79</v>
      </c>
      <c r="AV172" s="10" t="s">
        <v>88</v>
      </c>
      <c r="AW172" s="10" t="s">
        <v>34</v>
      </c>
      <c r="AX172" s="10" t="s">
        <v>86</v>
      </c>
      <c r="AY172" s="227" t="s">
        <v>195</v>
      </c>
    </row>
    <row r="173" s="2" customFormat="1" ht="33" customHeight="1">
      <c r="A173" s="37"/>
      <c r="B173" s="38"/>
      <c r="C173" s="198" t="s">
        <v>289</v>
      </c>
      <c r="D173" s="198" t="s">
        <v>189</v>
      </c>
      <c r="E173" s="199" t="s">
        <v>669</v>
      </c>
      <c r="F173" s="200" t="s">
        <v>670</v>
      </c>
      <c r="G173" s="201" t="s">
        <v>299</v>
      </c>
      <c r="H173" s="202">
        <v>22</v>
      </c>
      <c r="I173" s="203"/>
      <c r="J173" s="204">
        <f>ROUND(I173*H173,2)</f>
        <v>0</v>
      </c>
      <c r="K173" s="200" t="s">
        <v>193</v>
      </c>
      <c r="L173" s="43"/>
      <c r="M173" s="205" t="s">
        <v>1</v>
      </c>
      <c r="N173" s="206" t="s">
        <v>44</v>
      </c>
      <c r="O173" s="90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9" t="s">
        <v>194</v>
      </c>
      <c r="AT173" s="209" t="s">
        <v>189</v>
      </c>
      <c r="AU173" s="209" t="s">
        <v>79</v>
      </c>
      <c r="AY173" s="16" t="s">
        <v>195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6" t="s">
        <v>86</v>
      </c>
      <c r="BK173" s="210">
        <f>ROUND(I173*H173,2)</f>
        <v>0</v>
      </c>
      <c r="BL173" s="16" t="s">
        <v>194</v>
      </c>
      <c r="BM173" s="209" t="s">
        <v>671</v>
      </c>
    </row>
    <row r="174" s="2" customFormat="1">
      <c r="A174" s="37"/>
      <c r="B174" s="38"/>
      <c r="C174" s="39"/>
      <c r="D174" s="211" t="s">
        <v>197</v>
      </c>
      <c r="E174" s="39"/>
      <c r="F174" s="212" t="s">
        <v>672</v>
      </c>
      <c r="G174" s="39"/>
      <c r="H174" s="39"/>
      <c r="I174" s="213"/>
      <c r="J174" s="39"/>
      <c r="K174" s="39"/>
      <c r="L174" s="43"/>
      <c r="M174" s="214"/>
      <c r="N174" s="21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197</v>
      </c>
      <c r="AU174" s="16" t="s">
        <v>79</v>
      </c>
    </row>
    <row r="175" s="2" customFormat="1">
      <c r="A175" s="37"/>
      <c r="B175" s="38"/>
      <c r="C175" s="39"/>
      <c r="D175" s="211" t="s">
        <v>199</v>
      </c>
      <c r="E175" s="39"/>
      <c r="F175" s="216" t="s">
        <v>673</v>
      </c>
      <c r="G175" s="39"/>
      <c r="H175" s="39"/>
      <c r="I175" s="213"/>
      <c r="J175" s="39"/>
      <c r="K175" s="39"/>
      <c r="L175" s="43"/>
      <c r="M175" s="214"/>
      <c r="N175" s="21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199</v>
      </c>
      <c r="AU175" s="16" t="s">
        <v>79</v>
      </c>
    </row>
    <row r="176" s="2" customFormat="1">
      <c r="A176" s="37"/>
      <c r="B176" s="38"/>
      <c r="C176" s="39"/>
      <c r="D176" s="211" t="s">
        <v>224</v>
      </c>
      <c r="E176" s="39"/>
      <c r="F176" s="216" t="s">
        <v>674</v>
      </c>
      <c r="G176" s="39"/>
      <c r="H176" s="39"/>
      <c r="I176" s="213"/>
      <c r="J176" s="39"/>
      <c r="K176" s="39"/>
      <c r="L176" s="43"/>
      <c r="M176" s="214"/>
      <c r="N176" s="21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224</v>
      </c>
      <c r="AU176" s="16" t="s">
        <v>79</v>
      </c>
    </row>
    <row r="177" s="10" customFormat="1">
      <c r="A177" s="10"/>
      <c r="B177" s="217"/>
      <c r="C177" s="218"/>
      <c r="D177" s="211" t="s">
        <v>207</v>
      </c>
      <c r="E177" s="219" t="s">
        <v>1</v>
      </c>
      <c r="F177" s="220" t="s">
        <v>675</v>
      </c>
      <c r="G177" s="218"/>
      <c r="H177" s="221">
        <v>22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27" t="s">
        <v>207</v>
      </c>
      <c r="AU177" s="227" t="s">
        <v>79</v>
      </c>
      <c r="AV177" s="10" t="s">
        <v>88</v>
      </c>
      <c r="AW177" s="10" t="s">
        <v>34</v>
      </c>
      <c r="AX177" s="10" t="s">
        <v>86</v>
      </c>
      <c r="AY177" s="227" t="s">
        <v>195</v>
      </c>
    </row>
    <row r="178" s="2" customFormat="1">
      <c r="A178" s="37"/>
      <c r="B178" s="38"/>
      <c r="C178" s="198" t="s">
        <v>296</v>
      </c>
      <c r="D178" s="198" t="s">
        <v>189</v>
      </c>
      <c r="E178" s="199" t="s">
        <v>676</v>
      </c>
      <c r="F178" s="200" t="s">
        <v>677</v>
      </c>
      <c r="G178" s="201" t="s">
        <v>678</v>
      </c>
      <c r="H178" s="202">
        <v>44</v>
      </c>
      <c r="I178" s="203"/>
      <c r="J178" s="204">
        <f>ROUND(I178*H178,2)</f>
        <v>0</v>
      </c>
      <c r="K178" s="200" t="s">
        <v>193</v>
      </c>
      <c r="L178" s="43"/>
      <c r="M178" s="205" t="s">
        <v>1</v>
      </c>
      <c r="N178" s="206" t="s">
        <v>44</v>
      </c>
      <c r="O178" s="90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9" t="s">
        <v>194</v>
      </c>
      <c r="AT178" s="209" t="s">
        <v>189</v>
      </c>
      <c r="AU178" s="209" t="s">
        <v>79</v>
      </c>
      <c r="AY178" s="16" t="s">
        <v>195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6" t="s">
        <v>86</v>
      </c>
      <c r="BK178" s="210">
        <f>ROUND(I178*H178,2)</f>
        <v>0</v>
      </c>
      <c r="BL178" s="16" t="s">
        <v>194</v>
      </c>
      <c r="BM178" s="209" t="s">
        <v>679</v>
      </c>
    </row>
    <row r="179" s="2" customFormat="1">
      <c r="A179" s="37"/>
      <c r="B179" s="38"/>
      <c r="C179" s="39"/>
      <c r="D179" s="211" t="s">
        <v>197</v>
      </c>
      <c r="E179" s="39"/>
      <c r="F179" s="212" t="s">
        <v>680</v>
      </c>
      <c r="G179" s="39"/>
      <c r="H179" s="39"/>
      <c r="I179" s="213"/>
      <c r="J179" s="39"/>
      <c r="K179" s="39"/>
      <c r="L179" s="43"/>
      <c r="M179" s="214"/>
      <c r="N179" s="21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197</v>
      </c>
      <c r="AU179" s="16" t="s">
        <v>79</v>
      </c>
    </row>
    <row r="180" s="2" customFormat="1">
      <c r="A180" s="37"/>
      <c r="B180" s="38"/>
      <c r="C180" s="39"/>
      <c r="D180" s="211" t="s">
        <v>199</v>
      </c>
      <c r="E180" s="39"/>
      <c r="F180" s="216" t="s">
        <v>681</v>
      </c>
      <c r="G180" s="39"/>
      <c r="H180" s="39"/>
      <c r="I180" s="213"/>
      <c r="J180" s="39"/>
      <c r="K180" s="39"/>
      <c r="L180" s="43"/>
      <c r="M180" s="214"/>
      <c r="N180" s="21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199</v>
      </c>
      <c r="AU180" s="16" t="s">
        <v>79</v>
      </c>
    </row>
    <row r="181" s="2" customFormat="1">
      <c r="A181" s="37"/>
      <c r="B181" s="38"/>
      <c r="C181" s="198" t="s">
        <v>8</v>
      </c>
      <c r="D181" s="198" t="s">
        <v>189</v>
      </c>
      <c r="E181" s="199" t="s">
        <v>682</v>
      </c>
      <c r="F181" s="200" t="s">
        <v>683</v>
      </c>
      <c r="G181" s="201" t="s">
        <v>299</v>
      </c>
      <c r="H181" s="202">
        <v>22</v>
      </c>
      <c r="I181" s="203"/>
      <c r="J181" s="204">
        <f>ROUND(I181*H181,2)</f>
        <v>0</v>
      </c>
      <c r="K181" s="200" t="s">
        <v>193</v>
      </c>
      <c r="L181" s="43"/>
      <c r="M181" s="205" t="s">
        <v>1</v>
      </c>
      <c r="N181" s="206" t="s">
        <v>44</v>
      </c>
      <c r="O181" s="90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9" t="s">
        <v>194</v>
      </c>
      <c r="AT181" s="209" t="s">
        <v>189</v>
      </c>
      <c r="AU181" s="209" t="s">
        <v>79</v>
      </c>
      <c r="AY181" s="16" t="s">
        <v>195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6" t="s">
        <v>86</v>
      </c>
      <c r="BK181" s="210">
        <f>ROUND(I181*H181,2)</f>
        <v>0</v>
      </c>
      <c r="BL181" s="16" t="s">
        <v>194</v>
      </c>
      <c r="BM181" s="209" t="s">
        <v>684</v>
      </c>
    </row>
    <row r="182" s="2" customFormat="1">
      <c r="A182" s="37"/>
      <c r="B182" s="38"/>
      <c r="C182" s="39"/>
      <c r="D182" s="211" t="s">
        <v>197</v>
      </c>
      <c r="E182" s="39"/>
      <c r="F182" s="212" t="s">
        <v>685</v>
      </c>
      <c r="G182" s="39"/>
      <c r="H182" s="39"/>
      <c r="I182" s="213"/>
      <c r="J182" s="39"/>
      <c r="K182" s="39"/>
      <c r="L182" s="43"/>
      <c r="M182" s="214"/>
      <c r="N182" s="215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197</v>
      </c>
      <c r="AU182" s="16" t="s">
        <v>79</v>
      </c>
    </row>
    <row r="183" s="2" customFormat="1">
      <c r="A183" s="37"/>
      <c r="B183" s="38"/>
      <c r="C183" s="39"/>
      <c r="D183" s="211" t="s">
        <v>199</v>
      </c>
      <c r="E183" s="39"/>
      <c r="F183" s="216" t="s">
        <v>686</v>
      </c>
      <c r="G183" s="39"/>
      <c r="H183" s="39"/>
      <c r="I183" s="213"/>
      <c r="J183" s="39"/>
      <c r="K183" s="39"/>
      <c r="L183" s="43"/>
      <c r="M183" s="214"/>
      <c r="N183" s="21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199</v>
      </c>
      <c r="AU183" s="16" t="s">
        <v>79</v>
      </c>
    </row>
    <row r="184" s="2" customFormat="1">
      <c r="A184" s="37"/>
      <c r="B184" s="38"/>
      <c r="C184" s="198" t="s">
        <v>309</v>
      </c>
      <c r="D184" s="198" t="s">
        <v>189</v>
      </c>
      <c r="E184" s="199" t="s">
        <v>687</v>
      </c>
      <c r="F184" s="200" t="s">
        <v>688</v>
      </c>
      <c r="G184" s="201" t="s">
        <v>248</v>
      </c>
      <c r="H184" s="202">
        <v>24.027999999999999</v>
      </c>
      <c r="I184" s="203"/>
      <c r="J184" s="204">
        <f>ROUND(I184*H184,2)</f>
        <v>0</v>
      </c>
      <c r="K184" s="200" t="s">
        <v>193</v>
      </c>
      <c r="L184" s="43"/>
      <c r="M184" s="205" t="s">
        <v>1</v>
      </c>
      <c r="N184" s="206" t="s">
        <v>44</v>
      </c>
      <c r="O184" s="90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9" t="s">
        <v>194</v>
      </c>
      <c r="AT184" s="209" t="s">
        <v>189</v>
      </c>
      <c r="AU184" s="209" t="s">
        <v>79</v>
      </c>
      <c r="AY184" s="16" t="s">
        <v>195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6" t="s">
        <v>86</v>
      </c>
      <c r="BK184" s="210">
        <f>ROUND(I184*H184,2)</f>
        <v>0</v>
      </c>
      <c r="BL184" s="16" t="s">
        <v>194</v>
      </c>
      <c r="BM184" s="209" t="s">
        <v>689</v>
      </c>
    </row>
    <row r="185" s="2" customFormat="1">
      <c r="A185" s="37"/>
      <c r="B185" s="38"/>
      <c r="C185" s="39"/>
      <c r="D185" s="211" t="s">
        <v>197</v>
      </c>
      <c r="E185" s="39"/>
      <c r="F185" s="212" t="s">
        <v>690</v>
      </c>
      <c r="G185" s="39"/>
      <c r="H185" s="39"/>
      <c r="I185" s="213"/>
      <c r="J185" s="39"/>
      <c r="K185" s="39"/>
      <c r="L185" s="43"/>
      <c r="M185" s="214"/>
      <c r="N185" s="21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197</v>
      </c>
      <c r="AU185" s="16" t="s">
        <v>79</v>
      </c>
    </row>
    <row r="186" s="2" customFormat="1">
      <c r="A186" s="37"/>
      <c r="B186" s="38"/>
      <c r="C186" s="39"/>
      <c r="D186" s="211" t="s">
        <v>199</v>
      </c>
      <c r="E186" s="39"/>
      <c r="F186" s="216" t="s">
        <v>691</v>
      </c>
      <c r="G186" s="39"/>
      <c r="H186" s="39"/>
      <c r="I186" s="213"/>
      <c r="J186" s="39"/>
      <c r="K186" s="39"/>
      <c r="L186" s="43"/>
      <c r="M186" s="214"/>
      <c r="N186" s="21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199</v>
      </c>
      <c r="AU186" s="16" t="s">
        <v>79</v>
      </c>
    </row>
    <row r="187" s="2" customFormat="1">
      <c r="A187" s="37"/>
      <c r="B187" s="38"/>
      <c r="C187" s="39"/>
      <c r="D187" s="211" t="s">
        <v>224</v>
      </c>
      <c r="E187" s="39"/>
      <c r="F187" s="216" t="s">
        <v>692</v>
      </c>
      <c r="G187" s="39"/>
      <c r="H187" s="39"/>
      <c r="I187" s="213"/>
      <c r="J187" s="39"/>
      <c r="K187" s="39"/>
      <c r="L187" s="43"/>
      <c r="M187" s="214"/>
      <c r="N187" s="21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224</v>
      </c>
      <c r="AU187" s="16" t="s">
        <v>79</v>
      </c>
    </row>
    <row r="188" s="10" customFormat="1">
      <c r="A188" s="10"/>
      <c r="B188" s="217"/>
      <c r="C188" s="218"/>
      <c r="D188" s="211" t="s">
        <v>207</v>
      </c>
      <c r="E188" s="219" t="s">
        <v>1</v>
      </c>
      <c r="F188" s="220" t="s">
        <v>693</v>
      </c>
      <c r="G188" s="218"/>
      <c r="H188" s="221">
        <v>24.027999999999999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27" t="s">
        <v>207</v>
      </c>
      <c r="AU188" s="227" t="s">
        <v>79</v>
      </c>
      <c r="AV188" s="10" t="s">
        <v>88</v>
      </c>
      <c r="AW188" s="10" t="s">
        <v>34</v>
      </c>
      <c r="AX188" s="10" t="s">
        <v>86</v>
      </c>
      <c r="AY188" s="227" t="s">
        <v>195</v>
      </c>
    </row>
    <row r="189" s="2" customFormat="1" ht="16.5" customHeight="1">
      <c r="A189" s="37"/>
      <c r="B189" s="38"/>
      <c r="C189" s="198" t="s">
        <v>315</v>
      </c>
      <c r="D189" s="198" t="s">
        <v>189</v>
      </c>
      <c r="E189" s="199" t="s">
        <v>268</v>
      </c>
      <c r="F189" s="200" t="s">
        <v>269</v>
      </c>
      <c r="G189" s="201" t="s">
        <v>248</v>
      </c>
      <c r="H189" s="202">
        <v>164.02799999999999</v>
      </c>
      <c r="I189" s="203"/>
      <c r="J189" s="204">
        <f>ROUND(I189*H189,2)</f>
        <v>0</v>
      </c>
      <c r="K189" s="200" t="s">
        <v>193</v>
      </c>
      <c r="L189" s="43"/>
      <c r="M189" s="205" t="s">
        <v>1</v>
      </c>
      <c r="N189" s="206" t="s">
        <v>44</v>
      </c>
      <c r="O189" s="90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9" t="s">
        <v>194</v>
      </c>
      <c r="AT189" s="209" t="s">
        <v>189</v>
      </c>
      <c r="AU189" s="209" t="s">
        <v>79</v>
      </c>
      <c r="AY189" s="16" t="s">
        <v>195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6" t="s">
        <v>86</v>
      </c>
      <c r="BK189" s="210">
        <f>ROUND(I189*H189,2)</f>
        <v>0</v>
      </c>
      <c r="BL189" s="16" t="s">
        <v>194</v>
      </c>
      <c r="BM189" s="209" t="s">
        <v>694</v>
      </c>
    </row>
    <row r="190" s="2" customFormat="1">
      <c r="A190" s="37"/>
      <c r="B190" s="38"/>
      <c r="C190" s="39"/>
      <c r="D190" s="211" t="s">
        <v>197</v>
      </c>
      <c r="E190" s="39"/>
      <c r="F190" s="212" t="s">
        <v>271</v>
      </c>
      <c r="G190" s="39"/>
      <c r="H190" s="39"/>
      <c r="I190" s="213"/>
      <c r="J190" s="39"/>
      <c r="K190" s="39"/>
      <c r="L190" s="43"/>
      <c r="M190" s="214"/>
      <c r="N190" s="21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197</v>
      </c>
      <c r="AU190" s="16" t="s">
        <v>79</v>
      </c>
    </row>
    <row r="191" s="2" customFormat="1">
      <c r="A191" s="37"/>
      <c r="B191" s="38"/>
      <c r="C191" s="39"/>
      <c r="D191" s="211" t="s">
        <v>199</v>
      </c>
      <c r="E191" s="39"/>
      <c r="F191" s="216" t="s">
        <v>695</v>
      </c>
      <c r="G191" s="39"/>
      <c r="H191" s="39"/>
      <c r="I191" s="213"/>
      <c r="J191" s="39"/>
      <c r="K191" s="39"/>
      <c r="L191" s="43"/>
      <c r="M191" s="214"/>
      <c r="N191" s="21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199</v>
      </c>
      <c r="AU191" s="16" t="s">
        <v>79</v>
      </c>
    </row>
    <row r="192" s="2" customFormat="1">
      <c r="A192" s="37"/>
      <c r="B192" s="38"/>
      <c r="C192" s="39"/>
      <c r="D192" s="211" t="s">
        <v>224</v>
      </c>
      <c r="E192" s="39"/>
      <c r="F192" s="216" t="s">
        <v>696</v>
      </c>
      <c r="G192" s="39"/>
      <c r="H192" s="39"/>
      <c r="I192" s="213"/>
      <c r="J192" s="39"/>
      <c r="K192" s="39"/>
      <c r="L192" s="43"/>
      <c r="M192" s="214"/>
      <c r="N192" s="215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224</v>
      </c>
      <c r="AU192" s="16" t="s">
        <v>79</v>
      </c>
    </row>
    <row r="193" s="10" customFormat="1">
      <c r="A193" s="10"/>
      <c r="B193" s="217"/>
      <c r="C193" s="218"/>
      <c r="D193" s="211" t="s">
        <v>207</v>
      </c>
      <c r="E193" s="219" t="s">
        <v>1</v>
      </c>
      <c r="F193" s="220" t="s">
        <v>697</v>
      </c>
      <c r="G193" s="218"/>
      <c r="H193" s="221">
        <v>164.02799999999999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27" t="s">
        <v>207</v>
      </c>
      <c r="AU193" s="227" t="s">
        <v>79</v>
      </c>
      <c r="AV193" s="10" t="s">
        <v>88</v>
      </c>
      <c r="AW193" s="10" t="s">
        <v>34</v>
      </c>
      <c r="AX193" s="10" t="s">
        <v>86</v>
      </c>
      <c r="AY193" s="227" t="s">
        <v>195</v>
      </c>
    </row>
    <row r="194" s="2" customFormat="1">
      <c r="A194" s="37"/>
      <c r="B194" s="38"/>
      <c r="C194" s="198" t="s">
        <v>321</v>
      </c>
      <c r="D194" s="198" t="s">
        <v>189</v>
      </c>
      <c r="E194" s="199" t="s">
        <v>698</v>
      </c>
      <c r="F194" s="200" t="s">
        <v>699</v>
      </c>
      <c r="G194" s="201" t="s">
        <v>278</v>
      </c>
      <c r="H194" s="202">
        <v>0.39900000000000002</v>
      </c>
      <c r="I194" s="203"/>
      <c r="J194" s="204">
        <f>ROUND(I194*H194,2)</f>
        <v>0</v>
      </c>
      <c r="K194" s="200" t="s">
        <v>193</v>
      </c>
      <c r="L194" s="43"/>
      <c r="M194" s="205" t="s">
        <v>1</v>
      </c>
      <c r="N194" s="206" t="s">
        <v>44</v>
      </c>
      <c r="O194" s="90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9" t="s">
        <v>194</v>
      </c>
      <c r="AT194" s="209" t="s">
        <v>189</v>
      </c>
      <c r="AU194" s="209" t="s">
        <v>79</v>
      </c>
      <c r="AY194" s="16" t="s">
        <v>195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6" t="s">
        <v>86</v>
      </c>
      <c r="BK194" s="210">
        <f>ROUND(I194*H194,2)</f>
        <v>0</v>
      </c>
      <c r="BL194" s="16" t="s">
        <v>194</v>
      </c>
      <c r="BM194" s="209" t="s">
        <v>700</v>
      </c>
    </row>
    <row r="195" s="2" customFormat="1">
      <c r="A195" s="37"/>
      <c r="B195" s="38"/>
      <c r="C195" s="39"/>
      <c r="D195" s="211" t="s">
        <v>197</v>
      </c>
      <c r="E195" s="39"/>
      <c r="F195" s="212" t="s">
        <v>701</v>
      </c>
      <c r="G195" s="39"/>
      <c r="H195" s="39"/>
      <c r="I195" s="213"/>
      <c r="J195" s="39"/>
      <c r="K195" s="39"/>
      <c r="L195" s="43"/>
      <c r="M195" s="214"/>
      <c r="N195" s="21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197</v>
      </c>
      <c r="AU195" s="16" t="s">
        <v>79</v>
      </c>
    </row>
    <row r="196" s="2" customFormat="1">
      <c r="A196" s="37"/>
      <c r="B196" s="38"/>
      <c r="C196" s="39"/>
      <c r="D196" s="211" t="s">
        <v>199</v>
      </c>
      <c r="E196" s="39"/>
      <c r="F196" s="216" t="s">
        <v>702</v>
      </c>
      <c r="G196" s="39"/>
      <c r="H196" s="39"/>
      <c r="I196" s="213"/>
      <c r="J196" s="39"/>
      <c r="K196" s="39"/>
      <c r="L196" s="43"/>
      <c r="M196" s="214"/>
      <c r="N196" s="215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199</v>
      </c>
      <c r="AU196" s="16" t="s">
        <v>79</v>
      </c>
    </row>
    <row r="197" s="2" customFormat="1">
      <c r="A197" s="37"/>
      <c r="B197" s="38"/>
      <c r="C197" s="39"/>
      <c r="D197" s="211" t="s">
        <v>224</v>
      </c>
      <c r="E197" s="39"/>
      <c r="F197" s="216" t="s">
        <v>703</v>
      </c>
      <c r="G197" s="39"/>
      <c r="H197" s="39"/>
      <c r="I197" s="213"/>
      <c r="J197" s="39"/>
      <c r="K197" s="39"/>
      <c r="L197" s="43"/>
      <c r="M197" s="214"/>
      <c r="N197" s="21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224</v>
      </c>
      <c r="AU197" s="16" t="s">
        <v>79</v>
      </c>
    </row>
    <row r="198" s="10" customFormat="1">
      <c r="A198" s="10"/>
      <c r="B198" s="217"/>
      <c r="C198" s="218"/>
      <c r="D198" s="211" t="s">
        <v>207</v>
      </c>
      <c r="E198" s="219" t="s">
        <v>1</v>
      </c>
      <c r="F198" s="220" t="s">
        <v>704</v>
      </c>
      <c r="G198" s="218"/>
      <c r="H198" s="221">
        <v>0.39900000000000002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27" t="s">
        <v>207</v>
      </c>
      <c r="AU198" s="227" t="s">
        <v>79</v>
      </c>
      <c r="AV198" s="10" t="s">
        <v>88</v>
      </c>
      <c r="AW198" s="10" t="s">
        <v>34</v>
      </c>
      <c r="AX198" s="10" t="s">
        <v>86</v>
      </c>
      <c r="AY198" s="227" t="s">
        <v>195</v>
      </c>
    </row>
    <row r="199" s="2" customFormat="1">
      <c r="A199" s="37"/>
      <c r="B199" s="38"/>
      <c r="C199" s="198" t="s">
        <v>329</v>
      </c>
      <c r="D199" s="198" t="s">
        <v>189</v>
      </c>
      <c r="E199" s="199" t="s">
        <v>276</v>
      </c>
      <c r="F199" s="200" t="s">
        <v>277</v>
      </c>
      <c r="G199" s="201" t="s">
        <v>278</v>
      </c>
      <c r="H199" s="202">
        <v>0.93100000000000005</v>
      </c>
      <c r="I199" s="203"/>
      <c r="J199" s="204">
        <f>ROUND(I199*H199,2)</f>
        <v>0</v>
      </c>
      <c r="K199" s="200" t="s">
        <v>193</v>
      </c>
      <c r="L199" s="43"/>
      <c r="M199" s="205" t="s">
        <v>1</v>
      </c>
      <c r="N199" s="206" t="s">
        <v>44</v>
      </c>
      <c r="O199" s="90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9" t="s">
        <v>194</v>
      </c>
      <c r="AT199" s="209" t="s">
        <v>189</v>
      </c>
      <c r="AU199" s="209" t="s">
        <v>79</v>
      </c>
      <c r="AY199" s="16" t="s">
        <v>195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6" t="s">
        <v>86</v>
      </c>
      <c r="BK199" s="210">
        <f>ROUND(I199*H199,2)</f>
        <v>0</v>
      </c>
      <c r="BL199" s="16" t="s">
        <v>194</v>
      </c>
      <c r="BM199" s="209" t="s">
        <v>705</v>
      </c>
    </row>
    <row r="200" s="2" customFormat="1">
      <c r="A200" s="37"/>
      <c r="B200" s="38"/>
      <c r="C200" s="39"/>
      <c r="D200" s="211" t="s">
        <v>197</v>
      </c>
      <c r="E200" s="39"/>
      <c r="F200" s="212" t="s">
        <v>706</v>
      </c>
      <c r="G200" s="39"/>
      <c r="H200" s="39"/>
      <c r="I200" s="213"/>
      <c r="J200" s="39"/>
      <c r="K200" s="39"/>
      <c r="L200" s="43"/>
      <c r="M200" s="214"/>
      <c r="N200" s="215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197</v>
      </c>
      <c r="AU200" s="16" t="s">
        <v>79</v>
      </c>
    </row>
    <row r="201" s="2" customFormat="1">
      <c r="A201" s="37"/>
      <c r="B201" s="38"/>
      <c r="C201" s="39"/>
      <c r="D201" s="211" t="s">
        <v>199</v>
      </c>
      <c r="E201" s="39"/>
      <c r="F201" s="216" t="s">
        <v>702</v>
      </c>
      <c r="G201" s="39"/>
      <c r="H201" s="39"/>
      <c r="I201" s="213"/>
      <c r="J201" s="39"/>
      <c r="K201" s="39"/>
      <c r="L201" s="43"/>
      <c r="M201" s="214"/>
      <c r="N201" s="21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199</v>
      </c>
      <c r="AU201" s="16" t="s">
        <v>79</v>
      </c>
    </row>
    <row r="202" s="2" customFormat="1">
      <c r="A202" s="37"/>
      <c r="B202" s="38"/>
      <c r="C202" s="39"/>
      <c r="D202" s="211" t="s">
        <v>224</v>
      </c>
      <c r="E202" s="39"/>
      <c r="F202" s="216" t="s">
        <v>707</v>
      </c>
      <c r="G202" s="39"/>
      <c r="H202" s="39"/>
      <c r="I202" s="213"/>
      <c r="J202" s="39"/>
      <c r="K202" s="39"/>
      <c r="L202" s="43"/>
      <c r="M202" s="214"/>
      <c r="N202" s="215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224</v>
      </c>
      <c r="AU202" s="16" t="s">
        <v>79</v>
      </c>
    </row>
    <row r="203" s="10" customFormat="1">
      <c r="A203" s="10"/>
      <c r="B203" s="217"/>
      <c r="C203" s="218"/>
      <c r="D203" s="211" t="s">
        <v>207</v>
      </c>
      <c r="E203" s="219" t="s">
        <v>1</v>
      </c>
      <c r="F203" s="220" t="s">
        <v>708</v>
      </c>
      <c r="G203" s="218"/>
      <c r="H203" s="221">
        <v>0.93100000000000005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T203" s="227" t="s">
        <v>207</v>
      </c>
      <c r="AU203" s="227" t="s">
        <v>79</v>
      </c>
      <c r="AV203" s="10" t="s">
        <v>88</v>
      </c>
      <c r="AW203" s="10" t="s">
        <v>34</v>
      </c>
      <c r="AX203" s="10" t="s">
        <v>86</v>
      </c>
      <c r="AY203" s="227" t="s">
        <v>195</v>
      </c>
    </row>
    <row r="204" s="2" customFormat="1" ht="21.75" customHeight="1">
      <c r="A204" s="37"/>
      <c r="B204" s="38"/>
      <c r="C204" s="198" t="s">
        <v>337</v>
      </c>
      <c r="D204" s="198" t="s">
        <v>189</v>
      </c>
      <c r="E204" s="199" t="s">
        <v>709</v>
      </c>
      <c r="F204" s="200" t="s">
        <v>710</v>
      </c>
      <c r="G204" s="201" t="s">
        <v>192</v>
      </c>
      <c r="H204" s="202">
        <v>14</v>
      </c>
      <c r="I204" s="203"/>
      <c r="J204" s="204">
        <f>ROUND(I204*H204,2)</f>
        <v>0</v>
      </c>
      <c r="K204" s="200" t="s">
        <v>193</v>
      </c>
      <c r="L204" s="43"/>
      <c r="M204" s="205" t="s">
        <v>1</v>
      </c>
      <c r="N204" s="206" t="s">
        <v>44</v>
      </c>
      <c r="O204" s="90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9" t="s">
        <v>194</v>
      </c>
      <c r="AT204" s="209" t="s">
        <v>189</v>
      </c>
      <c r="AU204" s="209" t="s">
        <v>79</v>
      </c>
      <c r="AY204" s="16" t="s">
        <v>195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6" t="s">
        <v>86</v>
      </c>
      <c r="BK204" s="210">
        <f>ROUND(I204*H204,2)</f>
        <v>0</v>
      </c>
      <c r="BL204" s="16" t="s">
        <v>194</v>
      </c>
      <c r="BM204" s="209" t="s">
        <v>711</v>
      </c>
    </row>
    <row r="205" s="2" customFormat="1">
      <c r="A205" s="37"/>
      <c r="B205" s="38"/>
      <c r="C205" s="39"/>
      <c r="D205" s="211" t="s">
        <v>197</v>
      </c>
      <c r="E205" s="39"/>
      <c r="F205" s="212" t="s">
        <v>712</v>
      </c>
      <c r="G205" s="39"/>
      <c r="H205" s="39"/>
      <c r="I205" s="213"/>
      <c r="J205" s="39"/>
      <c r="K205" s="39"/>
      <c r="L205" s="43"/>
      <c r="M205" s="214"/>
      <c r="N205" s="215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197</v>
      </c>
      <c r="AU205" s="16" t="s">
        <v>79</v>
      </c>
    </row>
    <row r="206" s="2" customFormat="1">
      <c r="A206" s="37"/>
      <c r="B206" s="38"/>
      <c r="C206" s="39"/>
      <c r="D206" s="211" t="s">
        <v>199</v>
      </c>
      <c r="E206" s="39"/>
      <c r="F206" s="216" t="s">
        <v>713</v>
      </c>
      <c r="G206" s="39"/>
      <c r="H206" s="39"/>
      <c r="I206" s="213"/>
      <c r="J206" s="39"/>
      <c r="K206" s="39"/>
      <c r="L206" s="43"/>
      <c r="M206" s="214"/>
      <c r="N206" s="215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199</v>
      </c>
      <c r="AU206" s="16" t="s">
        <v>79</v>
      </c>
    </row>
    <row r="207" s="2" customFormat="1">
      <c r="A207" s="37"/>
      <c r="B207" s="38"/>
      <c r="C207" s="198" t="s">
        <v>7</v>
      </c>
      <c r="D207" s="198" t="s">
        <v>189</v>
      </c>
      <c r="E207" s="199" t="s">
        <v>316</v>
      </c>
      <c r="F207" s="200" t="s">
        <v>317</v>
      </c>
      <c r="G207" s="201" t="s">
        <v>203</v>
      </c>
      <c r="H207" s="202">
        <v>46.950000000000003</v>
      </c>
      <c r="I207" s="203"/>
      <c r="J207" s="204">
        <f>ROUND(I207*H207,2)</f>
        <v>0</v>
      </c>
      <c r="K207" s="200" t="s">
        <v>193</v>
      </c>
      <c r="L207" s="43"/>
      <c r="M207" s="205" t="s">
        <v>1</v>
      </c>
      <c r="N207" s="206" t="s">
        <v>44</v>
      </c>
      <c r="O207" s="90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9" t="s">
        <v>194</v>
      </c>
      <c r="AT207" s="209" t="s">
        <v>189</v>
      </c>
      <c r="AU207" s="209" t="s">
        <v>79</v>
      </c>
      <c r="AY207" s="16" t="s">
        <v>195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6" t="s">
        <v>86</v>
      </c>
      <c r="BK207" s="210">
        <f>ROUND(I207*H207,2)</f>
        <v>0</v>
      </c>
      <c r="BL207" s="16" t="s">
        <v>194</v>
      </c>
      <c r="BM207" s="209" t="s">
        <v>714</v>
      </c>
    </row>
    <row r="208" s="2" customFormat="1">
      <c r="A208" s="37"/>
      <c r="B208" s="38"/>
      <c r="C208" s="39"/>
      <c r="D208" s="211" t="s">
        <v>197</v>
      </c>
      <c r="E208" s="39"/>
      <c r="F208" s="212" t="s">
        <v>319</v>
      </c>
      <c r="G208" s="39"/>
      <c r="H208" s="39"/>
      <c r="I208" s="213"/>
      <c r="J208" s="39"/>
      <c r="K208" s="39"/>
      <c r="L208" s="43"/>
      <c r="M208" s="214"/>
      <c r="N208" s="21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197</v>
      </c>
      <c r="AU208" s="16" t="s">
        <v>79</v>
      </c>
    </row>
    <row r="209" s="2" customFormat="1">
      <c r="A209" s="37"/>
      <c r="B209" s="38"/>
      <c r="C209" s="39"/>
      <c r="D209" s="211" t="s">
        <v>199</v>
      </c>
      <c r="E209" s="39"/>
      <c r="F209" s="216" t="s">
        <v>715</v>
      </c>
      <c r="G209" s="39"/>
      <c r="H209" s="39"/>
      <c r="I209" s="213"/>
      <c r="J209" s="39"/>
      <c r="K209" s="39"/>
      <c r="L209" s="43"/>
      <c r="M209" s="214"/>
      <c r="N209" s="21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199</v>
      </c>
      <c r="AU209" s="16" t="s">
        <v>79</v>
      </c>
    </row>
    <row r="210" s="2" customFormat="1">
      <c r="A210" s="37"/>
      <c r="B210" s="38"/>
      <c r="C210" s="39"/>
      <c r="D210" s="211" t="s">
        <v>224</v>
      </c>
      <c r="E210" s="39"/>
      <c r="F210" s="216" t="s">
        <v>716</v>
      </c>
      <c r="G210" s="39"/>
      <c r="H210" s="39"/>
      <c r="I210" s="213"/>
      <c r="J210" s="39"/>
      <c r="K210" s="39"/>
      <c r="L210" s="43"/>
      <c r="M210" s="214"/>
      <c r="N210" s="215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224</v>
      </c>
      <c r="AU210" s="16" t="s">
        <v>79</v>
      </c>
    </row>
    <row r="211" s="10" customFormat="1">
      <c r="A211" s="10"/>
      <c r="B211" s="217"/>
      <c r="C211" s="218"/>
      <c r="D211" s="211" t="s">
        <v>207</v>
      </c>
      <c r="E211" s="219" t="s">
        <v>1</v>
      </c>
      <c r="F211" s="220" t="s">
        <v>717</v>
      </c>
      <c r="G211" s="218"/>
      <c r="H211" s="221">
        <v>46.950000000000003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27" t="s">
        <v>207</v>
      </c>
      <c r="AU211" s="227" t="s">
        <v>79</v>
      </c>
      <c r="AV211" s="10" t="s">
        <v>88</v>
      </c>
      <c r="AW211" s="10" t="s">
        <v>34</v>
      </c>
      <c r="AX211" s="10" t="s">
        <v>86</v>
      </c>
      <c r="AY211" s="227" t="s">
        <v>195</v>
      </c>
    </row>
    <row r="212" s="2" customFormat="1" ht="16.5" customHeight="1">
      <c r="A212" s="37"/>
      <c r="B212" s="38"/>
      <c r="C212" s="198" t="s">
        <v>350</v>
      </c>
      <c r="D212" s="198" t="s">
        <v>189</v>
      </c>
      <c r="E212" s="199" t="s">
        <v>718</v>
      </c>
      <c r="F212" s="200" t="s">
        <v>719</v>
      </c>
      <c r="G212" s="201" t="s">
        <v>299</v>
      </c>
      <c r="H212" s="202">
        <v>2</v>
      </c>
      <c r="I212" s="203"/>
      <c r="J212" s="204">
        <f>ROUND(I212*H212,2)</f>
        <v>0</v>
      </c>
      <c r="K212" s="200" t="s">
        <v>193</v>
      </c>
      <c r="L212" s="43"/>
      <c r="M212" s="205" t="s">
        <v>1</v>
      </c>
      <c r="N212" s="206" t="s">
        <v>44</v>
      </c>
      <c r="O212" s="90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9" t="s">
        <v>194</v>
      </c>
      <c r="AT212" s="209" t="s">
        <v>189</v>
      </c>
      <c r="AU212" s="209" t="s">
        <v>79</v>
      </c>
      <c r="AY212" s="16" t="s">
        <v>195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6" t="s">
        <v>86</v>
      </c>
      <c r="BK212" s="210">
        <f>ROUND(I212*H212,2)</f>
        <v>0</v>
      </c>
      <c r="BL212" s="16" t="s">
        <v>194</v>
      </c>
      <c r="BM212" s="209" t="s">
        <v>720</v>
      </c>
    </row>
    <row r="213" s="2" customFormat="1">
      <c r="A213" s="37"/>
      <c r="B213" s="38"/>
      <c r="C213" s="39"/>
      <c r="D213" s="211" t="s">
        <v>197</v>
      </c>
      <c r="E213" s="39"/>
      <c r="F213" s="212" t="s">
        <v>721</v>
      </c>
      <c r="G213" s="39"/>
      <c r="H213" s="39"/>
      <c r="I213" s="213"/>
      <c r="J213" s="39"/>
      <c r="K213" s="39"/>
      <c r="L213" s="43"/>
      <c r="M213" s="214"/>
      <c r="N213" s="21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197</v>
      </c>
      <c r="AU213" s="16" t="s">
        <v>79</v>
      </c>
    </row>
    <row r="214" s="2" customFormat="1">
      <c r="A214" s="37"/>
      <c r="B214" s="38"/>
      <c r="C214" s="39"/>
      <c r="D214" s="211" t="s">
        <v>199</v>
      </c>
      <c r="E214" s="39"/>
      <c r="F214" s="216" t="s">
        <v>713</v>
      </c>
      <c r="G214" s="39"/>
      <c r="H214" s="39"/>
      <c r="I214" s="213"/>
      <c r="J214" s="39"/>
      <c r="K214" s="39"/>
      <c r="L214" s="43"/>
      <c r="M214" s="214"/>
      <c r="N214" s="215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199</v>
      </c>
      <c r="AU214" s="16" t="s">
        <v>79</v>
      </c>
    </row>
    <row r="215" s="2" customFormat="1">
      <c r="A215" s="37"/>
      <c r="B215" s="38"/>
      <c r="C215" s="39"/>
      <c r="D215" s="211" t="s">
        <v>224</v>
      </c>
      <c r="E215" s="39"/>
      <c r="F215" s="216" t="s">
        <v>722</v>
      </c>
      <c r="G215" s="39"/>
      <c r="H215" s="39"/>
      <c r="I215" s="213"/>
      <c r="J215" s="39"/>
      <c r="K215" s="39"/>
      <c r="L215" s="43"/>
      <c r="M215" s="214"/>
      <c r="N215" s="215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224</v>
      </c>
      <c r="AU215" s="16" t="s">
        <v>79</v>
      </c>
    </row>
    <row r="216" s="2" customFormat="1">
      <c r="A216" s="37"/>
      <c r="B216" s="38"/>
      <c r="C216" s="239" t="s">
        <v>355</v>
      </c>
      <c r="D216" s="239" t="s">
        <v>338</v>
      </c>
      <c r="E216" s="240" t="s">
        <v>464</v>
      </c>
      <c r="F216" s="241" t="s">
        <v>465</v>
      </c>
      <c r="G216" s="242" t="s">
        <v>299</v>
      </c>
      <c r="H216" s="243">
        <v>40</v>
      </c>
      <c r="I216" s="244"/>
      <c r="J216" s="245">
        <f>ROUND(I216*H216,2)</f>
        <v>0</v>
      </c>
      <c r="K216" s="241" t="s">
        <v>193</v>
      </c>
      <c r="L216" s="246"/>
      <c r="M216" s="247" t="s">
        <v>1</v>
      </c>
      <c r="N216" s="248" t="s">
        <v>44</v>
      </c>
      <c r="O216" s="90"/>
      <c r="P216" s="207">
        <f>O216*H216</f>
        <v>0</v>
      </c>
      <c r="Q216" s="207">
        <v>0.00123</v>
      </c>
      <c r="R216" s="207">
        <f>Q216*H216</f>
        <v>0.049200000000000001</v>
      </c>
      <c r="S216" s="207">
        <v>0</v>
      </c>
      <c r="T216" s="20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9" t="s">
        <v>245</v>
      </c>
      <c r="AT216" s="209" t="s">
        <v>338</v>
      </c>
      <c r="AU216" s="209" t="s">
        <v>79</v>
      </c>
      <c r="AY216" s="16" t="s">
        <v>195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6" t="s">
        <v>86</v>
      </c>
      <c r="BK216" s="210">
        <f>ROUND(I216*H216,2)</f>
        <v>0</v>
      </c>
      <c r="BL216" s="16" t="s">
        <v>194</v>
      </c>
      <c r="BM216" s="209" t="s">
        <v>723</v>
      </c>
    </row>
    <row r="217" s="2" customFormat="1">
      <c r="A217" s="37"/>
      <c r="B217" s="38"/>
      <c r="C217" s="39"/>
      <c r="D217" s="211" t="s">
        <v>197</v>
      </c>
      <c r="E217" s="39"/>
      <c r="F217" s="212" t="s">
        <v>465</v>
      </c>
      <c r="G217" s="39"/>
      <c r="H217" s="39"/>
      <c r="I217" s="213"/>
      <c r="J217" s="39"/>
      <c r="K217" s="39"/>
      <c r="L217" s="43"/>
      <c r="M217" s="214"/>
      <c r="N217" s="21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197</v>
      </c>
      <c r="AU217" s="16" t="s">
        <v>79</v>
      </c>
    </row>
    <row r="218" s="2" customFormat="1">
      <c r="A218" s="37"/>
      <c r="B218" s="38"/>
      <c r="C218" s="239" t="s">
        <v>359</v>
      </c>
      <c r="D218" s="239" t="s">
        <v>338</v>
      </c>
      <c r="E218" s="240" t="s">
        <v>724</v>
      </c>
      <c r="F218" s="241" t="s">
        <v>725</v>
      </c>
      <c r="G218" s="242" t="s">
        <v>299</v>
      </c>
      <c r="H218" s="243">
        <v>20</v>
      </c>
      <c r="I218" s="244"/>
      <c r="J218" s="245">
        <f>ROUND(I218*H218,2)</f>
        <v>0</v>
      </c>
      <c r="K218" s="241" t="s">
        <v>193</v>
      </c>
      <c r="L218" s="246"/>
      <c r="M218" s="247" t="s">
        <v>1</v>
      </c>
      <c r="N218" s="248" t="s">
        <v>44</v>
      </c>
      <c r="O218" s="90"/>
      <c r="P218" s="207">
        <f>O218*H218</f>
        <v>0</v>
      </c>
      <c r="Q218" s="207">
        <v>0.00063000000000000003</v>
      </c>
      <c r="R218" s="207">
        <f>Q218*H218</f>
        <v>0.0126</v>
      </c>
      <c r="S218" s="207">
        <v>0</v>
      </c>
      <c r="T218" s="20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9" t="s">
        <v>245</v>
      </c>
      <c r="AT218" s="209" t="s">
        <v>338</v>
      </c>
      <c r="AU218" s="209" t="s">
        <v>79</v>
      </c>
      <c r="AY218" s="16" t="s">
        <v>195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6" t="s">
        <v>86</v>
      </c>
      <c r="BK218" s="210">
        <f>ROUND(I218*H218,2)</f>
        <v>0</v>
      </c>
      <c r="BL218" s="16" t="s">
        <v>194</v>
      </c>
      <c r="BM218" s="209" t="s">
        <v>726</v>
      </c>
    </row>
    <row r="219" s="2" customFormat="1">
      <c r="A219" s="37"/>
      <c r="B219" s="38"/>
      <c r="C219" s="39"/>
      <c r="D219" s="211" t="s">
        <v>197</v>
      </c>
      <c r="E219" s="39"/>
      <c r="F219" s="212" t="s">
        <v>725</v>
      </c>
      <c r="G219" s="39"/>
      <c r="H219" s="39"/>
      <c r="I219" s="213"/>
      <c r="J219" s="39"/>
      <c r="K219" s="39"/>
      <c r="L219" s="43"/>
      <c r="M219" s="214"/>
      <c r="N219" s="21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197</v>
      </c>
      <c r="AU219" s="16" t="s">
        <v>79</v>
      </c>
    </row>
    <row r="220" s="2" customFormat="1">
      <c r="A220" s="37"/>
      <c r="B220" s="38"/>
      <c r="C220" s="239" t="s">
        <v>363</v>
      </c>
      <c r="D220" s="239" t="s">
        <v>338</v>
      </c>
      <c r="E220" s="240" t="s">
        <v>727</v>
      </c>
      <c r="F220" s="241" t="s">
        <v>728</v>
      </c>
      <c r="G220" s="242" t="s">
        <v>299</v>
      </c>
      <c r="H220" s="243">
        <v>20</v>
      </c>
      <c r="I220" s="244"/>
      <c r="J220" s="245">
        <f>ROUND(I220*H220,2)</f>
        <v>0</v>
      </c>
      <c r="K220" s="241" t="s">
        <v>193</v>
      </c>
      <c r="L220" s="246"/>
      <c r="M220" s="247" t="s">
        <v>1</v>
      </c>
      <c r="N220" s="248" t="s">
        <v>44</v>
      </c>
      <c r="O220" s="90"/>
      <c r="P220" s="207">
        <f>O220*H220</f>
        <v>0</v>
      </c>
      <c r="Q220" s="207">
        <v>0.00054000000000000001</v>
      </c>
      <c r="R220" s="207">
        <f>Q220*H220</f>
        <v>0.010800000000000001</v>
      </c>
      <c r="S220" s="207">
        <v>0</v>
      </c>
      <c r="T220" s="20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9" t="s">
        <v>245</v>
      </c>
      <c r="AT220" s="209" t="s">
        <v>338</v>
      </c>
      <c r="AU220" s="209" t="s">
        <v>79</v>
      </c>
      <c r="AY220" s="16" t="s">
        <v>195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6" t="s">
        <v>86</v>
      </c>
      <c r="BK220" s="210">
        <f>ROUND(I220*H220,2)</f>
        <v>0</v>
      </c>
      <c r="BL220" s="16" t="s">
        <v>194</v>
      </c>
      <c r="BM220" s="209" t="s">
        <v>729</v>
      </c>
    </row>
    <row r="221" s="2" customFormat="1">
      <c r="A221" s="37"/>
      <c r="B221" s="38"/>
      <c r="C221" s="39"/>
      <c r="D221" s="211" t="s">
        <v>197</v>
      </c>
      <c r="E221" s="39"/>
      <c r="F221" s="212" t="s">
        <v>728</v>
      </c>
      <c r="G221" s="39"/>
      <c r="H221" s="39"/>
      <c r="I221" s="213"/>
      <c r="J221" s="39"/>
      <c r="K221" s="39"/>
      <c r="L221" s="43"/>
      <c r="M221" s="214"/>
      <c r="N221" s="215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197</v>
      </c>
      <c r="AU221" s="16" t="s">
        <v>79</v>
      </c>
    </row>
    <row r="222" s="2" customFormat="1">
      <c r="A222" s="37"/>
      <c r="B222" s="38"/>
      <c r="C222" s="239" t="s">
        <v>368</v>
      </c>
      <c r="D222" s="239" t="s">
        <v>338</v>
      </c>
      <c r="E222" s="240" t="s">
        <v>730</v>
      </c>
      <c r="F222" s="241" t="s">
        <v>731</v>
      </c>
      <c r="G222" s="242" t="s">
        <v>299</v>
      </c>
      <c r="H222" s="243">
        <v>80</v>
      </c>
      <c r="I222" s="244"/>
      <c r="J222" s="245">
        <f>ROUND(I222*H222,2)</f>
        <v>0</v>
      </c>
      <c r="K222" s="241" t="s">
        <v>193</v>
      </c>
      <c r="L222" s="246"/>
      <c r="M222" s="247" t="s">
        <v>1</v>
      </c>
      <c r="N222" s="248" t="s">
        <v>44</v>
      </c>
      <c r="O222" s="90"/>
      <c r="P222" s="207">
        <f>O222*H222</f>
        <v>0</v>
      </c>
      <c r="Q222" s="207">
        <v>0.00051999999999999995</v>
      </c>
      <c r="R222" s="207">
        <f>Q222*H222</f>
        <v>0.041599999999999998</v>
      </c>
      <c r="S222" s="207">
        <v>0</v>
      </c>
      <c r="T222" s="208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9" t="s">
        <v>245</v>
      </c>
      <c r="AT222" s="209" t="s">
        <v>338</v>
      </c>
      <c r="AU222" s="209" t="s">
        <v>79</v>
      </c>
      <c r="AY222" s="16" t="s">
        <v>195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6" t="s">
        <v>86</v>
      </c>
      <c r="BK222" s="210">
        <f>ROUND(I222*H222,2)</f>
        <v>0</v>
      </c>
      <c r="BL222" s="16" t="s">
        <v>194</v>
      </c>
      <c r="BM222" s="209" t="s">
        <v>732</v>
      </c>
    </row>
    <row r="223" s="2" customFormat="1">
      <c r="A223" s="37"/>
      <c r="B223" s="38"/>
      <c r="C223" s="39"/>
      <c r="D223" s="211" t="s">
        <v>197</v>
      </c>
      <c r="E223" s="39"/>
      <c r="F223" s="212" t="s">
        <v>731</v>
      </c>
      <c r="G223" s="39"/>
      <c r="H223" s="39"/>
      <c r="I223" s="213"/>
      <c r="J223" s="39"/>
      <c r="K223" s="39"/>
      <c r="L223" s="43"/>
      <c r="M223" s="214"/>
      <c r="N223" s="215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197</v>
      </c>
      <c r="AU223" s="16" t="s">
        <v>79</v>
      </c>
    </row>
    <row r="224" s="2" customFormat="1">
      <c r="A224" s="37"/>
      <c r="B224" s="38"/>
      <c r="C224" s="239" t="s">
        <v>373</v>
      </c>
      <c r="D224" s="239" t="s">
        <v>338</v>
      </c>
      <c r="E224" s="240" t="s">
        <v>733</v>
      </c>
      <c r="F224" s="241" t="s">
        <v>734</v>
      </c>
      <c r="G224" s="242" t="s">
        <v>299</v>
      </c>
      <c r="H224" s="243">
        <v>100</v>
      </c>
      <c r="I224" s="244"/>
      <c r="J224" s="245">
        <f>ROUND(I224*H224,2)</f>
        <v>0</v>
      </c>
      <c r="K224" s="241" t="s">
        <v>193</v>
      </c>
      <c r="L224" s="246"/>
      <c r="M224" s="247" t="s">
        <v>1</v>
      </c>
      <c r="N224" s="248" t="s">
        <v>44</v>
      </c>
      <c r="O224" s="90"/>
      <c r="P224" s="207">
        <f>O224*H224</f>
        <v>0</v>
      </c>
      <c r="Q224" s="207">
        <v>9.0000000000000006E-05</v>
      </c>
      <c r="R224" s="207">
        <f>Q224*H224</f>
        <v>0.0090000000000000011</v>
      </c>
      <c r="S224" s="207">
        <v>0</v>
      </c>
      <c r="T224" s="20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9" t="s">
        <v>245</v>
      </c>
      <c r="AT224" s="209" t="s">
        <v>338</v>
      </c>
      <c r="AU224" s="209" t="s">
        <v>79</v>
      </c>
      <c r="AY224" s="16" t="s">
        <v>195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6" t="s">
        <v>86</v>
      </c>
      <c r="BK224" s="210">
        <f>ROUND(I224*H224,2)</f>
        <v>0</v>
      </c>
      <c r="BL224" s="16" t="s">
        <v>194</v>
      </c>
      <c r="BM224" s="209" t="s">
        <v>735</v>
      </c>
    </row>
    <row r="225" s="2" customFormat="1">
      <c r="A225" s="37"/>
      <c r="B225" s="38"/>
      <c r="C225" s="39"/>
      <c r="D225" s="211" t="s">
        <v>197</v>
      </c>
      <c r="E225" s="39"/>
      <c r="F225" s="212" t="s">
        <v>734</v>
      </c>
      <c r="G225" s="39"/>
      <c r="H225" s="39"/>
      <c r="I225" s="213"/>
      <c r="J225" s="39"/>
      <c r="K225" s="39"/>
      <c r="L225" s="43"/>
      <c r="M225" s="214"/>
      <c r="N225" s="215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197</v>
      </c>
      <c r="AU225" s="16" t="s">
        <v>79</v>
      </c>
    </row>
    <row r="226" s="2" customFormat="1" ht="21.75" customHeight="1">
      <c r="A226" s="37"/>
      <c r="B226" s="38"/>
      <c r="C226" s="239" t="s">
        <v>377</v>
      </c>
      <c r="D226" s="239" t="s">
        <v>338</v>
      </c>
      <c r="E226" s="240" t="s">
        <v>736</v>
      </c>
      <c r="F226" s="241" t="s">
        <v>737</v>
      </c>
      <c r="G226" s="242" t="s">
        <v>299</v>
      </c>
      <c r="H226" s="243">
        <v>20</v>
      </c>
      <c r="I226" s="244"/>
      <c r="J226" s="245">
        <f>ROUND(I226*H226,2)</f>
        <v>0</v>
      </c>
      <c r="K226" s="241" t="s">
        <v>193</v>
      </c>
      <c r="L226" s="246"/>
      <c r="M226" s="247" t="s">
        <v>1</v>
      </c>
      <c r="N226" s="248" t="s">
        <v>44</v>
      </c>
      <c r="O226" s="90"/>
      <c r="P226" s="207">
        <f>O226*H226</f>
        <v>0</v>
      </c>
      <c r="Q226" s="207">
        <v>8.0000000000000007E-05</v>
      </c>
      <c r="R226" s="207">
        <f>Q226*H226</f>
        <v>0.0016000000000000001</v>
      </c>
      <c r="S226" s="207">
        <v>0</v>
      </c>
      <c r="T226" s="20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9" t="s">
        <v>245</v>
      </c>
      <c r="AT226" s="209" t="s">
        <v>338</v>
      </c>
      <c r="AU226" s="209" t="s">
        <v>79</v>
      </c>
      <c r="AY226" s="16" t="s">
        <v>195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6" t="s">
        <v>86</v>
      </c>
      <c r="BK226" s="210">
        <f>ROUND(I226*H226,2)</f>
        <v>0</v>
      </c>
      <c r="BL226" s="16" t="s">
        <v>194</v>
      </c>
      <c r="BM226" s="209" t="s">
        <v>738</v>
      </c>
    </row>
    <row r="227" s="2" customFormat="1">
      <c r="A227" s="37"/>
      <c r="B227" s="38"/>
      <c r="C227" s="39"/>
      <c r="D227" s="211" t="s">
        <v>197</v>
      </c>
      <c r="E227" s="39"/>
      <c r="F227" s="212" t="s">
        <v>737</v>
      </c>
      <c r="G227" s="39"/>
      <c r="H227" s="39"/>
      <c r="I227" s="213"/>
      <c r="J227" s="39"/>
      <c r="K227" s="39"/>
      <c r="L227" s="43"/>
      <c r="M227" s="214"/>
      <c r="N227" s="215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197</v>
      </c>
      <c r="AU227" s="16" t="s">
        <v>79</v>
      </c>
    </row>
    <row r="228" s="2" customFormat="1" ht="16.5" customHeight="1">
      <c r="A228" s="37"/>
      <c r="B228" s="38"/>
      <c r="C228" s="239" t="s">
        <v>383</v>
      </c>
      <c r="D228" s="239" t="s">
        <v>338</v>
      </c>
      <c r="E228" s="240" t="s">
        <v>345</v>
      </c>
      <c r="F228" s="241" t="s">
        <v>346</v>
      </c>
      <c r="G228" s="242" t="s">
        <v>213</v>
      </c>
      <c r="H228" s="243">
        <v>273.24099999999999</v>
      </c>
      <c r="I228" s="244"/>
      <c r="J228" s="245">
        <f>ROUND(I228*H228,2)</f>
        <v>0</v>
      </c>
      <c r="K228" s="241" t="s">
        <v>193</v>
      </c>
      <c r="L228" s="246"/>
      <c r="M228" s="247" t="s">
        <v>1</v>
      </c>
      <c r="N228" s="248" t="s">
        <v>44</v>
      </c>
      <c r="O228" s="90"/>
      <c r="P228" s="207">
        <f>O228*H228</f>
        <v>0</v>
      </c>
      <c r="Q228" s="207">
        <v>1</v>
      </c>
      <c r="R228" s="207">
        <f>Q228*H228</f>
        <v>273.24099999999999</v>
      </c>
      <c r="S228" s="207">
        <v>0</v>
      </c>
      <c r="T228" s="208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9" t="s">
        <v>245</v>
      </c>
      <c r="AT228" s="209" t="s">
        <v>338</v>
      </c>
      <c r="AU228" s="209" t="s">
        <v>79</v>
      </c>
      <c r="AY228" s="16" t="s">
        <v>195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6" t="s">
        <v>86</v>
      </c>
      <c r="BK228" s="210">
        <f>ROUND(I228*H228,2)</f>
        <v>0</v>
      </c>
      <c r="BL228" s="16" t="s">
        <v>194</v>
      </c>
      <c r="BM228" s="209" t="s">
        <v>739</v>
      </c>
    </row>
    <row r="229" s="2" customFormat="1">
      <c r="A229" s="37"/>
      <c r="B229" s="38"/>
      <c r="C229" s="39"/>
      <c r="D229" s="211" t="s">
        <v>197</v>
      </c>
      <c r="E229" s="39"/>
      <c r="F229" s="212" t="s">
        <v>346</v>
      </c>
      <c r="G229" s="39"/>
      <c r="H229" s="39"/>
      <c r="I229" s="213"/>
      <c r="J229" s="39"/>
      <c r="K229" s="39"/>
      <c r="L229" s="43"/>
      <c r="M229" s="214"/>
      <c r="N229" s="215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197</v>
      </c>
      <c r="AU229" s="16" t="s">
        <v>79</v>
      </c>
    </row>
    <row r="230" s="10" customFormat="1">
      <c r="A230" s="10"/>
      <c r="B230" s="217"/>
      <c r="C230" s="218"/>
      <c r="D230" s="211" t="s">
        <v>207</v>
      </c>
      <c r="E230" s="219" t="s">
        <v>1</v>
      </c>
      <c r="F230" s="220" t="s">
        <v>740</v>
      </c>
      <c r="G230" s="218"/>
      <c r="H230" s="221">
        <v>273.24099999999999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27" t="s">
        <v>207</v>
      </c>
      <c r="AU230" s="227" t="s">
        <v>79</v>
      </c>
      <c r="AV230" s="10" t="s">
        <v>88</v>
      </c>
      <c r="AW230" s="10" t="s">
        <v>34</v>
      </c>
      <c r="AX230" s="10" t="s">
        <v>86</v>
      </c>
      <c r="AY230" s="227" t="s">
        <v>195</v>
      </c>
    </row>
    <row r="231" s="2" customFormat="1">
      <c r="A231" s="37"/>
      <c r="B231" s="38"/>
      <c r="C231" s="239" t="s">
        <v>388</v>
      </c>
      <c r="D231" s="239" t="s">
        <v>338</v>
      </c>
      <c r="E231" s="240" t="s">
        <v>351</v>
      </c>
      <c r="F231" s="241" t="s">
        <v>352</v>
      </c>
      <c r="G231" s="242" t="s">
        <v>213</v>
      </c>
      <c r="H231" s="243">
        <v>5.0880000000000001</v>
      </c>
      <c r="I231" s="244"/>
      <c r="J231" s="245">
        <f>ROUND(I231*H231,2)</f>
        <v>0</v>
      </c>
      <c r="K231" s="241" t="s">
        <v>193</v>
      </c>
      <c r="L231" s="246"/>
      <c r="M231" s="247" t="s">
        <v>1</v>
      </c>
      <c r="N231" s="248" t="s">
        <v>44</v>
      </c>
      <c r="O231" s="90"/>
      <c r="P231" s="207">
        <f>O231*H231</f>
        <v>0</v>
      </c>
      <c r="Q231" s="207">
        <v>1</v>
      </c>
      <c r="R231" s="207">
        <f>Q231*H231</f>
        <v>5.0880000000000001</v>
      </c>
      <c r="S231" s="207">
        <v>0</v>
      </c>
      <c r="T231" s="208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9" t="s">
        <v>245</v>
      </c>
      <c r="AT231" s="209" t="s">
        <v>338</v>
      </c>
      <c r="AU231" s="209" t="s">
        <v>79</v>
      </c>
      <c r="AY231" s="16" t="s">
        <v>195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6" t="s">
        <v>86</v>
      </c>
      <c r="BK231" s="210">
        <f>ROUND(I231*H231,2)</f>
        <v>0</v>
      </c>
      <c r="BL231" s="16" t="s">
        <v>194</v>
      </c>
      <c r="BM231" s="209" t="s">
        <v>741</v>
      </c>
    </row>
    <row r="232" s="2" customFormat="1">
      <c r="A232" s="37"/>
      <c r="B232" s="38"/>
      <c r="C232" s="39"/>
      <c r="D232" s="211" t="s">
        <v>197</v>
      </c>
      <c r="E232" s="39"/>
      <c r="F232" s="212" t="s">
        <v>352</v>
      </c>
      <c r="G232" s="39"/>
      <c r="H232" s="39"/>
      <c r="I232" s="213"/>
      <c r="J232" s="39"/>
      <c r="K232" s="39"/>
      <c r="L232" s="43"/>
      <c r="M232" s="214"/>
      <c r="N232" s="215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197</v>
      </c>
      <c r="AU232" s="16" t="s">
        <v>79</v>
      </c>
    </row>
    <row r="233" s="10" customFormat="1">
      <c r="A233" s="10"/>
      <c r="B233" s="217"/>
      <c r="C233" s="218"/>
      <c r="D233" s="211" t="s">
        <v>207</v>
      </c>
      <c r="E233" s="219" t="s">
        <v>1</v>
      </c>
      <c r="F233" s="220" t="s">
        <v>742</v>
      </c>
      <c r="G233" s="218"/>
      <c r="H233" s="221">
        <v>5.0880000000000001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27" t="s">
        <v>207</v>
      </c>
      <c r="AU233" s="227" t="s">
        <v>79</v>
      </c>
      <c r="AV233" s="10" t="s">
        <v>88</v>
      </c>
      <c r="AW233" s="10" t="s">
        <v>34</v>
      </c>
      <c r="AX233" s="10" t="s">
        <v>86</v>
      </c>
      <c r="AY233" s="227" t="s">
        <v>195</v>
      </c>
    </row>
    <row r="234" s="2" customFormat="1" ht="21.75" customHeight="1">
      <c r="A234" s="37"/>
      <c r="B234" s="38"/>
      <c r="C234" s="239" t="s">
        <v>394</v>
      </c>
      <c r="D234" s="239" t="s">
        <v>338</v>
      </c>
      <c r="E234" s="240" t="s">
        <v>356</v>
      </c>
      <c r="F234" s="241" t="s">
        <v>357</v>
      </c>
      <c r="G234" s="242" t="s">
        <v>213</v>
      </c>
      <c r="H234" s="243">
        <v>5.0880000000000001</v>
      </c>
      <c r="I234" s="244"/>
      <c r="J234" s="245">
        <f>ROUND(I234*H234,2)</f>
        <v>0</v>
      </c>
      <c r="K234" s="241" t="s">
        <v>193</v>
      </c>
      <c r="L234" s="246"/>
      <c r="M234" s="247" t="s">
        <v>1</v>
      </c>
      <c r="N234" s="248" t="s">
        <v>44</v>
      </c>
      <c r="O234" s="90"/>
      <c r="P234" s="207">
        <f>O234*H234</f>
        <v>0</v>
      </c>
      <c r="Q234" s="207">
        <v>1</v>
      </c>
      <c r="R234" s="207">
        <f>Q234*H234</f>
        <v>5.0880000000000001</v>
      </c>
      <c r="S234" s="207">
        <v>0</v>
      </c>
      <c r="T234" s="208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9" t="s">
        <v>245</v>
      </c>
      <c r="AT234" s="209" t="s">
        <v>338</v>
      </c>
      <c r="AU234" s="209" t="s">
        <v>79</v>
      </c>
      <c r="AY234" s="16" t="s">
        <v>195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6" t="s">
        <v>86</v>
      </c>
      <c r="BK234" s="210">
        <f>ROUND(I234*H234,2)</f>
        <v>0</v>
      </c>
      <c r="BL234" s="16" t="s">
        <v>194</v>
      </c>
      <c r="BM234" s="209" t="s">
        <v>743</v>
      </c>
    </row>
    <row r="235" s="2" customFormat="1">
      <c r="A235" s="37"/>
      <c r="B235" s="38"/>
      <c r="C235" s="39"/>
      <c r="D235" s="211" t="s">
        <v>197</v>
      </c>
      <c r="E235" s="39"/>
      <c r="F235" s="212" t="s">
        <v>357</v>
      </c>
      <c r="G235" s="39"/>
      <c r="H235" s="39"/>
      <c r="I235" s="213"/>
      <c r="J235" s="39"/>
      <c r="K235" s="39"/>
      <c r="L235" s="43"/>
      <c r="M235" s="214"/>
      <c r="N235" s="215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197</v>
      </c>
      <c r="AU235" s="16" t="s">
        <v>79</v>
      </c>
    </row>
    <row r="236" s="2" customFormat="1">
      <c r="A236" s="37"/>
      <c r="B236" s="38"/>
      <c r="C236" s="239" t="s">
        <v>583</v>
      </c>
      <c r="D236" s="239" t="s">
        <v>338</v>
      </c>
      <c r="E236" s="240" t="s">
        <v>360</v>
      </c>
      <c r="F236" s="241" t="s">
        <v>361</v>
      </c>
      <c r="G236" s="242" t="s">
        <v>213</v>
      </c>
      <c r="H236" s="243">
        <v>5.0880000000000001</v>
      </c>
      <c r="I236" s="244"/>
      <c r="J236" s="245">
        <f>ROUND(I236*H236,2)</f>
        <v>0</v>
      </c>
      <c r="K236" s="241" t="s">
        <v>193</v>
      </c>
      <c r="L236" s="246"/>
      <c r="M236" s="247" t="s">
        <v>1</v>
      </c>
      <c r="N236" s="248" t="s">
        <v>44</v>
      </c>
      <c r="O236" s="90"/>
      <c r="P236" s="207">
        <f>O236*H236</f>
        <v>0</v>
      </c>
      <c r="Q236" s="207">
        <v>1</v>
      </c>
      <c r="R236" s="207">
        <f>Q236*H236</f>
        <v>5.0880000000000001</v>
      </c>
      <c r="S236" s="207">
        <v>0</v>
      </c>
      <c r="T236" s="208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9" t="s">
        <v>245</v>
      </c>
      <c r="AT236" s="209" t="s">
        <v>338</v>
      </c>
      <c r="AU236" s="209" t="s">
        <v>79</v>
      </c>
      <c r="AY236" s="16" t="s">
        <v>195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6" t="s">
        <v>86</v>
      </c>
      <c r="BK236" s="210">
        <f>ROUND(I236*H236,2)</f>
        <v>0</v>
      </c>
      <c r="BL236" s="16" t="s">
        <v>194</v>
      </c>
      <c r="BM236" s="209" t="s">
        <v>744</v>
      </c>
    </row>
    <row r="237" s="2" customFormat="1">
      <c r="A237" s="37"/>
      <c r="B237" s="38"/>
      <c r="C237" s="39"/>
      <c r="D237" s="211" t="s">
        <v>197</v>
      </c>
      <c r="E237" s="39"/>
      <c r="F237" s="212" t="s">
        <v>361</v>
      </c>
      <c r="G237" s="39"/>
      <c r="H237" s="39"/>
      <c r="I237" s="213"/>
      <c r="J237" s="39"/>
      <c r="K237" s="39"/>
      <c r="L237" s="43"/>
      <c r="M237" s="214"/>
      <c r="N237" s="215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197</v>
      </c>
      <c r="AU237" s="16" t="s">
        <v>79</v>
      </c>
    </row>
    <row r="238" s="2" customFormat="1" ht="16.5" customHeight="1">
      <c r="A238" s="37"/>
      <c r="B238" s="38"/>
      <c r="C238" s="239" t="s">
        <v>745</v>
      </c>
      <c r="D238" s="239" t="s">
        <v>338</v>
      </c>
      <c r="E238" s="240" t="s">
        <v>364</v>
      </c>
      <c r="F238" s="241" t="s">
        <v>365</v>
      </c>
      <c r="G238" s="242" t="s">
        <v>192</v>
      </c>
      <c r="H238" s="243">
        <v>30</v>
      </c>
      <c r="I238" s="244"/>
      <c r="J238" s="245">
        <f>ROUND(I238*H238,2)</f>
        <v>0</v>
      </c>
      <c r="K238" s="241" t="s">
        <v>193</v>
      </c>
      <c r="L238" s="246"/>
      <c r="M238" s="247" t="s">
        <v>1</v>
      </c>
      <c r="N238" s="248" t="s">
        <v>44</v>
      </c>
      <c r="O238" s="90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9" t="s">
        <v>245</v>
      </c>
      <c r="AT238" s="209" t="s">
        <v>338</v>
      </c>
      <c r="AU238" s="209" t="s">
        <v>79</v>
      </c>
      <c r="AY238" s="16" t="s">
        <v>195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6" t="s">
        <v>86</v>
      </c>
      <c r="BK238" s="210">
        <f>ROUND(I238*H238,2)</f>
        <v>0</v>
      </c>
      <c r="BL238" s="16" t="s">
        <v>194</v>
      </c>
      <c r="BM238" s="209" t="s">
        <v>746</v>
      </c>
    </row>
    <row r="239" s="2" customFormat="1">
      <c r="A239" s="37"/>
      <c r="B239" s="38"/>
      <c r="C239" s="39"/>
      <c r="D239" s="211" t="s">
        <v>197</v>
      </c>
      <c r="E239" s="39"/>
      <c r="F239" s="212" t="s">
        <v>365</v>
      </c>
      <c r="G239" s="39"/>
      <c r="H239" s="39"/>
      <c r="I239" s="213"/>
      <c r="J239" s="39"/>
      <c r="K239" s="39"/>
      <c r="L239" s="43"/>
      <c r="M239" s="214"/>
      <c r="N239" s="215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197</v>
      </c>
      <c r="AU239" s="16" t="s">
        <v>79</v>
      </c>
    </row>
    <row r="240" s="2" customFormat="1" ht="16.5" customHeight="1">
      <c r="A240" s="37"/>
      <c r="B240" s="38"/>
      <c r="C240" s="239" t="s">
        <v>747</v>
      </c>
      <c r="D240" s="239" t="s">
        <v>338</v>
      </c>
      <c r="E240" s="240" t="s">
        <v>339</v>
      </c>
      <c r="F240" s="241" t="s">
        <v>340</v>
      </c>
      <c r="G240" s="242" t="s">
        <v>213</v>
      </c>
      <c r="H240" s="243">
        <v>2.04</v>
      </c>
      <c r="I240" s="244"/>
      <c r="J240" s="245">
        <f>ROUND(I240*H240,2)</f>
        <v>0</v>
      </c>
      <c r="K240" s="241" t="s">
        <v>193</v>
      </c>
      <c r="L240" s="246"/>
      <c r="M240" s="247" t="s">
        <v>1</v>
      </c>
      <c r="N240" s="248" t="s">
        <v>44</v>
      </c>
      <c r="O240" s="90"/>
      <c r="P240" s="207">
        <f>O240*H240</f>
        <v>0</v>
      </c>
      <c r="Q240" s="207">
        <v>1</v>
      </c>
      <c r="R240" s="207">
        <f>Q240*H240</f>
        <v>2.04</v>
      </c>
      <c r="S240" s="207">
        <v>0</v>
      </c>
      <c r="T240" s="208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9" t="s">
        <v>245</v>
      </c>
      <c r="AT240" s="209" t="s">
        <v>338</v>
      </c>
      <c r="AU240" s="209" t="s">
        <v>79</v>
      </c>
      <c r="AY240" s="16" t="s">
        <v>195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6" t="s">
        <v>86</v>
      </c>
      <c r="BK240" s="210">
        <f>ROUND(I240*H240,2)</f>
        <v>0</v>
      </c>
      <c r="BL240" s="16" t="s">
        <v>194</v>
      </c>
      <c r="BM240" s="209" t="s">
        <v>748</v>
      </c>
    </row>
    <row r="241" s="2" customFormat="1">
      <c r="A241" s="37"/>
      <c r="B241" s="38"/>
      <c r="C241" s="39"/>
      <c r="D241" s="211" t="s">
        <v>197</v>
      </c>
      <c r="E241" s="39"/>
      <c r="F241" s="212" t="s">
        <v>340</v>
      </c>
      <c r="G241" s="39"/>
      <c r="H241" s="39"/>
      <c r="I241" s="213"/>
      <c r="J241" s="39"/>
      <c r="K241" s="39"/>
      <c r="L241" s="43"/>
      <c r="M241" s="214"/>
      <c r="N241" s="215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197</v>
      </c>
      <c r="AU241" s="16" t="s">
        <v>79</v>
      </c>
    </row>
    <row r="242" s="2" customFormat="1">
      <c r="A242" s="37"/>
      <c r="B242" s="38"/>
      <c r="C242" s="39"/>
      <c r="D242" s="211" t="s">
        <v>224</v>
      </c>
      <c r="E242" s="39"/>
      <c r="F242" s="216" t="s">
        <v>749</v>
      </c>
      <c r="G242" s="39"/>
      <c r="H242" s="39"/>
      <c r="I242" s="213"/>
      <c r="J242" s="39"/>
      <c r="K242" s="39"/>
      <c r="L242" s="43"/>
      <c r="M242" s="214"/>
      <c r="N242" s="215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224</v>
      </c>
      <c r="AU242" s="16" t="s">
        <v>79</v>
      </c>
    </row>
    <row r="243" s="10" customFormat="1">
      <c r="A243" s="10"/>
      <c r="B243" s="217"/>
      <c r="C243" s="218"/>
      <c r="D243" s="211" t="s">
        <v>207</v>
      </c>
      <c r="E243" s="219" t="s">
        <v>1</v>
      </c>
      <c r="F243" s="220" t="s">
        <v>750</v>
      </c>
      <c r="G243" s="218"/>
      <c r="H243" s="221">
        <v>1.53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T243" s="227" t="s">
        <v>207</v>
      </c>
      <c r="AU243" s="227" t="s">
        <v>79</v>
      </c>
      <c r="AV243" s="10" t="s">
        <v>88</v>
      </c>
      <c r="AW243" s="10" t="s">
        <v>34</v>
      </c>
      <c r="AX243" s="10" t="s">
        <v>79</v>
      </c>
      <c r="AY243" s="227" t="s">
        <v>195</v>
      </c>
    </row>
    <row r="244" s="10" customFormat="1">
      <c r="A244" s="10"/>
      <c r="B244" s="217"/>
      <c r="C244" s="218"/>
      <c r="D244" s="211" t="s">
        <v>207</v>
      </c>
      <c r="E244" s="219" t="s">
        <v>1</v>
      </c>
      <c r="F244" s="220" t="s">
        <v>751</v>
      </c>
      <c r="G244" s="218"/>
      <c r="H244" s="221">
        <v>0.51000000000000001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T244" s="227" t="s">
        <v>207</v>
      </c>
      <c r="AU244" s="227" t="s">
        <v>79</v>
      </c>
      <c r="AV244" s="10" t="s">
        <v>88</v>
      </c>
      <c r="AW244" s="10" t="s">
        <v>34</v>
      </c>
      <c r="AX244" s="10" t="s">
        <v>79</v>
      </c>
      <c r="AY244" s="227" t="s">
        <v>195</v>
      </c>
    </row>
    <row r="245" s="11" customFormat="1">
      <c r="A245" s="11"/>
      <c r="B245" s="228"/>
      <c r="C245" s="229"/>
      <c r="D245" s="211" t="s">
        <v>207</v>
      </c>
      <c r="E245" s="230" t="s">
        <v>1</v>
      </c>
      <c r="F245" s="231" t="s">
        <v>209</v>
      </c>
      <c r="G245" s="229"/>
      <c r="H245" s="232">
        <v>2.04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T245" s="238" t="s">
        <v>207</v>
      </c>
      <c r="AU245" s="238" t="s">
        <v>79</v>
      </c>
      <c r="AV245" s="11" t="s">
        <v>194</v>
      </c>
      <c r="AW245" s="11" t="s">
        <v>34</v>
      </c>
      <c r="AX245" s="11" t="s">
        <v>86</v>
      </c>
      <c r="AY245" s="238" t="s">
        <v>195</v>
      </c>
    </row>
    <row r="246" s="2" customFormat="1" ht="16.5" customHeight="1">
      <c r="A246" s="37"/>
      <c r="B246" s="38"/>
      <c r="C246" s="198" t="s">
        <v>752</v>
      </c>
      <c r="D246" s="198" t="s">
        <v>189</v>
      </c>
      <c r="E246" s="199" t="s">
        <v>753</v>
      </c>
      <c r="F246" s="200" t="s">
        <v>754</v>
      </c>
      <c r="G246" s="201" t="s">
        <v>299</v>
      </c>
      <c r="H246" s="202">
        <v>22</v>
      </c>
      <c r="I246" s="203"/>
      <c r="J246" s="204">
        <f>ROUND(I246*H246,2)</f>
        <v>0</v>
      </c>
      <c r="K246" s="200" t="s">
        <v>193</v>
      </c>
      <c r="L246" s="43"/>
      <c r="M246" s="205" t="s">
        <v>1</v>
      </c>
      <c r="N246" s="206" t="s">
        <v>44</v>
      </c>
      <c r="O246" s="90"/>
      <c r="P246" s="207">
        <f>O246*H246</f>
        <v>0</v>
      </c>
      <c r="Q246" s="207">
        <v>0</v>
      </c>
      <c r="R246" s="207">
        <f>Q246*H246</f>
        <v>0</v>
      </c>
      <c r="S246" s="207">
        <v>0</v>
      </c>
      <c r="T246" s="208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9" t="s">
        <v>194</v>
      </c>
      <c r="AT246" s="209" t="s">
        <v>189</v>
      </c>
      <c r="AU246" s="209" t="s">
        <v>79</v>
      </c>
      <c r="AY246" s="16" t="s">
        <v>195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6" t="s">
        <v>86</v>
      </c>
      <c r="BK246" s="210">
        <f>ROUND(I246*H246,2)</f>
        <v>0</v>
      </c>
      <c r="BL246" s="16" t="s">
        <v>194</v>
      </c>
      <c r="BM246" s="209" t="s">
        <v>755</v>
      </c>
    </row>
    <row r="247" s="2" customFormat="1">
      <c r="A247" s="37"/>
      <c r="B247" s="38"/>
      <c r="C247" s="39"/>
      <c r="D247" s="211" t="s">
        <v>197</v>
      </c>
      <c r="E247" s="39"/>
      <c r="F247" s="212" t="s">
        <v>756</v>
      </c>
      <c r="G247" s="39"/>
      <c r="H247" s="39"/>
      <c r="I247" s="213"/>
      <c r="J247" s="39"/>
      <c r="K247" s="39"/>
      <c r="L247" s="43"/>
      <c r="M247" s="214"/>
      <c r="N247" s="215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197</v>
      </c>
      <c r="AU247" s="16" t="s">
        <v>79</v>
      </c>
    </row>
    <row r="248" s="2" customFormat="1">
      <c r="A248" s="37"/>
      <c r="B248" s="38"/>
      <c r="C248" s="39"/>
      <c r="D248" s="211" t="s">
        <v>199</v>
      </c>
      <c r="E248" s="39"/>
      <c r="F248" s="216" t="s">
        <v>757</v>
      </c>
      <c r="G248" s="39"/>
      <c r="H248" s="39"/>
      <c r="I248" s="213"/>
      <c r="J248" s="39"/>
      <c r="K248" s="39"/>
      <c r="L248" s="43"/>
      <c r="M248" s="214"/>
      <c r="N248" s="215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199</v>
      </c>
      <c r="AU248" s="16" t="s">
        <v>79</v>
      </c>
    </row>
    <row r="249" s="2" customFormat="1" ht="16.5" customHeight="1">
      <c r="A249" s="37"/>
      <c r="B249" s="38"/>
      <c r="C249" s="198" t="s">
        <v>758</v>
      </c>
      <c r="D249" s="198" t="s">
        <v>189</v>
      </c>
      <c r="E249" s="199" t="s">
        <v>759</v>
      </c>
      <c r="F249" s="200" t="s">
        <v>760</v>
      </c>
      <c r="G249" s="201" t="s">
        <v>203</v>
      </c>
      <c r="H249" s="202">
        <v>40</v>
      </c>
      <c r="I249" s="203"/>
      <c r="J249" s="204">
        <f>ROUND(I249*H249,2)</f>
        <v>0</v>
      </c>
      <c r="K249" s="200" t="s">
        <v>193</v>
      </c>
      <c r="L249" s="43"/>
      <c r="M249" s="205" t="s">
        <v>1</v>
      </c>
      <c r="N249" s="206" t="s">
        <v>44</v>
      </c>
      <c r="O249" s="90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9" t="s">
        <v>194</v>
      </c>
      <c r="AT249" s="209" t="s">
        <v>189</v>
      </c>
      <c r="AU249" s="209" t="s">
        <v>79</v>
      </c>
      <c r="AY249" s="16" t="s">
        <v>195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6" t="s">
        <v>86</v>
      </c>
      <c r="BK249" s="210">
        <f>ROUND(I249*H249,2)</f>
        <v>0</v>
      </c>
      <c r="BL249" s="16" t="s">
        <v>194</v>
      </c>
      <c r="BM249" s="209" t="s">
        <v>761</v>
      </c>
    </row>
    <row r="250" s="2" customFormat="1">
      <c r="A250" s="37"/>
      <c r="B250" s="38"/>
      <c r="C250" s="39"/>
      <c r="D250" s="211" t="s">
        <v>197</v>
      </c>
      <c r="E250" s="39"/>
      <c r="F250" s="212" t="s">
        <v>762</v>
      </c>
      <c r="G250" s="39"/>
      <c r="H250" s="39"/>
      <c r="I250" s="213"/>
      <c r="J250" s="39"/>
      <c r="K250" s="39"/>
      <c r="L250" s="43"/>
      <c r="M250" s="214"/>
      <c r="N250" s="215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197</v>
      </c>
      <c r="AU250" s="16" t="s">
        <v>79</v>
      </c>
    </row>
    <row r="251" s="2" customFormat="1">
      <c r="A251" s="37"/>
      <c r="B251" s="38"/>
      <c r="C251" s="39"/>
      <c r="D251" s="211" t="s">
        <v>199</v>
      </c>
      <c r="E251" s="39"/>
      <c r="F251" s="216" t="s">
        <v>763</v>
      </c>
      <c r="G251" s="39"/>
      <c r="H251" s="39"/>
      <c r="I251" s="213"/>
      <c r="J251" s="39"/>
      <c r="K251" s="39"/>
      <c r="L251" s="43"/>
      <c r="M251" s="214"/>
      <c r="N251" s="215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199</v>
      </c>
      <c r="AU251" s="16" t="s">
        <v>79</v>
      </c>
    </row>
    <row r="252" s="2" customFormat="1">
      <c r="A252" s="37"/>
      <c r="B252" s="38"/>
      <c r="C252" s="39"/>
      <c r="D252" s="211" t="s">
        <v>224</v>
      </c>
      <c r="E252" s="39"/>
      <c r="F252" s="216" t="s">
        <v>764</v>
      </c>
      <c r="G252" s="39"/>
      <c r="H252" s="39"/>
      <c r="I252" s="213"/>
      <c r="J252" s="39"/>
      <c r="K252" s="39"/>
      <c r="L252" s="43"/>
      <c r="M252" s="214"/>
      <c r="N252" s="215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224</v>
      </c>
      <c r="AU252" s="16" t="s">
        <v>79</v>
      </c>
    </row>
    <row r="253" s="10" customFormat="1">
      <c r="A253" s="10"/>
      <c r="B253" s="217"/>
      <c r="C253" s="218"/>
      <c r="D253" s="211" t="s">
        <v>207</v>
      </c>
      <c r="E253" s="219" t="s">
        <v>1</v>
      </c>
      <c r="F253" s="220" t="s">
        <v>765</v>
      </c>
      <c r="G253" s="218"/>
      <c r="H253" s="221">
        <v>40</v>
      </c>
      <c r="I253" s="222"/>
      <c r="J253" s="218"/>
      <c r="K253" s="218"/>
      <c r="L253" s="223"/>
      <c r="M253" s="256"/>
      <c r="N253" s="257"/>
      <c r="O253" s="257"/>
      <c r="P253" s="257"/>
      <c r="Q253" s="257"/>
      <c r="R253" s="257"/>
      <c r="S253" s="257"/>
      <c r="T253" s="258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T253" s="227" t="s">
        <v>207</v>
      </c>
      <c r="AU253" s="227" t="s">
        <v>79</v>
      </c>
      <c r="AV253" s="10" t="s">
        <v>88</v>
      </c>
      <c r="AW253" s="10" t="s">
        <v>34</v>
      </c>
      <c r="AX253" s="10" t="s">
        <v>86</v>
      </c>
      <c r="AY253" s="227" t="s">
        <v>195</v>
      </c>
    </row>
    <row r="254" s="2" customFormat="1" ht="6.96" customHeight="1">
      <c r="A254" s="37"/>
      <c r="B254" s="65"/>
      <c r="C254" s="66"/>
      <c r="D254" s="66"/>
      <c r="E254" s="66"/>
      <c r="F254" s="66"/>
      <c r="G254" s="66"/>
      <c r="H254" s="66"/>
      <c r="I254" s="66"/>
      <c r="J254" s="66"/>
      <c r="K254" s="66"/>
      <c r="L254" s="43"/>
      <c r="M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</row>
  </sheetData>
  <sheetProtection sheet="1" autoFilter="0" formatColumns="0" formatRows="0" objects="1" scenarios="1" spinCount="100000" saltValue="GEva6XDhI+4PtI/Khmx+YVm/6I7dlM6x5q63j4Z7nOFpnrbxd9ha5w+qiKbEZJs1udPyif8BfGX5QXctm3uirA==" hashValue="6sHND6Va22ZhO8+1MskPFQiqokjA0vS1PYTqeh8ce5Ot/Etd0egYEI4hwYwh571pzSrE8ilughSxgMEz0ZkMCQ==" algorithmName="SHA-512" password="CC35"/>
  <autoFilter ref="C119:K2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603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766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ROUND((SUM(BE120:BE135)),  2)</f>
        <v>0</v>
      </c>
      <c r="G35" s="37"/>
      <c r="H35" s="37"/>
      <c r="I35" s="163">
        <v>0.20999999999999999</v>
      </c>
      <c r="J35" s="162">
        <f>ROUND(((SUM(BE120:BE135))*I35),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ROUND((SUM(BF120:BF135)),  2)</f>
        <v>0</v>
      </c>
      <c r="G36" s="37"/>
      <c r="H36" s="37"/>
      <c r="I36" s="163">
        <v>0.14999999999999999</v>
      </c>
      <c r="J36" s="162">
        <f>ROUND(((SUM(BF120:BF135))*I36),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ROUND((SUM(BG120:BG135)),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ROUND((SUM(BH120:BH135)),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ROUND((SUM(BI120:BI135)),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603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A.4.2 - Materiál zajištěný objednatelem - NEOCEŇOVAT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603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A.4.2 - Materiál zajištěný objednatelem - NEOCEŇOVAT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SUM(P121:P135)</f>
        <v>0</v>
      </c>
      <c r="Q120" s="103"/>
      <c r="R120" s="195">
        <f>SUM(R121:R135)</f>
        <v>2.4566000000000003</v>
      </c>
      <c r="S120" s="103"/>
      <c r="T120" s="196">
        <f>SUM(T121:T135)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SUM(BK121:BK135)</f>
        <v>0</v>
      </c>
    </row>
    <row r="121" s="2" customFormat="1" ht="16.5" customHeight="1">
      <c r="A121" s="37"/>
      <c r="B121" s="38"/>
      <c r="C121" s="239" t="s">
        <v>86</v>
      </c>
      <c r="D121" s="239" t="s">
        <v>338</v>
      </c>
      <c r="E121" s="240" t="s">
        <v>767</v>
      </c>
      <c r="F121" s="241" t="s">
        <v>768</v>
      </c>
      <c r="G121" s="242" t="s">
        <v>299</v>
      </c>
      <c r="H121" s="243">
        <v>20</v>
      </c>
      <c r="I121" s="244"/>
      <c r="J121" s="245">
        <f>ROUND(I121*H121,2)</f>
        <v>0</v>
      </c>
      <c r="K121" s="241" t="s">
        <v>193</v>
      </c>
      <c r="L121" s="246"/>
      <c r="M121" s="247" t="s">
        <v>1</v>
      </c>
      <c r="N121" s="248" t="s">
        <v>44</v>
      </c>
      <c r="O121" s="90"/>
      <c r="P121" s="207">
        <f>O121*H121</f>
        <v>0</v>
      </c>
      <c r="Q121" s="207">
        <v>0.01167</v>
      </c>
      <c r="R121" s="207">
        <f>Q121*H121</f>
        <v>0.2334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245</v>
      </c>
      <c r="AT121" s="209" t="s">
        <v>338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769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768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239" t="s">
        <v>88</v>
      </c>
      <c r="D123" s="239" t="s">
        <v>338</v>
      </c>
      <c r="E123" s="240" t="s">
        <v>770</v>
      </c>
      <c r="F123" s="241" t="s">
        <v>771</v>
      </c>
      <c r="G123" s="242" t="s">
        <v>299</v>
      </c>
      <c r="H123" s="243">
        <v>2</v>
      </c>
      <c r="I123" s="244"/>
      <c r="J123" s="245">
        <f>ROUND(I123*H123,2)</f>
        <v>0</v>
      </c>
      <c r="K123" s="241" t="s">
        <v>193</v>
      </c>
      <c r="L123" s="246"/>
      <c r="M123" s="247" t="s">
        <v>1</v>
      </c>
      <c r="N123" s="248" t="s">
        <v>44</v>
      </c>
      <c r="O123" s="90"/>
      <c r="P123" s="207">
        <f>O123*H123</f>
        <v>0</v>
      </c>
      <c r="Q123" s="207">
        <v>0.098000000000000004</v>
      </c>
      <c r="R123" s="207">
        <f>Q123*H123</f>
        <v>0.19600000000000001</v>
      </c>
      <c r="S123" s="207">
        <v>0</v>
      </c>
      <c r="T123" s="20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9" t="s">
        <v>245</v>
      </c>
      <c r="AT123" s="209" t="s">
        <v>338</v>
      </c>
      <c r="AU123" s="209" t="s">
        <v>79</v>
      </c>
      <c r="AY123" s="16" t="s">
        <v>195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6" t="s">
        <v>86</v>
      </c>
      <c r="BK123" s="210">
        <f>ROUND(I123*H123,2)</f>
        <v>0</v>
      </c>
      <c r="BL123" s="16" t="s">
        <v>194</v>
      </c>
      <c r="BM123" s="209" t="s">
        <v>772</v>
      </c>
    </row>
    <row r="124" s="2" customFormat="1">
      <c r="A124" s="37"/>
      <c r="B124" s="38"/>
      <c r="C124" s="39"/>
      <c r="D124" s="211" t="s">
        <v>197</v>
      </c>
      <c r="E124" s="39"/>
      <c r="F124" s="212" t="s">
        <v>771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197</v>
      </c>
      <c r="AU124" s="16" t="s">
        <v>79</v>
      </c>
    </row>
    <row r="125" s="2" customFormat="1">
      <c r="A125" s="37"/>
      <c r="B125" s="38"/>
      <c r="C125" s="239" t="s">
        <v>226</v>
      </c>
      <c r="D125" s="239" t="s">
        <v>338</v>
      </c>
      <c r="E125" s="240" t="s">
        <v>770</v>
      </c>
      <c r="F125" s="241" t="s">
        <v>771</v>
      </c>
      <c r="G125" s="242" t="s">
        <v>299</v>
      </c>
      <c r="H125" s="243">
        <v>20</v>
      </c>
      <c r="I125" s="244"/>
      <c r="J125" s="245">
        <f>ROUND(I125*H125,2)</f>
        <v>0</v>
      </c>
      <c r="K125" s="241" t="s">
        <v>193</v>
      </c>
      <c r="L125" s="246"/>
      <c r="M125" s="247" t="s">
        <v>1</v>
      </c>
      <c r="N125" s="248" t="s">
        <v>44</v>
      </c>
      <c r="O125" s="90"/>
      <c r="P125" s="207">
        <f>O125*H125</f>
        <v>0</v>
      </c>
      <c r="Q125" s="207">
        <v>0.098000000000000004</v>
      </c>
      <c r="R125" s="207">
        <f>Q125*H125</f>
        <v>1.96</v>
      </c>
      <c r="S125" s="207">
        <v>0</v>
      </c>
      <c r="T125" s="20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9" t="s">
        <v>245</v>
      </c>
      <c r="AT125" s="209" t="s">
        <v>338</v>
      </c>
      <c r="AU125" s="209" t="s">
        <v>79</v>
      </c>
      <c r="AY125" s="16" t="s">
        <v>195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6" t="s">
        <v>86</v>
      </c>
      <c r="BK125" s="210">
        <f>ROUND(I125*H125,2)</f>
        <v>0</v>
      </c>
      <c r="BL125" s="16" t="s">
        <v>194</v>
      </c>
      <c r="BM125" s="209" t="s">
        <v>773</v>
      </c>
    </row>
    <row r="126" s="2" customFormat="1">
      <c r="A126" s="37"/>
      <c r="B126" s="38"/>
      <c r="C126" s="39"/>
      <c r="D126" s="211" t="s">
        <v>197</v>
      </c>
      <c r="E126" s="39"/>
      <c r="F126" s="212" t="s">
        <v>771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197</v>
      </c>
      <c r="AU126" s="16" t="s">
        <v>79</v>
      </c>
    </row>
    <row r="127" s="2" customFormat="1" ht="16.5" customHeight="1">
      <c r="A127" s="37"/>
      <c r="B127" s="38"/>
      <c r="C127" s="239" t="s">
        <v>232</v>
      </c>
      <c r="D127" s="239" t="s">
        <v>338</v>
      </c>
      <c r="E127" s="240" t="s">
        <v>774</v>
      </c>
      <c r="F127" s="241" t="s">
        <v>775</v>
      </c>
      <c r="G127" s="242" t="s">
        <v>299</v>
      </c>
      <c r="H127" s="243">
        <v>96</v>
      </c>
      <c r="I127" s="244"/>
      <c r="J127" s="245">
        <f>ROUND(I127*H127,2)</f>
        <v>0</v>
      </c>
      <c r="K127" s="241" t="s">
        <v>193</v>
      </c>
      <c r="L127" s="246"/>
      <c r="M127" s="247" t="s">
        <v>1</v>
      </c>
      <c r="N127" s="248" t="s">
        <v>44</v>
      </c>
      <c r="O127" s="90"/>
      <c r="P127" s="207">
        <f>O127*H127</f>
        <v>0</v>
      </c>
      <c r="Q127" s="207">
        <v>0.00051999999999999995</v>
      </c>
      <c r="R127" s="207">
        <f>Q127*H127</f>
        <v>0.049919999999999992</v>
      </c>
      <c r="S127" s="207">
        <v>0</v>
      </c>
      <c r="T127" s="20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245</v>
      </c>
      <c r="AT127" s="209" t="s">
        <v>338</v>
      </c>
      <c r="AU127" s="209" t="s">
        <v>79</v>
      </c>
      <c r="AY127" s="16" t="s">
        <v>195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86</v>
      </c>
      <c r="BK127" s="210">
        <f>ROUND(I127*H127,2)</f>
        <v>0</v>
      </c>
      <c r="BL127" s="16" t="s">
        <v>194</v>
      </c>
      <c r="BM127" s="209" t="s">
        <v>776</v>
      </c>
    </row>
    <row r="128" s="2" customFormat="1">
      <c r="A128" s="37"/>
      <c r="B128" s="38"/>
      <c r="C128" s="39"/>
      <c r="D128" s="211" t="s">
        <v>197</v>
      </c>
      <c r="E128" s="39"/>
      <c r="F128" s="212" t="s">
        <v>775</v>
      </c>
      <c r="G128" s="39"/>
      <c r="H128" s="39"/>
      <c r="I128" s="213"/>
      <c r="J128" s="39"/>
      <c r="K128" s="39"/>
      <c r="L128" s="43"/>
      <c r="M128" s="214"/>
      <c r="N128" s="21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197</v>
      </c>
      <c r="AU128" s="16" t="s">
        <v>79</v>
      </c>
    </row>
    <row r="129" s="2" customFormat="1">
      <c r="A129" s="37"/>
      <c r="B129" s="38"/>
      <c r="C129" s="239" t="s">
        <v>240</v>
      </c>
      <c r="D129" s="239" t="s">
        <v>338</v>
      </c>
      <c r="E129" s="240" t="s">
        <v>733</v>
      </c>
      <c r="F129" s="241" t="s">
        <v>734</v>
      </c>
      <c r="G129" s="242" t="s">
        <v>299</v>
      </c>
      <c r="H129" s="243">
        <v>144</v>
      </c>
      <c r="I129" s="244"/>
      <c r="J129" s="245">
        <f>ROUND(I129*H129,2)</f>
        <v>0</v>
      </c>
      <c r="K129" s="241" t="s">
        <v>193</v>
      </c>
      <c r="L129" s="246"/>
      <c r="M129" s="247" t="s">
        <v>1</v>
      </c>
      <c r="N129" s="248" t="s">
        <v>44</v>
      </c>
      <c r="O129" s="90"/>
      <c r="P129" s="207">
        <f>O129*H129</f>
        <v>0</v>
      </c>
      <c r="Q129" s="207">
        <v>9.0000000000000006E-05</v>
      </c>
      <c r="R129" s="207">
        <f>Q129*H129</f>
        <v>0.012960000000000001</v>
      </c>
      <c r="S129" s="207">
        <v>0</v>
      </c>
      <c r="T129" s="20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9" t="s">
        <v>245</v>
      </c>
      <c r="AT129" s="209" t="s">
        <v>338</v>
      </c>
      <c r="AU129" s="209" t="s">
        <v>79</v>
      </c>
      <c r="AY129" s="16" t="s">
        <v>195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6" t="s">
        <v>86</v>
      </c>
      <c r="BK129" s="210">
        <f>ROUND(I129*H129,2)</f>
        <v>0</v>
      </c>
      <c r="BL129" s="16" t="s">
        <v>194</v>
      </c>
      <c r="BM129" s="209" t="s">
        <v>777</v>
      </c>
    </row>
    <row r="130" s="2" customFormat="1">
      <c r="A130" s="37"/>
      <c r="B130" s="38"/>
      <c r="C130" s="39"/>
      <c r="D130" s="211" t="s">
        <v>197</v>
      </c>
      <c r="E130" s="39"/>
      <c r="F130" s="212" t="s">
        <v>734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197</v>
      </c>
      <c r="AU130" s="16" t="s">
        <v>79</v>
      </c>
    </row>
    <row r="131" s="2" customFormat="1" ht="21.75" customHeight="1">
      <c r="A131" s="37"/>
      <c r="B131" s="38"/>
      <c r="C131" s="239" t="s">
        <v>210</v>
      </c>
      <c r="D131" s="239" t="s">
        <v>338</v>
      </c>
      <c r="E131" s="240" t="s">
        <v>575</v>
      </c>
      <c r="F131" s="241" t="s">
        <v>576</v>
      </c>
      <c r="G131" s="242" t="s">
        <v>299</v>
      </c>
      <c r="H131" s="243">
        <v>24</v>
      </c>
      <c r="I131" s="244"/>
      <c r="J131" s="245">
        <f>ROUND(I131*H131,2)</f>
        <v>0</v>
      </c>
      <c r="K131" s="241" t="s">
        <v>193</v>
      </c>
      <c r="L131" s="246"/>
      <c r="M131" s="247" t="s">
        <v>1</v>
      </c>
      <c r="N131" s="248" t="s">
        <v>44</v>
      </c>
      <c r="O131" s="90"/>
      <c r="P131" s="207">
        <f>O131*H131</f>
        <v>0</v>
      </c>
      <c r="Q131" s="207">
        <v>0.00018000000000000001</v>
      </c>
      <c r="R131" s="207">
        <f>Q131*H131</f>
        <v>0.0043200000000000001</v>
      </c>
      <c r="S131" s="207">
        <v>0</v>
      </c>
      <c r="T131" s="20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9" t="s">
        <v>245</v>
      </c>
      <c r="AT131" s="209" t="s">
        <v>338</v>
      </c>
      <c r="AU131" s="209" t="s">
        <v>79</v>
      </c>
      <c r="AY131" s="16" t="s">
        <v>195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6" t="s">
        <v>86</v>
      </c>
      <c r="BK131" s="210">
        <f>ROUND(I131*H131,2)</f>
        <v>0</v>
      </c>
      <c r="BL131" s="16" t="s">
        <v>194</v>
      </c>
      <c r="BM131" s="209" t="s">
        <v>778</v>
      </c>
    </row>
    <row r="132" s="2" customFormat="1">
      <c r="A132" s="37"/>
      <c r="B132" s="38"/>
      <c r="C132" s="39"/>
      <c r="D132" s="211" t="s">
        <v>197</v>
      </c>
      <c r="E132" s="39"/>
      <c r="F132" s="212" t="s">
        <v>576</v>
      </c>
      <c r="G132" s="39"/>
      <c r="H132" s="39"/>
      <c r="I132" s="213"/>
      <c r="J132" s="39"/>
      <c r="K132" s="39"/>
      <c r="L132" s="43"/>
      <c r="M132" s="214"/>
      <c r="N132" s="21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197</v>
      </c>
      <c r="AU132" s="16" t="s">
        <v>79</v>
      </c>
    </row>
    <row r="133" s="2" customFormat="1" ht="16.5" customHeight="1">
      <c r="A133" s="37"/>
      <c r="B133" s="38"/>
      <c r="C133" s="239" t="s">
        <v>194</v>
      </c>
      <c r="D133" s="239" t="s">
        <v>338</v>
      </c>
      <c r="E133" s="240" t="s">
        <v>779</v>
      </c>
      <c r="F133" s="241" t="s">
        <v>780</v>
      </c>
      <c r="G133" s="242" t="s">
        <v>192</v>
      </c>
      <c r="H133" s="243">
        <v>14</v>
      </c>
      <c r="I133" s="244"/>
      <c r="J133" s="245">
        <f>ROUND(I133*H133,2)</f>
        <v>0</v>
      </c>
      <c r="K133" s="241" t="s">
        <v>193</v>
      </c>
      <c r="L133" s="246"/>
      <c r="M133" s="247" t="s">
        <v>1</v>
      </c>
      <c r="N133" s="248" t="s">
        <v>44</v>
      </c>
      <c r="O133" s="90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9" t="s">
        <v>245</v>
      </c>
      <c r="AT133" s="209" t="s">
        <v>338</v>
      </c>
      <c r="AU133" s="209" t="s">
        <v>79</v>
      </c>
      <c r="AY133" s="16" t="s">
        <v>195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6" t="s">
        <v>86</v>
      </c>
      <c r="BK133" s="210">
        <f>ROUND(I133*H133,2)</f>
        <v>0</v>
      </c>
      <c r="BL133" s="16" t="s">
        <v>194</v>
      </c>
      <c r="BM133" s="209" t="s">
        <v>781</v>
      </c>
    </row>
    <row r="134" s="2" customFormat="1">
      <c r="A134" s="37"/>
      <c r="B134" s="38"/>
      <c r="C134" s="39"/>
      <c r="D134" s="211" t="s">
        <v>197</v>
      </c>
      <c r="E134" s="39"/>
      <c r="F134" s="212" t="s">
        <v>780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197</v>
      </c>
      <c r="AU134" s="16" t="s">
        <v>79</v>
      </c>
    </row>
    <row r="135" s="2" customFormat="1">
      <c r="A135" s="37"/>
      <c r="B135" s="38"/>
      <c r="C135" s="39"/>
      <c r="D135" s="211" t="s">
        <v>224</v>
      </c>
      <c r="E135" s="39"/>
      <c r="F135" s="216" t="s">
        <v>782</v>
      </c>
      <c r="G135" s="39"/>
      <c r="H135" s="39"/>
      <c r="I135" s="213"/>
      <c r="J135" s="39"/>
      <c r="K135" s="39"/>
      <c r="L135" s="43"/>
      <c r="M135" s="252"/>
      <c r="N135" s="253"/>
      <c r="O135" s="254"/>
      <c r="P135" s="254"/>
      <c r="Q135" s="254"/>
      <c r="R135" s="254"/>
      <c r="S135" s="254"/>
      <c r="T135" s="255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224</v>
      </c>
      <c r="AU135" s="16" t="s">
        <v>79</v>
      </c>
    </row>
    <row r="136" s="2" customFormat="1" ht="6.96" customHeight="1">
      <c r="A136" s="37"/>
      <c r="B136" s="65"/>
      <c r="C136" s="66"/>
      <c r="D136" s="66"/>
      <c r="E136" s="66"/>
      <c r="F136" s="66"/>
      <c r="G136" s="66"/>
      <c r="H136" s="66"/>
      <c r="I136" s="66"/>
      <c r="J136" s="66"/>
      <c r="K136" s="66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utIinurebR0KnGG9iWnv0FU4U+w8KvTEJwMmuD8O7H8D9aRrxv34zoav5Kdx0z8zU3itJcxYMiTS4WE5wMseWg==" hashValue="rjjKZ9aKc+Zy+0GwQLE8FPaazm+vMJ9L/O0AUT3WUbS+eUjl40MeOaI7Dh9HKhiVwL45KJgo/rKJyy41zGbpQw==" algorithmName="SHA-512" password="CC35"/>
  <autoFilter ref="C119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125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603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783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ROUND((SUM(BE121:BE135)),  2)</f>
        <v>0</v>
      </c>
      <c r="G35" s="37"/>
      <c r="H35" s="37"/>
      <c r="I35" s="163">
        <v>0.20999999999999999</v>
      </c>
      <c r="J35" s="162">
        <f>ROUND(((SUM(BE121:BE135))*I35),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ROUND((SUM(BF121:BF135)),  2)</f>
        <v>0</v>
      </c>
      <c r="G36" s="37"/>
      <c r="H36" s="37"/>
      <c r="I36" s="163">
        <v>0.14999999999999999</v>
      </c>
      <c r="J36" s="162">
        <f>ROUND(((SUM(BF121:BF135))*I36),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ROUND((SUM(BG121:BG135)),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ROUND((SUM(BH121:BH135)),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ROUND((SUM(BI121:BI135)),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603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A.4.3 - Přeprava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12" customFormat="1" ht="24.96" customHeight="1">
      <c r="A99" s="12"/>
      <c r="B99" s="259"/>
      <c r="C99" s="260"/>
      <c r="D99" s="261" t="s">
        <v>784</v>
      </c>
      <c r="E99" s="262"/>
      <c r="F99" s="262"/>
      <c r="G99" s="262"/>
      <c r="H99" s="262"/>
      <c r="I99" s="262"/>
      <c r="J99" s="263">
        <f>J122</f>
        <v>0</v>
      </c>
      <c r="K99" s="260"/>
      <c r="L99" s="264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176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přejezdů v obvodu ST Karlovy Vary 2021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167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603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A.4.3 - Přeprava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>ST Karlovy Vary</v>
      </c>
      <c r="G115" s="39"/>
      <c r="H115" s="39"/>
      <c r="I115" s="31" t="s">
        <v>22</v>
      </c>
      <c r="J115" s="78" t="str">
        <f>IF(J14="","",J14)</f>
        <v>20. 1. 2021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>Správa železnic,s.o.;OŘ ÚNL - ST K.Vary</v>
      </c>
      <c r="G117" s="39"/>
      <c r="H117" s="39"/>
      <c r="I117" s="31" t="s">
        <v>32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IF(E20="","",E20)</f>
        <v>Vyplň údaj</v>
      </c>
      <c r="G118" s="39"/>
      <c r="H118" s="39"/>
      <c r="I118" s="31" t="s">
        <v>35</v>
      </c>
      <c r="J118" s="35" t="str">
        <f>E26</f>
        <v>Pavlína Liprtová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9" customFormat="1" ht="29.28" customHeight="1">
      <c r="A120" s="187"/>
      <c r="B120" s="188"/>
      <c r="C120" s="189" t="s">
        <v>177</v>
      </c>
      <c r="D120" s="190" t="s">
        <v>64</v>
      </c>
      <c r="E120" s="190" t="s">
        <v>60</v>
      </c>
      <c r="F120" s="190" t="s">
        <v>61</v>
      </c>
      <c r="G120" s="190" t="s">
        <v>178</v>
      </c>
      <c r="H120" s="190" t="s">
        <v>179</v>
      </c>
      <c r="I120" s="190" t="s">
        <v>180</v>
      </c>
      <c r="J120" s="190" t="s">
        <v>173</v>
      </c>
      <c r="K120" s="191" t="s">
        <v>181</v>
      </c>
      <c r="L120" s="192"/>
      <c r="M120" s="99" t="s">
        <v>1</v>
      </c>
      <c r="N120" s="100" t="s">
        <v>43</v>
      </c>
      <c r="O120" s="100" t="s">
        <v>182</v>
      </c>
      <c r="P120" s="100" t="s">
        <v>183</v>
      </c>
      <c r="Q120" s="100" t="s">
        <v>184</v>
      </c>
      <c r="R120" s="100" t="s">
        <v>185</v>
      </c>
      <c r="S120" s="100" t="s">
        <v>186</v>
      </c>
      <c r="T120" s="101" t="s">
        <v>187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</row>
    <row r="121" s="2" customFormat="1" ht="22.8" customHeight="1">
      <c r="A121" s="37"/>
      <c r="B121" s="38"/>
      <c r="C121" s="106" t="s">
        <v>188</v>
      </c>
      <c r="D121" s="39"/>
      <c r="E121" s="39"/>
      <c r="F121" s="39"/>
      <c r="G121" s="39"/>
      <c r="H121" s="39"/>
      <c r="I121" s="39"/>
      <c r="J121" s="193">
        <f>BK121</f>
        <v>0</v>
      </c>
      <c r="K121" s="39"/>
      <c r="L121" s="43"/>
      <c r="M121" s="102"/>
      <c r="N121" s="194"/>
      <c r="O121" s="103"/>
      <c r="P121" s="195">
        <f>P122</f>
        <v>0</v>
      </c>
      <c r="Q121" s="103"/>
      <c r="R121" s="195">
        <f>R122</f>
        <v>0</v>
      </c>
      <c r="S121" s="103"/>
      <c r="T121" s="196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78</v>
      </c>
      <c r="AU121" s="16" t="s">
        <v>175</v>
      </c>
      <c r="BK121" s="197">
        <f>BK122</f>
        <v>0</v>
      </c>
    </row>
    <row r="122" s="13" customFormat="1" ht="25.92" customHeight="1">
      <c r="A122" s="13"/>
      <c r="B122" s="265"/>
      <c r="C122" s="266"/>
      <c r="D122" s="267" t="s">
        <v>78</v>
      </c>
      <c r="E122" s="268" t="s">
        <v>785</v>
      </c>
      <c r="F122" s="268" t="s">
        <v>786</v>
      </c>
      <c r="G122" s="266"/>
      <c r="H122" s="266"/>
      <c r="I122" s="269"/>
      <c r="J122" s="270">
        <f>BK122</f>
        <v>0</v>
      </c>
      <c r="K122" s="266"/>
      <c r="L122" s="271"/>
      <c r="M122" s="272"/>
      <c r="N122" s="273"/>
      <c r="O122" s="273"/>
      <c r="P122" s="274">
        <f>SUM(P123:P135)</f>
        <v>0</v>
      </c>
      <c r="Q122" s="273"/>
      <c r="R122" s="274">
        <f>SUM(R123:R135)</f>
        <v>0</v>
      </c>
      <c r="S122" s="273"/>
      <c r="T122" s="275">
        <f>SUM(T123:T135)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76" t="s">
        <v>194</v>
      </c>
      <c r="AT122" s="277" t="s">
        <v>78</v>
      </c>
      <c r="AU122" s="277" t="s">
        <v>79</v>
      </c>
      <c r="AY122" s="276" t="s">
        <v>195</v>
      </c>
      <c r="BK122" s="278">
        <f>SUM(BK123:BK135)</f>
        <v>0</v>
      </c>
    </row>
    <row r="123" s="2" customFormat="1">
      <c r="A123" s="37"/>
      <c r="B123" s="38"/>
      <c r="C123" s="198" t="s">
        <v>86</v>
      </c>
      <c r="D123" s="198" t="s">
        <v>189</v>
      </c>
      <c r="E123" s="199" t="s">
        <v>787</v>
      </c>
      <c r="F123" s="200" t="s">
        <v>788</v>
      </c>
      <c r="G123" s="201" t="s">
        <v>299</v>
      </c>
      <c r="H123" s="202">
        <v>1</v>
      </c>
      <c r="I123" s="203"/>
      <c r="J123" s="204">
        <f>ROUND(I123*H123,2)</f>
        <v>0</v>
      </c>
      <c r="K123" s="200" t="s">
        <v>193</v>
      </c>
      <c r="L123" s="43"/>
      <c r="M123" s="205" t="s">
        <v>1</v>
      </c>
      <c r="N123" s="206" t="s">
        <v>44</v>
      </c>
      <c r="O123" s="90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9" t="s">
        <v>214</v>
      </c>
      <c r="AT123" s="209" t="s">
        <v>189</v>
      </c>
      <c r="AU123" s="209" t="s">
        <v>86</v>
      </c>
      <c r="AY123" s="16" t="s">
        <v>195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6" t="s">
        <v>86</v>
      </c>
      <c r="BK123" s="210">
        <f>ROUND(I123*H123,2)</f>
        <v>0</v>
      </c>
      <c r="BL123" s="16" t="s">
        <v>214</v>
      </c>
      <c r="BM123" s="209" t="s">
        <v>789</v>
      </c>
    </row>
    <row r="124" s="2" customFormat="1">
      <c r="A124" s="37"/>
      <c r="B124" s="38"/>
      <c r="C124" s="39"/>
      <c r="D124" s="211" t="s">
        <v>197</v>
      </c>
      <c r="E124" s="39"/>
      <c r="F124" s="212" t="s">
        <v>790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197</v>
      </c>
      <c r="AU124" s="16" t="s">
        <v>86</v>
      </c>
    </row>
    <row r="125" s="2" customFormat="1">
      <c r="A125" s="37"/>
      <c r="B125" s="38"/>
      <c r="C125" s="39"/>
      <c r="D125" s="211" t="s">
        <v>199</v>
      </c>
      <c r="E125" s="39"/>
      <c r="F125" s="216" t="s">
        <v>428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199</v>
      </c>
      <c r="AU125" s="16" t="s">
        <v>86</v>
      </c>
    </row>
    <row r="126" s="2" customFormat="1">
      <c r="A126" s="37"/>
      <c r="B126" s="38"/>
      <c r="C126" s="39"/>
      <c r="D126" s="211" t="s">
        <v>224</v>
      </c>
      <c r="E126" s="39"/>
      <c r="F126" s="216" t="s">
        <v>791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224</v>
      </c>
      <c r="AU126" s="16" t="s">
        <v>86</v>
      </c>
    </row>
    <row r="127" s="2" customFormat="1" ht="55.5" customHeight="1">
      <c r="A127" s="37"/>
      <c r="B127" s="38"/>
      <c r="C127" s="198" t="s">
        <v>88</v>
      </c>
      <c r="D127" s="198" t="s">
        <v>189</v>
      </c>
      <c r="E127" s="199" t="s">
        <v>477</v>
      </c>
      <c r="F127" s="200" t="s">
        <v>478</v>
      </c>
      <c r="G127" s="201" t="s">
        <v>213</v>
      </c>
      <c r="H127" s="202">
        <v>348.63</v>
      </c>
      <c r="I127" s="203"/>
      <c r="J127" s="204">
        <f>ROUND(I127*H127,2)</f>
        <v>0</v>
      </c>
      <c r="K127" s="200" t="s">
        <v>193</v>
      </c>
      <c r="L127" s="43"/>
      <c r="M127" s="205" t="s">
        <v>1</v>
      </c>
      <c r="N127" s="206" t="s">
        <v>44</v>
      </c>
      <c r="O127" s="90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214</v>
      </c>
      <c r="AT127" s="209" t="s">
        <v>189</v>
      </c>
      <c r="AU127" s="209" t="s">
        <v>86</v>
      </c>
      <c r="AY127" s="16" t="s">
        <v>195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86</v>
      </c>
      <c r="BK127" s="210">
        <f>ROUND(I127*H127,2)</f>
        <v>0</v>
      </c>
      <c r="BL127" s="16" t="s">
        <v>214</v>
      </c>
      <c r="BM127" s="209" t="s">
        <v>792</v>
      </c>
    </row>
    <row r="128" s="2" customFormat="1">
      <c r="A128" s="37"/>
      <c r="B128" s="38"/>
      <c r="C128" s="39"/>
      <c r="D128" s="211" t="s">
        <v>197</v>
      </c>
      <c r="E128" s="39"/>
      <c r="F128" s="212" t="s">
        <v>480</v>
      </c>
      <c r="G128" s="39"/>
      <c r="H128" s="39"/>
      <c r="I128" s="213"/>
      <c r="J128" s="39"/>
      <c r="K128" s="39"/>
      <c r="L128" s="43"/>
      <c r="M128" s="214"/>
      <c r="N128" s="21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197</v>
      </c>
      <c r="AU128" s="16" t="s">
        <v>86</v>
      </c>
    </row>
    <row r="129" s="2" customFormat="1">
      <c r="A129" s="37"/>
      <c r="B129" s="38"/>
      <c r="C129" s="39"/>
      <c r="D129" s="211" t="s">
        <v>199</v>
      </c>
      <c r="E129" s="39"/>
      <c r="F129" s="216" t="s">
        <v>428</v>
      </c>
      <c r="G129" s="39"/>
      <c r="H129" s="39"/>
      <c r="I129" s="213"/>
      <c r="J129" s="39"/>
      <c r="K129" s="39"/>
      <c r="L129" s="43"/>
      <c r="M129" s="214"/>
      <c r="N129" s="21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199</v>
      </c>
      <c r="AU129" s="16" t="s">
        <v>86</v>
      </c>
    </row>
    <row r="130" s="2" customFormat="1">
      <c r="A130" s="37"/>
      <c r="B130" s="38"/>
      <c r="C130" s="39"/>
      <c r="D130" s="211" t="s">
        <v>224</v>
      </c>
      <c r="E130" s="39"/>
      <c r="F130" s="216" t="s">
        <v>793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224</v>
      </c>
      <c r="AU130" s="16" t="s">
        <v>86</v>
      </c>
    </row>
    <row r="131" s="10" customFormat="1">
      <c r="A131" s="10"/>
      <c r="B131" s="217"/>
      <c r="C131" s="218"/>
      <c r="D131" s="211" t="s">
        <v>207</v>
      </c>
      <c r="E131" s="219" t="s">
        <v>1</v>
      </c>
      <c r="F131" s="220" t="s">
        <v>794</v>
      </c>
      <c r="G131" s="218"/>
      <c r="H131" s="221">
        <v>348.63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27" t="s">
        <v>207</v>
      </c>
      <c r="AU131" s="227" t="s">
        <v>86</v>
      </c>
      <c r="AV131" s="10" t="s">
        <v>88</v>
      </c>
      <c r="AW131" s="10" t="s">
        <v>34</v>
      </c>
      <c r="AX131" s="10" t="s">
        <v>86</v>
      </c>
      <c r="AY131" s="227" t="s">
        <v>195</v>
      </c>
    </row>
    <row r="132" s="2" customFormat="1">
      <c r="A132" s="37"/>
      <c r="B132" s="38"/>
      <c r="C132" s="198" t="s">
        <v>210</v>
      </c>
      <c r="D132" s="198" t="s">
        <v>189</v>
      </c>
      <c r="E132" s="199" t="s">
        <v>431</v>
      </c>
      <c r="F132" s="200" t="s">
        <v>432</v>
      </c>
      <c r="G132" s="201" t="s">
        <v>299</v>
      </c>
      <c r="H132" s="202">
        <v>3</v>
      </c>
      <c r="I132" s="203"/>
      <c r="J132" s="204">
        <f>ROUND(I132*H132,2)</f>
        <v>0</v>
      </c>
      <c r="K132" s="200" t="s">
        <v>193</v>
      </c>
      <c r="L132" s="43"/>
      <c r="M132" s="205" t="s">
        <v>1</v>
      </c>
      <c r="N132" s="206" t="s">
        <v>44</v>
      </c>
      <c r="O132" s="90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9" t="s">
        <v>214</v>
      </c>
      <c r="AT132" s="209" t="s">
        <v>189</v>
      </c>
      <c r="AU132" s="209" t="s">
        <v>86</v>
      </c>
      <c r="AY132" s="16" t="s">
        <v>195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6" t="s">
        <v>86</v>
      </c>
      <c r="BK132" s="210">
        <f>ROUND(I132*H132,2)</f>
        <v>0</v>
      </c>
      <c r="BL132" s="16" t="s">
        <v>214</v>
      </c>
      <c r="BM132" s="209" t="s">
        <v>795</v>
      </c>
    </row>
    <row r="133" s="2" customFormat="1">
      <c r="A133" s="37"/>
      <c r="B133" s="38"/>
      <c r="C133" s="39"/>
      <c r="D133" s="211" t="s">
        <v>197</v>
      </c>
      <c r="E133" s="39"/>
      <c r="F133" s="212" t="s">
        <v>796</v>
      </c>
      <c r="G133" s="39"/>
      <c r="H133" s="39"/>
      <c r="I133" s="213"/>
      <c r="J133" s="39"/>
      <c r="K133" s="39"/>
      <c r="L133" s="43"/>
      <c r="M133" s="214"/>
      <c r="N133" s="21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197</v>
      </c>
      <c r="AU133" s="16" t="s">
        <v>86</v>
      </c>
    </row>
    <row r="134" s="2" customFormat="1">
      <c r="A134" s="37"/>
      <c r="B134" s="38"/>
      <c r="C134" s="39"/>
      <c r="D134" s="211" t="s">
        <v>199</v>
      </c>
      <c r="E134" s="39"/>
      <c r="F134" s="216" t="s">
        <v>797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199</v>
      </c>
      <c r="AU134" s="16" t="s">
        <v>86</v>
      </c>
    </row>
    <row r="135" s="2" customFormat="1">
      <c r="A135" s="37"/>
      <c r="B135" s="38"/>
      <c r="C135" s="39"/>
      <c r="D135" s="211" t="s">
        <v>224</v>
      </c>
      <c r="E135" s="39"/>
      <c r="F135" s="216" t="s">
        <v>798</v>
      </c>
      <c r="G135" s="39"/>
      <c r="H135" s="39"/>
      <c r="I135" s="213"/>
      <c r="J135" s="39"/>
      <c r="K135" s="39"/>
      <c r="L135" s="43"/>
      <c r="M135" s="252"/>
      <c r="N135" s="253"/>
      <c r="O135" s="254"/>
      <c r="P135" s="254"/>
      <c r="Q135" s="254"/>
      <c r="R135" s="254"/>
      <c r="S135" s="254"/>
      <c r="T135" s="255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224</v>
      </c>
      <c r="AU135" s="16" t="s">
        <v>86</v>
      </c>
    </row>
    <row r="136" s="2" customFormat="1" ht="6.96" customHeight="1">
      <c r="A136" s="37"/>
      <c r="B136" s="65"/>
      <c r="C136" s="66"/>
      <c r="D136" s="66"/>
      <c r="E136" s="66"/>
      <c r="F136" s="66"/>
      <c r="G136" s="66"/>
      <c r="H136" s="66"/>
      <c r="I136" s="66"/>
      <c r="J136" s="66"/>
      <c r="K136" s="66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waVP6u/rYogZ39xVNIqrqrmsfxs3+r68zjabRQWL9RRp3zV83COzCCZMBPzl6+CATOcGh39labDFm/wJPchx4Q==" hashValue="wwSe570g9Vtywv/N8PSqq4VlFnzC5MkhkKX6oM/trwMMXACj9p3Vn/amQpSrWRlmFmqf+mwIfXDZyAOKdyt4qw==" algorithmName="SHA-512" password="CC35"/>
  <autoFilter ref="C120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23.25" customHeight="1">
      <c r="A9" s="37"/>
      <c r="B9" s="43"/>
      <c r="C9" s="37"/>
      <c r="D9" s="37"/>
      <c r="E9" s="150" t="s">
        <v>799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800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ROUND((SUM(BE122:BE280)),  2)</f>
        <v>0</v>
      </c>
      <c r="G35" s="37"/>
      <c r="H35" s="37"/>
      <c r="I35" s="163">
        <v>0.20999999999999999</v>
      </c>
      <c r="J35" s="162">
        <f>ROUND(((SUM(BE122:BE280))*I35),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ROUND((SUM(BF122:BF280)),  2)</f>
        <v>0</v>
      </c>
      <c r="G36" s="37"/>
      <c r="H36" s="37"/>
      <c r="I36" s="163">
        <v>0.14999999999999999</v>
      </c>
      <c r="J36" s="162">
        <f>ROUND(((SUM(BF122:BF280))*I36),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ROUND((SUM(BG122:BG280)),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ROUND((SUM(BH122:BH280)),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ROUND((SUM(BI122:BI280)),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23.25" customHeight="1">
      <c r="A87" s="37"/>
      <c r="B87" s="38"/>
      <c r="C87" s="39"/>
      <c r="D87" s="39"/>
      <c r="E87" s="182" t="s">
        <v>799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A.5.1 - Práce na přejezdu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12" customFormat="1" ht="24.96" customHeight="1">
      <c r="A99" s="12"/>
      <c r="B99" s="259"/>
      <c r="C99" s="260"/>
      <c r="D99" s="261" t="s">
        <v>801</v>
      </c>
      <c r="E99" s="262"/>
      <c r="F99" s="262"/>
      <c r="G99" s="262"/>
      <c r="H99" s="262"/>
      <c r="I99" s="262"/>
      <c r="J99" s="263">
        <f>J123</f>
        <v>0</v>
      </c>
      <c r="K99" s="260"/>
      <c r="L99" s="264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4" customFormat="1" ht="19.92" customHeight="1">
      <c r="A100" s="14"/>
      <c r="B100" s="279"/>
      <c r="C100" s="132"/>
      <c r="D100" s="280" t="s">
        <v>802</v>
      </c>
      <c r="E100" s="281"/>
      <c r="F100" s="281"/>
      <c r="G100" s="281"/>
      <c r="H100" s="281"/>
      <c r="I100" s="281"/>
      <c r="J100" s="282">
        <f>J124</f>
        <v>0</v>
      </c>
      <c r="K100" s="132"/>
      <c r="L100" s="28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/>
    <row r="104" hidden="1"/>
    <row r="105" hidden="1"/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176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Oprava přejezdů v obvodu ST Karlovy Vary 2021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167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23.25" customHeight="1">
      <c r="A112" s="37"/>
      <c r="B112" s="38"/>
      <c r="C112" s="39"/>
      <c r="D112" s="39"/>
      <c r="E112" s="182" t="s">
        <v>799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169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A.5.1 - Práce na přejezdu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>ST Karlovy Vary</v>
      </c>
      <c r="G116" s="39"/>
      <c r="H116" s="39"/>
      <c r="I116" s="31" t="s">
        <v>22</v>
      </c>
      <c r="J116" s="78" t="str">
        <f>IF(J14="","",J14)</f>
        <v>20. 1. 2021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>Správa železnic,s.o.;OŘ ÚNL - ST K.Vary</v>
      </c>
      <c r="G118" s="39"/>
      <c r="H118" s="39"/>
      <c r="I118" s="31" t="s">
        <v>32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IF(E20="","",E20)</f>
        <v>Vyplň údaj</v>
      </c>
      <c r="G119" s="39"/>
      <c r="H119" s="39"/>
      <c r="I119" s="31" t="s">
        <v>35</v>
      </c>
      <c r="J119" s="35" t="str">
        <f>E26</f>
        <v>Pavlína Liprtová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9" customFormat="1" ht="29.28" customHeight="1">
      <c r="A121" s="187"/>
      <c r="B121" s="188"/>
      <c r="C121" s="189" t="s">
        <v>177</v>
      </c>
      <c r="D121" s="190" t="s">
        <v>64</v>
      </c>
      <c r="E121" s="190" t="s">
        <v>60</v>
      </c>
      <c r="F121" s="190" t="s">
        <v>61</v>
      </c>
      <c r="G121" s="190" t="s">
        <v>178</v>
      </c>
      <c r="H121" s="190" t="s">
        <v>179</v>
      </c>
      <c r="I121" s="190" t="s">
        <v>180</v>
      </c>
      <c r="J121" s="190" t="s">
        <v>173</v>
      </c>
      <c r="K121" s="191" t="s">
        <v>181</v>
      </c>
      <c r="L121" s="192"/>
      <c r="M121" s="99" t="s">
        <v>1</v>
      </c>
      <c r="N121" s="100" t="s">
        <v>43</v>
      </c>
      <c r="O121" s="100" t="s">
        <v>182</v>
      </c>
      <c r="P121" s="100" t="s">
        <v>183</v>
      </c>
      <c r="Q121" s="100" t="s">
        <v>184</v>
      </c>
      <c r="R121" s="100" t="s">
        <v>185</v>
      </c>
      <c r="S121" s="100" t="s">
        <v>186</v>
      </c>
      <c r="T121" s="101" t="s">
        <v>187</v>
      </c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</row>
    <row r="122" s="2" customFormat="1" ht="22.8" customHeight="1">
      <c r="A122" s="37"/>
      <c r="B122" s="38"/>
      <c r="C122" s="106" t="s">
        <v>188</v>
      </c>
      <c r="D122" s="39"/>
      <c r="E122" s="39"/>
      <c r="F122" s="39"/>
      <c r="G122" s="39"/>
      <c r="H122" s="39"/>
      <c r="I122" s="39"/>
      <c r="J122" s="193">
        <f>BK122</f>
        <v>0</v>
      </c>
      <c r="K122" s="39"/>
      <c r="L122" s="43"/>
      <c r="M122" s="102"/>
      <c r="N122" s="194"/>
      <c r="O122" s="103"/>
      <c r="P122" s="195">
        <f>P123</f>
        <v>0</v>
      </c>
      <c r="Q122" s="103"/>
      <c r="R122" s="195">
        <f>R123</f>
        <v>485.032465</v>
      </c>
      <c r="S122" s="103"/>
      <c r="T122" s="196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78</v>
      </c>
      <c r="AU122" s="16" t="s">
        <v>175</v>
      </c>
      <c r="BK122" s="197">
        <f>BK123</f>
        <v>0</v>
      </c>
    </row>
    <row r="123" s="13" customFormat="1" ht="25.92" customHeight="1">
      <c r="A123" s="13"/>
      <c r="B123" s="265"/>
      <c r="C123" s="266"/>
      <c r="D123" s="267" t="s">
        <v>78</v>
      </c>
      <c r="E123" s="268" t="s">
        <v>803</v>
      </c>
      <c r="F123" s="268" t="s">
        <v>804</v>
      </c>
      <c r="G123" s="266"/>
      <c r="H123" s="266"/>
      <c r="I123" s="269"/>
      <c r="J123" s="270">
        <f>BK123</f>
        <v>0</v>
      </c>
      <c r="K123" s="266"/>
      <c r="L123" s="271"/>
      <c r="M123" s="272"/>
      <c r="N123" s="273"/>
      <c r="O123" s="273"/>
      <c r="P123" s="274">
        <f>P124</f>
        <v>0</v>
      </c>
      <c r="Q123" s="273"/>
      <c r="R123" s="274">
        <f>R124</f>
        <v>485.032465</v>
      </c>
      <c r="S123" s="273"/>
      <c r="T123" s="275">
        <f>T124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276" t="s">
        <v>86</v>
      </c>
      <c r="AT123" s="277" t="s">
        <v>78</v>
      </c>
      <c r="AU123" s="277" t="s">
        <v>79</v>
      </c>
      <c r="AY123" s="276" t="s">
        <v>195</v>
      </c>
      <c r="BK123" s="278">
        <f>BK124</f>
        <v>0</v>
      </c>
    </row>
    <row r="124" s="13" customFormat="1" ht="22.8" customHeight="1">
      <c r="A124" s="13"/>
      <c r="B124" s="265"/>
      <c r="C124" s="266"/>
      <c r="D124" s="267" t="s">
        <v>78</v>
      </c>
      <c r="E124" s="284" t="s">
        <v>226</v>
      </c>
      <c r="F124" s="284" t="s">
        <v>805</v>
      </c>
      <c r="G124" s="266"/>
      <c r="H124" s="266"/>
      <c r="I124" s="269"/>
      <c r="J124" s="285">
        <f>BK124</f>
        <v>0</v>
      </c>
      <c r="K124" s="266"/>
      <c r="L124" s="271"/>
      <c r="M124" s="272"/>
      <c r="N124" s="273"/>
      <c r="O124" s="273"/>
      <c r="P124" s="274">
        <f>SUM(P125:P280)</f>
        <v>0</v>
      </c>
      <c r="Q124" s="273"/>
      <c r="R124" s="274">
        <f>SUM(R125:R280)</f>
        <v>485.032465</v>
      </c>
      <c r="S124" s="273"/>
      <c r="T124" s="275">
        <f>SUM(T125:T280)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276" t="s">
        <v>86</v>
      </c>
      <c r="AT124" s="277" t="s">
        <v>78</v>
      </c>
      <c r="AU124" s="277" t="s">
        <v>86</v>
      </c>
      <c r="AY124" s="276" t="s">
        <v>195</v>
      </c>
      <c r="BK124" s="278">
        <f>SUM(BK125:BK280)</f>
        <v>0</v>
      </c>
    </row>
    <row r="125" s="2" customFormat="1" ht="21.75" customHeight="1">
      <c r="A125" s="37"/>
      <c r="B125" s="38"/>
      <c r="C125" s="198" t="s">
        <v>86</v>
      </c>
      <c r="D125" s="198" t="s">
        <v>189</v>
      </c>
      <c r="E125" s="199" t="s">
        <v>190</v>
      </c>
      <c r="F125" s="200" t="s">
        <v>191</v>
      </c>
      <c r="G125" s="201" t="s">
        <v>192</v>
      </c>
      <c r="H125" s="202">
        <v>12.5</v>
      </c>
      <c r="I125" s="203"/>
      <c r="J125" s="204">
        <f>ROUND(I125*H125,2)</f>
        <v>0</v>
      </c>
      <c r="K125" s="200" t="s">
        <v>193</v>
      </c>
      <c r="L125" s="43"/>
      <c r="M125" s="205" t="s">
        <v>1</v>
      </c>
      <c r="N125" s="206" t="s">
        <v>44</v>
      </c>
      <c r="O125" s="9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9" t="s">
        <v>194</v>
      </c>
      <c r="AT125" s="209" t="s">
        <v>189</v>
      </c>
      <c r="AU125" s="209" t="s">
        <v>88</v>
      </c>
      <c r="AY125" s="16" t="s">
        <v>195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6" t="s">
        <v>86</v>
      </c>
      <c r="BK125" s="210">
        <f>ROUND(I125*H125,2)</f>
        <v>0</v>
      </c>
      <c r="BL125" s="16" t="s">
        <v>194</v>
      </c>
      <c r="BM125" s="209" t="s">
        <v>806</v>
      </c>
    </row>
    <row r="126" s="2" customFormat="1">
      <c r="A126" s="37"/>
      <c r="B126" s="38"/>
      <c r="C126" s="39"/>
      <c r="D126" s="211" t="s">
        <v>197</v>
      </c>
      <c r="E126" s="39"/>
      <c r="F126" s="212" t="s">
        <v>198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197</v>
      </c>
      <c r="AU126" s="16" t="s">
        <v>88</v>
      </c>
    </row>
    <row r="127" s="2" customFormat="1">
      <c r="A127" s="37"/>
      <c r="B127" s="38"/>
      <c r="C127" s="39"/>
      <c r="D127" s="211" t="s">
        <v>199</v>
      </c>
      <c r="E127" s="39"/>
      <c r="F127" s="216" t="s">
        <v>200</v>
      </c>
      <c r="G127" s="39"/>
      <c r="H127" s="39"/>
      <c r="I127" s="213"/>
      <c r="J127" s="39"/>
      <c r="K127" s="39"/>
      <c r="L127" s="43"/>
      <c r="M127" s="214"/>
      <c r="N127" s="21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199</v>
      </c>
      <c r="AU127" s="16" t="s">
        <v>88</v>
      </c>
    </row>
    <row r="128" s="10" customFormat="1">
      <c r="A128" s="10"/>
      <c r="B128" s="217"/>
      <c r="C128" s="218"/>
      <c r="D128" s="211" t="s">
        <v>207</v>
      </c>
      <c r="E128" s="219" t="s">
        <v>1</v>
      </c>
      <c r="F128" s="220" t="s">
        <v>807</v>
      </c>
      <c r="G128" s="218"/>
      <c r="H128" s="221">
        <v>12.5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7" t="s">
        <v>207</v>
      </c>
      <c r="AU128" s="227" t="s">
        <v>88</v>
      </c>
      <c r="AV128" s="10" t="s">
        <v>88</v>
      </c>
      <c r="AW128" s="10" t="s">
        <v>34</v>
      </c>
      <c r="AX128" s="10" t="s">
        <v>86</v>
      </c>
      <c r="AY128" s="227" t="s">
        <v>195</v>
      </c>
    </row>
    <row r="129" s="2" customFormat="1">
      <c r="A129" s="37"/>
      <c r="B129" s="38"/>
      <c r="C129" s="198" t="s">
        <v>88</v>
      </c>
      <c r="D129" s="198" t="s">
        <v>189</v>
      </c>
      <c r="E129" s="199" t="s">
        <v>201</v>
      </c>
      <c r="F129" s="200" t="s">
        <v>202</v>
      </c>
      <c r="G129" s="201" t="s">
        <v>203</v>
      </c>
      <c r="H129" s="202">
        <v>92.439999999999998</v>
      </c>
      <c r="I129" s="203"/>
      <c r="J129" s="204">
        <f>ROUND(I129*H129,2)</f>
        <v>0</v>
      </c>
      <c r="K129" s="200" t="s">
        <v>193</v>
      </c>
      <c r="L129" s="43"/>
      <c r="M129" s="205" t="s">
        <v>1</v>
      </c>
      <c r="N129" s="206" t="s">
        <v>44</v>
      </c>
      <c r="O129" s="90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9" t="s">
        <v>194</v>
      </c>
      <c r="AT129" s="209" t="s">
        <v>189</v>
      </c>
      <c r="AU129" s="209" t="s">
        <v>88</v>
      </c>
      <c r="AY129" s="16" t="s">
        <v>195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6" t="s">
        <v>86</v>
      </c>
      <c r="BK129" s="210">
        <f>ROUND(I129*H129,2)</f>
        <v>0</v>
      </c>
      <c r="BL129" s="16" t="s">
        <v>194</v>
      </c>
      <c r="BM129" s="209" t="s">
        <v>808</v>
      </c>
    </row>
    <row r="130" s="2" customFormat="1">
      <c r="A130" s="37"/>
      <c r="B130" s="38"/>
      <c r="C130" s="39"/>
      <c r="D130" s="211" t="s">
        <v>197</v>
      </c>
      <c r="E130" s="39"/>
      <c r="F130" s="212" t="s">
        <v>205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197</v>
      </c>
      <c r="AU130" s="16" t="s">
        <v>88</v>
      </c>
    </row>
    <row r="131" s="2" customFormat="1">
      <c r="A131" s="37"/>
      <c r="B131" s="38"/>
      <c r="C131" s="39"/>
      <c r="D131" s="211" t="s">
        <v>199</v>
      </c>
      <c r="E131" s="39"/>
      <c r="F131" s="216" t="s">
        <v>206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199</v>
      </c>
      <c r="AU131" s="16" t="s">
        <v>88</v>
      </c>
    </row>
    <row r="132" s="10" customFormat="1">
      <c r="A132" s="10"/>
      <c r="B132" s="217"/>
      <c r="C132" s="218"/>
      <c r="D132" s="211" t="s">
        <v>207</v>
      </c>
      <c r="E132" s="219" t="s">
        <v>1</v>
      </c>
      <c r="F132" s="220" t="s">
        <v>809</v>
      </c>
      <c r="G132" s="218"/>
      <c r="H132" s="221">
        <v>8.0399999999999991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7" t="s">
        <v>207</v>
      </c>
      <c r="AU132" s="227" t="s">
        <v>88</v>
      </c>
      <c r="AV132" s="10" t="s">
        <v>88</v>
      </c>
      <c r="AW132" s="10" t="s">
        <v>34</v>
      </c>
      <c r="AX132" s="10" t="s">
        <v>79</v>
      </c>
      <c r="AY132" s="227" t="s">
        <v>195</v>
      </c>
    </row>
    <row r="133" s="10" customFormat="1">
      <c r="A133" s="10"/>
      <c r="B133" s="217"/>
      <c r="C133" s="218"/>
      <c r="D133" s="211" t="s">
        <v>207</v>
      </c>
      <c r="E133" s="219" t="s">
        <v>1</v>
      </c>
      <c r="F133" s="220" t="s">
        <v>810</v>
      </c>
      <c r="G133" s="218"/>
      <c r="H133" s="221">
        <v>32.399999999999999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7" t="s">
        <v>207</v>
      </c>
      <c r="AU133" s="227" t="s">
        <v>88</v>
      </c>
      <c r="AV133" s="10" t="s">
        <v>88</v>
      </c>
      <c r="AW133" s="10" t="s">
        <v>34</v>
      </c>
      <c r="AX133" s="10" t="s">
        <v>79</v>
      </c>
      <c r="AY133" s="227" t="s">
        <v>195</v>
      </c>
    </row>
    <row r="134" s="10" customFormat="1">
      <c r="A134" s="10"/>
      <c r="B134" s="217"/>
      <c r="C134" s="218"/>
      <c r="D134" s="211" t="s">
        <v>207</v>
      </c>
      <c r="E134" s="219" t="s">
        <v>1</v>
      </c>
      <c r="F134" s="220" t="s">
        <v>811</v>
      </c>
      <c r="G134" s="218"/>
      <c r="H134" s="221">
        <v>52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27" t="s">
        <v>207</v>
      </c>
      <c r="AU134" s="227" t="s">
        <v>88</v>
      </c>
      <c r="AV134" s="10" t="s">
        <v>88</v>
      </c>
      <c r="AW134" s="10" t="s">
        <v>34</v>
      </c>
      <c r="AX134" s="10" t="s">
        <v>79</v>
      </c>
      <c r="AY134" s="227" t="s">
        <v>195</v>
      </c>
    </row>
    <row r="135" s="11" customFormat="1">
      <c r="A135" s="11"/>
      <c r="B135" s="228"/>
      <c r="C135" s="229"/>
      <c r="D135" s="211" t="s">
        <v>207</v>
      </c>
      <c r="E135" s="230" t="s">
        <v>1</v>
      </c>
      <c r="F135" s="231" t="s">
        <v>209</v>
      </c>
      <c r="G135" s="229"/>
      <c r="H135" s="232">
        <v>92.439999999999998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38" t="s">
        <v>207</v>
      </c>
      <c r="AU135" s="238" t="s">
        <v>88</v>
      </c>
      <c r="AV135" s="11" t="s">
        <v>194</v>
      </c>
      <c r="AW135" s="11" t="s">
        <v>34</v>
      </c>
      <c r="AX135" s="11" t="s">
        <v>86</v>
      </c>
      <c r="AY135" s="238" t="s">
        <v>195</v>
      </c>
    </row>
    <row r="136" s="2" customFormat="1">
      <c r="A136" s="37"/>
      <c r="B136" s="38"/>
      <c r="C136" s="198" t="s">
        <v>210</v>
      </c>
      <c r="D136" s="198" t="s">
        <v>189</v>
      </c>
      <c r="E136" s="199" t="s">
        <v>812</v>
      </c>
      <c r="F136" s="200" t="s">
        <v>813</v>
      </c>
      <c r="G136" s="201" t="s">
        <v>192</v>
      </c>
      <c r="H136" s="202">
        <v>13.4</v>
      </c>
      <c r="I136" s="203"/>
      <c r="J136" s="204">
        <f>ROUND(I136*H136,2)</f>
        <v>0</v>
      </c>
      <c r="K136" s="200" t="s">
        <v>193</v>
      </c>
      <c r="L136" s="43"/>
      <c r="M136" s="205" t="s">
        <v>1</v>
      </c>
      <c r="N136" s="206" t="s">
        <v>44</v>
      </c>
      <c r="O136" s="90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9" t="s">
        <v>194</v>
      </c>
      <c r="AT136" s="209" t="s">
        <v>189</v>
      </c>
      <c r="AU136" s="209" t="s">
        <v>88</v>
      </c>
      <c r="AY136" s="16" t="s">
        <v>195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6" t="s">
        <v>86</v>
      </c>
      <c r="BK136" s="210">
        <f>ROUND(I136*H136,2)</f>
        <v>0</v>
      </c>
      <c r="BL136" s="16" t="s">
        <v>194</v>
      </c>
      <c r="BM136" s="209" t="s">
        <v>814</v>
      </c>
    </row>
    <row r="137" s="2" customFormat="1">
      <c r="A137" s="37"/>
      <c r="B137" s="38"/>
      <c r="C137" s="39"/>
      <c r="D137" s="211" t="s">
        <v>197</v>
      </c>
      <c r="E137" s="39"/>
      <c r="F137" s="212" t="s">
        <v>815</v>
      </c>
      <c r="G137" s="39"/>
      <c r="H137" s="39"/>
      <c r="I137" s="213"/>
      <c r="J137" s="39"/>
      <c r="K137" s="39"/>
      <c r="L137" s="43"/>
      <c r="M137" s="214"/>
      <c r="N137" s="21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197</v>
      </c>
      <c r="AU137" s="16" t="s">
        <v>88</v>
      </c>
    </row>
    <row r="138" s="2" customFormat="1">
      <c r="A138" s="37"/>
      <c r="B138" s="38"/>
      <c r="C138" s="39"/>
      <c r="D138" s="211" t="s">
        <v>199</v>
      </c>
      <c r="E138" s="39"/>
      <c r="F138" s="216" t="s">
        <v>609</v>
      </c>
      <c r="G138" s="39"/>
      <c r="H138" s="39"/>
      <c r="I138" s="213"/>
      <c r="J138" s="39"/>
      <c r="K138" s="39"/>
      <c r="L138" s="43"/>
      <c r="M138" s="214"/>
      <c r="N138" s="21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199</v>
      </c>
      <c r="AU138" s="16" t="s">
        <v>88</v>
      </c>
    </row>
    <row r="139" s="10" customFormat="1">
      <c r="A139" s="10"/>
      <c r="B139" s="217"/>
      <c r="C139" s="218"/>
      <c r="D139" s="211" t="s">
        <v>207</v>
      </c>
      <c r="E139" s="219" t="s">
        <v>1</v>
      </c>
      <c r="F139" s="220" t="s">
        <v>816</v>
      </c>
      <c r="G139" s="218"/>
      <c r="H139" s="221">
        <v>13.4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7" t="s">
        <v>207</v>
      </c>
      <c r="AU139" s="227" t="s">
        <v>88</v>
      </c>
      <c r="AV139" s="10" t="s">
        <v>88</v>
      </c>
      <c r="AW139" s="10" t="s">
        <v>34</v>
      </c>
      <c r="AX139" s="10" t="s">
        <v>86</v>
      </c>
      <c r="AY139" s="227" t="s">
        <v>195</v>
      </c>
    </row>
    <row r="140" s="2" customFormat="1" ht="21.75" customHeight="1">
      <c r="A140" s="37"/>
      <c r="B140" s="38"/>
      <c r="C140" s="198" t="s">
        <v>296</v>
      </c>
      <c r="D140" s="198" t="s">
        <v>189</v>
      </c>
      <c r="E140" s="199" t="s">
        <v>709</v>
      </c>
      <c r="F140" s="200" t="s">
        <v>710</v>
      </c>
      <c r="G140" s="201" t="s">
        <v>192</v>
      </c>
      <c r="H140" s="202">
        <v>13.4</v>
      </c>
      <c r="I140" s="203"/>
      <c r="J140" s="204">
        <f>ROUND(I140*H140,2)</f>
        <v>0</v>
      </c>
      <c r="K140" s="200" t="s">
        <v>193</v>
      </c>
      <c r="L140" s="43"/>
      <c r="M140" s="205" t="s">
        <v>1</v>
      </c>
      <c r="N140" s="206" t="s">
        <v>44</v>
      </c>
      <c r="O140" s="90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9" t="s">
        <v>194</v>
      </c>
      <c r="AT140" s="209" t="s">
        <v>189</v>
      </c>
      <c r="AU140" s="209" t="s">
        <v>88</v>
      </c>
      <c r="AY140" s="16" t="s">
        <v>195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6" t="s">
        <v>86</v>
      </c>
      <c r="BK140" s="210">
        <f>ROUND(I140*H140,2)</f>
        <v>0</v>
      </c>
      <c r="BL140" s="16" t="s">
        <v>194</v>
      </c>
      <c r="BM140" s="209" t="s">
        <v>817</v>
      </c>
    </row>
    <row r="141" s="2" customFormat="1">
      <c r="A141" s="37"/>
      <c r="B141" s="38"/>
      <c r="C141" s="39"/>
      <c r="D141" s="211" t="s">
        <v>197</v>
      </c>
      <c r="E141" s="39"/>
      <c r="F141" s="212" t="s">
        <v>712</v>
      </c>
      <c r="G141" s="39"/>
      <c r="H141" s="39"/>
      <c r="I141" s="213"/>
      <c r="J141" s="39"/>
      <c r="K141" s="39"/>
      <c r="L141" s="43"/>
      <c r="M141" s="214"/>
      <c r="N141" s="21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197</v>
      </c>
      <c r="AU141" s="16" t="s">
        <v>88</v>
      </c>
    </row>
    <row r="142" s="2" customFormat="1">
      <c r="A142" s="37"/>
      <c r="B142" s="38"/>
      <c r="C142" s="39"/>
      <c r="D142" s="211" t="s">
        <v>199</v>
      </c>
      <c r="E142" s="39"/>
      <c r="F142" s="216" t="s">
        <v>713</v>
      </c>
      <c r="G142" s="39"/>
      <c r="H142" s="39"/>
      <c r="I142" s="213"/>
      <c r="J142" s="39"/>
      <c r="K142" s="39"/>
      <c r="L142" s="43"/>
      <c r="M142" s="214"/>
      <c r="N142" s="21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199</v>
      </c>
      <c r="AU142" s="16" t="s">
        <v>88</v>
      </c>
    </row>
    <row r="143" s="2" customFormat="1" ht="21.75" customHeight="1">
      <c r="A143" s="37"/>
      <c r="B143" s="38"/>
      <c r="C143" s="198" t="s">
        <v>194</v>
      </c>
      <c r="D143" s="198" t="s">
        <v>189</v>
      </c>
      <c r="E143" s="199" t="s">
        <v>632</v>
      </c>
      <c r="F143" s="200" t="s">
        <v>633</v>
      </c>
      <c r="G143" s="201" t="s">
        <v>634</v>
      </c>
      <c r="H143" s="202">
        <v>4</v>
      </c>
      <c r="I143" s="203"/>
      <c r="J143" s="204">
        <f>ROUND(I143*H143,2)</f>
        <v>0</v>
      </c>
      <c r="K143" s="200" t="s">
        <v>193</v>
      </c>
      <c r="L143" s="43"/>
      <c r="M143" s="205" t="s">
        <v>1</v>
      </c>
      <c r="N143" s="206" t="s">
        <v>44</v>
      </c>
      <c r="O143" s="90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9" t="s">
        <v>194</v>
      </c>
      <c r="AT143" s="209" t="s">
        <v>189</v>
      </c>
      <c r="AU143" s="209" t="s">
        <v>88</v>
      </c>
      <c r="AY143" s="16" t="s">
        <v>195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6" t="s">
        <v>86</v>
      </c>
      <c r="BK143" s="210">
        <f>ROUND(I143*H143,2)</f>
        <v>0</v>
      </c>
      <c r="BL143" s="16" t="s">
        <v>194</v>
      </c>
      <c r="BM143" s="209" t="s">
        <v>818</v>
      </c>
    </row>
    <row r="144" s="2" customFormat="1">
      <c r="A144" s="37"/>
      <c r="B144" s="38"/>
      <c r="C144" s="39"/>
      <c r="D144" s="211" t="s">
        <v>197</v>
      </c>
      <c r="E144" s="39"/>
      <c r="F144" s="212" t="s">
        <v>636</v>
      </c>
      <c r="G144" s="39"/>
      <c r="H144" s="39"/>
      <c r="I144" s="213"/>
      <c r="J144" s="39"/>
      <c r="K144" s="39"/>
      <c r="L144" s="43"/>
      <c r="M144" s="214"/>
      <c r="N144" s="21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197</v>
      </c>
      <c r="AU144" s="16" t="s">
        <v>88</v>
      </c>
    </row>
    <row r="145" s="2" customFormat="1">
      <c r="A145" s="37"/>
      <c r="B145" s="38"/>
      <c r="C145" s="39"/>
      <c r="D145" s="211" t="s">
        <v>199</v>
      </c>
      <c r="E145" s="39"/>
      <c r="F145" s="216" t="s">
        <v>637</v>
      </c>
      <c r="G145" s="39"/>
      <c r="H145" s="39"/>
      <c r="I145" s="213"/>
      <c r="J145" s="39"/>
      <c r="K145" s="39"/>
      <c r="L145" s="43"/>
      <c r="M145" s="214"/>
      <c r="N145" s="21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199</v>
      </c>
      <c r="AU145" s="16" t="s">
        <v>88</v>
      </c>
    </row>
    <row r="146" s="2" customFormat="1">
      <c r="A146" s="37"/>
      <c r="B146" s="38"/>
      <c r="C146" s="198" t="s">
        <v>226</v>
      </c>
      <c r="D146" s="198" t="s">
        <v>189</v>
      </c>
      <c r="E146" s="199" t="s">
        <v>819</v>
      </c>
      <c r="F146" s="200" t="s">
        <v>820</v>
      </c>
      <c r="G146" s="201" t="s">
        <v>634</v>
      </c>
      <c r="H146" s="202">
        <v>4</v>
      </c>
      <c r="I146" s="203"/>
      <c r="J146" s="204">
        <f>ROUND(I146*H146,2)</f>
        <v>0</v>
      </c>
      <c r="K146" s="200" t="s">
        <v>193</v>
      </c>
      <c r="L146" s="43"/>
      <c r="M146" s="205" t="s">
        <v>1</v>
      </c>
      <c r="N146" s="206" t="s">
        <v>44</v>
      </c>
      <c r="O146" s="90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9" t="s">
        <v>194</v>
      </c>
      <c r="AT146" s="209" t="s">
        <v>189</v>
      </c>
      <c r="AU146" s="209" t="s">
        <v>88</v>
      </c>
      <c r="AY146" s="16" t="s">
        <v>195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6" t="s">
        <v>86</v>
      </c>
      <c r="BK146" s="210">
        <f>ROUND(I146*H146,2)</f>
        <v>0</v>
      </c>
      <c r="BL146" s="16" t="s">
        <v>194</v>
      </c>
      <c r="BM146" s="209" t="s">
        <v>821</v>
      </c>
    </row>
    <row r="147" s="2" customFormat="1">
      <c r="A147" s="37"/>
      <c r="B147" s="38"/>
      <c r="C147" s="39"/>
      <c r="D147" s="211" t="s">
        <v>197</v>
      </c>
      <c r="E147" s="39"/>
      <c r="F147" s="212" t="s">
        <v>822</v>
      </c>
      <c r="G147" s="39"/>
      <c r="H147" s="39"/>
      <c r="I147" s="213"/>
      <c r="J147" s="39"/>
      <c r="K147" s="39"/>
      <c r="L147" s="43"/>
      <c r="M147" s="214"/>
      <c r="N147" s="21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197</v>
      </c>
      <c r="AU147" s="16" t="s">
        <v>88</v>
      </c>
    </row>
    <row r="148" s="2" customFormat="1">
      <c r="A148" s="37"/>
      <c r="B148" s="38"/>
      <c r="C148" s="39"/>
      <c r="D148" s="211" t="s">
        <v>199</v>
      </c>
      <c r="E148" s="39"/>
      <c r="F148" s="216" t="s">
        <v>823</v>
      </c>
      <c r="G148" s="39"/>
      <c r="H148" s="39"/>
      <c r="I148" s="213"/>
      <c r="J148" s="39"/>
      <c r="K148" s="39"/>
      <c r="L148" s="43"/>
      <c r="M148" s="214"/>
      <c r="N148" s="21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199</v>
      </c>
      <c r="AU148" s="16" t="s">
        <v>88</v>
      </c>
    </row>
    <row r="149" s="2" customFormat="1" ht="16.5" customHeight="1">
      <c r="A149" s="37"/>
      <c r="B149" s="38"/>
      <c r="C149" s="198" t="s">
        <v>232</v>
      </c>
      <c r="D149" s="198" t="s">
        <v>189</v>
      </c>
      <c r="E149" s="199" t="s">
        <v>824</v>
      </c>
      <c r="F149" s="200" t="s">
        <v>825</v>
      </c>
      <c r="G149" s="201" t="s">
        <v>299</v>
      </c>
      <c r="H149" s="202">
        <v>4</v>
      </c>
      <c r="I149" s="203"/>
      <c r="J149" s="204">
        <f>ROUND(I149*H149,2)</f>
        <v>0</v>
      </c>
      <c r="K149" s="200" t="s">
        <v>193</v>
      </c>
      <c r="L149" s="43"/>
      <c r="M149" s="205" t="s">
        <v>1</v>
      </c>
      <c r="N149" s="206" t="s">
        <v>44</v>
      </c>
      <c r="O149" s="90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9" t="s">
        <v>214</v>
      </c>
      <c r="AT149" s="209" t="s">
        <v>189</v>
      </c>
      <c r="AU149" s="209" t="s">
        <v>88</v>
      </c>
      <c r="AY149" s="16" t="s">
        <v>195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6" t="s">
        <v>86</v>
      </c>
      <c r="BK149" s="210">
        <f>ROUND(I149*H149,2)</f>
        <v>0</v>
      </c>
      <c r="BL149" s="16" t="s">
        <v>214</v>
      </c>
      <c r="BM149" s="209" t="s">
        <v>826</v>
      </c>
    </row>
    <row r="150" s="2" customFormat="1">
      <c r="A150" s="37"/>
      <c r="B150" s="38"/>
      <c r="C150" s="39"/>
      <c r="D150" s="211" t="s">
        <v>197</v>
      </c>
      <c r="E150" s="39"/>
      <c r="F150" s="212" t="s">
        <v>827</v>
      </c>
      <c r="G150" s="39"/>
      <c r="H150" s="39"/>
      <c r="I150" s="213"/>
      <c r="J150" s="39"/>
      <c r="K150" s="39"/>
      <c r="L150" s="43"/>
      <c r="M150" s="214"/>
      <c r="N150" s="21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197</v>
      </c>
      <c r="AU150" s="16" t="s">
        <v>88</v>
      </c>
    </row>
    <row r="151" s="2" customFormat="1" ht="21.75" customHeight="1">
      <c r="A151" s="37"/>
      <c r="B151" s="38"/>
      <c r="C151" s="198" t="s">
        <v>240</v>
      </c>
      <c r="D151" s="198" t="s">
        <v>189</v>
      </c>
      <c r="E151" s="199" t="s">
        <v>828</v>
      </c>
      <c r="F151" s="200" t="s">
        <v>829</v>
      </c>
      <c r="G151" s="201" t="s">
        <v>299</v>
      </c>
      <c r="H151" s="202">
        <v>4</v>
      </c>
      <c r="I151" s="203"/>
      <c r="J151" s="204">
        <f>ROUND(I151*H151,2)</f>
        <v>0</v>
      </c>
      <c r="K151" s="200" t="s">
        <v>193</v>
      </c>
      <c r="L151" s="43"/>
      <c r="M151" s="205" t="s">
        <v>1</v>
      </c>
      <c r="N151" s="206" t="s">
        <v>44</v>
      </c>
      <c r="O151" s="90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9" t="s">
        <v>214</v>
      </c>
      <c r="AT151" s="209" t="s">
        <v>189</v>
      </c>
      <c r="AU151" s="209" t="s">
        <v>88</v>
      </c>
      <c r="AY151" s="16" t="s">
        <v>195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6" t="s">
        <v>86</v>
      </c>
      <c r="BK151" s="210">
        <f>ROUND(I151*H151,2)</f>
        <v>0</v>
      </c>
      <c r="BL151" s="16" t="s">
        <v>214</v>
      </c>
      <c r="BM151" s="209" t="s">
        <v>830</v>
      </c>
    </row>
    <row r="152" s="2" customFormat="1">
      <c r="A152" s="37"/>
      <c r="B152" s="38"/>
      <c r="C152" s="39"/>
      <c r="D152" s="211" t="s">
        <v>197</v>
      </c>
      <c r="E152" s="39"/>
      <c r="F152" s="212" t="s">
        <v>829</v>
      </c>
      <c r="G152" s="39"/>
      <c r="H152" s="39"/>
      <c r="I152" s="213"/>
      <c r="J152" s="39"/>
      <c r="K152" s="39"/>
      <c r="L152" s="43"/>
      <c r="M152" s="214"/>
      <c r="N152" s="21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197</v>
      </c>
      <c r="AU152" s="16" t="s">
        <v>88</v>
      </c>
    </row>
    <row r="153" s="2" customFormat="1" ht="33" customHeight="1">
      <c r="A153" s="37"/>
      <c r="B153" s="38"/>
      <c r="C153" s="198" t="s">
        <v>245</v>
      </c>
      <c r="D153" s="198" t="s">
        <v>189</v>
      </c>
      <c r="E153" s="199" t="s">
        <v>831</v>
      </c>
      <c r="F153" s="200" t="s">
        <v>832</v>
      </c>
      <c r="G153" s="201" t="s">
        <v>299</v>
      </c>
      <c r="H153" s="202">
        <v>40</v>
      </c>
      <c r="I153" s="203"/>
      <c r="J153" s="204">
        <f>ROUND(I153*H153,2)</f>
        <v>0</v>
      </c>
      <c r="K153" s="200" t="s">
        <v>193</v>
      </c>
      <c r="L153" s="43"/>
      <c r="M153" s="205" t="s">
        <v>1</v>
      </c>
      <c r="N153" s="206" t="s">
        <v>44</v>
      </c>
      <c r="O153" s="90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9" t="s">
        <v>194</v>
      </c>
      <c r="AT153" s="209" t="s">
        <v>189</v>
      </c>
      <c r="AU153" s="209" t="s">
        <v>88</v>
      </c>
      <c r="AY153" s="16" t="s">
        <v>195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6" t="s">
        <v>86</v>
      </c>
      <c r="BK153" s="210">
        <f>ROUND(I153*H153,2)</f>
        <v>0</v>
      </c>
      <c r="BL153" s="16" t="s">
        <v>194</v>
      </c>
      <c r="BM153" s="209" t="s">
        <v>833</v>
      </c>
    </row>
    <row r="154" s="2" customFormat="1">
      <c r="A154" s="37"/>
      <c r="B154" s="38"/>
      <c r="C154" s="39"/>
      <c r="D154" s="211" t="s">
        <v>197</v>
      </c>
      <c r="E154" s="39"/>
      <c r="F154" s="212" t="s">
        <v>834</v>
      </c>
      <c r="G154" s="39"/>
      <c r="H154" s="39"/>
      <c r="I154" s="213"/>
      <c r="J154" s="39"/>
      <c r="K154" s="39"/>
      <c r="L154" s="43"/>
      <c r="M154" s="214"/>
      <c r="N154" s="21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197</v>
      </c>
      <c r="AU154" s="16" t="s">
        <v>88</v>
      </c>
    </row>
    <row r="155" s="2" customFormat="1">
      <c r="A155" s="37"/>
      <c r="B155" s="38"/>
      <c r="C155" s="39"/>
      <c r="D155" s="211" t="s">
        <v>199</v>
      </c>
      <c r="E155" s="39"/>
      <c r="F155" s="216" t="s">
        <v>673</v>
      </c>
      <c r="G155" s="39"/>
      <c r="H155" s="39"/>
      <c r="I155" s="213"/>
      <c r="J155" s="39"/>
      <c r="K155" s="39"/>
      <c r="L155" s="43"/>
      <c r="M155" s="214"/>
      <c r="N155" s="21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199</v>
      </c>
      <c r="AU155" s="16" t="s">
        <v>88</v>
      </c>
    </row>
    <row r="156" s="2" customFormat="1">
      <c r="A156" s="37"/>
      <c r="B156" s="38"/>
      <c r="C156" s="198" t="s">
        <v>256</v>
      </c>
      <c r="D156" s="198" t="s">
        <v>189</v>
      </c>
      <c r="E156" s="199" t="s">
        <v>657</v>
      </c>
      <c r="F156" s="200" t="s">
        <v>658</v>
      </c>
      <c r="G156" s="201" t="s">
        <v>192</v>
      </c>
      <c r="H156" s="202">
        <v>39</v>
      </c>
      <c r="I156" s="203"/>
      <c r="J156" s="204">
        <f>ROUND(I156*H156,2)</f>
        <v>0</v>
      </c>
      <c r="K156" s="200" t="s">
        <v>193</v>
      </c>
      <c r="L156" s="43"/>
      <c r="M156" s="205" t="s">
        <v>1</v>
      </c>
      <c r="N156" s="206" t="s">
        <v>44</v>
      </c>
      <c r="O156" s="90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9" t="s">
        <v>194</v>
      </c>
      <c r="AT156" s="209" t="s">
        <v>189</v>
      </c>
      <c r="AU156" s="209" t="s">
        <v>88</v>
      </c>
      <c r="AY156" s="16" t="s">
        <v>195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6" t="s">
        <v>86</v>
      </c>
      <c r="BK156" s="210">
        <f>ROUND(I156*H156,2)</f>
        <v>0</v>
      </c>
      <c r="BL156" s="16" t="s">
        <v>194</v>
      </c>
      <c r="BM156" s="209" t="s">
        <v>835</v>
      </c>
    </row>
    <row r="157" s="2" customFormat="1">
      <c r="A157" s="37"/>
      <c r="B157" s="38"/>
      <c r="C157" s="39"/>
      <c r="D157" s="211" t="s">
        <v>197</v>
      </c>
      <c r="E157" s="39"/>
      <c r="F157" s="212" t="s">
        <v>660</v>
      </c>
      <c r="G157" s="39"/>
      <c r="H157" s="39"/>
      <c r="I157" s="213"/>
      <c r="J157" s="39"/>
      <c r="K157" s="39"/>
      <c r="L157" s="43"/>
      <c r="M157" s="214"/>
      <c r="N157" s="21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197</v>
      </c>
      <c r="AU157" s="16" t="s">
        <v>88</v>
      </c>
    </row>
    <row r="158" s="2" customFormat="1">
      <c r="A158" s="37"/>
      <c r="B158" s="38"/>
      <c r="C158" s="39"/>
      <c r="D158" s="211" t="s">
        <v>199</v>
      </c>
      <c r="E158" s="39"/>
      <c r="F158" s="216" t="s">
        <v>515</v>
      </c>
      <c r="G158" s="39"/>
      <c r="H158" s="39"/>
      <c r="I158" s="213"/>
      <c r="J158" s="39"/>
      <c r="K158" s="39"/>
      <c r="L158" s="43"/>
      <c r="M158" s="214"/>
      <c r="N158" s="21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199</v>
      </c>
      <c r="AU158" s="16" t="s">
        <v>88</v>
      </c>
    </row>
    <row r="159" s="10" customFormat="1">
      <c r="A159" s="10"/>
      <c r="B159" s="217"/>
      <c r="C159" s="218"/>
      <c r="D159" s="211" t="s">
        <v>207</v>
      </c>
      <c r="E159" s="219" t="s">
        <v>1</v>
      </c>
      <c r="F159" s="220" t="s">
        <v>836</v>
      </c>
      <c r="G159" s="218"/>
      <c r="H159" s="221">
        <v>39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27" t="s">
        <v>207</v>
      </c>
      <c r="AU159" s="227" t="s">
        <v>88</v>
      </c>
      <c r="AV159" s="10" t="s">
        <v>88</v>
      </c>
      <c r="AW159" s="10" t="s">
        <v>34</v>
      </c>
      <c r="AX159" s="10" t="s">
        <v>86</v>
      </c>
      <c r="AY159" s="227" t="s">
        <v>195</v>
      </c>
    </row>
    <row r="160" s="2" customFormat="1">
      <c r="A160" s="37"/>
      <c r="B160" s="38"/>
      <c r="C160" s="198" t="s">
        <v>267</v>
      </c>
      <c r="D160" s="198" t="s">
        <v>189</v>
      </c>
      <c r="E160" s="199" t="s">
        <v>687</v>
      </c>
      <c r="F160" s="200" t="s">
        <v>688</v>
      </c>
      <c r="G160" s="201" t="s">
        <v>248</v>
      </c>
      <c r="H160" s="202">
        <v>41.460000000000001</v>
      </c>
      <c r="I160" s="203"/>
      <c r="J160" s="204">
        <f>ROUND(I160*H160,2)</f>
        <v>0</v>
      </c>
      <c r="K160" s="200" t="s">
        <v>193</v>
      </c>
      <c r="L160" s="43"/>
      <c r="M160" s="205" t="s">
        <v>1</v>
      </c>
      <c r="N160" s="206" t="s">
        <v>44</v>
      </c>
      <c r="O160" s="90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9" t="s">
        <v>194</v>
      </c>
      <c r="AT160" s="209" t="s">
        <v>189</v>
      </c>
      <c r="AU160" s="209" t="s">
        <v>88</v>
      </c>
      <c r="AY160" s="16" t="s">
        <v>195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6" t="s">
        <v>86</v>
      </c>
      <c r="BK160" s="210">
        <f>ROUND(I160*H160,2)</f>
        <v>0</v>
      </c>
      <c r="BL160" s="16" t="s">
        <v>194</v>
      </c>
      <c r="BM160" s="209" t="s">
        <v>837</v>
      </c>
    </row>
    <row r="161" s="2" customFormat="1">
      <c r="A161" s="37"/>
      <c r="B161" s="38"/>
      <c r="C161" s="39"/>
      <c r="D161" s="211" t="s">
        <v>197</v>
      </c>
      <c r="E161" s="39"/>
      <c r="F161" s="212" t="s">
        <v>690</v>
      </c>
      <c r="G161" s="39"/>
      <c r="H161" s="39"/>
      <c r="I161" s="213"/>
      <c r="J161" s="39"/>
      <c r="K161" s="39"/>
      <c r="L161" s="43"/>
      <c r="M161" s="214"/>
      <c r="N161" s="21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197</v>
      </c>
      <c r="AU161" s="16" t="s">
        <v>88</v>
      </c>
    </row>
    <row r="162" s="2" customFormat="1">
      <c r="A162" s="37"/>
      <c r="B162" s="38"/>
      <c r="C162" s="39"/>
      <c r="D162" s="211" t="s">
        <v>199</v>
      </c>
      <c r="E162" s="39"/>
      <c r="F162" s="216" t="s">
        <v>691</v>
      </c>
      <c r="G162" s="39"/>
      <c r="H162" s="39"/>
      <c r="I162" s="213"/>
      <c r="J162" s="39"/>
      <c r="K162" s="39"/>
      <c r="L162" s="43"/>
      <c r="M162" s="214"/>
      <c r="N162" s="21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199</v>
      </c>
      <c r="AU162" s="16" t="s">
        <v>88</v>
      </c>
    </row>
    <row r="163" s="2" customFormat="1">
      <c r="A163" s="37"/>
      <c r="B163" s="38"/>
      <c r="C163" s="39"/>
      <c r="D163" s="211" t="s">
        <v>224</v>
      </c>
      <c r="E163" s="39"/>
      <c r="F163" s="216" t="s">
        <v>838</v>
      </c>
      <c r="G163" s="39"/>
      <c r="H163" s="39"/>
      <c r="I163" s="213"/>
      <c r="J163" s="39"/>
      <c r="K163" s="39"/>
      <c r="L163" s="43"/>
      <c r="M163" s="214"/>
      <c r="N163" s="21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224</v>
      </c>
      <c r="AU163" s="16" t="s">
        <v>88</v>
      </c>
    </row>
    <row r="164" s="10" customFormat="1">
      <c r="A164" s="10"/>
      <c r="B164" s="217"/>
      <c r="C164" s="218"/>
      <c r="D164" s="211" t="s">
        <v>207</v>
      </c>
      <c r="E164" s="219" t="s">
        <v>1</v>
      </c>
      <c r="F164" s="220" t="s">
        <v>839</v>
      </c>
      <c r="G164" s="218"/>
      <c r="H164" s="221">
        <v>41.460000000000001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27" t="s">
        <v>207</v>
      </c>
      <c r="AU164" s="227" t="s">
        <v>88</v>
      </c>
      <c r="AV164" s="10" t="s">
        <v>88</v>
      </c>
      <c r="AW164" s="10" t="s">
        <v>34</v>
      </c>
      <c r="AX164" s="10" t="s">
        <v>86</v>
      </c>
      <c r="AY164" s="227" t="s">
        <v>195</v>
      </c>
    </row>
    <row r="165" s="2" customFormat="1">
      <c r="A165" s="37"/>
      <c r="B165" s="38"/>
      <c r="C165" s="198" t="s">
        <v>275</v>
      </c>
      <c r="D165" s="198" t="s">
        <v>189</v>
      </c>
      <c r="E165" s="199" t="s">
        <v>840</v>
      </c>
      <c r="F165" s="200" t="s">
        <v>841</v>
      </c>
      <c r="G165" s="201" t="s">
        <v>299</v>
      </c>
      <c r="H165" s="202">
        <v>40</v>
      </c>
      <c r="I165" s="203"/>
      <c r="J165" s="204">
        <f>ROUND(I165*H165,2)</f>
        <v>0</v>
      </c>
      <c r="K165" s="200" t="s">
        <v>193</v>
      </c>
      <c r="L165" s="43"/>
      <c r="M165" s="205" t="s">
        <v>1</v>
      </c>
      <c r="N165" s="206" t="s">
        <v>44</v>
      </c>
      <c r="O165" s="90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9" t="s">
        <v>194</v>
      </c>
      <c r="AT165" s="209" t="s">
        <v>189</v>
      </c>
      <c r="AU165" s="209" t="s">
        <v>88</v>
      </c>
      <c r="AY165" s="16" t="s">
        <v>195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6" t="s">
        <v>86</v>
      </c>
      <c r="BK165" s="210">
        <f>ROUND(I165*H165,2)</f>
        <v>0</v>
      </c>
      <c r="BL165" s="16" t="s">
        <v>194</v>
      </c>
      <c r="BM165" s="209" t="s">
        <v>842</v>
      </c>
    </row>
    <row r="166" s="2" customFormat="1">
      <c r="A166" s="37"/>
      <c r="B166" s="38"/>
      <c r="C166" s="39"/>
      <c r="D166" s="211" t="s">
        <v>197</v>
      </c>
      <c r="E166" s="39"/>
      <c r="F166" s="212" t="s">
        <v>843</v>
      </c>
      <c r="G166" s="39"/>
      <c r="H166" s="39"/>
      <c r="I166" s="213"/>
      <c r="J166" s="39"/>
      <c r="K166" s="39"/>
      <c r="L166" s="43"/>
      <c r="M166" s="214"/>
      <c r="N166" s="21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197</v>
      </c>
      <c r="AU166" s="16" t="s">
        <v>88</v>
      </c>
    </row>
    <row r="167" s="2" customFormat="1">
      <c r="A167" s="37"/>
      <c r="B167" s="38"/>
      <c r="C167" s="39"/>
      <c r="D167" s="211" t="s">
        <v>199</v>
      </c>
      <c r="E167" s="39"/>
      <c r="F167" s="216" t="s">
        <v>686</v>
      </c>
      <c r="G167" s="39"/>
      <c r="H167" s="39"/>
      <c r="I167" s="213"/>
      <c r="J167" s="39"/>
      <c r="K167" s="39"/>
      <c r="L167" s="43"/>
      <c r="M167" s="214"/>
      <c r="N167" s="21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199</v>
      </c>
      <c r="AU167" s="16" t="s">
        <v>88</v>
      </c>
    </row>
    <row r="168" s="2" customFormat="1">
      <c r="A168" s="37"/>
      <c r="B168" s="38"/>
      <c r="C168" s="198" t="s">
        <v>283</v>
      </c>
      <c r="D168" s="198" t="s">
        <v>189</v>
      </c>
      <c r="E168" s="199" t="s">
        <v>844</v>
      </c>
      <c r="F168" s="200" t="s">
        <v>845</v>
      </c>
      <c r="G168" s="201" t="s">
        <v>192</v>
      </c>
      <c r="H168" s="202">
        <v>5.7999999999999998</v>
      </c>
      <c r="I168" s="203"/>
      <c r="J168" s="204">
        <f>ROUND(I168*H168,2)</f>
        <v>0</v>
      </c>
      <c r="K168" s="200" t="s">
        <v>193</v>
      </c>
      <c r="L168" s="43"/>
      <c r="M168" s="205" t="s">
        <v>1</v>
      </c>
      <c r="N168" s="206" t="s">
        <v>44</v>
      </c>
      <c r="O168" s="90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9" t="s">
        <v>194</v>
      </c>
      <c r="AT168" s="209" t="s">
        <v>189</v>
      </c>
      <c r="AU168" s="209" t="s">
        <v>88</v>
      </c>
      <c r="AY168" s="16" t="s">
        <v>195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6" t="s">
        <v>86</v>
      </c>
      <c r="BK168" s="210">
        <f>ROUND(I168*H168,2)</f>
        <v>0</v>
      </c>
      <c r="BL168" s="16" t="s">
        <v>194</v>
      </c>
      <c r="BM168" s="209" t="s">
        <v>846</v>
      </c>
    </row>
    <row r="169" s="2" customFormat="1">
      <c r="A169" s="37"/>
      <c r="B169" s="38"/>
      <c r="C169" s="39"/>
      <c r="D169" s="211" t="s">
        <v>197</v>
      </c>
      <c r="E169" s="39"/>
      <c r="F169" s="212" t="s">
        <v>847</v>
      </c>
      <c r="G169" s="39"/>
      <c r="H169" s="39"/>
      <c r="I169" s="213"/>
      <c r="J169" s="39"/>
      <c r="K169" s="39"/>
      <c r="L169" s="43"/>
      <c r="M169" s="214"/>
      <c r="N169" s="21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197</v>
      </c>
      <c r="AU169" s="16" t="s">
        <v>88</v>
      </c>
    </row>
    <row r="170" s="2" customFormat="1">
      <c r="A170" s="37"/>
      <c r="B170" s="38"/>
      <c r="C170" s="39"/>
      <c r="D170" s="211" t="s">
        <v>199</v>
      </c>
      <c r="E170" s="39"/>
      <c r="F170" s="216" t="s">
        <v>554</v>
      </c>
      <c r="G170" s="39"/>
      <c r="H170" s="39"/>
      <c r="I170" s="213"/>
      <c r="J170" s="39"/>
      <c r="K170" s="39"/>
      <c r="L170" s="43"/>
      <c r="M170" s="214"/>
      <c r="N170" s="21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199</v>
      </c>
      <c r="AU170" s="16" t="s">
        <v>88</v>
      </c>
    </row>
    <row r="171" s="2" customFormat="1" ht="16.5" customHeight="1">
      <c r="A171" s="37"/>
      <c r="B171" s="38"/>
      <c r="C171" s="198" t="s">
        <v>289</v>
      </c>
      <c r="D171" s="198" t="s">
        <v>189</v>
      </c>
      <c r="E171" s="199" t="s">
        <v>753</v>
      </c>
      <c r="F171" s="200" t="s">
        <v>754</v>
      </c>
      <c r="G171" s="201" t="s">
        <v>299</v>
      </c>
      <c r="H171" s="202">
        <v>40</v>
      </c>
      <c r="I171" s="203"/>
      <c r="J171" s="204">
        <f>ROUND(I171*H171,2)</f>
        <v>0</v>
      </c>
      <c r="K171" s="200" t="s">
        <v>193</v>
      </c>
      <c r="L171" s="43"/>
      <c r="M171" s="205" t="s">
        <v>1</v>
      </c>
      <c r="N171" s="206" t="s">
        <v>44</v>
      </c>
      <c r="O171" s="90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9" t="s">
        <v>194</v>
      </c>
      <c r="AT171" s="209" t="s">
        <v>189</v>
      </c>
      <c r="AU171" s="209" t="s">
        <v>88</v>
      </c>
      <c r="AY171" s="16" t="s">
        <v>195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6" t="s">
        <v>86</v>
      </c>
      <c r="BK171" s="210">
        <f>ROUND(I171*H171,2)</f>
        <v>0</v>
      </c>
      <c r="BL171" s="16" t="s">
        <v>194</v>
      </c>
      <c r="BM171" s="209" t="s">
        <v>848</v>
      </c>
    </row>
    <row r="172" s="2" customFormat="1">
      <c r="A172" s="37"/>
      <c r="B172" s="38"/>
      <c r="C172" s="39"/>
      <c r="D172" s="211" t="s">
        <v>197</v>
      </c>
      <c r="E172" s="39"/>
      <c r="F172" s="212" t="s">
        <v>756</v>
      </c>
      <c r="G172" s="39"/>
      <c r="H172" s="39"/>
      <c r="I172" s="213"/>
      <c r="J172" s="39"/>
      <c r="K172" s="39"/>
      <c r="L172" s="43"/>
      <c r="M172" s="214"/>
      <c r="N172" s="21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197</v>
      </c>
      <c r="AU172" s="16" t="s">
        <v>88</v>
      </c>
    </row>
    <row r="173" s="2" customFormat="1">
      <c r="A173" s="37"/>
      <c r="B173" s="38"/>
      <c r="C173" s="39"/>
      <c r="D173" s="211" t="s">
        <v>199</v>
      </c>
      <c r="E173" s="39"/>
      <c r="F173" s="216" t="s">
        <v>757</v>
      </c>
      <c r="G173" s="39"/>
      <c r="H173" s="39"/>
      <c r="I173" s="213"/>
      <c r="J173" s="39"/>
      <c r="K173" s="39"/>
      <c r="L173" s="43"/>
      <c r="M173" s="214"/>
      <c r="N173" s="21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199</v>
      </c>
      <c r="AU173" s="16" t="s">
        <v>88</v>
      </c>
    </row>
    <row r="174" s="2" customFormat="1">
      <c r="A174" s="37"/>
      <c r="B174" s="38"/>
      <c r="C174" s="198" t="s">
        <v>8</v>
      </c>
      <c r="D174" s="198" t="s">
        <v>189</v>
      </c>
      <c r="E174" s="199" t="s">
        <v>316</v>
      </c>
      <c r="F174" s="200" t="s">
        <v>317</v>
      </c>
      <c r="G174" s="201" t="s">
        <v>203</v>
      </c>
      <c r="H174" s="202">
        <v>97.239999999999995</v>
      </c>
      <c r="I174" s="203"/>
      <c r="J174" s="204">
        <f>ROUND(I174*H174,2)</f>
        <v>0</v>
      </c>
      <c r="K174" s="200" t="s">
        <v>193</v>
      </c>
      <c r="L174" s="43"/>
      <c r="M174" s="205" t="s">
        <v>1</v>
      </c>
      <c r="N174" s="206" t="s">
        <v>44</v>
      </c>
      <c r="O174" s="90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9" t="s">
        <v>194</v>
      </c>
      <c r="AT174" s="209" t="s">
        <v>189</v>
      </c>
      <c r="AU174" s="209" t="s">
        <v>88</v>
      </c>
      <c r="AY174" s="16" t="s">
        <v>195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6" t="s">
        <v>86</v>
      </c>
      <c r="BK174" s="210">
        <f>ROUND(I174*H174,2)</f>
        <v>0</v>
      </c>
      <c r="BL174" s="16" t="s">
        <v>194</v>
      </c>
      <c r="BM174" s="209" t="s">
        <v>849</v>
      </c>
    </row>
    <row r="175" s="2" customFormat="1">
      <c r="A175" s="37"/>
      <c r="B175" s="38"/>
      <c r="C175" s="39"/>
      <c r="D175" s="211" t="s">
        <v>197</v>
      </c>
      <c r="E175" s="39"/>
      <c r="F175" s="212" t="s">
        <v>319</v>
      </c>
      <c r="G175" s="39"/>
      <c r="H175" s="39"/>
      <c r="I175" s="213"/>
      <c r="J175" s="39"/>
      <c r="K175" s="39"/>
      <c r="L175" s="43"/>
      <c r="M175" s="214"/>
      <c r="N175" s="21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197</v>
      </c>
      <c r="AU175" s="16" t="s">
        <v>88</v>
      </c>
    </row>
    <row r="176" s="2" customFormat="1">
      <c r="A176" s="37"/>
      <c r="B176" s="38"/>
      <c r="C176" s="39"/>
      <c r="D176" s="211" t="s">
        <v>199</v>
      </c>
      <c r="E176" s="39"/>
      <c r="F176" s="216" t="s">
        <v>715</v>
      </c>
      <c r="G176" s="39"/>
      <c r="H176" s="39"/>
      <c r="I176" s="213"/>
      <c r="J176" s="39"/>
      <c r="K176" s="39"/>
      <c r="L176" s="43"/>
      <c r="M176" s="214"/>
      <c r="N176" s="21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199</v>
      </c>
      <c r="AU176" s="16" t="s">
        <v>88</v>
      </c>
    </row>
    <row r="177" s="2" customFormat="1">
      <c r="A177" s="37"/>
      <c r="B177" s="38"/>
      <c r="C177" s="39"/>
      <c r="D177" s="211" t="s">
        <v>224</v>
      </c>
      <c r="E177" s="39"/>
      <c r="F177" s="216" t="s">
        <v>850</v>
      </c>
      <c r="G177" s="39"/>
      <c r="H177" s="39"/>
      <c r="I177" s="213"/>
      <c r="J177" s="39"/>
      <c r="K177" s="39"/>
      <c r="L177" s="43"/>
      <c r="M177" s="214"/>
      <c r="N177" s="21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224</v>
      </c>
      <c r="AU177" s="16" t="s">
        <v>88</v>
      </c>
    </row>
    <row r="178" s="10" customFormat="1">
      <c r="A178" s="10"/>
      <c r="B178" s="217"/>
      <c r="C178" s="218"/>
      <c r="D178" s="211" t="s">
        <v>207</v>
      </c>
      <c r="E178" s="219" t="s">
        <v>1</v>
      </c>
      <c r="F178" s="220" t="s">
        <v>851</v>
      </c>
      <c r="G178" s="218"/>
      <c r="H178" s="221">
        <v>52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27" t="s">
        <v>207</v>
      </c>
      <c r="AU178" s="227" t="s">
        <v>88</v>
      </c>
      <c r="AV178" s="10" t="s">
        <v>88</v>
      </c>
      <c r="AW178" s="10" t="s">
        <v>34</v>
      </c>
      <c r="AX178" s="10" t="s">
        <v>79</v>
      </c>
      <c r="AY178" s="227" t="s">
        <v>195</v>
      </c>
    </row>
    <row r="179" s="10" customFormat="1">
      <c r="A179" s="10"/>
      <c r="B179" s="217"/>
      <c r="C179" s="218"/>
      <c r="D179" s="211" t="s">
        <v>207</v>
      </c>
      <c r="E179" s="219" t="s">
        <v>1</v>
      </c>
      <c r="F179" s="220" t="s">
        <v>852</v>
      </c>
      <c r="G179" s="218"/>
      <c r="H179" s="221">
        <v>37.200000000000003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27" t="s">
        <v>207</v>
      </c>
      <c r="AU179" s="227" t="s">
        <v>88</v>
      </c>
      <c r="AV179" s="10" t="s">
        <v>88</v>
      </c>
      <c r="AW179" s="10" t="s">
        <v>34</v>
      </c>
      <c r="AX179" s="10" t="s">
        <v>79</v>
      </c>
      <c r="AY179" s="227" t="s">
        <v>195</v>
      </c>
    </row>
    <row r="180" s="10" customFormat="1">
      <c r="A180" s="10"/>
      <c r="B180" s="217"/>
      <c r="C180" s="218"/>
      <c r="D180" s="211" t="s">
        <v>207</v>
      </c>
      <c r="E180" s="219" t="s">
        <v>1</v>
      </c>
      <c r="F180" s="220" t="s">
        <v>853</v>
      </c>
      <c r="G180" s="218"/>
      <c r="H180" s="221">
        <v>8.0399999999999991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27" t="s">
        <v>207</v>
      </c>
      <c r="AU180" s="227" t="s">
        <v>88</v>
      </c>
      <c r="AV180" s="10" t="s">
        <v>88</v>
      </c>
      <c r="AW180" s="10" t="s">
        <v>34</v>
      </c>
      <c r="AX180" s="10" t="s">
        <v>79</v>
      </c>
      <c r="AY180" s="227" t="s">
        <v>195</v>
      </c>
    </row>
    <row r="181" s="11" customFormat="1">
      <c r="A181" s="11"/>
      <c r="B181" s="228"/>
      <c r="C181" s="229"/>
      <c r="D181" s="211" t="s">
        <v>207</v>
      </c>
      <c r="E181" s="230" t="s">
        <v>1</v>
      </c>
      <c r="F181" s="231" t="s">
        <v>209</v>
      </c>
      <c r="G181" s="229"/>
      <c r="H181" s="232">
        <v>97.240000000000009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T181" s="238" t="s">
        <v>207</v>
      </c>
      <c r="AU181" s="238" t="s">
        <v>88</v>
      </c>
      <c r="AV181" s="11" t="s">
        <v>194</v>
      </c>
      <c r="AW181" s="11" t="s">
        <v>34</v>
      </c>
      <c r="AX181" s="11" t="s">
        <v>86</v>
      </c>
      <c r="AY181" s="238" t="s">
        <v>195</v>
      </c>
    </row>
    <row r="182" s="2" customFormat="1">
      <c r="A182" s="37"/>
      <c r="B182" s="38"/>
      <c r="C182" s="198" t="s">
        <v>309</v>
      </c>
      <c r="D182" s="198" t="s">
        <v>189</v>
      </c>
      <c r="E182" s="199" t="s">
        <v>555</v>
      </c>
      <c r="F182" s="200" t="s">
        <v>556</v>
      </c>
      <c r="G182" s="201" t="s">
        <v>192</v>
      </c>
      <c r="H182" s="202">
        <v>6</v>
      </c>
      <c r="I182" s="203"/>
      <c r="J182" s="204">
        <f>ROUND(I182*H182,2)</f>
        <v>0</v>
      </c>
      <c r="K182" s="200" t="s">
        <v>193</v>
      </c>
      <c r="L182" s="43"/>
      <c r="M182" s="205" t="s">
        <v>1</v>
      </c>
      <c r="N182" s="206" t="s">
        <v>44</v>
      </c>
      <c r="O182" s="90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9" t="s">
        <v>194</v>
      </c>
      <c r="AT182" s="209" t="s">
        <v>189</v>
      </c>
      <c r="AU182" s="209" t="s">
        <v>88</v>
      </c>
      <c r="AY182" s="16" t="s">
        <v>195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6" t="s">
        <v>86</v>
      </c>
      <c r="BK182" s="210">
        <f>ROUND(I182*H182,2)</f>
        <v>0</v>
      </c>
      <c r="BL182" s="16" t="s">
        <v>194</v>
      </c>
      <c r="BM182" s="209" t="s">
        <v>854</v>
      </c>
    </row>
    <row r="183" s="2" customFormat="1">
      <c r="A183" s="37"/>
      <c r="B183" s="38"/>
      <c r="C183" s="39"/>
      <c r="D183" s="211" t="s">
        <v>197</v>
      </c>
      <c r="E183" s="39"/>
      <c r="F183" s="212" t="s">
        <v>558</v>
      </c>
      <c r="G183" s="39"/>
      <c r="H183" s="39"/>
      <c r="I183" s="213"/>
      <c r="J183" s="39"/>
      <c r="K183" s="39"/>
      <c r="L183" s="43"/>
      <c r="M183" s="214"/>
      <c r="N183" s="21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197</v>
      </c>
      <c r="AU183" s="16" t="s">
        <v>88</v>
      </c>
    </row>
    <row r="184" s="2" customFormat="1">
      <c r="A184" s="37"/>
      <c r="B184" s="38"/>
      <c r="C184" s="39"/>
      <c r="D184" s="211" t="s">
        <v>199</v>
      </c>
      <c r="E184" s="39"/>
      <c r="F184" s="216" t="s">
        <v>559</v>
      </c>
      <c r="G184" s="39"/>
      <c r="H184" s="39"/>
      <c r="I184" s="213"/>
      <c r="J184" s="39"/>
      <c r="K184" s="39"/>
      <c r="L184" s="43"/>
      <c r="M184" s="214"/>
      <c r="N184" s="21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199</v>
      </c>
      <c r="AU184" s="16" t="s">
        <v>88</v>
      </c>
    </row>
    <row r="185" s="2" customFormat="1">
      <c r="A185" s="37"/>
      <c r="B185" s="38"/>
      <c r="C185" s="198" t="s">
        <v>315</v>
      </c>
      <c r="D185" s="198" t="s">
        <v>189</v>
      </c>
      <c r="E185" s="199" t="s">
        <v>855</v>
      </c>
      <c r="F185" s="200" t="s">
        <v>856</v>
      </c>
      <c r="G185" s="201" t="s">
        <v>248</v>
      </c>
      <c r="H185" s="202">
        <v>7.2000000000000002</v>
      </c>
      <c r="I185" s="203"/>
      <c r="J185" s="204">
        <f>ROUND(I185*H185,2)</f>
        <v>0</v>
      </c>
      <c r="K185" s="200" t="s">
        <v>193</v>
      </c>
      <c r="L185" s="43"/>
      <c r="M185" s="205" t="s">
        <v>1</v>
      </c>
      <c r="N185" s="206" t="s">
        <v>44</v>
      </c>
      <c r="O185" s="90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9" t="s">
        <v>194</v>
      </c>
      <c r="AT185" s="209" t="s">
        <v>189</v>
      </c>
      <c r="AU185" s="209" t="s">
        <v>88</v>
      </c>
      <c r="AY185" s="16" t="s">
        <v>195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6" t="s">
        <v>86</v>
      </c>
      <c r="BK185" s="210">
        <f>ROUND(I185*H185,2)</f>
        <v>0</v>
      </c>
      <c r="BL185" s="16" t="s">
        <v>194</v>
      </c>
      <c r="BM185" s="209" t="s">
        <v>857</v>
      </c>
    </row>
    <row r="186" s="2" customFormat="1">
      <c r="A186" s="37"/>
      <c r="B186" s="38"/>
      <c r="C186" s="39"/>
      <c r="D186" s="211" t="s">
        <v>197</v>
      </c>
      <c r="E186" s="39"/>
      <c r="F186" s="212" t="s">
        <v>858</v>
      </c>
      <c r="G186" s="39"/>
      <c r="H186" s="39"/>
      <c r="I186" s="213"/>
      <c r="J186" s="39"/>
      <c r="K186" s="39"/>
      <c r="L186" s="43"/>
      <c r="M186" s="214"/>
      <c r="N186" s="21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197</v>
      </c>
      <c r="AU186" s="16" t="s">
        <v>88</v>
      </c>
    </row>
    <row r="187" s="2" customFormat="1">
      <c r="A187" s="37"/>
      <c r="B187" s="38"/>
      <c r="C187" s="39"/>
      <c r="D187" s="211" t="s">
        <v>199</v>
      </c>
      <c r="E187" s="39"/>
      <c r="F187" s="216" t="s">
        <v>859</v>
      </c>
      <c r="G187" s="39"/>
      <c r="H187" s="39"/>
      <c r="I187" s="213"/>
      <c r="J187" s="39"/>
      <c r="K187" s="39"/>
      <c r="L187" s="43"/>
      <c r="M187" s="214"/>
      <c r="N187" s="21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199</v>
      </c>
      <c r="AU187" s="16" t="s">
        <v>88</v>
      </c>
    </row>
    <row r="188" s="2" customFormat="1">
      <c r="A188" s="37"/>
      <c r="B188" s="38"/>
      <c r="C188" s="39"/>
      <c r="D188" s="211" t="s">
        <v>224</v>
      </c>
      <c r="E188" s="39"/>
      <c r="F188" s="216" t="s">
        <v>860</v>
      </c>
      <c r="G188" s="39"/>
      <c r="H188" s="39"/>
      <c r="I188" s="213"/>
      <c r="J188" s="39"/>
      <c r="K188" s="39"/>
      <c r="L188" s="43"/>
      <c r="M188" s="214"/>
      <c r="N188" s="21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224</v>
      </c>
      <c r="AU188" s="16" t="s">
        <v>88</v>
      </c>
    </row>
    <row r="189" s="10" customFormat="1">
      <c r="A189" s="10"/>
      <c r="B189" s="217"/>
      <c r="C189" s="218"/>
      <c r="D189" s="211" t="s">
        <v>207</v>
      </c>
      <c r="E189" s="219" t="s">
        <v>1</v>
      </c>
      <c r="F189" s="220" t="s">
        <v>861</v>
      </c>
      <c r="G189" s="218"/>
      <c r="H189" s="221">
        <v>7.2000000000000002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27" t="s">
        <v>207</v>
      </c>
      <c r="AU189" s="227" t="s">
        <v>88</v>
      </c>
      <c r="AV189" s="10" t="s">
        <v>88</v>
      </c>
      <c r="AW189" s="10" t="s">
        <v>34</v>
      </c>
      <c r="AX189" s="10" t="s">
        <v>86</v>
      </c>
      <c r="AY189" s="227" t="s">
        <v>195</v>
      </c>
    </row>
    <row r="190" s="2" customFormat="1">
      <c r="A190" s="37"/>
      <c r="B190" s="38"/>
      <c r="C190" s="198" t="s">
        <v>321</v>
      </c>
      <c r="D190" s="198" t="s">
        <v>189</v>
      </c>
      <c r="E190" s="199" t="s">
        <v>698</v>
      </c>
      <c r="F190" s="200" t="s">
        <v>699</v>
      </c>
      <c r="G190" s="201" t="s">
        <v>278</v>
      </c>
      <c r="H190" s="202">
        <v>1.532</v>
      </c>
      <c r="I190" s="203"/>
      <c r="J190" s="204">
        <f>ROUND(I190*H190,2)</f>
        <v>0</v>
      </c>
      <c r="K190" s="200" t="s">
        <v>193</v>
      </c>
      <c r="L190" s="43"/>
      <c r="M190" s="205" t="s">
        <v>1</v>
      </c>
      <c r="N190" s="206" t="s">
        <v>44</v>
      </c>
      <c r="O190" s="90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9" t="s">
        <v>194</v>
      </c>
      <c r="AT190" s="209" t="s">
        <v>189</v>
      </c>
      <c r="AU190" s="209" t="s">
        <v>88</v>
      </c>
      <c r="AY190" s="16" t="s">
        <v>195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6" t="s">
        <v>86</v>
      </c>
      <c r="BK190" s="210">
        <f>ROUND(I190*H190,2)</f>
        <v>0</v>
      </c>
      <c r="BL190" s="16" t="s">
        <v>194</v>
      </c>
      <c r="BM190" s="209" t="s">
        <v>862</v>
      </c>
    </row>
    <row r="191" s="2" customFormat="1">
      <c r="A191" s="37"/>
      <c r="B191" s="38"/>
      <c r="C191" s="39"/>
      <c r="D191" s="211" t="s">
        <v>197</v>
      </c>
      <c r="E191" s="39"/>
      <c r="F191" s="212" t="s">
        <v>701</v>
      </c>
      <c r="G191" s="39"/>
      <c r="H191" s="39"/>
      <c r="I191" s="213"/>
      <c r="J191" s="39"/>
      <c r="K191" s="39"/>
      <c r="L191" s="43"/>
      <c r="M191" s="214"/>
      <c r="N191" s="21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197</v>
      </c>
      <c r="AU191" s="16" t="s">
        <v>88</v>
      </c>
    </row>
    <row r="192" s="2" customFormat="1">
      <c r="A192" s="37"/>
      <c r="B192" s="38"/>
      <c r="C192" s="39"/>
      <c r="D192" s="211" t="s">
        <v>199</v>
      </c>
      <c r="E192" s="39"/>
      <c r="F192" s="216" t="s">
        <v>702</v>
      </c>
      <c r="G192" s="39"/>
      <c r="H192" s="39"/>
      <c r="I192" s="213"/>
      <c r="J192" s="39"/>
      <c r="K192" s="39"/>
      <c r="L192" s="43"/>
      <c r="M192" s="214"/>
      <c r="N192" s="215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199</v>
      </c>
      <c r="AU192" s="16" t="s">
        <v>88</v>
      </c>
    </row>
    <row r="193" s="2" customFormat="1">
      <c r="A193" s="37"/>
      <c r="B193" s="38"/>
      <c r="C193" s="39"/>
      <c r="D193" s="211" t="s">
        <v>224</v>
      </c>
      <c r="E193" s="39"/>
      <c r="F193" s="216" t="s">
        <v>863</v>
      </c>
      <c r="G193" s="39"/>
      <c r="H193" s="39"/>
      <c r="I193" s="213"/>
      <c r="J193" s="39"/>
      <c r="K193" s="39"/>
      <c r="L193" s="43"/>
      <c r="M193" s="214"/>
      <c r="N193" s="21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224</v>
      </c>
      <c r="AU193" s="16" t="s">
        <v>88</v>
      </c>
    </row>
    <row r="194" s="2" customFormat="1">
      <c r="A194" s="37"/>
      <c r="B194" s="38"/>
      <c r="C194" s="198" t="s">
        <v>329</v>
      </c>
      <c r="D194" s="198" t="s">
        <v>189</v>
      </c>
      <c r="E194" s="199" t="s">
        <v>276</v>
      </c>
      <c r="F194" s="200" t="s">
        <v>277</v>
      </c>
      <c r="G194" s="201" t="s">
        <v>278</v>
      </c>
      <c r="H194" s="202">
        <v>0.51800000000000002</v>
      </c>
      <c r="I194" s="203"/>
      <c r="J194" s="204">
        <f>ROUND(I194*H194,2)</f>
        <v>0</v>
      </c>
      <c r="K194" s="200" t="s">
        <v>193</v>
      </c>
      <c r="L194" s="43"/>
      <c r="M194" s="205" t="s">
        <v>1</v>
      </c>
      <c r="N194" s="206" t="s">
        <v>44</v>
      </c>
      <c r="O194" s="90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9" t="s">
        <v>194</v>
      </c>
      <c r="AT194" s="209" t="s">
        <v>189</v>
      </c>
      <c r="AU194" s="209" t="s">
        <v>88</v>
      </c>
      <c r="AY194" s="16" t="s">
        <v>195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6" t="s">
        <v>86</v>
      </c>
      <c r="BK194" s="210">
        <f>ROUND(I194*H194,2)</f>
        <v>0</v>
      </c>
      <c r="BL194" s="16" t="s">
        <v>194</v>
      </c>
      <c r="BM194" s="209" t="s">
        <v>864</v>
      </c>
    </row>
    <row r="195" s="2" customFormat="1">
      <c r="A195" s="37"/>
      <c r="B195" s="38"/>
      <c r="C195" s="39"/>
      <c r="D195" s="211" t="s">
        <v>197</v>
      </c>
      <c r="E195" s="39"/>
      <c r="F195" s="212" t="s">
        <v>706</v>
      </c>
      <c r="G195" s="39"/>
      <c r="H195" s="39"/>
      <c r="I195" s="213"/>
      <c r="J195" s="39"/>
      <c r="K195" s="39"/>
      <c r="L195" s="43"/>
      <c r="M195" s="214"/>
      <c r="N195" s="21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197</v>
      </c>
      <c r="AU195" s="16" t="s">
        <v>88</v>
      </c>
    </row>
    <row r="196" s="2" customFormat="1">
      <c r="A196" s="37"/>
      <c r="B196" s="38"/>
      <c r="C196" s="39"/>
      <c r="D196" s="211" t="s">
        <v>199</v>
      </c>
      <c r="E196" s="39"/>
      <c r="F196" s="216" t="s">
        <v>702</v>
      </c>
      <c r="G196" s="39"/>
      <c r="H196" s="39"/>
      <c r="I196" s="213"/>
      <c r="J196" s="39"/>
      <c r="K196" s="39"/>
      <c r="L196" s="43"/>
      <c r="M196" s="214"/>
      <c r="N196" s="215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199</v>
      </c>
      <c r="AU196" s="16" t="s">
        <v>88</v>
      </c>
    </row>
    <row r="197" s="2" customFormat="1">
      <c r="A197" s="37"/>
      <c r="B197" s="38"/>
      <c r="C197" s="39"/>
      <c r="D197" s="211" t="s">
        <v>224</v>
      </c>
      <c r="E197" s="39"/>
      <c r="F197" s="216" t="s">
        <v>865</v>
      </c>
      <c r="G197" s="39"/>
      <c r="H197" s="39"/>
      <c r="I197" s="213"/>
      <c r="J197" s="39"/>
      <c r="K197" s="39"/>
      <c r="L197" s="43"/>
      <c r="M197" s="214"/>
      <c r="N197" s="21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224</v>
      </c>
      <c r="AU197" s="16" t="s">
        <v>88</v>
      </c>
    </row>
    <row r="198" s="2" customFormat="1">
      <c r="A198" s="37"/>
      <c r="B198" s="38"/>
      <c r="C198" s="198" t="s">
        <v>7</v>
      </c>
      <c r="D198" s="198" t="s">
        <v>189</v>
      </c>
      <c r="E198" s="199" t="s">
        <v>211</v>
      </c>
      <c r="F198" s="200" t="s">
        <v>212</v>
      </c>
      <c r="G198" s="201" t="s">
        <v>213</v>
      </c>
      <c r="H198" s="202">
        <v>44.371000000000002</v>
      </c>
      <c r="I198" s="203"/>
      <c r="J198" s="204">
        <f>ROUND(I198*H198,2)</f>
        <v>0</v>
      </c>
      <c r="K198" s="200" t="s">
        <v>193</v>
      </c>
      <c r="L198" s="43"/>
      <c r="M198" s="205" t="s">
        <v>1</v>
      </c>
      <c r="N198" s="206" t="s">
        <v>44</v>
      </c>
      <c r="O198" s="90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9" t="s">
        <v>214</v>
      </c>
      <c r="AT198" s="209" t="s">
        <v>189</v>
      </c>
      <c r="AU198" s="209" t="s">
        <v>88</v>
      </c>
      <c r="AY198" s="16" t="s">
        <v>195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6" t="s">
        <v>86</v>
      </c>
      <c r="BK198" s="210">
        <f>ROUND(I198*H198,2)</f>
        <v>0</v>
      </c>
      <c r="BL198" s="16" t="s">
        <v>214</v>
      </c>
      <c r="BM198" s="209" t="s">
        <v>866</v>
      </c>
    </row>
    <row r="199" s="2" customFormat="1">
      <c r="A199" s="37"/>
      <c r="B199" s="38"/>
      <c r="C199" s="39"/>
      <c r="D199" s="211" t="s">
        <v>197</v>
      </c>
      <c r="E199" s="39"/>
      <c r="F199" s="212" t="s">
        <v>867</v>
      </c>
      <c r="G199" s="39"/>
      <c r="H199" s="39"/>
      <c r="I199" s="213"/>
      <c r="J199" s="39"/>
      <c r="K199" s="39"/>
      <c r="L199" s="43"/>
      <c r="M199" s="214"/>
      <c r="N199" s="21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197</v>
      </c>
      <c r="AU199" s="16" t="s">
        <v>88</v>
      </c>
    </row>
    <row r="200" s="2" customFormat="1">
      <c r="A200" s="37"/>
      <c r="B200" s="38"/>
      <c r="C200" s="39"/>
      <c r="D200" s="211" t="s">
        <v>199</v>
      </c>
      <c r="E200" s="39"/>
      <c r="F200" s="216" t="s">
        <v>644</v>
      </c>
      <c r="G200" s="39"/>
      <c r="H200" s="39"/>
      <c r="I200" s="213"/>
      <c r="J200" s="39"/>
      <c r="K200" s="39"/>
      <c r="L200" s="43"/>
      <c r="M200" s="214"/>
      <c r="N200" s="215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199</v>
      </c>
      <c r="AU200" s="16" t="s">
        <v>88</v>
      </c>
    </row>
    <row r="201" s="10" customFormat="1">
      <c r="A201" s="10"/>
      <c r="B201" s="217"/>
      <c r="C201" s="218"/>
      <c r="D201" s="211" t="s">
        <v>207</v>
      </c>
      <c r="E201" s="219" t="s">
        <v>1</v>
      </c>
      <c r="F201" s="220" t="s">
        <v>868</v>
      </c>
      <c r="G201" s="218"/>
      <c r="H201" s="221">
        <v>44.371000000000002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27" t="s">
        <v>207</v>
      </c>
      <c r="AU201" s="227" t="s">
        <v>88</v>
      </c>
      <c r="AV201" s="10" t="s">
        <v>88</v>
      </c>
      <c r="AW201" s="10" t="s">
        <v>34</v>
      </c>
      <c r="AX201" s="10" t="s">
        <v>86</v>
      </c>
      <c r="AY201" s="227" t="s">
        <v>195</v>
      </c>
    </row>
    <row r="202" s="2" customFormat="1" ht="16.5" customHeight="1">
      <c r="A202" s="37"/>
      <c r="B202" s="38"/>
      <c r="C202" s="198" t="s">
        <v>350</v>
      </c>
      <c r="D202" s="198" t="s">
        <v>189</v>
      </c>
      <c r="E202" s="199" t="s">
        <v>241</v>
      </c>
      <c r="F202" s="200" t="s">
        <v>242</v>
      </c>
      <c r="G202" s="201" t="s">
        <v>213</v>
      </c>
      <c r="H202" s="202">
        <v>0.02</v>
      </c>
      <c r="I202" s="203"/>
      <c r="J202" s="204">
        <f>ROUND(I202*H202,2)</f>
        <v>0</v>
      </c>
      <c r="K202" s="200" t="s">
        <v>193</v>
      </c>
      <c r="L202" s="43"/>
      <c r="M202" s="205" t="s">
        <v>1</v>
      </c>
      <c r="N202" s="206" t="s">
        <v>44</v>
      </c>
      <c r="O202" s="90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9" t="s">
        <v>214</v>
      </c>
      <c r="AT202" s="209" t="s">
        <v>189</v>
      </c>
      <c r="AU202" s="209" t="s">
        <v>88</v>
      </c>
      <c r="AY202" s="16" t="s">
        <v>195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6" t="s">
        <v>86</v>
      </c>
      <c r="BK202" s="210">
        <f>ROUND(I202*H202,2)</f>
        <v>0</v>
      </c>
      <c r="BL202" s="16" t="s">
        <v>214</v>
      </c>
      <c r="BM202" s="209" t="s">
        <v>869</v>
      </c>
    </row>
    <row r="203" s="2" customFormat="1">
      <c r="A203" s="37"/>
      <c r="B203" s="38"/>
      <c r="C203" s="39"/>
      <c r="D203" s="211" t="s">
        <v>197</v>
      </c>
      <c r="E203" s="39"/>
      <c r="F203" s="212" t="s">
        <v>652</v>
      </c>
      <c r="G203" s="39"/>
      <c r="H203" s="39"/>
      <c r="I203" s="213"/>
      <c r="J203" s="39"/>
      <c r="K203" s="39"/>
      <c r="L203" s="43"/>
      <c r="M203" s="214"/>
      <c r="N203" s="21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197</v>
      </c>
      <c r="AU203" s="16" t="s">
        <v>88</v>
      </c>
    </row>
    <row r="204" s="2" customFormat="1">
      <c r="A204" s="37"/>
      <c r="B204" s="38"/>
      <c r="C204" s="39"/>
      <c r="D204" s="211" t="s">
        <v>199</v>
      </c>
      <c r="E204" s="39"/>
      <c r="F204" s="216" t="s">
        <v>644</v>
      </c>
      <c r="G204" s="39"/>
      <c r="H204" s="39"/>
      <c r="I204" s="213"/>
      <c r="J204" s="39"/>
      <c r="K204" s="39"/>
      <c r="L204" s="43"/>
      <c r="M204" s="214"/>
      <c r="N204" s="21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199</v>
      </c>
      <c r="AU204" s="16" t="s">
        <v>88</v>
      </c>
    </row>
    <row r="205" s="2" customFormat="1" ht="21.75" customHeight="1">
      <c r="A205" s="37"/>
      <c r="B205" s="38"/>
      <c r="C205" s="198" t="s">
        <v>355</v>
      </c>
      <c r="D205" s="198" t="s">
        <v>189</v>
      </c>
      <c r="E205" s="199" t="s">
        <v>257</v>
      </c>
      <c r="F205" s="200" t="s">
        <v>258</v>
      </c>
      <c r="G205" s="201" t="s">
        <v>213</v>
      </c>
      <c r="H205" s="202">
        <v>84.435000000000002</v>
      </c>
      <c r="I205" s="203"/>
      <c r="J205" s="204">
        <f>ROUND(I205*H205,2)</f>
        <v>0</v>
      </c>
      <c r="K205" s="200" t="s">
        <v>193</v>
      </c>
      <c r="L205" s="43"/>
      <c r="M205" s="205" t="s">
        <v>1</v>
      </c>
      <c r="N205" s="206" t="s">
        <v>44</v>
      </c>
      <c r="O205" s="90"/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9" t="s">
        <v>214</v>
      </c>
      <c r="AT205" s="209" t="s">
        <v>189</v>
      </c>
      <c r="AU205" s="209" t="s">
        <v>88</v>
      </c>
      <c r="AY205" s="16" t="s">
        <v>195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6" t="s">
        <v>86</v>
      </c>
      <c r="BK205" s="210">
        <f>ROUND(I205*H205,2)</f>
        <v>0</v>
      </c>
      <c r="BL205" s="16" t="s">
        <v>214</v>
      </c>
      <c r="BM205" s="209" t="s">
        <v>870</v>
      </c>
    </row>
    <row r="206" s="2" customFormat="1">
      <c r="A206" s="37"/>
      <c r="B206" s="38"/>
      <c r="C206" s="39"/>
      <c r="D206" s="211" t="s">
        <v>197</v>
      </c>
      <c r="E206" s="39"/>
      <c r="F206" s="212" t="s">
        <v>648</v>
      </c>
      <c r="G206" s="39"/>
      <c r="H206" s="39"/>
      <c r="I206" s="213"/>
      <c r="J206" s="39"/>
      <c r="K206" s="39"/>
      <c r="L206" s="43"/>
      <c r="M206" s="214"/>
      <c r="N206" s="215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197</v>
      </c>
      <c r="AU206" s="16" t="s">
        <v>88</v>
      </c>
    </row>
    <row r="207" s="2" customFormat="1">
      <c r="A207" s="37"/>
      <c r="B207" s="38"/>
      <c r="C207" s="39"/>
      <c r="D207" s="211" t="s">
        <v>199</v>
      </c>
      <c r="E207" s="39"/>
      <c r="F207" s="216" t="s">
        <v>644</v>
      </c>
      <c r="G207" s="39"/>
      <c r="H207" s="39"/>
      <c r="I207" s="213"/>
      <c r="J207" s="39"/>
      <c r="K207" s="39"/>
      <c r="L207" s="43"/>
      <c r="M207" s="214"/>
      <c r="N207" s="21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199</v>
      </c>
      <c r="AU207" s="16" t="s">
        <v>88</v>
      </c>
    </row>
    <row r="208" s="2" customFormat="1">
      <c r="A208" s="37"/>
      <c r="B208" s="38"/>
      <c r="C208" s="39"/>
      <c r="D208" s="211" t="s">
        <v>224</v>
      </c>
      <c r="E208" s="39"/>
      <c r="F208" s="216" t="s">
        <v>871</v>
      </c>
      <c r="G208" s="39"/>
      <c r="H208" s="39"/>
      <c r="I208" s="213"/>
      <c r="J208" s="39"/>
      <c r="K208" s="39"/>
      <c r="L208" s="43"/>
      <c r="M208" s="214"/>
      <c r="N208" s="21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224</v>
      </c>
      <c r="AU208" s="16" t="s">
        <v>88</v>
      </c>
    </row>
    <row r="209" s="10" customFormat="1">
      <c r="A209" s="10"/>
      <c r="B209" s="217"/>
      <c r="C209" s="218"/>
      <c r="D209" s="211" t="s">
        <v>207</v>
      </c>
      <c r="E209" s="219" t="s">
        <v>1</v>
      </c>
      <c r="F209" s="220" t="s">
        <v>872</v>
      </c>
      <c r="G209" s="218"/>
      <c r="H209" s="221">
        <v>84.435000000000002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27" t="s">
        <v>207</v>
      </c>
      <c r="AU209" s="227" t="s">
        <v>88</v>
      </c>
      <c r="AV209" s="10" t="s">
        <v>88</v>
      </c>
      <c r="AW209" s="10" t="s">
        <v>34</v>
      </c>
      <c r="AX209" s="10" t="s">
        <v>86</v>
      </c>
      <c r="AY209" s="227" t="s">
        <v>195</v>
      </c>
    </row>
    <row r="210" s="2" customFormat="1" ht="16.5" customHeight="1">
      <c r="A210" s="37"/>
      <c r="B210" s="38"/>
      <c r="C210" s="198" t="s">
        <v>873</v>
      </c>
      <c r="D210" s="198" t="s">
        <v>189</v>
      </c>
      <c r="E210" s="199" t="s">
        <v>268</v>
      </c>
      <c r="F210" s="200" t="s">
        <v>269</v>
      </c>
      <c r="G210" s="201" t="s">
        <v>248</v>
      </c>
      <c r="H210" s="202">
        <v>246.46000000000001</v>
      </c>
      <c r="I210" s="203"/>
      <c r="J210" s="204">
        <f>ROUND(I210*H210,2)</f>
        <v>0</v>
      </c>
      <c r="K210" s="200" t="s">
        <v>193</v>
      </c>
      <c r="L210" s="43"/>
      <c r="M210" s="205" t="s">
        <v>1</v>
      </c>
      <c r="N210" s="206" t="s">
        <v>44</v>
      </c>
      <c r="O210" s="90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9" t="s">
        <v>194</v>
      </c>
      <c r="AT210" s="209" t="s">
        <v>189</v>
      </c>
      <c r="AU210" s="209" t="s">
        <v>88</v>
      </c>
      <c r="AY210" s="16" t="s">
        <v>195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6" t="s">
        <v>86</v>
      </c>
      <c r="BK210" s="210">
        <f>ROUND(I210*H210,2)</f>
        <v>0</v>
      </c>
      <c r="BL210" s="16" t="s">
        <v>194</v>
      </c>
      <c r="BM210" s="209" t="s">
        <v>874</v>
      </c>
    </row>
    <row r="211" s="2" customFormat="1">
      <c r="A211" s="37"/>
      <c r="B211" s="38"/>
      <c r="C211" s="39"/>
      <c r="D211" s="211" t="s">
        <v>197</v>
      </c>
      <c r="E211" s="39"/>
      <c r="F211" s="212" t="s">
        <v>271</v>
      </c>
      <c r="G211" s="39"/>
      <c r="H211" s="39"/>
      <c r="I211" s="213"/>
      <c r="J211" s="39"/>
      <c r="K211" s="39"/>
      <c r="L211" s="43"/>
      <c r="M211" s="214"/>
      <c r="N211" s="215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197</v>
      </c>
      <c r="AU211" s="16" t="s">
        <v>88</v>
      </c>
    </row>
    <row r="212" s="2" customFormat="1">
      <c r="A212" s="37"/>
      <c r="B212" s="38"/>
      <c r="C212" s="39"/>
      <c r="D212" s="211" t="s">
        <v>199</v>
      </c>
      <c r="E212" s="39"/>
      <c r="F212" s="216" t="s">
        <v>695</v>
      </c>
      <c r="G212" s="39"/>
      <c r="H212" s="39"/>
      <c r="I212" s="213"/>
      <c r="J212" s="39"/>
      <c r="K212" s="39"/>
      <c r="L212" s="43"/>
      <c r="M212" s="214"/>
      <c r="N212" s="215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199</v>
      </c>
      <c r="AU212" s="16" t="s">
        <v>88</v>
      </c>
    </row>
    <row r="213" s="2" customFormat="1">
      <c r="A213" s="37"/>
      <c r="B213" s="38"/>
      <c r="C213" s="39"/>
      <c r="D213" s="211" t="s">
        <v>224</v>
      </c>
      <c r="E213" s="39"/>
      <c r="F213" s="216" t="s">
        <v>875</v>
      </c>
      <c r="G213" s="39"/>
      <c r="H213" s="39"/>
      <c r="I213" s="213"/>
      <c r="J213" s="39"/>
      <c r="K213" s="39"/>
      <c r="L213" s="43"/>
      <c r="M213" s="214"/>
      <c r="N213" s="21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224</v>
      </c>
      <c r="AU213" s="16" t="s">
        <v>88</v>
      </c>
    </row>
    <row r="214" s="2" customFormat="1" ht="21.75" customHeight="1">
      <c r="A214" s="37"/>
      <c r="B214" s="38"/>
      <c r="C214" s="198" t="s">
        <v>876</v>
      </c>
      <c r="D214" s="198" t="s">
        <v>189</v>
      </c>
      <c r="E214" s="199" t="s">
        <v>653</v>
      </c>
      <c r="F214" s="200" t="s">
        <v>654</v>
      </c>
      <c r="G214" s="201" t="s">
        <v>299</v>
      </c>
      <c r="H214" s="202">
        <v>2</v>
      </c>
      <c r="I214" s="203"/>
      <c r="J214" s="204">
        <f>ROUND(I214*H214,2)</f>
        <v>0</v>
      </c>
      <c r="K214" s="200" t="s">
        <v>193</v>
      </c>
      <c r="L214" s="43"/>
      <c r="M214" s="205" t="s">
        <v>1</v>
      </c>
      <c r="N214" s="206" t="s">
        <v>44</v>
      </c>
      <c r="O214" s="90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9" t="s">
        <v>194</v>
      </c>
      <c r="AT214" s="209" t="s">
        <v>189</v>
      </c>
      <c r="AU214" s="209" t="s">
        <v>88</v>
      </c>
      <c r="AY214" s="16" t="s">
        <v>195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6" t="s">
        <v>86</v>
      </c>
      <c r="BK214" s="210">
        <f>ROUND(I214*H214,2)</f>
        <v>0</v>
      </c>
      <c r="BL214" s="16" t="s">
        <v>194</v>
      </c>
      <c r="BM214" s="209" t="s">
        <v>877</v>
      </c>
    </row>
    <row r="215" s="2" customFormat="1">
      <c r="A215" s="37"/>
      <c r="B215" s="38"/>
      <c r="C215" s="39"/>
      <c r="D215" s="211" t="s">
        <v>197</v>
      </c>
      <c r="E215" s="39"/>
      <c r="F215" s="212" t="s">
        <v>656</v>
      </c>
      <c r="G215" s="39"/>
      <c r="H215" s="39"/>
      <c r="I215" s="213"/>
      <c r="J215" s="39"/>
      <c r="K215" s="39"/>
      <c r="L215" s="43"/>
      <c r="M215" s="214"/>
      <c r="N215" s="215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197</v>
      </c>
      <c r="AU215" s="16" t="s">
        <v>88</v>
      </c>
    </row>
    <row r="216" s="2" customFormat="1">
      <c r="A216" s="37"/>
      <c r="B216" s="38"/>
      <c r="C216" s="39"/>
      <c r="D216" s="211" t="s">
        <v>199</v>
      </c>
      <c r="E216" s="39"/>
      <c r="F216" s="216" t="s">
        <v>609</v>
      </c>
      <c r="G216" s="39"/>
      <c r="H216" s="39"/>
      <c r="I216" s="213"/>
      <c r="J216" s="39"/>
      <c r="K216" s="39"/>
      <c r="L216" s="43"/>
      <c r="M216" s="214"/>
      <c r="N216" s="215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199</v>
      </c>
      <c r="AU216" s="16" t="s">
        <v>88</v>
      </c>
    </row>
    <row r="217" s="2" customFormat="1" ht="16.5" customHeight="1">
      <c r="A217" s="37"/>
      <c r="B217" s="38"/>
      <c r="C217" s="198" t="s">
        <v>878</v>
      </c>
      <c r="D217" s="198" t="s">
        <v>189</v>
      </c>
      <c r="E217" s="199" t="s">
        <v>718</v>
      </c>
      <c r="F217" s="200" t="s">
        <v>719</v>
      </c>
      <c r="G217" s="201" t="s">
        <v>299</v>
      </c>
      <c r="H217" s="202">
        <v>2</v>
      </c>
      <c r="I217" s="203"/>
      <c r="J217" s="204">
        <f>ROUND(I217*H217,2)</f>
        <v>0</v>
      </c>
      <c r="K217" s="200" t="s">
        <v>193</v>
      </c>
      <c r="L217" s="43"/>
      <c r="M217" s="205" t="s">
        <v>1</v>
      </c>
      <c r="N217" s="206" t="s">
        <v>44</v>
      </c>
      <c r="O217" s="90"/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9" t="s">
        <v>194</v>
      </c>
      <c r="AT217" s="209" t="s">
        <v>189</v>
      </c>
      <c r="AU217" s="209" t="s">
        <v>88</v>
      </c>
      <c r="AY217" s="16" t="s">
        <v>195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6" t="s">
        <v>86</v>
      </c>
      <c r="BK217" s="210">
        <f>ROUND(I217*H217,2)</f>
        <v>0</v>
      </c>
      <c r="BL217" s="16" t="s">
        <v>194</v>
      </c>
      <c r="BM217" s="209" t="s">
        <v>879</v>
      </c>
    </row>
    <row r="218" s="2" customFormat="1">
      <c r="A218" s="37"/>
      <c r="B218" s="38"/>
      <c r="C218" s="39"/>
      <c r="D218" s="211" t="s">
        <v>197</v>
      </c>
      <c r="E218" s="39"/>
      <c r="F218" s="212" t="s">
        <v>721</v>
      </c>
      <c r="G218" s="39"/>
      <c r="H218" s="39"/>
      <c r="I218" s="213"/>
      <c r="J218" s="39"/>
      <c r="K218" s="39"/>
      <c r="L218" s="43"/>
      <c r="M218" s="214"/>
      <c r="N218" s="21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197</v>
      </c>
      <c r="AU218" s="16" t="s">
        <v>88</v>
      </c>
    </row>
    <row r="219" s="2" customFormat="1">
      <c r="A219" s="37"/>
      <c r="B219" s="38"/>
      <c r="C219" s="39"/>
      <c r="D219" s="211" t="s">
        <v>199</v>
      </c>
      <c r="E219" s="39"/>
      <c r="F219" s="216" t="s">
        <v>713</v>
      </c>
      <c r="G219" s="39"/>
      <c r="H219" s="39"/>
      <c r="I219" s="213"/>
      <c r="J219" s="39"/>
      <c r="K219" s="39"/>
      <c r="L219" s="43"/>
      <c r="M219" s="214"/>
      <c r="N219" s="21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199</v>
      </c>
      <c r="AU219" s="16" t="s">
        <v>88</v>
      </c>
    </row>
    <row r="220" s="2" customFormat="1">
      <c r="A220" s="37"/>
      <c r="B220" s="38"/>
      <c r="C220" s="39"/>
      <c r="D220" s="211" t="s">
        <v>224</v>
      </c>
      <c r="E220" s="39"/>
      <c r="F220" s="216" t="s">
        <v>880</v>
      </c>
      <c r="G220" s="39"/>
      <c r="H220" s="39"/>
      <c r="I220" s="213"/>
      <c r="J220" s="39"/>
      <c r="K220" s="39"/>
      <c r="L220" s="43"/>
      <c r="M220" s="214"/>
      <c r="N220" s="215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224</v>
      </c>
      <c r="AU220" s="16" t="s">
        <v>88</v>
      </c>
    </row>
    <row r="221" s="2" customFormat="1">
      <c r="A221" s="37"/>
      <c r="B221" s="38"/>
      <c r="C221" s="239" t="s">
        <v>359</v>
      </c>
      <c r="D221" s="239" t="s">
        <v>338</v>
      </c>
      <c r="E221" s="240" t="s">
        <v>464</v>
      </c>
      <c r="F221" s="241" t="s">
        <v>465</v>
      </c>
      <c r="G221" s="242" t="s">
        <v>299</v>
      </c>
      <c r="H221" s="243">
        <v>48</v>
      </c>
      <c r="I221" s="244"/>
      <c r="J221" s="245">
        <f>ROUND(I221*H221,2)</f>
        <v>0</v>
      </c>
      <c r="K221" s="241" t="s">
        <v>193</v>
      </c>
      <c r="L221" s="246"/>
      <c r="M221" s="247" t="s">
        <v>1</v>
      </c>
      <c r="N221" s="248" t="s">
        <v>44</v>
      </c>
      <c r="O221" s="90"/>
      <c r="P221" s="207">
        <f>O221*H221</f>
        <v>0</v>
      </c>
      <c r="Q221" s="207">
        <v>0.00123</v>
      </c>
      <c r="R221" s="207">
        <f>Q221*H221</f>
        <v>0.059039999999999995</v>
      </c>
      <c r="S221" s="207">
        <v>0</v>
      </c>
      <c r="T221" s="20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9" t="s">
        <v>245</v>
      </c>
      <c r="AT221" s="209" t="s">
        <v>338</v>
      </c>
      <c r="AU221" s="209" t="s">
        <v>88</v>
      </c>
      <c r="AY221" s="16" t="s">
        <v>195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6" t="s">
        <v>86</v>
      </c>
      <c r="BK221" s="210">
        <f>ROUND(I221*H221,2)</f>
        <v>0</v>
      </c>
      <c r="BL221" s="16" t="s">
        <v>194</v>
      </c>
      <c r="BM221" s="209" t="s">
        <v>881</v>
      </c>
    </row>
    <row r="222" s="2" customFormat="1">
      <c r="A222" s="37"/>
      <c r="B222" s="38"/>
      <c r="C222" s="39"/>
      <c r="D222" s="211" t="s">
        <v>197</v>
      </c>
      <c r="E222" s="39"/>
      <c r="F222" s="212" t="s">
        <v>465</v>
      </c>
      <c r="G222" s="39"/>
      <c r="H222" s="39"/>
      <c r="I222" s="213"/>
      <c r="J222" s="39"/>
      <c r="K222" s="39"/>
      <c r="L222" s="43"/>
      <c r="M222" s="214"/>
      <c r="N222" s="215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197</v>
      </c>
      <c r="AU222" s="16" t="s">
        <v>88</v>
      </c>
    </row>
    <row r="223" s="2" customFormat="1">
      <c r="A223" s="37"/>
      <c r="B223" s="38"/>
      <c r="C223" s="39"/>
      <c r="D223" s="211" t="s">
        <v>224</v>
      </c>
      <c r="E223" s="39"/>
      <c r="F223" s="216" t="s">
        <v>882</v>
      </c>
      <c r="G223" s="39"/>
      <c r="H223" s="39"/>
      <c r="I223" s="213"/>
      <c r="J223" s="39"/>
      <c r="K223" s="39"/>
      <c r="L223" s="43"/>
      <c r="M223" s="214"/>
      <c r="N223" s="215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224</v>
      </c>
      <c r="AU223" s="16" t="s">
        <v>88</v>
      </c>
    </row>
    <row r="224" s="2" customFormat="1">
      <c r="A224" s="37"/>
      <c r="B224" s="38"/>
      <c r="C224" s="239" t="s">
        <v>752</v>
      </c>
      <c r="D224" s="239" t="s">
        <v>338</v>
      </c>
      <c r="E224" s="240" t="s">
        <v>730</v>
      </c>
      <c r="F224" s="241" t="s">
        <v>731</v>
      </c>
      <c r="G224" s="242" t="s">
        <v>299</v>
      </c>
      <c r="H224" s="243">
        <v>96</v>
      </c>
      <c r="I224" s="244"/>
      <c r="J224" s="245">
        <f>ROUND(I224*H224,2)</f>
        <v>0</v>
      </c>
      <c r="K224" s="241" t="s">
        <v>193</v>
      </c>
      <c r="L224" s="246"/>
      <c r="M224" s="247" t="s">
        <v>1</v>
      </c>
      <c r="N224" s="248" t="s">
        <v>44</v>
      </c>
      <c r="O224" s="90"/>
      <c r="P224" s="207">
        <f>O224*H224</f>
        <v>0</v>
      </c>
      <c r="Q224" s="207">
        <v>0.00051999999999999995</v>
      </c>
      <c r="R224" s="207">
        <f>Q224*H224</f>
        <v>0.049919999999999992</v>
      </c>
      <c r="S224" s="207">
        <v>0</v>
      </c>
      <c r="T224" s="20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9" t="s">
        <v>245</v>
      </c>
      <c r="AT224" s="209" t="s">
        <v>338</v>
      </c>
      <c r="AU224" s="209" t="s">
        <v>88</v>
      </c>
      <c r="AY224" s="16" t="s">
        <v>195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6" t="s">
        <v>86</v>
      </c>
      <c r="BK224" s="210">
        <f>ROUND(I224*H224,2)</f>
        <v>0</v>
      </c>
      <c r="BL224" s="16" t="s">
        <v>194</v>
      </c>
      <c r="BM224" s="209" t="s">
        <v>883</v>
      </c>
    </row>
    <row r="225" s="2" customFormat="1">
      <c r="A225" s="37"/>
      <c r="B225" s="38"/>
      <c r="C225" s="39"/>
      <c r="D225" s="211" t="s">
        <v>197</v>
      </c>
      <c r="E225" s="39"/>
      <c r="F225" s="212" t="s">
        <v>731</v>
      </c>
      <c r="G225" s="39"/>
      <c r="H225" s="39"/>
      <c r="I225" s="213"/>
      <c r="J225" s="39"/>
      <c r="K225" s="39"/>
      <c r="L225" s="43"/>
      <c r="M225" s="214"/>
      <c r="N225" s="215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197</v>
      </c>
      <c r="AU225" s="16" t="s">
        <v>88</v>
      </c>
    </row>
    <row r="226" s="2" customFormat="1" ht="16.5" customHeight="1">
      <c r="A226" s="37"/>
      <c r="B226" s="38"/>
      <c r="C226" s="239" t="s">
        <v>758</v>
      </c>
      <c r="D226" s="239" t="s">
        <v>338</v>
      </c>
      <c r="E226" s="240" t="s">
        <v>774</v>
      </c>
      <c r="F226" s="241" t="s">
        <v>775</v>
      </c>
      <c r="G226" s="242" t="s">
        <v>299</v>
      </c>
      <c r="H226" s="243">
        <v>224</v>
      </c>
      <c r="I226" s="244"/>
      <c r="J226" s="245">
        <f>ROUND(I226*H226,2)</f>
        <v>0</v>
      </c>
      <c r="K226" s="241" t="s">
        <v>193</v>
      </c>
      <c r="L226" s="246"/>
      <c r="M226" s="247" t="s">
        <v>1</v>
      </c>
      <c r="N226" s="248" t="s">
        <v>44</v>
      </c>
      <c r="O226" s="90"/>
      <c r="P226" s="207">
        <f>O226*H226</f>
        <v>0</v>
      </c>
      <c r="Q226" s="207">
        <v>0.00051999999999999995</v>
      </c>
      <c r="R226" s="207">
        <f>Q226*H226</f>
        <v>0.11647999999999999</v>
      </c>
      <c r="S226" s="207">
        <v>0</v>
      </c>
      <c r="T226" s="20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9" t="s">
        <v>245</v>
      </c>
      <c r="AT226" s="209" t="s">
        <v>338</v>
      </c>
      <c r="AU226" s="209" t="s">
        <v>88</v>
      </c>
      <c r="AY226" s="16" t="s">
        <v>195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6" t="s">
        <v>86</v>
      </c>
      <c r="BK226" s="210">
        <f>ROUND(I226*H226,2)</f>
        <v>0</v>
      </c>
      <c r="BL226" s="16" t="s">
        <v>194</v>
      </c>
      <c r="BM226" s="209" t="s">
        <v>884</v>
      </c>
    </row>
    <row r="227" s="2" customFormat="1">
      <c r="A227" s="37"/>
      <c r="B227" s="38"/>
      <c r="C227" s="39"/>
      <c r="D227" s="211" t="s">
        <v>197</v>
      </c>
      <c r="E227" s="39"/>
      <c r="F227" s="212" t="s">
        <v>775</v>
      </c>
      <c r="G227" s="39"/>
      <c r="H227" s="39"/>
      <c r="I227" s="213"/>
      <c r="J227" s="39"/>
      <c r="K227" s="39"/>
      <c r="L227" s="43"/>
      <c r="M227" s="214"/>
      <c r="N227" s="215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197</v>
      </c>
      <c r="AU227" s="16" t="s">
        <v>88</v>
      </c>
    </row>
    <row r="228" s="2" customFormat="1">
      <c r="A228" s="37"/>
      <c r="B228" s="38"/>
      <c r="C228" s="239" t="s">
        <v>885</v>
      </c>
      <c r="D228" s="239" t="s">
        <v>338</v>
      </c>
      <c r="E228" s="240" t="s">
        <v>724</v>
      </c>
      <c r="F228" s="241" t="s">
        <v>725</v>
      </c>
      <c r="G228" s="242" t="s">
        <v>299</v>
      </c>
      <c r="H228" s="243">
        <v>24</v>
      </c>
      <c r="I228" s="244"/>
      <c r="J228" s="245">
        <f>ROUND(I228*H228,2)</f>
        <v>0</v>
      </c>
      <c r="K228" s="241" t="s">
        <v>193</v>
      </c>
      <c r="L228" s="246"/>
      <c r="M228" s="247" t="s">
        <v>1</v>
      </c>
      <c r="N228" s="248" t="s">
        <v>44</v>
      </c>
      <c r="O228" s="90"/>
      <c r="P228" s="207">
        <f>O228*H228</f>
        <v>0</v>
      </c>
      <c r="Q228" s="207">
        <v>0.00063000000000000003</v>
      </c>
      <c r="R228" s="207">
        <f>Q228*H228</f>
        <v>0.015120000000000002</v>
      </c>
      <c r="S228" s="207">
        <v>0</v>
      </c>
      <c r="T228" s="208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9" t="s">
        <v>245</v>
      </c>
      <c r="AT228" s="209" t="s">
        <v>338</v>
      </c>
      <c r="AU228" s="209" t="s">
        <v>88</v>
      </c>
      <c r="AY228" s="16" t="s">
        <v>195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6" t="s">
        <v>86</v>
      </c>
      <c r="BK228" s="210">
        <f>ROUND(I228*H228,2)</f>
        <v>0</v>
      </c>
      <c r="BL228" s="16" t="s">
        <v>194</v>
      </c>
      <c r="BM228" s="209" t="s">
        <v>886</v>
      </c>
    </row>
    <row r="229" s="2" customFormat="1">
      <c r="A229" s="37"/>
      <c r="B229" s="38"/>
      <c r="C229" s="39"/>
      <c r="D229" s="211" t="s">
        <v>197</v>
      </c>
      <c r="E229" s="39"/>
      <c r="F229" s="212" t="s">
        <v>725</v>
      </c>
      <c r="G229" s="39"/>
      <c r="H229" s="39"/>
      <c r="I229" s="213"/>
      <c r="J229" s="39"/>
      <c r="K229" s="39"/>
      <c r="L229" s="43"/>
      <c r="M229" s="214"/>
      <c r="N229" s="215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197</v>
      </c>
      <c r="AU229" s="16" t="s">
        <v>88</v>
      </c>
    </row>
    <row r="230" s="2" customFormat="1">
      <c r="A230" s="37"/>
      <c r="B230" s="38"/>
      <c r="C230" s="239" t="s">
        <v>887</v>
      </c>
      <c r="D230" s="239" t="s">
        <v>338</v>
      </c>
      <c r="E230" s="240" t="s">
        <v>727</v>
      </c>
      <c r="F230" s="241" t="s">
        <v>728</v>
      </c>
      <c r="G230" s="242" t="s">
        <v>299</v>
      </c>
      <c r="H230" s="243">
        <v>24</v>
      </c>
      <c r="I230" s="244"/>
      <c r="J230" s="245">
        <f>ROUND(I230*H230,2)</f>
        <v>0</v>
      </c>
      <c r="K230" s="241" t="s">
        <v>193</v>
      </c>
      <c r="L230" s="246"/>
      <c r="M230" s="247" t="s">
        <v>1</v>
      </c>
      <c r="N230" s="248" t="s">
        <v>44</v>
      </c>
      <c r="O230" s="90"/>
      <c r="P230" s="207">
        <f>O230*H230</f>
        <v>0</v>
      </c>
      <c r="Q230" s="207">
        <v>0.00054000000000000001</v>
      </c>
      <c r="R230" s="207">
        <f>Q230*H230</f>
        <v>0.012959999999999999</v>
      </c>
      <c r="S230" s="207">
        <v>0</v>
      </c>
      <c r="T230" s="20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9" t="s">
        <v>245</v>
      </c>
      <c r="AT230" s="209" t="s">
        <v>338</v>
      </c>
      <c r="AU230" s="209" t="s">
        <v>88</v>
      </c>
      <c r="AY230" s="16" t="s">
        <v>195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6" t="s">
        <v>86</v>
      </c>
      <c r="BK230" s="210">
        <f>ROUND(I230*H230,2)</f>
        <v>0</v>
      </c>
      <c r="BL230" s="16" t="s">
        <v>194</v>
      </c>
      <c r="BM230" s="209" t="s">
        <v>888</v>
      </c>
    </row>
    <row r="231" s="2" customFormat="1">
      <c r="A231" s="37"/>
      <c r="B231" s="38"/>
      <c r="C231" s="39"/>
      <c r="D231" s="211" t="s">
        <v>197</v>
      </c>
      <c r="E231" s="39"/>
      <c r="F231" s="212" t="s">
        <v>728</v>
      </c>
      <c r="G231" s="39"/>
      <c r="H231" s="39"/>
      <c r="I231" s="213"/>
      <c r="J231" s="39"/>
      <c r="K231" s="39"/>
      <c r="L231" s="43"/>
      <c r="M231" s="214"/>
      <c r="N231" s="215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197</v>
      </c>
      <c r="AU231" s="16" t="s">
        <v>88</v>
      </c>
    </row>
    <row r="232" s="2" customFormat="1" ht="21.75" customHeight="1">
      <c r="A232" s="37"/>
      <c r="B232" s="38"/>
      <c r="C232" s="239" t="s">
        <v>889</v>
      </c>
      <c r="D232" s="239" t="s">
        <v>338</v>
      </c>
      <c r="E232" s="240" t="s">
        <v>890</v>
      </c>
      <c r="F232" s="241" t="s">
        <v>891</v>
      </c>
      <c r="G232" s="242" t="s">
        <v>299</v>
      </c>
      <c r="H232" s="243">
        <v>24</v>
      </c>
      <c r="I232" s="244"/>
      <c r="J232" s="245">
        <f>ROUND(I232*H232,2)</f>
        <v>0</v>
      </c>
      <c r="K232" s="241" t="s">
        <v>193</v>
      </c>
      <c r="L232" s="246"/>
      <c r="M232" s="247" t="s">
        <v>1</v>
      </c>
      <c r="N232" s="248" t="s">
        <v>44</v>
      </c>
      <c r="O232" s="90"/>
      <c r="P232" s="207">
        <f>O232*H232</f>
        <v>0</v>
      </c>
      <c r="Q232" s="207">
        <v>0.00013999999999999999</v>
      </c>
      <c r="R232" s="207">
        <f>Q232*H232</f>
        <v>0.0033599999999999997</v>
      </c>
      <c r="S232" s="207">
        <v>0</v>
      </c>
      <c r="T232" s="208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9" t="s">
        <v>245</v>
      </c>
      <c r="AT232" s="209" t="s">
        <v>338</v>
      </c>
      <c r="AU232" s="209" t="s">
        <v>88</v>
      </c>
      <c r="AY232" s="16" t="s">
        <v>195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6" t="s">
        <v>86</v>
      </c>
      <c r="BK232" s="210">
        <f>ROUND(I232*H232,2)</f>
        <v>0</v>
      </c>
      <c r="BL232" s="16" t="s">
        <v>194</v>
      </c>
      <c r="BM232" s="209" t="s">
        <v>892</v>
      </c>
    </row>
    <row r="233" s="2" customFormat="1">
      <c r="A233" s="37"/>
      <c r="B233" s="38"/>
      <c r="C233" s="39"/>
      <c r="D233" s="211" t="s">
        <v>197</v>
      </c>
      <c r="E233" s="39"/>
      <c r="F233" s="212" t="s">
        <v>891</v>
      </c>
      <c r="G233" s="39"/>
      <c r="H233" s="39"/>
      <c r="I233" s="213"/>
      <c r="J233" s="39"/>
      <c r="K233" s="39"/>
      <c r="L233" s="43"/>
      <c r="M233" s="214"/>
      <c r="N233" s="215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197</v>
      </c>
      <c r="AU233" s="16" t="s">
        <v>88</v>
      </c>
    </row>
    <row r="234" s="2" customFormat="1">
      <c r="A234" s="37"/>
      <c r="B234" s="38"/>
      <c r="C234" s="239" t="s">
        <v>893</v>
      </c>
      <c r="D234" s="239" t="s">
        <v>338</v>
      </c>
      <c r="E234" s="240" t="s">
        <v>894</v>
      </c>
      <c r="F234" s="241" t="s">
        <v>895</v>
      </c>
      <c r="G234" s="242" t="s">
        <v>299</v>
      </c>
      <c r="H234" s="243">
        <v>40</v>
      </c>
      <c r="I234" s="244"/>
      <c r="J234" s="245">
        <f>ROUND(I234*H234,2)</f>
        <v>0</v>
      </c>
      <c r="K234" s="241" t="s">
        <v>193</v>
      </c>
      <c r="L234" s="246"/>
      <c r="M234" s="247" t="s">
        <v>1</v>
      </c>
      <c r="N234" s="248" t="s">
        <v>44</v>
      </c>
      <c r="O234" s="90"/>
      <c r="P234" s="207">
        <f>O234*H234</f>
        <v>0</v>
      </c>
      <c r="Q234" s="207">
        <v>0.10299999999999999</v>
      </c>
      <c r="R234" s="207">
        <f>Q234*H234</f>
        <v>4.1200000000000001</v>
      </c>
      <c r="S234" s="207">
        <v>0</v>
      </c>
      <c r="T234" s="208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9" t="s">
        <v>245</v>
      </c>
      <c r="AT234" s="209" t="s">
        <v>338</v>
      </c>
      <c r="AU234" s="209" t="s">
        <v>88</v>
      </c>
      <c r="AY234" s="16" t="s">
        <v>195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6" t="s">
        <v>86</v>
      </c>
      <c r="BK234" s="210">
        <f>ROUND(I234*H234,2)</f>
        <v>0</v>
      </c>
      <c r="BL234" s="16" t="s">
        <v>194</v>
      </c>
      <c r="BM234" s="209" t="s">
        <v>896</v>
      </c>
    </row>
    <row r="235" s="2" customFormat="1">
      <c r="A235" s="37"/>
      <c r="B235" s="38"/>
      <c r="C235" s="39"/>
      <c r="D235" s="211" t="s">
        <v>197</v>
      </c>
      <c r="E235" s="39"/>
      <c r="F235" s="212" t="s">
        <v>895</v>
      </c>
      <c r="G235" s="39"/>
      <c r="H235" s="39"/>
      <c r="I235" s="213"/>
      <c r="J235" s="39"/>
      <c r="K235" s="39"/>
      <c r="L235" s="43"/>
      <c r="M235" s="214"/>
      <c r="N235" s="215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197</v>
      </c>
      <c r="AU235" s="16" t="s">
        <v>88</v>
      </c>
    </row>
    <row r="236" s="2" customFormat="1" ht="16.5" customHeight="1">
      <c r="A236" s="37"/>
      <c r="B236" s="38"/>
      <c r="C236" s="239" t="s">
        <v>897</v>
      </c>
      <c r="D236" s="239" t="s">
        <v>338</v>
      </c>
      <c r="E236" s="240" t="s">
        <v>767</v>
      </c>
      <c r="F236" s="241" t="s">
        <v>768</v>
      </c>
      <c r="G236" s="242" t="s">
        <v>299</v>
      </c>
      <c r="H236" s="243">
        <v>24</v>
      </c>
      <c r="I236" s="244"/>
      <c r="J236" s="245">
        <f>ROUND(I236*H236,2)</f>
        <v>0</v>
      </c>
      <c r="K236" s="241" t="s">
        <v>193</v>
      </c>
      <c r="L236" s="246"/>
      <c r="M236" s="247" t="s">
        <v>1</v>
      </c>
      <c r="N236" s="248" t="s">
        <v>44</v>
      </c>
      <c r="O236" s="90"/>
      <c r="P236" s="207">
        <f>O236*H236</f>
        <v>0</v>
      </c>
      <c r="Q236" s="207">
        <v>0.01167</v>
      </c>
      <c r="R236" s="207">
        <f>Q236*H236</f>
        <v>0.28008</v>
      </c>
      <c r="S236" s="207">
        <v>0</v>
      </c>
      <c r="T236" s="208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9" t="s">
        <v>245</v>
      </c>
      <c r="AT236" s="209" t="s">
        <v>338</v>
      </c>
      <c r="AU236" s="209" t="s">
        <v>88</v>
      </c>
      <c r="AY236" s="16" t="s">
        <v>195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6" t="s">
        <v>86</v>
      </c>
      <c r="BK236" s="210">
        <f>ROUND(I236*H236,2)</f>
        <v>0</v>
      </c>
      <c r="BL236" s="16" t="s">
        <v>194</v>
      </c>
      <c r="BM236" s="209" t="s">
        <v>898</v>
      </c>
    </row>
    <row r="237" s="2" customFormat="1">
      <c r="A237" s="37"/>
      <c r="B237" s="38"/>
      <c r="C237" s="39"/>
      <c r="D237" s="211" t="s">
        <v>197</v>
      </c>
      <c r="E237" s="39"/>
      <c r="F237" s="212" t="s">
        <v>768</v>
      </c>
      <c r="G237" s="39"/>
      <c r="H237" s="39"/>
      <c r="I237" s="213"/>
      <c r="J237" s="39"/>
      <c r="K237" s="39"/>
      <c r="L237" s="43"/>
      <c r="M237" s="214"/>
      <c r="N237" s="215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197</v>
      </c>
      <c r="AU237" s="16" t="s">
        <v>88</v>
      </c>
    </row>
    <row r="238" s="2" customFormat="1">
      <c r="A238" s="37"/>
      <c r="B238" s="38"/>
      <c r="C238" s="239" t="s">
        <v>899</v>
      </c>
      <c r="D238" s="239" t="s">
        <v>338</v>
      </c>
      <c r="E238" s="240" t="s">
        <v>733</v>
      </c>
      <c r="F238" s="241" t="s">
        <v>734</v>
      </c>
      <c r="G238" s="242" t="s">
        <v>299</v>
      </c>
      <c r="H238" s="243">
        <v>24</v>
      </c>
      <c r="I238" s="244"/>
      <c r="J238" s="245">
        <f>ROUND(I238*H238,2)</f>
        <v>0</v>
      </c>
      <c r="K238" s="241" t="s">
        <v>193</v>
      </c>
      <c r="L238" s="246"/>
      <c r="M238" s="247" t="s">
        <v>1</v>
      </c>
      <c r="N238" s="248" t="s">
        <v>44</v>
      </c>
      <c r="O238" s="90"/>
      <c r="P238" s="207">
        <f>O238*H238</f>
        <v>0</v>
      </c>
      <c r="Q238" s="207">
        <v>9.0000000000000006E-05</v>
      </c>
      <c r="R238" s="207">
        <f>Q238*H238</f>
        <v>0.00216</v>
      </c>
      <c r="S238" s="207">
        <v>0</v>
      </c>
      <c r="T238" s="208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9" t="s">
        <v>245</v>
      </c>
      <c r="AT238" s="209" t="s">
        <v>338</v>
      </c>
      <c r="AU238" s="209" t="s">
        <v>88</v>
      </c>
      <c r="AY238" s="16" t="s">
        <v>195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6" t="s">
        <v>86</v>
      </c>
      <c r="BK238" s="210">
        <f>ROUND(I238*H238,2)</f>
        <v>0</v>
      </c>
      <c r="BL238" s="16" t="s">
        <v>194</v>
      </c>
      <c r="BM238" s="209" t="s">
        <v>900</v>
      </c>
    </row>
    <row r="239" s="2" customFormat="1">
      <c r="A239" s="37"/>
      <c r="B239" s="38"/>
      <c r="C239" s="39"/>
      <c r="D239" s="211" t="s">
        <v>197</v>
      </c>
      <c r="E239" s="39"/>
      <c r="F239" s="212" t="s">
        <v>734</v>
      </c>
      <c r="G239" s="39"/>
      <c r="H239" s="39"/>
      <c r="I239" s="213"/>
      <c r="J239" s="39"/>
      <c r="K239" s="39"/>
      <c r="L239" s="43"/>
      <c r="M239" s="214"/>
      <c r="N239" s="215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197</v>
      </c>
      <c r="AU239" s="16" t="s">
        <v>88</v>
      </c>
    </row>
    <row r="240" s="2" customFormat="1" ht="21.75" customHeight="1">
      <c r="A240" s="37"/>
      <c r="B240" s="38"/>
      <c r="C240" s="239" t="s">
        <v>901</v>
      </c>
      <c r="D240" s="239" t="s">
        <v>338</v>
      </c>
      <c r="E240" s="240" t="s">
        <v>736</v>
      </c>
      <c r="F240" s="241" t="s">
        <v>737</v>
      </c>
      <c r="G240" s="242" t="s">
        <v>299</v>
      </c>
      <c r="H240" s="243">
        <v>24</v>
      </c>
      <c r="I240" s="244"/>
      <c r="J240" s="245">
        <f>ROUND(I240*H240,2)</f>
        <v>0</v>
      </c>
      <c r="K240" s="241" t="s">
        <v>193</v>
      </c>
      <c r="L240" s="246"/>
      <c r="M240" s="247" t="s">
        <v>1</v>
      </c>
      <c r="N240" s="248" t="s">
        <v>44</v>
      </c>
      <c r="O240" s="90"/>
      <c r="P240" s="207">
        <f>O240*H240</f>
        <v>0</v>
      </c>
      <c r="Q240" s="207">
        <v>8.0000000000000007E-05</v>
      </c>
      <c r="R240" s="207">
        <f>Q240*H240</f>
        <v>0.0019200000000000003</v>
      </c>
      <c r="S240" s="207">
        <v>0</v>
      </c>
      <c r="T240" s="208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9" t="s">
        <v>245</v>
      </c>
      <c r="AT240" s="209" t="s">
        <v>338</v>
      </c>
      <c r="AU240" s="209" t="s">
        <v>88</v>
      </c>
      <c r="AY240" s="16" t="s">
        <v>195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6" t="s">
        <v>86</v>
      </c>
      <c r="BK240" s="210">
        <f>ROUND(I240*H240,2)</f>
        <v>0</v>
      </c>
      <c r="BL240" s="16" t="s">
        <v>194</v>
      </c>
      <c r="BM240" s="209" t="s">
        <v>902</v>
      </c>
    </row>
    <row r="241" s="2" customFormat="1">
      <c r="A241" s="37"/>
      <c r="B241" s="38"/>
      <c r="C241" s="39"/>
      <c r="D241" s="211" t="s">
        <v>197</v>
      </c>
      <c r="E241" s="39"/>
      <c r="F241" s="212" t="s">
        <v>737</v>
      </c>
      <c r="G241" s="39"/>
      <c r="H241" s="39"/>
      <c r="I241" s="213"/>
      <c r="J241" s="39"/>
      <c r="K241" s="39"/>
      <c r="L241" s="43"/>
      <c r="M241" s="214"/>
      <c r="N241" s="215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197</v>
      </c>
      <c r="AU241" s="16" t="s">
        <v>88</v>
      </c>
    </row>
    <row r="242" s="2" customFormat="1" ht="21.75" customHeight="1">
      <c r="A242" s="37"/>
      <c r="B242" s="38"/>
      <c r="C242" s="239" t="s">
        <v>903</v>
      </c>
      <c r="D242" s="239" t="s">
        <v>338</v>
      </c>
      <c r="E242" s="240" t="s">
        <v>575</v>
      </c>
      <c r="F242" s="241" t="s">
        <v>576</v>
      </c>
      <c r="G242" s="242" t="s">
        <v>299</v>
      </c>
      <c r="H242" s="243">
        <v>80</v>
      </c>
      <c r="I242" s="244"/>
      <c r="J242" s="245">
        <f>ROUND(I242*H242,2)</f>
        <v>0</v>
      </c>
      <c r="K242" s="241" t="s">
        <v>193</v>
      </c>
      <c r="L242" s="246"/>
      <c r="M242" s="247" t="s">
        <v>1</v>
      </c>
      <c r="N242" s="248" t="s">
        <v>44</v>
      </c>
      <c r="O242" s="90"/>
      <c r="P242" s="207">
        <f>O242*H242</f>
        <v>0</v>
      </c>
      <c r="Q242" s="207">
        <v>0.00018000000000000001</v>
      </c>
      <c r="R242" s="207">
        <f>Q242*H242</f>
        <v>0.014400000000000001</v>
      </c>
      <c r="S242" s="207">
        <v>0</v>
      </c>
      <c r="T242" s="208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9" t="s">
        <v>245</v>
      </c>
      <c r="AT242" s="209" t="s">
        <v>338</v>
      </c>
      <c r="AU242" s="209" t="s">
        <v>88</v>
      </c>
      <c r="AY242" s="16" t="s">
        <v>195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6" t="s">
        <v>86</v>
      </c>
      <c r="BK242" s="210">
        <f>ROUND(I242*H242,2)</f>
        <v>0</v>
      </c>
      <c r="BL242" s="16" t="s">
        <v>194</v>
      </c>
      <c r="BM242" s="209" t="s">
        <v>904</v>
      </c>
    </row>
    <row r="243" s="2" customFormat="1">
      <c r="A243" s="37"/>
      <c r="B243" s="38"/>
      <c r="C243" s="39"/>
      <c r="D243" s="211" t="s">
        <v>197</v>
      </c>
      <c r="E243" s="39"/>
      <c r="F243" s="212" t="s">
        <v>576</v>
      </c>
      <c r="G243" s="39"/>
      <c r="H243" s="39"/>
      <c r="I243" s="213"/>
      <c r="J243" s="39"/>
      <c r="K243" s="39"/>
      <c r="L243" s="43"/>
      <c r="M243" s="214"/>
      <c r="N243" s="215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197</v>
      </c>
      <c r="AU243" s="16" t="s">
        <v>88</v>
      </c>
    </row>
    <row r="244" s="2" customFormat="1">
      <c r="A244" s="37"/>
      <c r="B244" s="38"/>
      <c r="C244" s="239" t="s">
        <v>905</v>
      </c>
      <c r="D244" s="239" t="s">
        <v>338</v>
      </c>
      <c r="E244" s="240" t="s">
        <v>906</v>
      </c>
      <c r="F244" s="241" t="s">
        <v>907</v>
      </c>
      <c r="G244" s="242" t="s">
        <v>299</v>
      </c>
      <c r="H244" s="243">
        <v>56</v>
      </c>
      <c r="I244" s="244"/>
      <c r="J244" s="245">
        <f>ROUND(I244*H244,2)</f>
        <v>0</v>
      </c>
      <c r="K244" s="241" t="s">
        <v>193</v>
      </c>
      <c r="L244" s="246"/>
      <c r="M244" s="247" t="s">
        <v>1</v>
      </c>
      <c r="N244" s="248" t="s">
        <v>44</v>
      </c>
      <c r="O244" s="90"/>
      <c r="P244" s="207">
        <f>O244*H244</f>
        <v>0</v>
      </c>
      <c r="Q244" s="207">
        <v>9.0000000000000006E-05</v>
      </c>
      <c r="R244" s="207">
        <f>Q244*H244</f>
        <v>0.0050400000000000002</v>
      </c>
      <c r="S244" s="207">
        <v>0</v>
      </c>
      <c r="T244" s="208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9" t="s">
        <v>245</v>
      </c>
      <c r="AT244" s="209" t="s">
        <v>338</v>
      </c>
      <c r="AU244" s="209" t="s">
        <v>88</v>
      </c>
      <c r="AY244" s="16" t="s">
        <v>195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6" t="s">
        <v>86</v>
      </c>
      <c r="BK244" s="210">
        <f>ROUND(I244*H244,2)</f>
        <v>0</v>
      </c>
      <c r="BL244" s="16" t="s">
        <v>194</v>
      </c>
      <c r="BM244" s="209" t="s">
        <v>908</v>
      </c>
    </row>
    <row r="245" s="2" customFormat="1">
      <c r="A245" s="37"/>
      <c r="B245" s="38"/>
      <c r="C245" s="39"/>
      <c r="D245" s="211" t="s">
        <v>197</v>
      </c>
      <c r="E245" s="39"/>
      <c r="F245" s="212" t="s">
        <v>907</v>
      </c>
      <c r="G245" s="39"/>
      <c r="H245" s="39"/>
      <c r="I245" s="213"/>
      <c r="J245" s="39"/>
      <c r="K245" s="39"/>
      <c r="L245" s="43"/>
      <c r="M245" s="214"/>
      <c r="N245" s="215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197</v>
      </c>
      <c r="AU245" s="16" t="s">
        <v>88</v>
      </c>
    </row>
    <row r="246" s="2" customFormat="1">
      <c r="A246" s="37"/>
      <c r="B246" s="38"/>
      <c r="C246" s="239" t="s">
        <v>363</v>
      </c>
      <c r="D246" s="239" t="s">
        <v>338</v>
      </c>
      <c r="E246" s="240" t="s">
        <v>909</v>
      </c>
      <c r="F246" s="241" t="s">
        <v>910</v>
      </c>
      <c r="G246" s="242" t="s">
        <v>299</v>
      </c>
      <c r="H246" s="243">
        <v>112</v>
      </c>
      <c r="I246" s="244"/>
      <c r="J246" s="245">
        <f>ROUND(I246*H246,2)</f>
        <v>0</v>
      </c>
      <c r="K246" s="241" t="s">
        <v>193</v>
      </c>
      <c r="L246" s="246"/>
      <c r="M246" s="247" t="s">
        <v>1</v>
      </c>
      <c r="N246" s="248" t="s">
        <v>44</v>
      </c>
      <c r="O246" s="90"/>
      <c r="P246" s="207">
        <f>O246*H246</f>
        <v>0</v>
      </c>
      <c r="Q246" s="207">
        <v>0.00123</v>
      </c>
      <c r="R246" s="207">
        <f>Q246*H246</f>
        <v>0.13775999999999999</v>
      </c>
      <c r="S246" s="207">
        <v>0</v>
      </c>
      <c r="T246" s="208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9" t="s">
        <v>245</v>
      </c>
      <c r="AT246" s="209" t="s">
        <v>338</v>
      </c>
      <c r="AU246" s="209" t="s">
        <v>88</v>
      </c>
      <c r="AY246" s="16" t="s">
        <v>195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6" t="s">
        <v>86</v>
      </c>
      <c r="BK246" s="210">
        <f>ROUND(I246*H246,2)</f>
        <v>0</v>
      </c>
      <c r="BL246" s="16" t="s">
        <v>194</v>
      </c>
      <c r="BM246" s="209" t="s">
        <v>911</v>
      </c>
    </row>
    <row r="247" s="2" customFormat="1">
      <c r="A247" s="37"/>
      <c r="B247" s="38"/>
      <c r="C247" s="39"/>
      <c r="D247" s="211" t="s">
        <v>197</v>
      </c>
      <c r="E247" s="39"/>
      <c r="F247" s="212" t="s">
        <v>910</v>
      </c>
      <c r="G247" s="39"/>
      <c r="H247" s="39"/>
      <c r="I247" s="213"/>
      <c r="J247" s="39"/>
      <c r="K247" s="39"/>
      <c r="L247" s="43"/>
      <c r="M247" s="214"/>
      <c r="N247" s="215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197</v>
      </c>
      <c r="AU247" s="16" t="s">
        <v>88</v>
      </c>
    </row>
    <row r="248" s="2" customFormat="1" ht="16.5" customHeight="1">
      <c r="A248" s="37"/>
      <c r="B248" s="38"/>
      <c r="C248" s="239" t="s">
        <v>368</v>
      </c>
      <c r="D248" s="239" t="s">
        <v>338</v>
      </c>
      <c r="E248" s="240" t="s">
        <v>339</v>
      </c>
      <c r="F248" s="241" t="s">
        <v>340</v>
      </c>
      <c r="G248" s="242" t="s">
        <v>213</v>
      </c>
      <c r="H248" s="243">
        <v>0.89300000000000002</v>
      </c>
      <c r="I248" s="244"/>
      <c r="J248" s="245">
        <f>ROUND(I248*H248,2)</f>
        <v>0</v>
      </c>
      <c r="K248" s="241" t="s">
        <v>193</v>
      </c>
      <c r="L248" s="246"/>
      <c r="M248" s="247" t="s">
        <v>1</v>
      </c>
      <c r="N248" s="248" t="s">
        <v>44</v>
      </c>
      <c r="O248" s="90"/>
      <c r="P248" s="207">
        <f>O248*H248</f>
        <v>0</v>
      </c>
      <c r="Q248" s="207">
        <v>1</v>
      </c>
      <c r="R248" s="207">
        <f>Q248*H248</f>
        <v>0.89300000000000002</v>
      </c>
      <c r="S248" s="207">
        <v>0</v>
      </c>
      <c r="T248" s="208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9" t="s">
        <v>245</v>
      </c>
      <c r="AT248" s="209" t="s">
        <v>338</v>
      </c>
      <c r="AU248" s="209" t="s">
        <v>88</v>
      </c>
      <c r="AY248" s="16" t="s">
        <v>195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6" t="s">
        <v>86</v>
      </c>
      <c r="BK248" s="210">
        <f>ROUND(I248*H248,2)</f>
        <v>0</v>
      </c>
      <c r="BL248" s="16" t="s">
        <v>194</v>
      </c>
      <c r="BM248" s="209" t="s">
        <v>912</v>
      </c>
    </row>
    <row r="249" s="2" customFormat="1">
      <c r="A249" s="37"/>
      <c r="B249" s="38"/>
      <c r="C249" s="39"/>
      <c r="D249" s="211" t="s">
        <v>197</v>
      </c>
      <c r="E249" s="39"/>
      <c r="F249" s="212" t="s">
        <v>340</v>
      </c>
      <c r="G249" s="39"/>
      <c r="H249" s="39"/>
      <c r="I249" s="213"/>
      <c r="J249" s="39"/>
      <c r="K249" s="39"/>
      <c r="L249" s="43"/>
      <c r="M249" s="214"/>
      <c r="N249" s="215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197</v>
      </c>
      <c r="AU249" s="16" t="s">
        <v>88</v>
      </c>
    </row>
    <row r="250" s="2" customFormat="1">
      <c r="A250" s="37"/>
      <c r="B250" s="38"/>
      <c r="C250" s="39"/>
      <c r="D250" s="211" t="s">
        <v>224</v>
      </c>
      <c r="E250" s="39"/>
      <c r="F250" s="216" t="s">
        <v>913</v>
      </c>
      <c r="G250" s="39"/>
      <c r="H250" s="39"/>
      <c r="I250" s="213"/>
      <c r="J250" s="39"/>
      <c r="K250" s="39"/>
      <c r="L250" s="43"/>
      <c r="M250" s="214"/>
      <c r="N250" s="215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224</v>
      </c>
      <c r="AU250" s="16" t="s">
        <v>88</v>
      </c>
    </row>
    <row r="251" s="10" customFormat="1">
      <c r="A251" s="10"/>
      <c r="B251" s="217"/>
      <c r="C251" s="218"/>
      <c r="D251" s="211" t="s">
        <v>207</v>
      </c>
      <c r="E251" s="219" t="s">
        <v>1</v>
      </c>
      <c r="F251" s="220" t="s">
        <v>914</v>
      </c>
      <c r="G251" s="218"/>
      <c r="H251" s="221">
        <v>0.89300000000000002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T251" s="227" t="s">
        <v>207</v>
      </c>
      <c r="AU251" s="227" t="s">
        <v>88</v>
      </c>
      <c r="AV251" s="10" t="s">
        <v>88</v>
      </c>
      <c r="AW251" s="10" t="s">
        <v>34</v>
      </c>
      <c r="AX251" s="10" t="s">
        <v>79</v>
      </c>
      <c r="AY251" s="227" t="s">
        <v>195</v>
      </c>
    </row>
    <row r="252" s="11" customFormat="1">
      <c r="A252" s="11"/>
      <c r="B252" s="228"/>
      <c r="C252" s="229"/>
      <c r="D252" s="211" t="s">
        <v>207</v>
      </c>
      <c r="E252" s="230" t="s">
        <v>1</v>
      </c>
      <c r="F252" s="231" t="s">
        <v>209</v>
      </c>
      <c r="G252" s="229"/>
      <c r="H252" s="232">
        <v>0.89300000000000002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T252" s="238" t="s">
        <v>207</v>
      </c>
      <c r="AU252" s="238" t="s">
        <v>88</v>
      </c>
      <c r="AV252" s="11" t="s">
        <v>194</v>
      </c>
      <c r="AW252" s="11" t="s">
        <v>34</v>
      </c>
      <c r="AX252" s="11" t="s">
        <v>86</v>
      </c>
      <c r="AY252" s="238" t="s">
        <v>195</v>
      </c>
    </row>
    <row r="253" s="2" customFormat="1" ht="16.5" customHeight="1">
      <c r="A253" s="37"/>
      <c r="B253" s="38"/>
      <c r="C253" s="239" t="s">
        <v>373</v>
      </c>
      <c r="D253" s="239" t="s">
        <v>338</v>
      </c>
      <c r="E253" s="240" t="s">
        <v>345</v>
      </c>
      <c r="F253" s="241" t="s">
        <v>346</v>
      </c>
      <c r="G253" s="242" t="s">
        <v>213</v>
      </c>
      <c r="H253" s="243">
        <v>418.98200000000003</v>
      </c>
      <c r="I253" s="244"/>
      <c r="J253" s="245">
        <f>ROUND(I253*H253,2)</f>
        <v>0</v>
      </c>
      <c r="K253" s="241" t="s">
        <v>193</v>
      </c>
      <c r="L253" s="246"/>
      <c r="M253" s="247" t="s">
        <v>1</v>
      </c>
      <c r="N253" s="248" t="s">
        <v>44</v>
      </c>
      <c r="O253" s="90"/>
      <c r="P253" s="207">
        <f>O253*H253</f>
        <v>0</v>
      </c>
      <c r="Q253" s="207">
        <v>1</v>
      </c>
      <c r="R253" s="207">
        <f>Q253*H253</f>
        <v>418.98200000000003</v>
      </c>
      <c r="S253" s="207">
        <v>0</v>
      </c>
      <c r="T253" s="208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9" t="s">
        <v>245</v>
      </c>
      <c r="AT253" s="209" t="s">
        <v>338</v>
      </c>
      <c r="AU253" s="209" t="s">
        <v>88</v>
      </c>
      <c r="AY253" s="16" t="s">
        <v>195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6" t="s">
        <v>86</v>
      </c>
      <c r="BK253" s="210">
        <f>ROUND(I253*H253,2)</f>
        <v>0</v>
      </c>
      <c r="BL253" s="16" t="s">
        <v>194</v>
      </c>
      <c r="BM253" s="209" t="s">
        <v>915</v>
      </c>
    </row>
    <row r="254" s="2" customFormat="1">
      <c r="A254" s="37"/>
      <c r="B254" s="38"/>
      <c r="C254" s="39"/>
      <c r="D254" s="211" t="s">
        <v>197</v>
      </c>
      <c r="E254" s="39"/>
      <c r="F254" s="212" t="s">
        <v>346</v>
      </c>
      <c r="G254" s="39"/>
      <c r="H254" s="39"/>
      <c r="I254" s="213"/>
      <c r="J254" s="39"/>
      <c r="K254" s="39"/>
      <c r="L254" s="43"/>
      <c r="M254" s="214"/>
      <c r="N254" s="215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197</v>
      </c>
      <c r="AU254" s="16" t="s">
        <v>88</v>
      </c>
    </row>
    <row r="255" s="2" customFormat="1">
      <c r="A255" s="37"/>
      <c r="B255" s="38"/>
      <c r="C255" s="39"/>
      <c r="D255" s="211" t="s">
        <v>224</v>
      </c>
      <c r="E255" s="39"/>
      <c r="F255" s="216" t="s">
        <v>916</v>
      </c>
      <c r="G255" s="39"/>
      <c r="H255" s="39"/>
      <c r="I255" s="213"/>
      <c r="J255" s="39"/>
      <c r="K255" s="39"/>
      <c r="L255" s="43"/>
      <c r="M255" s="214"/>
      <c r="N255" s="215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224</v>
      </c>
      <c r="AU255" s="16" t="s">
        <v>88</v>
      </c>
    </row>
    <row r="256" s="10" customFormat="1">
      <c r="A256" s="10"/>
      <c r="B256" s="217"/>
      <c r="C256" s="218"/>
      <c r="D256" s="211" t="s">
        <v>207</v>
      </c>
      <c r="E256" s="219" t="s">
        <v>1</v>
      </c>
      <c r="F256" s="220" t="s">
        <v>917</v>
      </c>
      <c r="G256" s="218"/>
      <c r="H256" s="221">
        <v>70.481999999999999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227" t="s">
        <v>207</v>
      </c>
      <c r="AU256" s="227" t="s">
        <v>88</v>
      </c>
      <c r="AV256" s="10" t="s">
        <v>88</v>
      </c>
      <c r="AW256" s="10" t="s">
        <v>34</v>
      </c>
      <c r="AX256" s="10" t="s">
        <v>79</v>
      </c>
      <c r="AY256" s="227" t="s">
        <v>195</v>
      </c>
    </row>
    <row r="257" s="10" customFormat="1">
      <c r="A257" s="10"/>
      <c r="B257" s="217"/>
      <c r="C257" s="218"/>
      <c r="D257" s="211" t="s">
        <v>207</v>
      </c>
      <c r="E257" s="219" t="s">
        <v>1</v>
      </c>
      <c r="F257" s="220" t="s">
        <v>918</v>
      </c>
      <c r="G257" s="218"/>
      <c r="H257" s="221">
        <v>348.5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T257" s="227" t="s">
        <v>207</v>
      </c>
      <c r="AU257" s="227" t="s">
        <v>88</v>
      </c>
      <c r="AV257" s="10" t="s">
        <v>88</v>
      </c>
      <c r="AW257" s="10" t="s">
        <v>34</v>
      </c>
      <c r="AX257" s="10" t="s">
        <v>79</v>
      </c>
      <c r="AY257" s="227" t="s">
        <v>195</v>
      </c>
    </row>
    <row r="258" s="11" customFormat="1">
      <c r="A258" s="11"/>
      <c r="B258" s="228"/>
      <c r="C258" s="229"/>
      <c r="D258" s="211" t="s">
        <v>207</v>
      </c>
      <c r="E258" s="230" t="s">
        <v>1</v>
      </c>
      <c r="F258" s="231" t="s">
        <v>209</v>
      </c>
      <c r="G258" s="229"/>
      <c r="H258" s="232">
        <v>418.98199999999997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T258" s="238" t="s">
        <v>207</v>
      </c>
      <c r="AU258" s="238" t="s">
        <v>88</v>
      </c>
      <c r="AV258" s="11" t="s">
        <v>194</v>
      </c>
      <c r="AW258" s="11" t="s">
        <v>34</v>
      </c>
      <c r="AX258" s="11" t="s">
        <v>86</v>
      </c>
      <c r="AY258" s="238" t="s">
        <v>195</v>
      </c>
    </row>
    <row r="259" s="2" customFormat="1">
      <c r="A259" s="37"/>
      <c r="B259" s="38"/>
      <c r="C259" s="239" t="s">
        <v>377</v>
      </c>
      <c r="D259" s="239" t="s">
        <v>338</v>
      </c>
      <c r="E259" s="240" t="s">
        <v>351</v>
      </c>
      <c r="F259" s="241" t="s">
        <v>352</v>
      </c>
      <c r="G259" s="242" t="s">
        <v>213</v>
      </c>
      <c r="H259" s="243">
        <v>18.488</v>
      </c>
      <c r="I259" s="244"/>
      <c r="J259" s="245">
        <f>ROUND(I259*H259,2)</f>
        <v>0</v>
      </c>
      <c r="K259" s="241" t="s">
        <v>193</v>
      </c>
      <c r="L259" s="246"/>
      <c r="M259" s="247" t="s">
        <v>1</v>
      </c>
      <c r="N259" s="248" t="s">
        <v>44</v>
      </c>
      <c r="O259" s="90"/>
      <c r="P259" s="207">
        <f>O259*H259</f>
        <v>0</v>
      </c>
      <c r="Q259" s="207">
        <v>1</v>
      </c>
      <c r="R259" s="207">
        <f>Q259*H259</f>
        <v>18.488</v>
      </c>
      <c r="S259" s="207">
        <v>0</v>
      </c>
      <c r="T259" s="208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9" t="s">
        <v>245</v>
      </c>
      <c r="AT259" s="209" t="s">
        <v>338</v>
      </c>
      <c r="AU259" s="209" t="s">
        <v>88</v>
      </c>
      <c r="AY259" s="16" t="s">
        <v>195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6" t="s">
        <v>86</v>
      </c>
      <c r="BK259" s="210">
        <f>ROUND(I259*H259,2)</f>
        <v>0</v>
      </c>
      <c r="BL259" s="16" t="s">
        <v>194</v>
      </c>
      <c r="BM259" s="209" t="s">
        <v>919</v>
      </c>
    </row>
    <row r="260" s="2" customFormat="1">
      <c r="A260" s="37"/>
      <c r="B260" s="38"/>
      <c r="C260" s="39"/>
      <c r="D260" s="211" t="s">
        <v>197</v>
      </c>
      <c r="E260" s="39"/>
      <c r="F260" s="212" t="s">
        <v>352</v>
      </c>
      <c r="G260" s="39"/>
      <c r="H260" s="39"/>
      <c r="I260" s="213"/>
      <c r="J260" s="39"/>
      <c r="K260" s="39"/>
      <c r="L260" s="43"/>
      <c r="M260" s="214"/>
      <c r="N260" s="215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197</v>
      </c>
      <c r="AU260" s="16" t="s">
        <v>88</v>
      </c>
    </row>
    <row r="261" s="2" customFormat="1">
      <c r="A261" s="37"/>
      <c r="B261" s="38"/>
      <c r="C261" s="39"/>
      <c r="D261" s="211" t="s">
        <v>224</v>
      </c>
      <c r="E261" s="39"/>
      <c r="F261" s="216" t="s">
        <v>920</v>
      </c>
      <c r="G261" s="39"/>
      <c r="H261" s="39"/>
      <c r="I261" s="213"/>
      <c r="J261" s="39"/>
      <c r="K261" s="39"/>
      <c r="L261" s="43"/>
      <c r="M261" s="214"/>
      <c r="N261" s="215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224</v>
      </c>
      <c r="AU261" s="16" t="s">
        <v>88</v>
      </c>
    </row>
    <row r="262" s="10" customFormat="1">
      <c r="A262" s="10"/>
      <c r="B262" s="217"/>
      <c r="C262" s="218"/>
      <c r="D262" s="211" t="s">
        <v>207</v>
      </c>
      <c r="E262" s="219" t="s">
        <v>1</v>
      </c>
      <c r="F262" s="220" t="s">
        <v>921</v>
      </c>
      <c r="G262" s="218"/>
      <c r="H262" s="221">
        <v>18.488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T262" s="227" t="s">
        <v>207</v>
      </c>
      <c r="AU262" s="227" t="s">
        <v>88</v>
      </c>
      <c r="AV262" s="10" t="s">
        <v>88</v>
      </c>
      <c r="AW262" s="10" t="s">
        <v>34</v>
      </c>
      <c r="AX262" s="10" t="s">
        <v>86</v>
      </c>
      <c r="AY262" s="227" t="s">
        <v>195</v>
      </c>
    </row>
    <row r="263" s="2" customFormat="1" ht="21.75" customHeight="1">
      <c r="A263" s="37"/>
      <c r="B263" s="38"/>
      <c r="C263" s="239" t="s">
        <v>383</v>
      </c>
      <c r="D263" s="239" t="s">
        <v>338</v>
      </c>
      <c r="E263" s="240" t="s">
        <v>356</v>
      </c>
      <c r="F263" s="241" t="s">
        <v>357</v>
      </c>
      <c r="G263" s="242" t="s">
        <v>213</v>
      </c>
      <c r="H263" s="243">
        <v>18.488</v>
      </c>
      <c r="I263" s="244"/>
      <c r="J263" s="245">
        <f>ROUND(I263*H263,2)</f>
        <v>0</v>
      </c>
      <c r="K263" s="241" t="s">
        <v>193</v>
      </c>
      <c r="L263" s="246"/>
      <c r="M263" s="247" t="s">
        <v>1</v>
      </c>
      <c r="N263" s="248" t="s">
        <v>44</v>
      </c>
      <c r="O263" s="90"/>
      <c r="P263" s="207">
        <f>O263*H263</f>
        <v>0</v>
      </c>
      <c r="Q263" s="207">
        <v>1</v>
      </c>
      <c r="R263" s="207">
        <f>Q263*H263</f>
        <v>18.488</v>
      </c>
      <c r="S263" s="207">
        <v>0</v>
      </c>
      <c r="T263" s="208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9" t="s">
        <v>245</v>
      </c>
      <c r="AT263" s="209" t="s">
        <v>338</v>
      </c>
      <c r="AU263" s="209" t="s">
        <v>88</v>
      </c>
      <c r="AY263" s="16" t="s">
        <v>195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6" t="s">
        <v>86</v>
      </c>
      <c r="BK263" s="210">
        <f>ROUND(I263*H263,2)</f>
        <v>0</v>
      </c>
      <c r="BL263" s="16" t="s">
        <v>194</v>
      </c>
      <c r="BM263" s="209" t="s">
        <v>922</v>
      </c>
    </row>
    <row r="264" s="2" customFormat="1">
      <c r="A264" s="37"/>
      <c r="B264" s="38"/>
      <c r="C264" s="39"/>
      <c r="D264" s="211" t="s">
        <v>197</v>
      </c>
      <c r="E264" s="39"/>
      <c r="F264" s="212" t="s">
        <v>357</v>
      </c>
      <c r="G264" s="39"/>
      <c r="H264" s="39"/>
      <c r="I264" s="213"/>
      <c r="J264" s="39"/>
      <c r="K264" s="39"/>
      <c r="L264" s="43"/>
      <c r="M264" s="214"/>
      <c r="N264" s="215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197</v>
      </c>
      <c r="AU264" s="16" t="s">
        <v>88</v>
      </c>
    </row>
    <row r="265" s="2" customFormat="1">
      <c r="A265" s="37"/>
      <c r="B265" s="38"/>
      <c r="C265" s="239" t="s">
        <v>388</v>
      </c>
      <c r="D265" s="239" t="s">
        <v>338</v>
      </c>
      <c r="E265" s="240" t="s">
        <v>360</v>
      </c>
      <c r="F265" s="241" t="s">
        <v>361</v>
      </c>
      <c r="G265" s="242" t="s">
        <v>213</v>
      </c>
      <c r="H265" s="243">
        <v>18.488</v>
      </c>
      <c r="I265" s="244"/>
      <c r="J265" s="245">
        <f>ROUND(I265*H265,2)</f>
        <v>0</v>
      </c>
      <c r="K265" s="241" t="s">
        <v>193</v>
      </c>
      <c r="L265" s="246"/>
      <c r="M265" s="247" t="s">
        <v>1</v>
      </c>
      <c r="N265" s="248" t="s">
        <v>44</v>
      </c>
      <c r="O265" s="90"/>
      <c r="P265" s="207">
        <f>O265*H265</f>
        <v>0</v>
      </c>
      <c r="Q265" s="207">
        <v>1</v>
      </c>
      <c r="R265" s="207">
        <f>Q265*H265</f>
        <v>18.488</v>
      </c>
      <c r="S265" s="207">
        <v>0</v>
      </c>
      <c r="T265" s="208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9" t="s">
        <v>245</v>
      </c>
      <c r="AT265" s="209" t="s">
        <v>338</v>
      </c>
      <c r="AU265" s="209" t="s">
        <v>88</v>
      </c>
      <c r="AY265" s="16" t="s">
        <v>195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6" t="s">
        <v>86</v>
      </c>
      <c r="BK265" s="210">
        <f>ROUND(I265*H265,2)</f>
        <v>0</v>
      </c>
      <c r="BL265" s="16" t="s">
        <v>194</v>
      </c>
      <c r="BM265" s="209" t="s">
        <v>923</v>
      </c>
    </row>
    <row r="266" s="2" customFormat="1">
      <c r="A266" s="37"/>
      <c r="B266" s="38"/>
      <c r="C266" s="39"/>
      <c r="D266" s="211" t="s">
        <v>197</v>
      </c>
      <c r="E266" s="39"/>
      <c r="F266" s="212" t="s">
        <v>361</v>
      </c>
      <c r="G266" s="39"/>
      <c r="H266" s="39"/>
      <c r="I266" s="213"/>
      <c r="J266" s="39"/>
      <c r="K266" s="39"/>
      <c r="L266" s="43"/>
      <c r="M266" s="214"/>
      <c r="N266" s="215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197</v>
      </c>
      <c r="AU266" s="16" t="s">
        <v>88</v>
      </c>
    </row>
    <row r="267" s="2" customFormat="1" ht="16.5" customHeight="1">
      <c r="A267" s="37"/>
      <c r="B267" s="38"/>
      <c r="C267" s="239" t="s">
        <v>394</v>
      </c>
      <c r="D267" s="239" t="s">
        <v>338</v>
      </c>
      <c r="E267" s="240" t="s">
        <v>364</v>
      </c>
      <c r="F267" s="241" t="s">
        <v>365</v>
      </c>
      <c r="G267" s="242" t="s">
        <v>192</v>
      </c>
      <c r="H267" s="243">
        <v>37</v>
      </c>
      <c r="I267" s="244"/>
      <c r="J267" s="245">
        <f>ROUND(I267*H267,2)</f>
        <v>0</v>
      </c>
      <c r="K267" s="241" t="s">
        <v>193</v>
      </c>
      <c r="L267" s="246"/>
      <c r="M267" s="247" t="s">
        <v>1</v>
      </c>
      <c r="N267" s="248" t="s">
        <v>44</v>
      </c>
      <c r="O267" s="90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9" t="s">
        <v>245</v>
      </c>
      <c r="AT267" s="209" t="s">
        <v>338</v>
      </c>
      <c r="AU267" s="209" t="s">
        <v>88</v>
      </c>
      <c r="AY267" s="16" t="s">
        <v>195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6" t="s">
        <v>86</v>
      </c>
      <c r="BK267" s="210">
        <f>ROUND(I267*H267,2)</f>
        <v>0</v>
      </c>
      <c r="BL267" s="16" t="s">
        <v>194</v>
      </c>
      <c r="BM267" s="209" t="s">
        <v>924</v>
      </c>
    </row>
    <row r="268" s="2" customFormat="1">
      <c r="A268" s="37"/>
      <c r="B268" s="38"/>
      <c r="C268" s="39"/>
      <c r="D268" s="211" t="s">
        <v>197</v>
      </c>
      <c r="E268" s="39"/>
      <c r="F268" s="212" t="s">
        <v>365</v>
      </c>
      <c r="G268" s="39"/>
      <c r="H268" s="39"/>
      <c r="I268" s="213"/>
      <c r="J268" s="39"/>
      <c r="K268" s="39"/>
      <c r="L268" s="43"/>
      <c r="M268" s="214"/>
      <c r="N268" s="215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197</v>
      </c>
      <c r="AU268" s="16" t="s">
        <v>88</v>
      </c>
    </row>
    <row r="269" s="10" customFormat="1">
      <c r="A269" s="10"/>
      <c r="B269" s="217"/>
      <c r="C269" s="218"/>
      <c r="D269" s="211" t="s">
        <v>207</v>
      </c>
      <c r="E269" s="219" t="s">
        <v>1</v>
      </c>
      <c r="F269" s="220" t="s">
        <v>925</v>
      </c>
      <c r="G269" s="218"/>
      <c r="H269" s="221">
        <v>37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T269" s="227" t="s">
        <v>207</v>
      </c>
      <c r="AU269" s="227" t="s">
        <v>88</v>
      </c>
      <c r="AV269" s="10" t="s">
        <v>88</v>
      </c>
      <c r="AW269" s="10" t="s">
        <v>34</v>
      </c>
      <c r="AX269" s="10" t="s">
        <v>86</v>
      </c>
      <c r="AY269" s="227" t="s">
        <v>195</v>
      </c>
    </row>
    <row r="270" s="2" customFormat="1" ht="21.75" customHeight="1">
      <c r="A270" s="37"/>
      <c r="B270" s="38"/>
      <c r="C270" s="239" t="s">
        <v>583</v>
      </c>
      <c r="D270" s="239" t="s">
        <v>338</v>
      </c>
      <c r="E270" s="240" t="s">
        <v>395</v>
      </c>
      <c r="F270" s="241" t="s">
        <v>396</v>
      </c>
      <c r="G270" s="242" t="s">
        <v>248</v>
      </c>
      <c r="H270" s="243">
        <v>0.52500000000000002</v>
      </c>
      <c r="I270" s="244"/>
      <c r="J270" s="245">
        <f>ROUND(I270*H270,2)</f>
        <v>0</v>
      </c>
      <c r="K270" s="241" t="s">
        <v>193</v>
      </c>
      <c r="L270" s="246"/>
      <c r="M270" s="247" t="s">
        <v>1</v>
      </c>
      <c r="N270" s="248" t="s">
        <v>44</v>
      </c>
      <c r="O270" s="90"/>
      <c r="P270" s="207">
        <f>O270*H270</f>
        <v>0</v>
      </c>
      <c r="Q270" s="207">
        <v>2.4289999999999998</v>
      </c>
      <c r="R270" s="207">
        <f>Q270*H270</f>
        <v>1.2752250000000001</v>
      </c>
      <c r="S270" s="207">
        <v>0</v>
      </c>
      <c r="T270" s="208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9" t="s">
        <v>245</v>
      </c>
      <c r="AT270" s="209" t="s">
        <v>338</v>
      </c>
      <c r="AU270" s="209" t="s">
        <v>88</v>
      </c>
      <c r="AY270" s="16" t="s">
        <v>195</v>
      </c>
      <c r="BE270" s="210">
        <f>IF(N270="základní",J270,0)</f>
        <v>0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6" t="s">
        <v>86</v>
      </c>
      <c r="BK270" s="210">
        <f>ROUND(I270*H270,2)</f>
        <v>0</v>
      </c>
      <c r="BL270" s="16" t="s">
        <v>194</v>
      </c>
      <c r="BM270" s="209" t="s">
        <v>926</v>
      </c>
    </row>
    <row r="271" s="2" customFormat="1">
      <c r="A271" s="37"/>
      <c r="B271" s="38"/>
      <c r="C271" s="39"/>
      <c r="D271" s="211" t="s">
        <v>197</v>
      </c>
      <c r="E271" s="39"/>
      <c r="F271" s="212" t="s">
        <v>396</v>
      </c>
      <c r="G271" s="39"/>
      <c r="H271" s="39"/>
      <c r="I271" s="213"/>
      <c r="J271" s="39"/>
      <c r="K271" s="39"/>
      <c r="L271" s="43"/>
      <c r="M271" s="214"/>
      <c r="N271" s="215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197</v>
      </c>
      <c r="AU271" s="16" t="s">
        <v>88</v>
      </c>
    </row>
    <row r="272" s="2" customFormat="1">
      <c r="A272" s="37"/>
      <c r="B272" s="38"/>
      <c r="C272" s="39"/>
      <c r="D272" s="211" t="s">
        <v>224</v>
      </c>
      <c r="E272" s="39"/>
      <c r="F272" s="216" t="s">
        <v>927</v>
      </c>
      <c r="G272" s="39"/>
      <c r="H272" s="39"/>
      <c r="I272" s="213"/>
      <c r="J272" s="39"/>
      <c r="K272" s="39"/>
      <c r="L272" s="43"/>
      <c r="M272" s="214"/>
      <c r="N272" s="215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224</v>
      </c>
      <c r="AU272" s="16" t="s">
        <v>88</v>
      </c>
    </row>
    <row r="273" s="10" customFormat="1">
      <c r="A273" s="10"/>
      <c r="B273" s="217"/>
      <c r="C273" s="218"/>
      <c r="D273" s="211" t="s">
        <v>207</v>
      </c>
      <c r="E273" s="219" t="s">
        <v>1</v>
      </c>
      <c r="F273" s="220" t="s">
        <v>928</v>
      </c>
      <c r="G273" s="218"/>
      <c r="H273" s="221">
        <v>0.52500000000000002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T273" s="227" t="s">
        <v>207</v>
      </c>
      <c r="AU273" s="227" t="s">
        <v>88</v>
      </c>
      <c r="AV273" s="10" t="s">
        <v>88</v>
      </c>
      <c r="AW273" s="10" t="s">
        <v>34</v>
      </c>
      <c r="AX273" s="10" t="s">
        <v>79</v>
      </c>
      <c r="AY273" s="227" t="s">
        <v>195</v>
      </c>
    </row>
    <row r="274" s="11" customFormat="1">
      <c r="A274" s="11"/>
      <c r="B274" s="228"/>
      <c r="C274" s="229"/>
      <c r="D274" s="211" t="s">
        <v>207</v>
      </c>
      <c r="E274" s="230" t="s">
        <v>1</v>
      </c>
      <c r="F274" s="231" t="s">
        <v>209</v>
      </c>
      <c r="G274" s="229"/>
      <c r="H274" s="232">
        <v>0.52500000000000002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T274" s="238" t="s">
        <v>207</v>
      </c>
      <c r="AU274" s="238" t="s">
        <v>88</v>
      </c>
      <c r="AV274" s="11" t="s">
        <v>194</v>
      </c>
      <c r="AW274" s="11" t="s">
        <v>34</v>
      </c>
      <c r="AX274" s="11" t="s">
        <v>86</v>
      </c>
      <c r="AY274" s="238" t="s">
        <v>195</v>
      </c>
    </row>
    <row r="275" s="2" customFormat="1" ht="16.5" customHeight="1">
      <c r="A275" s="37"/>
      <c r="B275" s="38"/>
      <c r="C275" s="239" t="s">
        <v>745</v>
      </c>
      <c r="D275" s="239" t="s">
        <v>338</v>
      </c>
      <c r="E275" s="240" t="s">
        <v>384</v>
      </c>
      <c r="F275" s="241" t="s">
        <v>385</v>
      </c>
      <c r="G275" s="242" t="s">
        <v>299</v>
      </c>
      <c r="H275" s="243">
        <v>3</v>
      </c>
      <c r="I275" s="244"/>
      <c r="J275" s="245">
        <f>ROUND(I275*H275,2)</f>
        <v>0</v>
      </c>
      <c r="K275" s="241" t="s">
        <v>193</v>
      </c>
      <c r="L275" s="246"/>
      <c r="M275" s="247" t="s">
        <v>1</v>
      </c>
      <c r="N275" s="248" t="s">
        <v>44</v>
      </c>
      <c r="O275" s="90"/>
      <c r="P275" s="207">
        <f>O275*H275</f>
        <v>0</v>
      </c>
      <c r="Q275" s="207">
        <v>0.90000000000000002</v>
      </c>
      <c r="R275" s="207">
        <f>Q275*H275</f>
        <v>2.7000000000000002</v>
      </c>
      <c r="S275" s="207">
        <v>0</v>
      </c>
      <c r="T275" s="208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9" t="s">
        <v>245</v>
      </c>
      <c r="AT275" s="209" t="s">
        <v>338</v>
      </c>
      <c r="AU275" s="209" t="s">
        <v>88</v>
      </c>
      <c r="AY275" s="16" t="s">
        <v>195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6" t="s">
        <v>86</v>
      </c>
      <c r="BK275" s="210">
        <f>ROUND(I275*H275,2)</f>
        <v>0</v>
      </c>
      <c r="BL275" s="16" t="s">
        <v>194</v>
      </c>
      <c r="BM275" s="209" t="s">
        <v>929</v>
      </c>
    </row>
    <row r="276" s="2" customFormat="1">
      <c r="A276" s="37"/>
      <c r="B276" s="38"/>
      <c r="C276" s="39"/>
      <c r="D276" s="211" t="s">
        <v>197</v>
      </c>
      <c r="E276" s="39"/>
      <c r="F276" s="212" t="s">
        <v>385</v>
      </c>
      <c r="G276" s="39"/>
      <c r="H276" s="39"/>
      <c r="I276" s="213"/>
      <c r="J276" s="39"/>
      <c r="K276" s="39"/>
      <c r="L276" s="43"/>
      <c r="M276" s="214"/>
      <c r="N276" s="215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197</v>
      </c>
      <c r="AU276" s="16" t="s">
        <v>88</v>
      </c>
    </row>
    <row r="277" s="2" customFormat="1">
      <c r="A277" s="37"/>
      <c r="B277" s="38"/>
      <c r="C277" s="39"/>
      <c r="D277" s="211" t="s">
        <v>224</v>
      </c>
      <c r="E277" s="39"/>
      <c r="F277" s="216" t="s">
        <v>387</v>
      </c>
      <c r="G277" s="39"/>
      <c r="H277" s="39"/>
      <c r="I277" s="213"/>
      <c r="J277" s="39"/>
      <c r="K277" s="39"/>
      <c r="L277" s="43"/>
      <c r="M277" s="214"/>
      <c r="N277" s="215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224</v>
      </c>
      <c r="AU277" s="16" t="s">
        <v>88</v>
      </c>
    </row>
    <row r="278" s="2" customFormat="1" ht="16.5" customHeight="1">
      <c r="A278" s="37"/>
      <c r="B278" s="38"/>
      <c r="C278" s="239" t="s">
        <v>747</v>
      </c>
      <c r="D278" s="239" t="s">
        <v>338</v>
      </c>
      <c r="E278" s="240" t="s">
        <v>930</v>
      </c>
      <c r="F278" s="241" t="s">
        <v>931</v>
      </c>
      <c r="G278" s="242" t="s">
        <v>299</v>
      </c>
      <c r="H278" s="243">
        <v>1</v>
      </c>
      <c r="I278" s="244"/>
      <c r="J278" s="245">
        <f>ROUND(I278*H278,2)</f>
        <v>0</v>
      </c>
      <c r="K278" s="241" t="s">
        <v>193</v>
      </c>
      <c r="L278" s="246"/>
      <c r="M278" s="247" t="s">
        <v>1</v>
      </c>
      <c r="N278" s="248" t="s">
        <v>44</v>
      </c>
      <c r="O278" s="90"/>
      <c r="P278" s="207">
        <f>O278*H278</f>
        <v>0</v>
      </c>
      <c r="Q278" s="207">
        <v>0.90000000000000002</v>
      </c>
      <c r="R278" s="207">
        <f>Q278*H278</f>
        <v>0.90000000000000002</v>
      </c>
      <c r="S278" s="207">
        <v>0</v>
      </c>
      <c r="T278" s="208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9" t="s">
        <v>245</v>
      </c>
      <c r="AT278" s="209" t="s">
        <v>338</v>
      </c>
      <c r="AU278" s="209" t="s">
        <v>88</v>
      </c>
      <c r="AY278" s="16" t="s">
        <v>195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6" t="s">
        <v>86</v>
      </c>
      <c r="BK278" s="210">
        <f>ROUND(I278*H278,2)</f>
        <v>0</v>
      </c>
      <c r="BL278" s="16" t="s">
        <v>194</v>
      </c>
      <c r="BM278" s="209" t="s">
        <v>932</v>
      </c>
    </row>
    <row r="279" s="2" customFormat="1">
      <c r="A279" s="37"/>
      <c r="B279" s="38"/>
      <c r="C279" s="39"/>
      <c r="D279" s="211" t="s">
        <v>197</v>
      </c>
      <c r="E279" s="39"/>
      <c r="F279" s="212" t="s">
        <v>931</v>
      </c>
      <c r="G279" s="39"/>
      <c r="H279" s="39"/>
      <c r="I279" s="213"/>
      <c r="J279" s="39"/>
      <c r="K279" s="39"/>
      <c r="L279" s="43"/>
      <c r="M279" s="214"/>
      <c r="N279" s="215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197</v>
      </c>
      <c r="AU279" s="16" t="s">
        <v>88</v>
      </c>
    </row>
    <row r="280" s="2" customFormat="1">
      <c r="A280" s="37"/>
      <c r="B280" s="38"/>
      <c r="C280" s="39"/>
      <c r="D280" s="211" t="s">
        <v>224</v>
      </c>
      <c r="E280" s="39"/>
      <c r="F280" s="216" t="s">
        <v>387</v>
      </c>
      <c r="G280" s="39"/>
      <c r="H280" s="39"/>
      <c r="I280" s="213"/>
      <c r="J280" s="39"/>
      <c r="K280" s="39"/>
      <c r="L280" s="43"/>
      <c r="M280" s="252"/>
      <c r="N280" s="253"/>
      <c r="O280" s="254"/>
      <c r="P280" s="254"/>
      <c r="Q280" s="254"/>
      <c r="R280" s="254"/>
      <c r="S280" s="254"/>
      <c r="T280" s="255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224</v>
      </c>
      <c r="AU280" s="16" t="s">
        <v>88</v>
      </c>
    </row>
    <row r="281" s="2" customFormat="1" ht="6.96" customHeight="1">
      <c r="A281" s="37"/>
      <c r="B281" s="65"/>
      <c r="C281" s="66"/>
      <c r="D281" s="66"/>
      <c r="E281" s="66"/>
      <c r="F281" s="66"/>
      <c r="G281" s="66"/>
      <c r="H281" s="66"/>
      <c r="I281" s="66"/>
      <c r="J281" s="66"/>
      <c r="K281" s="66"/>
      <c r="L281" s="43"/>
      <c r="M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</row>
  </sheetData>
  <sheetProtection sheet="1" autoFilter="0" formatColumns="0" formatRows="0" objects="1" scenarios="1" spinCount="100000" saltValue="uDhc9Hn8oQRfvBO2ZqAyUJFYodO303YgIt7XRBlUfhOalN4OvgKcKYAk4zZrkbN4FtrnBE3KWUUNBi5Dj9JYog==" hashValue="4pIOhopTVwOLmPWIUnURP+aovFO++PAVHioO07c0Xt2e2vsy0yPPobccbasT0pPBvXjUIkwxfjudFHqleOsk8g==" algorithmName="SHA-512" password="CC35"/>
  <autoFilter ref="C121:K2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132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23.25" customHeight="1">
      <c r="A9" s="37"/>
      <c r="B9" s="43"/>
      <c r="C9" s="37"/>
      <c r="D9" s="37"/>
      <c r="E9" s="150" t="s">
        <v>799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933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ROUND((SUM(BE120:BE125)),  2)</f>
        <v>0</v>
      </c>
      <c r="G35" s="37"/>
      <c r="H35" s="37"/>
      <c r="I35" s="163">
        <v>0.20999999999999999</v>
      </c>
      <c r="J35" s="162">
        <f>ROUND(((SUM(BE120:BE125))*I35),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ROUND((SUM(BF120:BF125)),  2)</f>
        <v>0</v>
      </c>
      <c r="G36" s="37"/>
      <c r="H36" s="37"/>
      <c r="I36" s="163">
        <v>0.14999999999999999</v>
      </c>
      <c r="J36" s="162">
        <f>ROUND(((SUM(BF120:BF125))*I36),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ROUND((SUM(BG120:BG125)),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ROUND((SUM(BH120:BH125)),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ROUND((SUM(BI120:BI125)),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23.25" customHeight="1">
      <c r="A87" s="37"/>
      <c r="B87" s="38"/>
      <c r="C87" s="39"/>
      <c r="D87" s="39"/>
      <c r="E87" s="182" t="s">
        <v>799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A.5.2 - Materiál zajištěný objednatelem - NEOCEŇOVAT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23.25" customHeight="1">
      <c r="A110" s="37"/>
      <c r="B110" s="38"/>
      <c r="C110" s="39"/>
      <c r="D110" s="39"/>
      <c r="E110" s="182" t="s">
        <v>799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A.5.2 - Materiál zajištěný objednatelem - NEOCEŇOVAT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SUM(P121:P125)</f>
        <v>0</v>
      </c>
      <c r="Q120" s="103"/>
      <c r="R120" s="195">
        <f>SUM(R121:R125)</f>
        <v>0</v>
      </c>
      <c r="S120" s="103"/>
      <c r="T120" s="196">
        <f>SUM(T121:T125)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SUM(BK121:BK125)</f>
        <v>0</v>
      </c>
    </row>
    <row r="121" s="2" customFormat="1" ht="16.5" customHeight="1">
      <c r="A121" s="37"/>
      <c r="B121" s="38"/>
      <c r="C121" s="239" t="s">
        <v>88</v>
      </c>
      <c r="D121" s="239" t="s">
        <v>338</v>
      </c>
      <c r="E121" s="240" t="s">
        <v>779</v>
      </c>
      <c r="F121" s="241" t="s">
        <v>780</v>
      </c>
      <c r="G121" s="242" t="s">
        <v>192</v>
      </c>
      <c r="H121" s="243">
        <v>52.399999999999999</v>
      </c>
      <c r="I121" s="244"/>
      <c r="J121" s="245">
        <f>ROUND(I121*H121,2)</f>
        <v>0</v>
      </c>
      <c r="K121" s="241" t="s">
        <v>193</v>
      </c>
      <c r="L121" s="246"/>
      <c r="M121" s="247" t="s">
        <v>1</v>
      </c>
      <c r="N121" s="248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245</v>
      </c>
      <c r="AT121" s="209" t="s">
        <v>338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934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780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224</v>
      </c>
      <c r="E123" s="39"/>
      <c r="F123" s="216" t="s">
        <v>935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224</v>
      </c>
      <c r="AU123" s="16" t="s">
        <v>79</v>
      </c>
    </row>
    <row r="124" s="10" customFormat="1">
      <c r="A124" s="10"/>
      <c r="B124" s="217"/>
      <c r="C124" s="218"/>
      <c r="D124" s="211" t="s">
        <v>207</v>
      </c>
      <c r="E124" s="219" t="s">
        <v>1</v>
      </c>
      <c r="F124" s="220" t="s">
        <v>936</v>
      </c>
      <c r="G124" s="218"/>
      <c r="H124" s="221">
        <v>52.399999999999999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7" t="s">
        <v>207</v>
      </c>
      <c r="AU124" s="227" t="s">
        <v>79</v>
      </c>
      <c r="AV124" s="10" t="s">
        <v>88</v>
      </c>
      <c r="AW124" s="10" t="s">
        <v>34</v>
      </c>
      <c r="AX124" s="10" t="s">
        <v>79</v>
      </c>
      <c r="AY124" s="227" t="s">
        <v>195</v>
      </c>
    </row>
    <row r="125" s="11" customFormat="1">
      <c r="A125" s="11"/>
      <c r="B125" s="228"/>
      <c r="C125" s="229"/>
      <c r="D125" s="211" t="s">
        <v>207</v>
      </c>
      <c r="E125" s="230" t="s">
        <v>1</v>
      </c>
      <c r="F125" s="231" t="s">
        <v>209</v>
      </c>
      <c r="G125" s="229"/>
      <c r="H125" s="232">
        <v>52.399999999999999</v>
      </c>
      <c r="I125" s="233"/>
      <c r="J125" s="229"/>
      <c r="K125" s="229"/>
      <c r="L125" s="234"/>
      <c r="M125" s="249"/>
      <c r="N125" s="250"/>
      <c r="O125" s="250"/>
      <c r="P125" s="250"/>
      <c r="Q125" s="250"/>
      <c r="R125" s="250"/>
      <c r="S125" s="250"/>
      <c r="T125" s="25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T125" s="238" t="s">
        <v>207</v>
      </c>
      <c r="AU125" s="238" t="s">
        <v>79</v>
      </c>
      <c r="AV125" s="11" t="s">
        <v>194</v>
      </c>
      <c r="AW125" s="11" t="s">
        <v>34</v>
      </c>
      <c r="AX125" s="11" t="s">
        <v>86</v>
      </c>
      <c r="AY125" s="238" t="s">
        <v>195</v>
      </c>
    </row>
    <row r="126" s="2" customFormat="1" ht="6.96" customHeight="1">
      <c r="A126" s="37"/>
      <c r="B126" s="65"/>
      <c r="C126" s="66"/>
      <c r="D126" s="66"/>
      <c r="E126" s="66"/>
      <c r="F126" s="66"/>
      <c r="G126" s="66"/>
      <c r="H126" s="66"/>
      <c r="I126" s="66"/>
      <c r="J126" s="66"/>
      <c r="K126" s="66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yGcPhsz3H1ejUVSEu8TAd0M0zSvJfWBN1v71HMUXC7IwtGSPG8XhC3G4Yq6OJSvw1SgDHShyatNbfYWTbk/T1g==" hashValue="3GLwrACRcr8o1yAiYUS6Btas2aa6NO2WgfFTpxkPCus67I/BRfA+a8cCOIVPtn64CaMhzIp7I3DyTZEJc9F1lw==" algorithmName="SHA-512" password="CC35"/>
  <autoFilter ref="C119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134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23.25" customHeight="1">
      <c r="A9" s="37"/>
      <c r="B9" s="43"/>
      <c r="C9" s="37"/>
      <c r="D9" s="37"/>
      <c r="E9" s="150" t="s">
        <v>799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937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ROUND((SUM(BE120:BE141)),  2)</f>
        <v>0</v>
      </c>
      <c r="G35" s="37"/>
      <c r="H35" s="37"/>
      <c r="I35" s="163">
        <v>0.20999999999999999</v>
      </c>
      <c r="J35" s="162">
        <f>ROUND(((SUM(BE120:BE141))*I35),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ROUND((SUM(BF120:BF141)),  2)</f>
        <v>0</v>
      </c>
      <c r="G36" s="37"/>
      <c r="H36" s="37"/>
      <c r="I36" s="163">
        <v>0.14999999999999999</v>
      </c>
      <c r="J36" s="162">
        <f>ROUND(((SUM(BF120:BF141))*I36),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ROUND((SUM(BG120:BG141)),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ROUND((SUM(BH120:BH141)),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ROUND((SUM(BI120:BI141)),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23.25" customHeight="1">
      <c r="A87" s="37"/>
      <c r="B87" s="38"/>
      <c r="C87" s="39"/>
      <c r="D87" s="39"/>
      <c r="E87" s="182" t="s">
        <v>799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A.5.3 - Přeprava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23.25" customHeight="1">
      <c r="A110" s="37"/>
      <c r="B110" s="38"/>
      <c r="C110" s="39"/>
      <c r="D110" s="39"/>
      <c r="E110" s="182" t="s">
        <v>799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A.5.3 - Přeprava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SUM(P121:P141)</f>
        <v>0</v>
      </c>
      <c r="Q120" s="103"/>
      <c r="R120" s="195">
        <f>SUM(R121:R141)</f>
        <v>0</v>
      </c>
      <c r="S120" s="103"/>
      <c r="T120" s="196">
        <f>SUM(T121:T141)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SUM(BK121:BK141)</f>
        <v>0</v>
      </c>
    </row>
    <row r="121" s="2" customFormat="1" ht="55.5" customHeight="1">
      <c r="A121" s="37"/>
      <c r="B121" s="38"/>
      <c r="C121" s="198" t="s">
        <v>86</v>
      </c>
      <c r="D121" s="198" t="s">
        <v>189</v>
      </c>
      <c r="E121" s="199" t="s">
        <v>477</v>
      </c>
      <c r="F121" s="200" t="s">
        <v>478</v>
      </c>
      <c r="G121" s="201" t="s">
        <v>213</v>
      </c>
      <c r="H121" s="202">
        <v>185.565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214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214</v>
      </c>
      <c r="BM121" s="209" t="s">
        <v>938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480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428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39"/>
      <c r="D124" s="211" t="s">
        <v>224</v>
      </c>
      <c r="E124" s="39"/>
      <c r="F124" s="216" t="s">
        <v>939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224</v>
      </c>
      <c r="AU124" s="16" t="s">
        <v>79</v>
      </c>
    </row>
    <row r="125" s="10" customFormat="1">
      <c r="A125" s="10"/>
      <c r="B125" s="217"/>
      <c r="C125" s="218"/>
      <c r="D125" s="211" t="s">
        <v>207</v>
      </c>
      <c r="E125" s="219" t="s">
        <v>1</v>
      </c>
      <c r="F125" s="220" t="s">
        <v>940</v>
      </c>
      <c r="G125" s="218"/>
      <c r="H125" s="221">
        <v>128.82599999999999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27" t="s">
        <v>207</v>
      </c>
      <c r="AU125" s="227" t="s">
        <v>79</v>
      </c>
      <c r="AV125" s="10" t="s">
        <v>88</v>
      </c>
      <c r="AW125" s="10" t="s">
        <v>34</v>
      </c>
      <c r="AX125" s="10" t="s">
        <v>79</v>
      </c>
      <c r="AY125" s="227" t="s">
        <v>195</v>
      </c>
    </row>
    <row r="126" s="10" customFormat="1">
      <c r="A126" s="10"/>
      <c r="B126" s="217"/>
      <c r="C126" s="218"/>
      <c r="D126" s="211" t="s">
        <v>207</v>
      </c>
      <c r="E126" s="219" t="s">
        <v>1</v>
      </c>
      <c r="F126" s="220" t="s">
        <v>941</v>
      </c>
      <c r="G126" s="218"/>
      <c r="H126" s="221">
        <v>56.738999999999997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7" t="s">
        <v>207</v>
      </c>
      <c r="AU126" s="227" t="s">
        <v>79</v>
      </c>
      <c r="AV126" s="10" t="s">
        <v>88</v>
      </c>
      <c r="AW126" s="10" t="s">
        <v>34</v>
      </c>
      <c r="AX126" s="10" t="s">
        <v>79</v>
      </c>
      <c r="AY126" s="227" t="s">
        <v>195</v>
      </c>
    </row>
    <row r="127" s="11" customFormat="1">
      <c r="A127" s="11"/>
      <c r="B127" s="228"/>
      <c r="C127" s="229"/>
      <c r="D127" s="211" t="s">
        <v>207</v>
      </c>
      <c r="E127" s="230" t="s">
        <v>1</v>
      </c>
      <c r="F127" s="231" t="s">
        <v>209</v>
      </c>
      <c r="G127" s="229"/>
      <c r="H127" s="232">
        <v>185.565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38" t="s">
        <v>207</v>
      </c>
      <c r="AU127" s="238" t="s">
        <v>79</v>
      </c>
      <c r="AV127" s="11" t="s">
        <v>194</v>
      </c>
      <c r="AW127" s="11" t="s">
        <v>34</v>
      </c>
      <c r="AX127" s="11" t="s">
        <v>86</v>
      </c>
      <c r="AY127" s="238" t="s">
        <v>195</v>
      </c>
    </row>
    <row r="128" s="2" customFormat="1">
      <c r="A128" s="37"/>
      <c r="B128" s="38"/>
      <c r="C128" s="198" t="s">
        <v>88</v>
      </c>
      <c r="D128" s="198" t="s">
        <v>189</v>
      </c>
      <c r="E128" s="199" t="s">
        <v>418</v>
      </c>
      <c r="F128" s="200" t="s">
        <v>419</v>
      </c>
      <c r="G128" s="201" t="s">
        <v>213</v>
      </c>
      <c r="H128" s="202">
        <v>8.4039999999999999</v>
      </c>
      <c r="I128" s="203"/>
      <c r="J128" s="204">
        <f>ROUND(I128*H128,2)</f>
        <v>0</v>
      </c>
      <c r="K128" s="200" t="s">
        <v>193</v>
      </c>
      <c r="L128" s="43"/>
      <c r="M128" s="205" t="s">
        <v>1</v>
      </c>
      <c r="N128" s="206" t="s">
        <v>44</v>
      </c>
      <c r="O128" s="90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9" t="s">
        <v>214</v>
      </c>
      <c r="AT128" s="209" t="s">
        <v>189</v>
      </c>
      <c r="AU128" s="209" t="s">
        <v>79</v>
      </c>
      <c r="AY128" s="16" t="s">
        <v>195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6" t="s">
        <v>86</v>
      </c>
      <c r="BK128" s="210">
        <f>ROUND(I128*H128,2)</f>
        <v>0</v>
      </c>
      <c r="BL128" s="16" t="s">
        <v>214</v>
      </c>
      <c r="BM128" s="209" t="s">
        <v>942</v>
      </c>
    </row>
    <row r="129" s="2" customFormat="1">
      <c r="A129" s="37"/>
      <c r="B129" s="38"/>
      <c r="C129" s="39"/>
      <c r="D129" s="211" t="s">
        <v>197</v>
      </c>
      <c r="E129" s="39"/>
      <c r="F129" s="212" t="s">
        <v>421</v>
      </c>
      <c r="G129" s="39"/>
      <c r="H129" s="39"/>
      <c r="I129" s="213"/>
      <c r="J129" s="39"/>
      <c r="K129" s="39"/>
      <c r="L129" s="43"/>
      <c r="M129" s="214"/>
      <c r="N129" s="21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197</v>
      </c>
      <c r="AU129" s="16" t="s">
        <v>79</v>
      </c>
    </row>
    <row r="130" s="2" customFormat="1">
      <c r="A130" s="37"/>
      <c r="B130" s="38"/>
      <c r="C130" s="39"/>
      <c r="D130" s="211" t="s">
        <v>199</v>
      </c>
      <c r="E130" s="39"/>
      <c r="F130" s="216" t="s">
        <v>415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199</v>
      </c>
      <c r="AU130" s="16" t="s">
        <v>79</v>
      </c>
    </row>
    <row r="131" s="2" customFormat="1">
      <c r="A131" s="37"/>
      <c r="B131" s="38"/>
      <c r="C131" s="39"/>
      <c r="D131" s="211" t="s">
        <v>224</v>
      </c>
      <c r="E131" s="39"/>
      <c r="F131" s="216" t="s">
        <v>943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224</v>
      </c>
      <c r="AU131" s="16" t="s">
        <v>79</v>
      </c>
    </row>
    <row r="132" s="10" customFormat="1">
      <c r="A132" s="10"/>
      <c r="B132" s="217"/>
      <c r="C132" s="218"/>
      <c r="D132" s="211" t="s">
        <v>207</v>
      </c>
      <c r="E132" s="219" t="s">
        <v>1</v>
      </c>
      <c r="F132" s="220" t="s">
        <v>944</v>
      </c>
      <c r="G132" s="218"/>
      <c r="H132" s="221">
        <v>8.4039999999999999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7" t="s">
        <v>207</v>
      </c>
      <c r="AU132" s="227" t="s">
        <v>79</v>
      </c>
      <c r="AV132" s="10" t="s">
        <v>88</v>
      </c>
      <c r="AW132" s="10" t="s">
        <v>34</v>
      </c>
      <c r="AX132" s="10" t="s">
        <v>86</v>
      </c>
      <c r="AY132" s="227" t="s">
        <v>195</v>
      </c>
    </row>
    <row r="133" s="2" customFormat="1" ht="55.5" customHeight="1">
      <c r="A133" s="37"/>
      <c r="B133" s="38"/>
      <c r="C133" s="198" t="s">
        <v>210</v>
      </c>
      <c r="D133" s="198" t="s">
        <v>189</v>
      </c>
      <c r="E133" s="199" t="s">
        <v>945</v>
      </c>
      <c r="F133" s="200" t="s">
        <v>946</v>
      </c>
      <c r="G133" s="201" t="s">
        <v>213</v>
      </c>
      <c r="H133" s="202">
        <v>419.875</v>
      </c>
      <c r="I133" s="203"/>
      <c r="J133" s="204">
        <f>ROUND(I133*H133,2)</f>
        <v>0</v>
      </c>
      <c r="K133" s="200" t="s">
        <v>193</v>
      </c>
      <c r="L133" s="43"/>
      <c r="M133" s="205" t="s">
        <v>1</v>
      </c>
      <c r="N133" s="206" t="s">
        <v>44</v>
      </c>
      <c r="O133" s="90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9" t="s">
        <v>214</v>
      </c>
      <c r="AT133" s="209" t="s">
        <v>189</v>
      </c>
      <c r="AU133" s="209" t="s">
        <v>79</v>
      </c>
      <c r="AY133" s="16" t="s">
        <v>195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6" t="s">
        <v>86</v>
      </c>
      <c r="BK133" s="210">
        <f>ROUND(I133*H133,2)</f>
        <v>0</v>
      </c>
      <c r="BL133" s="16" t="s">
        <v>214</v>
      </c>
      <c r="BM133" s="209" t="s">
        <v>947</v>
      </c>
    </row>
    <row r="134" s="2" customFormat="1">
      <c r="A134" s="37"/>
      <c r="B134" s="38"/>
      <c r="C134" s="39"/>
      <c r="D134" s="211" t="s">
        <v>197</v>
      </c>
      <c r="E134" s="39"/>
      <c r="F134" s="212" t="s">
        <v>948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197</v>
      </c>
      <c r="AU134" s="16" t="s">
        <v>79</v>
      </c>
    </row>
    <row r="135" s="2" customFormat="1">
      <c r="A135" s="37"/>
      <c r="B135" s="38"/>
      <c r="C135" s="39"/>
      <c r="D135" s="211" t="s">
        <v>199</v>
      </c>
      <c r="E135" s="39"/>
      <c r="F135" s="216" t="s">
        <v>428</v>
      </c>
      <c r="G135" s="39"/>
      <c r="H135" s="39"/>
      <c r="I135" s="213"/>
      <c r="J135" s="39"/>
      <c r="K135" s="39"/>
      <c r="L135" s="43"/>
      <c r="M135" s="214"/>
      <c r="N135" s="21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199</v>
      </c>
      <c r="AU135" s="16" t="s">
        <v>79</v>
      </c>
    </row>
    <row r="136" s="2" customFormat="1">
      <c r="A136" s="37"/>
      <c r="B136" s="38"/>
      <c r="C136" s="39"/>
      <c r="D136" s="211" t="s">
        <v>224</v>
      </c>
      <c r="E136" s="39"/>
      <c r="F136" s="216" t="s">
        <v>949</v>
      </c>
      <c r="G136" s="39"/>
      <c r="H136" s="39"/>
      <c r="I136" s="213"/>
      <c r="J136" s="39"/>
      <c r="K136" s="39"/>
      <c r="L136" s="43"/>
      <c r="M136" s="214"/>
      <c r="N136" s="21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224</v>
      </c>
      <c r="AU136" s="16" t="s">
        <v>79</v>
      </c>
    </row>
    <row r="137" s="10" customFormat="1">
      <c r="A137" s="10"/>
      <c r="B137" s="217"/>
      <c r="C137" s="218"/>
      <c r="D137" s="211" t="s">
        <v>207</v>
      </c>
      <c r="E137" s="219" t="s">
        <v>1</v>
      </c>
      <c r="F137" s="220" t="s">
        <v>950</v>
      </c>
      <c r="G137" s="218"/>
      <c r="H137" s="221">
        <v>419.875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7" t="s">
        <v>207</v>
      </c>
      <c r="AU137" s="227" t="s">
        <v>79</v>
      </c>
      <c r="AV137" s="10" t="s">
        <v>88</v>
      </c>
      <c r="AW137" s="10" t="s">
        <v>34</v>
      </c>
      <c r="AX137" s="10" t="s">
        <v>86</v>
      </c>
      <c r="AY137" s="227" t="s">
        <v>195</v>
      </c>
    </row>
    <row r="138" s="2" customFormat="1">
      <c r="A138" s="37"/>
      <c r="B138" s="38"/>
      <c r="C138" s="198" t="s">
        <v>194</v>
      </c>
      <c r="D138" s="198" t="s">
        <v>189</v>
      </c>
      <c r="E138" s="199" t="s">
        <v>431</v>
      </c>
      <c r="F138" s="200" t="s">
        <v>432</v>
      </c>
      <c r="G138" s="201" t="s">
        <v>299</v>
      </c>
      <c r="H138" s="202">
        <v>3</v>
      </c>
      <c r="I138" s="203"/>
      <c r="J138" s="204">
        <f>ROUND(I138*H138,2)</f>
        <v>0</v>
      </c>
      <c r="K138" s="200" t="s">
        <v>193</v>
      </c>
      <c r="L138" s="43"/>
      <c r="M138" s="205" t="s">
        <v>1</v>
      </c>
      <c r="N138" s="206" t="s">
        <v>44</v>
      </c>
      <c r="O138" s="90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9" t="s">
        <v>214</v>
      </c>
      <c r="AT138" s="209" t="s">
        <v>189</v>
      </c>
      <c r="AU138" s="209" t="s">
        <v>79</v>
      </c>
      <c r="AY138" s="16" t="s">
        <v>195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6" t="s">
        <v>86</v>
      </c>
      <c r="BK138" s="210">
        <f>ROUND(I138*H138,2)</f>
        <v>0</v>
      </c>
      <c r="BL138" s="16" t="s">
        <v>214</v>
      </c>
      <c r="BM138" s="209" t="s">
        <v>951</v>
      </c>
    </row>
    <row r="139" s="2" customFormat="1">
      <c r="A139" s="37"/>
      <c r="B139" s="38"/>
      <c r="C139" s="39"/>
      <c r="D139" s="211" t="s">
        <v>197</v>
      </c>
      <c r="E139" s="39"/>
      <c r="F139" s="212" t="s">
        <v>434</v>
      </c>
      <c r="G139" s="39"/>
      <c r="H139" s="39"/>
      <c r="I139" s="213"/>
      <c r="J139" s="39"/>
      <c r="K139" s="39"/>
      <c r="L139" s="43"/>
      <c r="M139" s="214"/>
      <c r="N139" s="21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197</v>
      </c>
      <c r="AU139" s="16" t="s">
        <v>79</v>
      </c>
    </row>
    <row r="140" s="2" customFormat="1">
      <c r="A140" s="37"/>
      <c r="B140" s="38"/>
      <c r="C140" s="39"/>
      <c r="D140" s="211" t="s">
        <v>199</v>
      </c>
      <c r="E140" s="39"/>
      <c r="F140" s="216" t="s">
        <v>435</v>
      </c>
      <c r="G140" s="39"/>
      <c r="H140" s="39"/>
      <c r="I140" s="213"/>
      <c r="J140" s="39"/>
      <c r="K140" s="39"/>
      <c r="L140" s="43"/>
      <c r="M140" s="214"/>
      <c r="N140" s="21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199</v>
      </c>
      <c r="AU140" s="16" t="s">
        <v>79</v>
      </c>
    </row>
    <row r="141" s="2" customFormat="1">
      <c r="A141" s="37"/>
      <c r="B141" s="38"/>
      <c r="C141" s="39"/>
      <c r="D141" s="211" t="s">
        <v>224</v>
      </c>
      <c r="E141" s="39"/>
      <c r="F141" s="216" t="s">
        <v>952</v>
      </c>
      <c r="G141" s="39"/>
      <c r="H141" s="39"/>
      <c r="I141" s="213"/>
      <c r="J141" s="39"/>
      <c r="K141" s="39"/>
      <c r="L141" s="43"/>
      <c r="M141" s="252"/>
      <c r="N141" s="253"/>
      <c r="O141" s="254"/>
      <c r="P141" s="254"/>
      <c r="Q141" s="254"/>
      <c r="R141" s="254"/>
      <c r="S141" s="254"/>
      <c r="T141" s="255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224</v>
      </c>
      <c r="AU141" s="16" t="s">
        <v>79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xJY7WAu0/KP1gfWPvcj+ynYCuMxUhfQ4BCb+DR/fWt+pY7fWy8LTYwhbe9d/IcVmYSkEV9m7nKa0yTS0kdqc6Q==" hashValue="XJhE29lszn29JddOycgGpR/aolk22dx3VrylFM8ftmYrhj+dZpg90mas3Jna4WYeRCEK5OG4HXvoBuS32I+8xw==" algorithmName="SHA-512" password="CC35"/>
  <autoFilter ref="C119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139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953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954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ROUND((SUM(BE122:BE267)),  2)</f>
        <v>0</v>
      </c>
      <c r="G35" s="37"/>
      <c r="H35" s="37"/>
      <c r="I35" s="163">
        <v>0.20999999999999999</v>
      </c>
      <c r="J35" s="162">
        <f>ROUND(((SUM(BE122:BE267))*I35),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ROUND((SUM(BF122:BF267)),  2)</f>
        <v>0</v>
      </c>
      <c r="G36" s="37"/>
      <c r="H36" s="37"/>
      <c r="I36" s="163">
        <v>0.14999999999999999</v>
      </c>
      <c r="J36" s="162">
        <f>ROUND(((SUM(BF122:BF267))*I36),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ROUND((SUM(BG122:BG267)),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ROUND((SUM(BH122:BH267)),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ROUND((SUM(BI122:BI267)),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953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A.6.1 - Práce na přejezdu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12" customFormat="1" ht="24.96" customHeight="1">
      <c r="A99" s="12"/>
      <c r="B99" s="259"/>
      <c r="C99" s="260"/>
      <c r="D99" s="261" t="s">
        <v>801</v>
      </c>
      <c r="E99" s="262"/>
      <c r="F99" s="262"/>
      <c r="G99" s="262"/>
      <c r="H99" s="262"/>
      <c r="I99" s="262"/>
      <c r="J99" s="263">
        <f>J123</f>
        <v>0</v>
      </c>
      <c r="K99" s="260"/>
      <c r="L99" s="264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4" customFormat="1" ht="19.92" customHeight="1">
      <c r="A100" s="14"/>
      <c r="B100" s="279"/>
      <c r="C100" s="132"/>
      <c r="D100" s="280" t="s">
        <v>802</v>
      </c>
      <c r="E100" s="281"/>
      <c r="F100" s="281"/>
      <c r="G100" s="281"/>
      <c r="H100" s="281"/>
      <c r="I100" s="281"/>
      <c r="J100" s="282">
        <f>J124</f>
        <v>0</v>
      </c>
      <c r="K100" s="132"/>
      <c r="L100" s="28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/>
    <row r="104" hidden="1"/>
    <row r="105" hidden="1"/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176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Oprava přejezdů v obvodu ST Karlovy Vary 2021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167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82" t="s">
        <v>953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169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A.6.1 - Práce na přejezdu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>ST Karlovy Vary</v>
      </c>
      <c r="G116" s="39"/>
      <c r="H116" s="39"/>
      <c r="I116" s="31" t="s">
        <v>22</v>
      </c>
      <c r="J116" s="78" t="str">
        <f>IF(J14="","",J14)</f>
        <v>20. 1. 2021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>Správa železnic,s.o.;OŘ ÚNL - ST K.Vary</v>
      </c>
      <c r="G118" s="39"/>
      <c r="H118" s="39"/>
      <c r="I118" s="31" t="s">
        <v>32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IF(E20="","",E20)</f>
        <v>Vyplň údaj</v>
      </c>
      <c r="G119" s="39"/>
      <c r="H119" s="39"/>
      <c r="I119" s="31" t="s">
        <v>35</v>
      </c>
      <c r="J119" s="35" t="str">
        <f>E26</f>
        <v>Pavlína Liprtová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9" customFormat="1" ht="29.28" customHeight="1">
      <c r="A121" s="187"/>
      <c r="B121" s="188"/>
      <c r="C121" s="189" t="s">
        <v>177</v>
      </c>
      <c r="D121" s="190" t="s">
        <v>64</v>
      </c>
      <c r="E121" s="190" t="s">
        <v>60</v>
      </c>
      <c r="F121" s="190" t="s">
        <v>61</v>
      </c>
      <c r="G121" s="190" t="s">
        <v>178</v>
      </c>
      <c r="H121" s="190" t="s">
        <v>179</v>
      </c>
      <c r="I121" s="190" t="s">
        <v>180</v>
      </c>
      <c r="J121" s="190" t="s">
        <v>173</v>
      </c>
      <c r="K121" s="191" t="s">
        <v>181</v>
      </c>
      <c r="L121" s="192"/>
      <c r="M121" s="99" t="s">
        <v>1</v>
      </c>
      <c r="N121" s="100" t="s">
        <v>43</v>
      </c>
      <c r="O121" s="100" t="s">
        <v>182</v>
      </c>
      <c r="P121" s="100" t="s">
        <v>183</v>
      </c>
      <c r="Q121" s="100" t="s">
        <v>184</v>
      </c>
      <c r="R121" s="100" t="s">
        <v>185</v>
      </c>
      <c r="S121" s="100" t="s">
        <v>186</v>
      </c>
      <c r="T121" s="101" t="s">
        <v>187</v>
      </c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</row>
    <row r="122" s="2" customFormat="1" ht="22.8" customHeight="1">
      <c r="A122" s="37"/>
      <c r="B122" s="38"/>
      <c r="C122" s="106" t="s">
        <v>188</v>
      </c>
      <c r="D122" s="39"/>
      <c r="E122" s="39"/>
      <c r="F122" s="39"/>
      <c r="G122" s="39"/>
      <c r="H122" s="39"/>
      <c r="I122" s="39"/>
      <c r="J122" s="193">
        <f>BK122</f>
        <v>0</v>
      </c>
      <c r="K122" s="39"/>
      <c r="L122" s="43"/>
      <c r="M122" s="102"/>
      <c r="N122" s="194"/>
      <c r="O122" s="103"/>
      <c r="P122" s="195">
        <f>P123</f>
        <v>0</v>
      </c>
      <c r="Q122" s="103"/>
      <c r="R122" s="195">
        <f>R123</f>
        <v>104.33002999999999</v>
      </c>
      <c r="S122" s="103"/>
      <c r="T122" s="196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78</v>
      </c>
      <c r="AU122" s="16" t="s">
        <v>175</v>
      </c>
      <c r="BK122" s="197">
        <f>BK123</f>
        <v>0</v>
      </c>
    </row>
    <row r="123" s="13" customFormat="1" ht="25.92" customHeight="1">
      <c r="A123" s="13"/>
      <c r="B123" s="265"/>
      <c r="C123" s="266"/>
      <c r="D123" s="267" t="s">
        <v>78</v>
      </c>
      <c r="E123" s="268" t="s">
        <v>803</v>
      </c>
      <c r="F123" s="268" t="s">
        <v>804</v>
      </c>
      <c r="G123" s="266"/>
      <c r="H123" s="266"/>
      <c r="I123" s="269"/>
      <c r="J123" s="270">
        <f>BK123</f>
        <v>0</v>
      </c>
      <c r="K123" s="266"/>
      <c r="L123" s="271"/>
      <c r="M123" s="272"/>
      <c r="N123" s="273"/>
      <c r="O123" s="273"/>
      <c r="P123" s="274">
        <f>P124</f>
        <v>0</v>
      </c>
      <c r="Q123" s="273"/>
      <c r="R123" s="274">
        <f>R124</f>
        <v>104.33002999999999</v>
      </c>
      <c r="S123" s="273"/>
      <c r="T123" s="275">
        <f>T124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276" t="s">
        <v>86</v>
      </c>
      <c r="AT123" s="277" t="s">
        <v>78</v>
      </c>
      <c r="AU123" s="277" t="s">
        <v>79</v>
      </c>
      <c r="AY123" s="276" t="s">
        <v>195</v>
      </c>
      <c r="BK123" s="278">
        <f>BK124</f>
        <v>0</v>
      </c>
    </row>
    <row r="124" s="13" customFormat="1" ht="22.8" customHeight="1">
      <c r="A124" s="13"/>
      <c r="B124" s="265"/>
      <c r="C124" s="266"/>
      <c r="D124" s="267" t="s">
        <v>78</v>
      </c>
      <c r="E124" s="284" t="s">
        <v>226</v>
      </c>
      <c r="F124" s="284" t="s">
        <v>805</v>
      </c>
      <c r="G124" s="266"/>
      <c r="H124" s="266"/>
      <c r="I124" s="269"/>
      <c r="J124" s="285">
        <f>BK124</f>
        <v>0</v>
      </c>
      <c r="K124" s="266"/>
      <c r="L124" s="271"/>
      <c r="M124" s="272"/>
      <c r="N124" s="273"/>
      <c r="O124" s="273"/>
      <c r="P124" s="274">
        <f>SUM(P125:P267)</f>
        <v>0</v>
      </c>
      <c r="Q124" s="273"/>
      <c r="R124" s="274">
        <f>SUM(R125:R267)</f>
        <v>104.33002999999999</v>
      </c>
      <c r="S124" s="273"/>
      <c r="T124" s="275">
        <f>SUM(T125:T267)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276" t="s">
        <v>86</v>
      </c>
      <c r="AT124" s="277" t="s">
        <v>78</v>
      </c>
      <c r="AU124" s="277" t="s">
        <v>86</v>
      </c>
      <c r="AY124" s="276" t="s">
        <v>195</v>
      </c>
      <c r="BK124" s="278">
        <f>SUM(BK125:BK267)</f>
        <v>0</v>
      </c>
    </row>
    <row r="125" s="2" customFormat="1" ht="21.75" customHeight="1">
      <c r="A125" s="37"/>
      <c r="B125" s="38"/>
      <c r="C125" s="198" t="s">
        <v>86</v>
      </c>
      <c r="D125" s="198" t="s">
        <v>189</v>
      </c>
      <c r="E125" s="199" t="s">
        <v>190</v>
      </c>
      <c r="F125" s="200" t="s">
        <v>191</v>
      </c>
      <c r="G125" s="201" t="s">
        <v>192</v>
      </c>
      <c r="H125" s="202">
        <v>15.4</v>
      </c>
      <c r="I125" s="203"/>
      <c r="J125" s="204">
        <f>ROUND(I125*H125,2)</f>
        <v>0</v>
      </c>
      <c r="K125" s="200" t="s">
        <v>193</v>
      </c>
      <c r="L125" s="43"/>
      <c r="M125" s="205" t="s">
        <v>1</v>
      </c>
      <c r="N125" s="206" t="s">
        <v>44</v>
      </c>
      <c r="O125" s="9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9" t="s">
        <v>194</v>
      </c>
      <c r="AT125" s="209" t="s">
        <v>189</v>
      </c>
      <c r="AU125" s="209" t="s">
        <v>88</v>
      </c>
      <c r="AY125" s="16" t="s">
        <v>195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6" t="s">
        <v>86</v>
      </c>
      <c r="BK125" s="210">
        <f>ROUND(I125*H125,2)</f>
        <v>0</v>
      </c>
      <c r="BL125" s="16" t="s">
        <v>194</v>
      </c>
      <c r="BM125" s="209" t="s">
        <v>955</v>
      </c>
    </row>
    <row r="126" s="2" customFormat="1">
      <c r="A126" s="37"/>
      <c r="B126" s="38"/>
      <c r="C126" s="39"/>
      <c r="D126" s="211" t="s">
        <v>197</v>
      </c>
      <c r="E126" s="39"/>
      <c r="F126" s="212" t="s">
        <v>198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197</v>
      </c>
      <c r="AU126" s="16" t="s">
        <v>88</v>
      </c>
    </row>
    <row r="127" s="2" customFormat="1">
      <c r="A127" s="37"/>
      <c r="B127" s="38"/>
      <c r="C127" s="39"/>
      <c r="D127" s="211" t="s">
        <v>199</v>
      </c>
      <c r="E127" s="39"/>
      <c r="F127" s="216" t="s">
        <v>200</v>
      </c>
      <c r="G127" s="39"/>
      <c r="H127" s="39"/>
      <c r="I127" s="213"/>
      <c r="J127" s="39"/>
      <c r="K127" s="39"/>
      <c r="L127" s="43"/>
      <c r="M127" s="214"/>
      <c r="N127" s="21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199</v>
      </c>
      <c r="AU127" s="16" t="s">
        <v>88</v>
      </c>
    </row>
    <row r="128" s="10" customFormat="1">
      <c r="A128" s="10"/>
      <c r="B128" s="217"/>
      <c r="C128" s="218"/>
      <c r="D128" s="211" t="s">
        <v>207</v>
      </c>
      <c r="E128" s="219" t="s">
        <v>1</v>
      </c>
      <c r="F128" s="220" t="s">
        <v>956</v>
      </c>
      <c r="G128" s="218"/>
      <c r="H128" s="221">
        <v>15.4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7" t="s">
        <v>207</v>
      </c>
      <c r="AU128" s="227" t="s">
        <v>88</v>
      </c>
      <c r="AV128" s="10" t="s">
        <v>88</v>
      </c>
      <c r="AW128" s="10" t="s">
        <v>34</v>
      </c>
      <c r="AX128" s="10" t="s">
        <v>86</v>
      </c>
      <c r="AY128" s="227" t="s">
        <v>195</v>
      </c>
    </row>
    <row r="129" s="2" customFormat="1">
      <c r="A129" s="37"/>
      <c r="B129" s="38"/>
      <c r="C129" s="198" t="s">
        <v>88</v>
      </c>
      <c r="D129" s="198" t="s">
        <v>189</v>
      </c>
      <c r="E129" s="199" t="s">
        <v>201</v>
      </c>
      <c r="F129" s="200" t="s">
        <v>202</v>
      </c>
      <c r="G129" s="201" t="s">
        <v>203</v>
      </c>
      <c r="H129" s="202">
        <v>60.880000000000003</v>
      </c>
      <c r="I129" s="203"/>
      <c r="J129" s="204">
        <f>ROUND(I129*H129,2)</f>
        <v>0</v>
      </c>
      <c r="K129" s="200" t="s">
        <v>193</v>
      </c>
      <c r="L129" s="43"/>
      <c r="M129" s="205" t="s">
        <v>1</v>
      </c>
      <c r="N129" s="206" t="s">
        <v>44</v>
      </c>
      <c r="O129" s="90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9" t="s">
        <v>194</v>
      </c>
      <c r="AT129" s="209" t="s">
        <v>189</v>
      </c>
      <c r="AU129" s="209" t="s">
        <v>88</v>
      </c>
      <c r="AY129" s="16" t="s">
        <v>195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6" t="s">
        <v>86</v>
      </c>
      <c r="BK129" s="210">
        <f>ROUND(I129*H129,2)</f>
        <v>0</v>
      </c>
      <c r="BL129" s="16" t="s">
        <v>194</v>
      </c>
      <c r="BM129" s="209" t="s">
        <v>957</v>
      </c>
    </row>
    <row r="130" s="2" customFormat="1">
      <c r="A130" s="37"/>
      <c r="B130" s="38"/>
      <c r="C130" s="39"/>
      <c r="D130" s="211" t="s">
        <v>197</v>
      </c>
      <c r="E130" s="39"/>
      <c r="F130" s="212" t="s">
        <v>205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197</v>
      </c>
      <c r="AU130" s="16" t="s">
        <v>88</v>
      </c>
    </row>
    <row r="131" s="2" customFormat="1">
      <c r="A131" s="37"/>
      <c r="B131" s="38"/>
      <c r="C131" s="39"/>
      <c r="D131" s="211" t="s">
        <v>199</v>
      </c>
      <c r="E131" s="39"/>
      <c r="F131" s="216" t="s">
        <v>206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199</v>
      </c>
      <c r="AU131" s="16" t="s">
        <v>88</v>
      </c>
    </row>
    <row r="132" s="10" customFormat="1">
      <c r="A132" s="10"/>
      <c r="B132" s="217"/>
      <c r="C132" s="218"/>
      <c r="D132" s="211" t="s">
        <v>207</v>
      </c>
      <c r="E132" s="219" t="s">
        <v>1</v>
      </c>
      <c r="F132" s="220" t="s">
        <v>958</v>
      </c>
      <c r="G132" s="218"/>
      <c r="H132" s="221">
        <v>15.6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7" t="s">
        <v>207</v>
      </c>
      <c r="AU132" s="227" t="s">
        <v>88</v>
      </c>
      <c r="AV132" s="10" t="s">
        <v>88</v>
      </c>
      <c r="AW132" s="10" t="s">
        <v>34</v>
      </c>
      <c r="AX132" s="10" t="s">
        <v>79</v>
      </c>
      <c r="AY132" s="227" t="s">
        <v>195</v>
      </c>
    </row>
    <row r="133" s="10" customFormat="1">
      <c r="A133" s="10"/>
      <c r="B133" s="217"/>
      <c r="C133" s="218"/>
      <c r="D133" s="211" t="s">
        <v>207</v>
      </c>
      <c r="E133" s="219" t="s">
        <v>1</v>
      </c>
      <c r="F133" s="220" t="s">
        <v>959</v>
      </c>
      <c r="G133" s="218"/>
      <c r="H133" s="221">
        <v>23.039999999999999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7" t="s">
        <v>207</v>
      </c>
      <c r="AU133" s="227" t="s">
        <v>88</v>
      </c>
      <c r="AV133" s="10" t="s">
        <v>88</v>
      </c>
      <c r="AW133" s="10" t="s">
        <v>34</v>
      </c>
      <c r="AX133" s="10" t="s">
        <v>79</v>
      </c>
      <c r="AY133" s="227" t="s">
        <v>195</v>
      </c>
    </row>
    <row r="134" s="10" customFormat="1">
      <c r="A134" s="10"/>
      <c r="B134" s="217"/>
      <c r="C134" s="218"/>
      <c r="D134" s="211" t="s">
        <v>207</v>
      </c>
      <c r="E134" s="219" t="s">
        <v>1</v>
      </c>
      <c r="F134" s="220" t="s">
        <v>960</v>
      </c>
      <c r="G134" s="218"/>
      <c r="H134" s="221">
        <v>22.239999999999998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27" t="s">
        <v>207</v>
      </c>
      <c r="AU134" s="227" t="s">
        <v>88</v>
      </c>
      <c r="AV134" s="10" t="s">
        <v>88</v>
      </c>
      <c r="AW134" s="10" t="s">
        <v>34</v>
      </c>
      <c r="AX134" s="10" t="s">
        <v>79</v>
      </c>
      <c r="AY134" s="227" t="s">
        <v>195</v>
      </c>
    </row>
    <row r="135" s="11" customFormat="1">
      <c r="A135" s="11"/>
      <c r="B135" s="228"/>
      <c r="C135" s="229"/>
      <c r="D135" s="211" t="s">
        <v>207</v>
      </c>
      <c r="E135" s="230" t="s">
        <v>1</v>
      </c>
      <c r="F135" s="231" t="s">
        <v>209</v>
      </c>
      <c r="G135" s="229"/>
      <c r="H135" s="232">
        <v>60.879999999999995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38" t="s">
        <v>207</v>
      </c>
      <c r="AU135" s="238" t="s">
        <v>88</v>
      </c>
      <c r="AV135" s="11" t="s">
        <v>194</v>
      </c>
      <c r="AW135" s="11" t="s">
        <v>34</v>
      </c>
      <c r="AX135" s="11" t="s">
        <v>86</v>
      </c>
      <c r="AY135" s="238" t="s">
        <v>195</v>
      </c>
    </row>
    <row r="136" s="2" customFormat="1">
      <c r="A136" s="37"/>
      <c r="B136" s="38"/>
      <c r="C136" s="198" t="s">
        <v>210</v>
      </c>
      <c r="D136" s="198" t="s">
        <v>189</v>
      </c>
      <c r="E136" s="199" t="s">
        <v>812</v>
      </c>
      <c r="F136" s="200" t="s">
        <v>813</v>
      </c>
      <c r="G136" s="201" t="s">
        <v>192</v>
      </c>
      <c r="H136" s="202">
        <v>26</v>
      </c>
      <c r="I136" s="203"/>
      <c r="J136" s="204">
        <f>ROUND(I136*H136,2)</f>
        <v>0</v>
      </c>
      <c r="K136" s="200" t="s">
        <v>193</v>
      </c>
      <c r="L136" s="43"/>
      <c r="M136" s="205" t="s">
        <v>1</v>
      </c>
      <c r="N136" s="206" t="s">
        <v>44</v>
      </c>
      <c r="O136" s="90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9" t="s">
        <v>194</v>
      </c>
      <c r="AT136" s="209" t="s">
        <v>189</v>
      </c>
      <c r="AU136" s="209" t="s">
        <v>88</v>
      </c>
      <c r="AY136" s="16" t="s">
        <v>195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6" t="s">
        <v>86</v>
      </c>
      <c r="BK136" s="210">
        <f>ROUND(I136*H136,2)</f>
        <v>0</v>
      </c>
      <c r="BL136" s="16" t="s">
        <v>194</v>
      </c>
      <c r="BM136" s="209" t="s">
        <v>961</v>
      </c>
    </row>
    <row r="137" s="2" customFormat="1">
      <c r="A137" s="37"/>
      <c r="B137" s="38"/>
      <c r="C137" s="39"/>
      <c r="D137" s="211" t="s">
        <v>197</v>
      </c>
      <c r="E137" s="39"/>
      <c r="F137" s="212" t="s">
        <v>815</v>
      </c>
      <c r="G137" s="39"/>
      <c r="H137" s="39"/>
      <c r="I137" s="213"/>
      <c r="J137" s="39"/>
      <c r="K137" s="39"/>
      <c r="L137" s="43"/>
      <c r="M137" s="214"/>
      <c r="N137" s="21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197</v>
      </c>
      <c r="AU137" s="16" t="s">
        <v>88</v>
      </c>
    </row>
    <row r="138" s="2" customFormat="1">
      <c r="A138" s="37"/>
      <c r="B138" s="38"/>
      <c r="C138" s="39"/>
      <c r="D138" s="211" t="s">
        <v>199</v>
      </c>
      <c r="E138" s="39"/>
      <c r="F138" s="216" t="s">
        <v>609</v>
      </c>
      <c r="G138" s="39"/>
      <c r="H138" s="39"/>
      <c r="I138" s="213"/>
      <c r="J138" s="39"/>
      <c r="K138" s="39"/>
      <c r="L138" s="43"/>
      <c r="M138" s="214"/>
      <c r="N138" s="21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199</v>
      </c>
      <c r="AU138" s="16" t="s">
        <v>88</v>
      </c>
    </row>
    <row r="139" s="10" customFormat="1">
      <c r="A139" s="10"/>
      <c r="B139" s="217"/>
      <c r="C139" s="218"/>
      <c r="D139" s="211" t="s">
        <v>207</v>
      </c>
      <c r="E139" s="219" t="s">
        <v>1</v>
      </c>
      <c r="F139" s="220" t="s">
        <v>662</v>
      </c>
      <c r="G139" s="218"/>
      <c r="H139" s="221">
        <v>26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7" t="s">
        <v>207</v>
      </c>
      <c r="AU139" s="227" t="s">
        <v>88</v>
      </c>
      <c r="AV139" s="10" t="s">
        <v>88</v>
      </c>
      <c r="AW139" s="10" t="s">
        <v>34</v>
      </c>
      <c r="AX139" s="10" t="s">
        <v>86</v>
      </c>
      <c r="AY139" s="227" t="s">
        <v>195</v>
      </c>
    </row>
    <row r="140" s="2" customFormat="1" ht="21.75" customHeight="1">
      <c r="A140" s="37"/>
      <c r="B140" s="38"/>
      <c r="C140" s="198" t="s">
        <v>194</v>
      </c>
      <c r="D140" s="198" t="s">
        <v>189</v>
      </c>
      <c r="E140" s="199" t="s">
        <v>632</v>
      </c>
      <c r="F140" s="200" t="s">
        <v>633</v>
      </c>
      <c r="G140" s="201" t="s">
        <v>634</v>
      </c>
      <c r="H140" s="202">
        <v>4</v>
      </c>
      <c r="I140" s="203"/>
      <c r="J140" s="204">
        <f>ROUND(I140*H140,2)</f>
        <v>0</v>
      </c>
      <c r="K140" s="200" t="s">
        <v>193</v>
      </c>
      <c r="L140" s="43"/>
      <c r="M140" s="205" t="s">
        <v>1</v>
      </c>
      <c r="N140" s="206" t="s">
        <v>44</v>
      </c>
      <c r="O140" s="90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9" t="s">
        <v>194</v>
      </c>
      <c r="AT140" s="209" t="s">
        <v>189</v>
      </c>
      <c r="AU140" s="209" t="s">
        <v>88</v>
      </c>
      <c r="AY140" s="16" t="s">
        <v>195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6" t="s">
        <v>86</v>
      </c>
      <c r="BK140" s="210">
        <f>ROUND(I140*H140,2)</f>
        <v>0</v>
      </c>
      <c r="BL140" s="16" t="s">
        <v>194</v>
      </c>
      <c r="BM140" s="209" t="s">
        <v>962</v>
      </c>
    </row>
    <row r="141" s="2" customFormat="1">
      <c r="A141" s="37"/>
      <c r="B141" s="38"/>
      <c r="C141" s="39"/>
      <c r="D141" s="211" t="s">
        <v>197</v>
      </c>
      <c r="E141" s="39"/>
      <c r="F141" s="212" t="s">
        <v>636</v>
      </c>
      <c r="G141" s="39"/>
      <c r="H141" s="39"/>
      <c r="I141" s="213"/>
      <c r="J141" s="39"/>
      <c r="K141" s="39"/>
      <c r="L141" s="43"/>
      <c r="M141" s="214"/>
      <c r="N141" s="21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197</v>
      </c>
      <c r="AU141" s="16" t="s">
        <v>88</v>
      </c>
    </row>
    <row r="142" s="2" customFormat="1">
      <c r="A142" s="37"/>
      <c r="B142" s="38"/>
      <c r="C142" s="39"/>
      <c r="D142" s="211" t="s">
        <v>199</v>
      </c>
      <c r="E142" s="39"/>
      <c r="F142" s="216" t="s">
        <v>637</v>
      </c>
      <c r="G142" s="39"/>
      <c r="H142" s="39"/>
      <c r="I142" s="213"/>
      <c r="J142" s="39"/>
      <c r="K142" s="39"/>
      <c r="L142" s="43"/>
      <c r="M142" s="214"/>
      <c r="N142" s="21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199</v>
      </c>
      <c r="AU142" s="16" t="s">
        <v>88</v>
      </c>
    </row>
    <row r="143" s="2" customFormat="1">
      <c r="A143" s="37"/>
      <c r="B143" s="38"/>
      <c r="C143" s="198" t="s">
        <v>226</v>
      </c>
      <c r="D143" s="198" t="s">
        <v>189</v>
      </c>
      <c r="E143" s="199" t="s">
        <v>963</v>
      </c>
      <c r="F143" s="200" t="s">
        <v>964</v>
      </c>
      <c r="G143" s="201" t="s">
        <v>634</v>
      </c>
      <c r="H143" s="202">
        <v>4</v>
      </c>
      <c r="I143" s="203"/>
      <c r="J143" s="204">
        <f>ROUND(I143*H143,2)</f>
        <v>0</v>
      </c>
      <c r="K143" s="200" t="s">
        <v>193</v>
      </c>
      <c r="L143" s="43"/>
      <c r="M143" s="205" t="s">
        <v>1</v>
      </c>
      <c r="N143" s="206" t="s">
        <v>44</v>
      </c>
      <c r="O143" s="90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9" t="s">
        <v>194</v>
      </c>
      <c r="AT143" s="209" t="s">
        <v>189</v>
      </c>
      <c r="AU143" s="209" t="s">
        <v>88</v>
      </c>
      <c r="AY143" s="16" t="s">
        <v>195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6" t="s">
        <v>86</v>
      </c>
      <c r="BK143" s="210">
        <f>ROUND(I143*H143,2)</f>
        <v>0</v>
      </c>
      <c r="BL143" s="16" t="s">
        <v>194</v>
      </c>
      <c r="BM143" s="209" t="s">
        <v>965</v>
      </c>
    </row>
    <row r="144" s="2" customFormat="1">
      <c r="A144" s="37"/>
      <c r="B144" s="38"/>
      <c r="C144" s="39"/>
      <c r="D144" s="211" t="s">
        <v>197</v>
      </c>
      <c r="E144" s="39"/>
      <c r="F144" s="212" t="s">
        <v>966</v>
      </c>
      <c r="G144" s="39"/>
      <c r="H144" s="39"/>
      <c r="I144" s="213"/>
      <c r="J144" s="39"/>
      <c r="K144" s="39"/>
      <c r="L144" s="43"/>
      <c r="M144" s="214"/>
      <c r="N144" s="21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197</v>
      </c>
      <c r="AU144" s="16" t="s">
        <v>88</v>
      </c>
    </row>
    <row r="145" s="2" customFormat="1">
      <c r="A145" s="37"/>
      <c r="B145" s="38"/>
      <c r="C145" s="39"/>
      <c r="D145" s="211" t="s">
        <v>199</v>
      </c>
      <c r="E145" s="39"/>
      <c r="F145" s="216" t="s">
        <v>823</v>
      </c>
      <c r="G145" s="39"/>
      <c r="H145" s="39"/>
      <c r="I145" s="213"/>
      <c r="J145" s="39"/>
      <c r="K145" s="39"/>
      <c r="L145" s="43"/>
      <c r="M145" s="214"/>
      <c r="N145" s="21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199</v>
      </c>
      <c r="AU145" s="16" t="s">
        <v>88</v>
      </c>
    </row>
    <row r="146" s="2" customFormat="1" ht="21.75" customHeight="1">
      <c r="A146" s="37"/>
      <c r="B146" s="38"/>
      <c r="C146" s="198" t="s">
        <v>232</v>
      </c>
      <c r="D146" s="198" t="s">
        <v>189</v>
      </c>
      <c r="E146" s="199" t="s">
        <v>967</v>
      </c>
      <c r="F146" s="200" t="s">
        <v>968</v>
      </c>
      <c r="G146" s="201" t="s">
        <v>299</v>
      </c>
      <c r="H146" s="202">
        <v>4</v>
      </c>
      <c r="I146" s="203"/>
      <c r="J146" s="204">
        <f>ROUND(I146*H146,2)</f>
        <v>0</v>
      </c>
      <c r="K146" s="200" t="s">
        <v>193</v>
      </c>
      <c r="L146" s="43"/>
      <c r="M146" s="205" t="s">
        <v>1</v>
      </c>
      <c r="N146" s="206" t="s">
        <v>44</v>
      </c>
      <c r="O146" s="90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9" t="s">
        <v>194</v>
      </c>
      <c r="AT146" s="209" t="s">
        <v>189</v>
      </c>
      <c r="AU146" s="209" t="s">
        <v>88</v>
      </c>
      <c r="AY146" s="16" t="s">
        <v>195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6" t="s">
        <v>86</v>
      </c>
      <c r="BK146" s="210">
        <f>ROUND(I146*H146,2)</f>
        <v>0</v>
      </c>
      <c r="BL146" s="16" t="s">
        <v>194</v>
      </c>
      <c r="BM146" s="209" t="s">
        <v>969</v>
      </c>
    </row>
    <row r="147" s="2" customFormat="1">
      <c r="A147" s="37"/>
      <c r="B147" s="38"/>
      <c r="C147" s="39"/>
      <c r="D147" s="211" t="s">
        <v>197</v>
      </c>
      <c r="E147" s="39"/>
      <c r="F147" s="212" t="s">
        <v>970</v>
      </c>
      <c r="G147" s="39"/>
      <c r="H147" s="39"/>
      <c r="I147" s="213"/>
      <c r="J147" s="39"/>
      <c r="K147" s="39"/>
      <c r="L147" s="43"/>
      <c r="M147" s="214"/>
      <c r="N147" s="21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197</v>
      </c>
      <c r="AU147" s="16" t="s">
        <v>88</v>
      </c>
    </row>
    <row r="148" s="2" customFormat="1">
      <c r="A148" s="37"/>
      <c r="B148" s="38"/>
      <c r="C148" s="39"/>
      <c r="D148" s="211" t="s">
        <v>199</v>
      </c>
      <c r="E148" s="39"/>
      <c r="F148" s="216" t="s">
        <v>463</v>
      </c>
      <c r="G148" s="39"/>
      <c r="H148" s="39"/>
      <c r="I148" s="213"/>
      <c r="J148" s="39"/>
      <c r="K148" s="39"/>
      <c r="L148" s="43"/>
      <c r="M148" s="214"/>
      <c r="N148" s="21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199</v>
      </c>
      <c r="AU148" s="16" t="s">
        <v>88</v>
      </c>
    </row>
    <row r="149" s="2" customFormat="1">
      <c r="A149" s="37"/>
      <c r="B149" s="38"/>
      <c r="C149" s="39"/>
      <c r="D149" s="211" t="s">
        <v>224</v>
      </c>
      <c r="E149" s="39"/>
      <c r="F149" s="216" t="s">
        <v>971</v>
      </c>
      <c r="G149" s="39"/>
      <c r="H149" s="39"/>
      <c r="I149" s="213"/>
      <c r="J149" s="39"/>
      <c r="K149" s="39"/>
      <c r="L149" s="43"/>
      <c r="M149" s="214"/>
      <c r="N149" s="21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224</v>
      </c>
      <c r="AU149" s="16" t="s">
        <v>88</v>
      </c>
    </row>
    <row r="150" s="2" customFormat="1" ht="33" customHeight="1">
      <c r="A150" s="37"/>
      <c r="B150" s="38"/>
      <c r="C150" s="198" t="s">
        <v>240</v>
      </c>
      <c r="D150" s="198" t="s">
        <v>189</v>
      </c>
      <c r="E150" s="199" t="s">
        <v>972</v>
      </c>
      <c r="F150" s="200" t="s">
        <v>973</v>
      </c>
      <c r="G150" s="201" t="s">
        <v>299</v>
      </c>
      <c r="H150" s="202">
        <v>38</v>
      </c>
      <c r="I150" s="203"/>
      <c r="J150" s="204">
        <f>ROUND(I150*H150,2)</f>
        <v>0</v>
      </c>
      <c r="K150" s="200" t="s">
        <v>193</v>
      </c>
      <c r="L150" s="43"/>
      <c r="M150" s="205" t="s">
        <v>1</v>
      </c>
      <c r="N150" s="206" t="s">
        <v>44</v>
      </c>
      <c r="O150" s="90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9" t="s">
        <v>194</v>
      </c>
      <c r="AT150" s="209" t="s">
        <v>189</v>
      </c>
      <c r="AU150" s="209" t="s">
        <v>88</v>
      </c>
      <c r="AY150" s="16" t="s">
        <v>195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6" t="s">
        <v>86</v>
      </c>
      <c r="BK150" s="210">
        <f>ROUND(I150*H150,2)</f>
        <v>0</v>
      </c>
      <c r="BL150" s="16" t="s">
        <v>194</v>
      </c>
      <c r="BM150" s="209" t="s">
        <v>974</v>
      </c>
    </row>
    <row r="151" s="2" customFormat="1">
      <c r="A151" s="37"/>
      <c r="B151" s="38"/>
      <c r="C151" s="39"/>
      <c r="D151" s="211" t="s">
        <v>197</v>
      </c>
      <c r="E151" s="39"/>
      <c r="F151" s="212" t="s">
        <v>975</v>
      </c>
      <c r="G151" s="39"/>
      <c r="H151" s="39"/>
      <c r="I151" s="213"/>
      <c r="J151" s="39"/>
      <c r="K151" s="39"/>
      <c r="L151" s="43"/>
      <c r="M151" s="214"/>
      <c r="N151" s="21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197</v>
      </c>
      <c r="AU151" s="16" t="s">
        <v>88</v>
      </c>
    </row>
    <row r="152" s="2" customFormat="1">
      <c r="A152" s="37"/>
      <c r="B152" s="38"/>
      <c r="C152" s="39"/>
      <c r="D152" s="211" t="s">
        <v>199</v>
      </c>
      <c r="E152" s="39"/>
      <c r="F152" s="216" t="s">
        <v>673</v>
      </c>
      <c r="G152" s="39"/>
      <c r="H152" s="39"/>
      <c r="I152" s="213"/>
      <c r="J152" s="39"/>
      <c r="K152" s="39"/>
      <c r="L152" s="43"/>
      <c r="M152" s="214"/>
      <c r="N152" s="21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199</v>
      </c>
      <c r="AU152" s="16" t="s">
        <v>88</v>
      </c>
    </row>
    <row r="153" s="2" customFormat="1">
      <c r="A153" s="37"/>
      <c r="B153" s="38"/>
      <c r="C153" s="198" t="s">
        <v>245</v>
      </c>
      <c r="D153" s="198" t="s">
        <v>189</v>
      </c>
      <c r="E153" s="199" t="s">
        <v>657</v>
      </c>
      <c r="F153" s="200" t="s">
        <v>658</v>
      </c>
      <c r="G153" s="201" t="s">
        <v>192</v>
      </c>
      <c r="H153" s="202">
        <v>50</v>
      </c>
      <c r="I153" s="203"/>
      <c r="J153" s="204">
        <f>ROUND(I153*H153,2)</f>
        <v>0</v>
      </c>
      <c r="K153" s="200" t="s">
        <v>193</v>
      </c>
      <c r="L153" s="43"/>
      <c r="M153" s="205" t="s">
        <v>1</v>
      </c>
      <c r="N153" s="206" t="s">
        <v>44</v>
      </c>
      <c r="O153" s="90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9" t="s">
        <v>194</v>
      </c>
      <c r="AT153" s="209" t="s">
        <v>189</v>
      </c>
      <c r="AU153" s="209" t="s">
        <v>88</v>
      </c>
      <c r="AY153" s="16" t="s">
        <v>195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6" t="s">
        <v>86</v>
      </c>
      <c r="BK153" s="210">
        <f>ROUND(I153*H153,2)</f>
        <v>0</v>
      </c>
      <c r="BL153" s="16" t="s">
        <v>194</v>
      </c>
      <c r="BM153" s="209" t="s">
        <v>976</v>
      </c>
    </row>
    <row r="154" s="2" customFormat="1">
      <c r="A154" s="37"/>
      <c r="B154" s="38"/>
      <c r="C154" s="39"/>
      <c r="D154" s="211" t="s">
        <v>197</v>
      </c>
      <c r="E154" s="39"/>
      <c r="F154" s="212" t="s">
        <v>660</v>
      </c>
      <c r="G154" s="39"/>
      <c r="H154" s="39"/>
      <c r="I154" s="213"/>
      <c r="J154" s="39"/>
      <c r="K154" s="39"/>
      <c r="L154" s="43"/>
      <c r="M154" s="214"/>
      <c r="N154" s="21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197</v>
      </c>
      <c r="AU154" s="16" t="s">
        <v>88</v>
      </c>
    </row>
    <row r="155" s="2" customFormat="1">
      <c r="A155" s="37"/>
      <c r="B155" s="38"/>
      <c r="C155" s="39"/>
      <c r="D155" s="211" t="s">
        <v>199</v>
      </c>
      <c r="E155" s="39"/>
      <c r="F155" s="216" t="s">
        <v>515</v>
      </c>
      <c r="G155" s="39"/>
      <c r="H155" s="39"/>
      <c r="I155" s="213"/>
      <c r="J155" s="39"/>
      <c r="K155" s="39"/>
      <c r="L155" s="43"/>
      <c r="M155" s="214"/>
      <c r="N155" s="21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199</v>
      </c>
      <c r="AU155" s="16" t="s">
        <v>88</v>
      </c>
    </row>
    <row r="156" s="10" customFormat="1">
      <c r="A156" s="10"/>
      <c r="B156" s="217"/>
      <c r="C156" s="218"/>
      <c r="D156" s="211" t="s">
        <v>207</v>
      </c>
      <c r="E156" s="219" t="s">
        <v>1</v>
      </c>
      <c r="F156" s="220" t="s">
        <v>977</v>
      </c>
      <c r="G156" s="218"/>
      <c r="H156" s="221">
        <v>50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27" t="s">
        <v>207</v>
      </c>
      <c r="AU156" s="227" t="s">
        <v>88</v>
      </c>
      <c r="AV156" s="10" t="s">
        <v>88</v>
      </c>
      <c r="AW156" s="10" t="s">
        <v>34</v>
      </c>
      <c r="AX156" s="10" t="s">
        <v>86</v>
      </c>
      <c r="AY156" s="227" t="s">
        <v>195</v>
      </c>
    </row>
    <row r="157" s="2" customFormat="1">
      <c r="A157" s="37"/>
      <c r="B157" s="38"/>
      <c r="C157" s="198" t="s">
        <v>256</v>
      </c>
      <c r="D157" s="198" t="s">
        <v>189</v>
      </c>
      <c r="E157" s="199" t="s">
        <v>687</v>
      </c>
      <c r="F157" s="200" t="s">
        <v>688</v>
      </c>
      <c r="G157" s="201" t="s">
        <v>248</v>
      </c>
      <c r="H157" s="202">
        <v>39.911999999999999</v>
      </c>
      <c r="I157" s="203"/>
      <c r="J157" s="204">
        <f>ROUND(I157*H157,2)</f>
        <v>0</v>
      </c>
      <c r="K157" s="200" t="s">
        <v>193</v>
      </c>
      <c r="L157" s="43"/>
      <c r="M157" s="205" t="s">
        <v>1</v>
      </c>
      <c r="N157" s="206" t="s">
        <v>44</v>
      </c>
      <c r="O157" s="90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9" t="s">
        <v>194</v>
      </c>
      <c r="AT157" s="209" t="s">
        <v>189</v>
      </c>
      <c r="AU157" s="209" t="s">
        <v>88</v>
      </c>
      <c r="AY157" s="16" t="s">
        <v>195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6" t="s">
        <v>86</v>
      </c>
      <c r="BK157" s="210">
        <f>ROUND(I157*H157,2)</f>
        <v>0</v>
      </c>
      <c r="BL157" s="16" t="s">
        <v>194</v>
      </c>
      <c r="BM157" s="209" t="s">
        <v>978</v>
      </c>
    </row>
    <row r="158" s="2" customFormat="1">
      <c r="A158" s="37"/>
      <c r="B158" s="38"/>
      <c r="C158" s="39"/>
      <c r="D158" s="211" t="s">
        <v>197</v>
      </c>
      <c r="E158" s="39"/>
      <c r="F158" s="212" t="s">
        <v>690</v>
      </c>
      <c r="G158" s="39"/>
      <c r="H158" s="39"/>
      <c r="I158" s="213"/>
      <c r="J158" s="39"/>
      <c r="K158" s="39"/>
      <c r="L158" s="43"/>
      <c r="M158" s="214"/>
      <c r="N158" s="21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197</v>
      </c>
      <c r="AU158" s="16" t="s">
        <v>88</v>
      </c>
    </row>
    <row r="159" s="2" customFormat="1">
      <c r="A159" s="37"/>
      <c r="B159" s="38"/>
      <c r="C159" s="39"/>
      <c r="D159" s="211" t="s">
        <v>199</v>
      </c>
      <c r="E159" s="39"/>
      <c r="F159" s="216" t="s">
        <v>691</v>
      </c>
      <c r="G159" s="39"/>
      <c r="H159" s="39"/>
      <c r="I159" s="213"/>
      <c r="J159" s="39"/>
      <c r="K159" s="39"/>
      <c r="L159" s="43"/>
      <c r="M159" s="214"/>
      <c r="N159" s="21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199</v>
      </c>
      <c r="AU159" s="16" t="s">
        <v>88</v>
      </c>
    </row>
    <row r="160" s="2" customFormat="1">
      <c r="A160" s="37"/>
      <c r="B160" s="38"/>
      <c r="C160" s="39"/>
      <c r="D160" s="211" t="s">
        <v>224</v>
      </c>
      <c r="E160" s="39"/>
      <c r="F160" s="216" t="s">
        <v>979</v>
      </c>
      <c r="G160" s="39"/>
      <c r="H160" s="39"/>
      <c r="I160" s="213"/>
      <c r="J160" s="39"/>
      <c r="K160" s="39"/>
      <c r="L160" s="43"/>
      <c r="M160" s="214"/>
      <c r="N160" s="21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224</v>
      </c>
      <c r="AU160" s="16" t="s">
        <v>88</v>
      </c>
    </row>
    <row r="161" s="10" customFormat="1">
      <c r="A161" s="10"/>
      <c r="B161" s="217"/>
      <c r="C161" s="218"/>
      <c r="D161" s="211" t="s">
        <v>207</v>
      </c>
      <c r="E161" s="219" t="s">
        <v>1</v>
      </c>
      <c r="F161" s="220" t="s">
        <v>980</v>
      </c>
      <c r="G161" s="218"/>
      <c r="H161" s="221">
        <v>39.911999999999999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27" t="s">
        <v>207</v>
      </c>
      <c r="AU161" s="227" t="s">
        <v>88</v>
      </c>
      <c r="AV161" s="10" t="s">
        <v>88</v>
      </c>
      <c r="AW161" s="10" t="s">
        <v>34</v>
      </c>
      <c r="AX161" s="10" t="s">
        <v>86</v>
      </c>
      <c r="AY161" s="227" t="s">
        <v>195</v>
      </c>
    </row>
    <row r="162" s="2" customFormat="1">
      <c r="A162" s="37"/>
      <c r="B162" s="38"/>
      <c r="C162" s="198" t="s">
        <v>267</v>
      </c>
      <c r="D162" s="198" t="s">
        <v>189</v>
      </c>
      <c r="E162" s="199" t="s">
        <v>246</v>
      </c>
      <c r="F162" s="200" t="s">
        <v>981</v>
      </c>
      <c r="G162" s="201" t="s">
        <v>248</v>
      </c>
      <c r="H162" s="202">
        <v>6.1100000000000003</v>
      </c>
      <c r="I162" s="203"/>
      <c r="J162" s="204">
        <f>ROUND(I162*H162,2)</f>
        <v>0</v>
      </c>
      <c r="K162" s="200" t="s">
        <v>193</v>
      </c>
      <c r="L162" s="43"/>
      <c r="M162" s="205" t="s">
        <v>1</v>
      </c>
      <c r="N162" s="206" t="s">
        <v>44</v>
      </c>
      <c r="O162" s="90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9" t="s">
        <v>194</v>
      </c>
      <c r="AT162" s="209" t="s">
        <v>189</v>
      </c>
      <c r="AU162" s="209" t="s">
        <v>88</v>
      </c>
      <c r="AY162" s="16" t="s">
        <v>195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6" t="s">
        <v>86</v>
      </c>
      <c r="BK162" s="210">
        <f>ROUND(I162*H162,2)</f>
        <v>0</v>
      </c>
      <c r="BL162" s="16" t="s">
        <v>194</v>
      </c>
      <c r="BM162" s="209" t="s">
        <v>982</v>
      </c>
    </row>
    <row r="163" s="2" customFormat="1">
      <c r="A163" s="37"/>
      <c r="B163" s="38"/>
      <c r="C163" s="39"/>
      <c r="D163" s="211" t="s">
        <v>197</v>
      </c>
      <c r="E163" s="39"/>
      <c r="F163" s="212" t="s">
        <v>983</v>
      </c>
      <c r="G163" s="39"/>
      <c r="H163" s="39"/>
      <c r="I163" s="213"/>
      <c r="J163" s="39"/>
      <c r="K163" s="39"/>
      <c r="L163" s="43"/>
      <c r="M163" s="214"/>
      <c r="N163" s="21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197</v>
      </c>
      <c r="AU163" s="16" t="s">
        <v>88</v>
      </c>
    </row>
    <row r="164" s="2" customFormat="1">
      <c r="A164" s="37"/>
      <c r="B164" s="38"/>
      <c r="C164" s="39"/>
      <c r="D164" s="211" t="s">
        <v>199</v>
      </c>
      <c r="E164" s="39"/>
      <c r="F164" s="216" t="s">
        <v>251</v>
      </c>
      <c r="G164" s="39"/>
      <c r="H164" s="39"/>
      <c r="I164" s="213"/>
      <c r="J164" s="39"/>
      <c r="K164" s="39"/>
      <c r="L164" s="43"/>
      <c r="M164" s="214"/>
      <c r="N164" s="21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199</v>
      </c>
      <c r="AU164" s="16" t="s">
        <v>88</v>
      </c>
    </row>
    <row r="165" s="2" customFormat="1">
      <c r="A165" s="37"/>
      <c r="B165" s="38"/>
      <c r="C165" s="39"/>
      <c r="D165" s="211" t="s">
        <v>224</v>
      </c>
      <c r="E165" s="39"/>
      <c r="F165" s="216" t="s">
        <v>984</v>
      </c>
      <c r="G165" s="39"/>
      <c r="H165" s="39"/>
      <c r="I165" s="213"/>
      <c r="J165" s="39"/>
      <c r="K165" s="39"/>
      <c r="L165" s="43"/>
      <c r="M165" s="214"/>
      <c r="N165" s="21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224</v>
      </c>
      <c r="AU165" s="16" t="s">
        <v>88</v>
      </c>
    </row>
    <row r="166" s="10" customFormat="1">
      <c r="A166" s="10"/>
      <c r="B166" s="217"/>
      <c r="C166" s="218"/>
      <c r="D166" s="211" t="s">
        <v>207</v>
      </c>
      <c r="E166" s="219" t="s">
        <v>1</v>
      </c>
      <c r="F166" s="220" t="s">
        <v>985</v>
      </c>
      <c r="G166" s="218"/>
      <c r="H166" s="221">
        <v>6.1100000000000003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27" t="s">
        <v>207</v>
      </c>
      <c r="AU166" s="227" t="s">
        <v>88</v>
      </c>
      <c r="AV166" s="10" t="s">
        <v>88</v>
      </c>
      <c r="AW166" s="10" t="s">
        <v>34</v>
      </c>
      <c r="AX166" s="10" t="s">
        <v>86</v>
      </c>
      <c r="AY166" s="227" t="s">
        <v>195</v>
      </c>
    </row>
    <row r="167" s="2" customFormat="1" ht="16.5" customHeight="1">
      <c r="A167" s="37"/>
      <c r="B167" s="38"/>
      <c r="C167" s="198" t="s">
        <v>275</v>
      </c>
      <c r="D167" s="198" t="s">
        <v>189</v>
      </c>
      <c r="E167" s="199" t="s">
        <v>753</v>
      </c>
      <c r="F167" s="200" t="s">
        <v>754</v>
      </c>
      <c r="G167" s="201" t="s">
        <v>299</v>
      </c>
      <c r="H167" s="202">
        <v>38</v>
      </c>
      <c r="I167" s="203"/>
      <c r="J167" s="204">
        <f>ROUND(I167*H167,2)</f>
        <v>0</v>
      </c>
      <c r="K167" s="200" t="s">
        <v>193</v>
      </c>
      <c r="L167" s="43"/>
      <c r="M167" s="205" t="s">
        <v>1</v>
      </c>
      <c r="N167" s="206" t="s">
        <v>44</v>
      </c>
      <c r="O167" s="90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9" t="s">
        <v>194</v>
      </c>
      <c r="AT167" s="209" t="s">
        <v>189</v>
      </c>
      <c r="AU167" s="209" t="s">
        <v>88</v>
      </c>
      <c r="AY167" s="16" t="s">
        <v>195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6" t="s">
        <v>86</v>
      </c>
      <c r="BK167" s="210">
        <f>ROUND(I167*H167,2)</f>
        <v>0</v>
      </c>
      <c r="BL167" s="16" t="s">
        <v>194</v>
      </c>
      <c r="BM167" s="209" t="s">
        <v>986</v>
      </c>
    </row>
    <row r="168" s="2" customFormat="1">
      <c r="A168" s="37"/>
      <c r="B168" s="38"/>
      <c r="C168" s="39"/>
      <c r="D168" s="211" t="s">
        <v>197</v>
      </c>
      <c r="E168" s="39"/>
      <c r="F168" s="212" t="s">
        <v>756</v>
      </c>
      <c r="G168" s="39"/>
      <c r="H168" s="39"/>
      <c r="I168" s="213"/>
      <c r="J168" s="39"/>
      <c r="K168" s="39"/>
      <c r="L168" s="43"/>
      <c r="M168" s="214"/>
      <c r="N168" s="21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197</v>
      </c>
      <c r="AU168" s="16" t="s">
        <v>88</v>
      </c>
    </row>
    <row r="169" s="2" customFormat="1">
      <c r="A169" s="37"/>
      <c r="B169" s="38"/>
      <c r="C169" s="39"/>
      <c r="D169" s="211" t="s">
        <v>199</v>
      </c>
      <c r="E169" s="39"/>
      <c r="F169" s="216" t="s">
        <v>757</v>
      </c>
      <c r="G169" s="39"/>
      <c r="H169" s="39"/>
      <c r="I169" s="213"/>
      <c r="J169" s="39"/>
      <c r="K169" s="39"/>
      <c r="L169" s="43"/>
      <c r="M169" s="214"/>
      <c r="N169" s="21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199</v>
      </c>
      <c r="AU169" s="16" t="s">
        <v>88</v>
      </c>
    </row>
    <row r="170" s="2" customFormat="1">
      <c r="A170" s="37"/>
      <c r="B170" s="38"/>
      <c r="C170" s="198" t="s">
        <v>283</v>
      </c>
      <c r="D170" s="198" t="s">
        <v>189</v>
      </c>
      <c r="E170" s="199" t="s">
        <v>297</v>
      </c>
      <c r="F170" s="200" t="s">
        <v>298</v>
      </c>
      <c r="G170" s="201" t="s">
        <v>299</v>
      </c>
      <c r="H170" s="202">
        <v>2</v>
      </c>
      <c r="I170" s="203"/>
      <c r="J170" s="204">
        <f>ROUND(I170*H170,2)</f>
        <v>0</v>
      </c>
      <c r="K170" s="200" t="s">
        <v>193</v>
      </c>
      <c r="L170" s="43"/>
      <c r="M170" s="205" t="s">
        <v>1</v>
      </c>
      <c r="N170" s="206" t="s">
        <v>44</v>
      </c>
      <c r="O170" s="90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9" t="s">
        <v>194</v>
      </c>
      <c r="AT170" s="209" t="s">
        <v>189</v>
      </c>
      <c r="AU170" s="209" t="s">
        <v>88</v>
      </c>
      <c r="AY170" s="16" t="s">
        <v>195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6" t="s">
        <v>86</v>
      </c>
      <c r="BK170" s="210">
        <f>ROUND(I170*H170,2)</f>
        <v>0</v>
      </c>
      <c r="BL170" s="16" t="s">
        <v>194</v>
      </c>
      <c r="BM170" s="209" t="s">
        <v>987</v>
      </c>
    </row>
    <row r="171" s="2" customFormat="1">
      <c r="A171" s="37"/>
      <c r="B171" s="38"/>
      <c r="C171" s="39"/>
      <c r="D171" s="211" t="s">
        <v>197</v>
      </c>
      <c r="E171" s="39"/>
      <c r="F171" s="212" t="s">
        <v>301</v>
      </c>
      <c r="G171" s="39"/>
      <c r="H171" s="39"/>
      <c r="I171" s="213"/>
      <c r="J171" s="39"/>
      <c r="K171" s="39"/>
      <c r="L171" s="43"/>
      <c r="M171" s="214"/>
      <c r="N171" s="21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197</v>
      </c>
      <c r="AU171" s="16" t="s">
        <v>88</v>
      </c>
    </row>
    <row r="172" s="2" customFormat="1">
      <c r="A172" s="37"/>
      <c r="B172" s="38"/>
      <c r="C172" s="39"/>
      <c r="D172" s="211" t="s">
        <v>199</v>
      </c>
      <c r="E172" s="39"/>
      <c r="F172" s="216" t="s">
        <v>988</v>
      </c>
      <c r="G172" s="39"/>
      <c r="H172" s="39"/>
      <c r="I172" s="213"/>
      <c r="J172" s="39"/>
      <c r="K172" s="39"/>
      <c r="L172" s="43"/>
      <c r="M172" s="214"/>
      <c r="N172" s="21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199</v>
      </c>
      <c r="AU172" s="16" t="s">
        <v>88</v>
      </c>
    </row>
    <row r="173" s="2" customFormat="1">
      <c r="A173" s="37"/>
      <c r="B173" s="38"/>
      <c r="C173" s="198" t="s">
        <v>289</v>
      </c>
      <c r="D173" s="198" t="s">
        <v>189</v>
      </c>
      <c r="E173" s="199" t="s">
        <v>290</v>
      </c>
      <c r="F173" s="200" t="s">
        <v>291</v>
      </c>
      <c r="G173" s="201" t="s">
        <v>192</v>
      </c>
      <c r="H173" s="202">
        <v>27</v>
      </c>
      <c r="I173" s="203"/>
      <c r="J173" s="204">
        <f>ROUND(I173*H173,2)</f>
        <v>0</v>
      </c>
      <c r="K173" s="200" t="s">
        <v>193</v>
      </c>
      <c r="L173" s="43"/>
      <c r="M173" s="205" t="s">
        <v>1</v>
      </c>
      <c r="N173" s="206" t="s">
        <v>44</v>
      </c>
      <c r="O173" s="90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9" t="s">
        <v>194</v>
      </c>
      <c r="AT173" s="209" t="s">
        <v>189</v>
      </c>
      <c r="AU173" s="209" t="s">
        <v>88</v>
      </c>
      <c r="AY173" s="16" t="s">
        <v>195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6" t="s">
        <v>86</v>
      </c>
      <c r="BK173" s="210">
        <f>ROUND(I173*H173,2)</f>
        <v>0</v>
      </c>
      <c r="BL173" s="16" t="s">
        <v>194</v>
      </c>
      <c r="BM173" s="209" t="s">
        <v>989</v>
      </c>
    </row>
    <row r="174" s="2" customFormat="1">
      <c r="A174" s="37"/>
      <c r="B174" s="38"/>
      <c r="C174" s="39"/>
      <c r="D174" s="211" t="s">
        <v>197</v>
      </c>
      <c r="E174" s="39"/>
      <c r="F174" s="212" t="s">
        <v>293</v>
      </c>
      <c r="G174" s="39"/>
      <c r="H174" s="39"/>
      <c r="I174" s="213"/>
      <c r="J174" s="39"/>
      <c r="K174" s="39"/>
      <c r="L174" s="43"/>
      <c r="M174" s="214"/>
      <c r="N174" s="21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197</v>
      </c>
      <c r="AU174" s="16" t="s">
        <v>88</v>
      </c>
    </row>
    <row r="175" s="2" customFormat="1">
      <c r="A175" s="37"/>
      <c r="B175" s="38"/>
      <c r="C175" s="39"/>
      <c r="D175" s="211" t="s">
        <v>199</v>
      </c>
      <c r="E175" s="39"/>
      <c r="F175" s="216" t="s">
        <v>990</v>
      </c>
      <c r="G175" s="39"/>
      <c r="H175" s="39"/>
      <c r="I175" s="213"/>
      <c r="J175" s="39"/>
      <c r="K175" s="39"/>
      <c r="L175" s="43"/>
      <c r="M175" s="214"/>
      <c r="N175" s="21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199</v>
      </c>
      <c r="AU175" s="16" t="s">
        <v>88</v>
      </c>
    </row>
    <row r="176" s="2" customFormat="1">
      <c r="A176" s="37"/>
      <c r="B176" s="38"/>
      <c r="C176" s="198" t="s">
        <v>296</v>
      </c>
      <c r="D176" s="198" t="s">
        <v>189</v>
      </c>
      <c r="E176" s="199" t="s">
        <v>316</v>
      </c>
      <c r="F176" s="200" t="s">
        <v>317</v>
      </c>
      <c r="G176" s="201" t="s">
        <v>203</v>
      </c>
      <c r="H176" s="202">
        <v>37.079999999999998</v>
      </c>
      <c r="I176" s="203"/>
      <c r="J176" s="204">
        <f>ROUND(I176*H176,2)</f>
        <v>0</v>
      </c>
      <c r="K176" s="200" t="s">
        <v>193</v>
      </c>
      <c r="L176" s="43"/>
      <c r="M176" s="205" t="s">
        <v>1</v>
      </c>
      <c r="N176" s="206" t="s">
        <v>44</v>
      </c>
      <c r="O176" s="90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9" t="s">
        <v>194</v>
      </c>
      <c r="AT176" s="209" t="s">
        <v>189</v>
      </c>
      <c r="AU176" s="209" t="s">
        <v>88</v>
      </c>
      <c r="AY176" s="16" t="s">
        <v>195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6" t="s">
        <v>86</v>
      </c>
      <c r="BK176" s="210">
        <f>ROUND(I176*H176,2)</f>
        <v>0</v>
      </c>
      <c r="BL176" s="16" t="s">
        <v>194</v>
      </c>
      <c r="BM176" s="209" t="s">
        <v>991</v>
      </c>
    </row>
    <row r="177" s="2" customFormat="1">
      <c r="A177" s="37"/>
      <c r="B177" s="38"/>
      <c r="C177" s="39"/>
      <c r="D177" s="211" t="s">
        <v>197</v>
      </c>
      <c r="E177" s="39"/>
      <c r="F177" s="212" t="s">
        <v>319</v>
      </c>
      <c r="G177" s="39"/>
      <c r="H177" s="39"/>
      <c r="I177" s="213"/>
      <c r="J177" s="39"/>
      <c r="K177" s="39"/>
      <c r="L177" s="43"/>
      <c r="M177" s="214"/>
      <c r="N177" s="21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197</v>
      </c>
      <c r="AU177" s="16" t="s">
        <v>88</v>
      </c>
    </row>
    <row r="178" s="2" customFormat="1">
      <c r="A178" s="37"/>
      <c r="B178" s="38"/>
      <c r="C178" s="39"/>
      <c r="D178" s="211" t="s">
        <v>199</v>
      </c>
      <c r="E178" s="39"/>
      <c r="F178" s="216" t="s">
        <v>715</v>
      </c>
      <c r="G178" s="39"/>
      <c r="H178" s="39"/>
      <c r="I178" s="213"/>
      <c r="J178" s="39"/>
      <c r="K178" s="39"/>
      <c r="L178" s="43"/>
      <c r="M178" s="214"/>
      <c r="N178" s="21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199</v>
      </c>
      <c r="AU178" s="16" t="s">
        <v>88</v>
      </c>
    </row>
    <row r="179" s="2" customFormat="1">
      <c r="A179" s="37"/>
      <c r="B179" s="38"/>
      <c r="C179" s="39"/>
      <c r="D179" s="211" t="s">
        <v>224</v>
      </c>
      <c r="E179" s="39"/>
      <c r="F179" s="216" t="s">
        <v>992</v>
      </c>
      <c r="G179" s="39"/>
      <c r="H179" s="39"/>
      <c r="I179" s="213"/>
      <c r="J179" s="39"/>
      <c r="K179" s="39"/>
      <c r="L179" s="43"/>
      <c r="M179" s="214"/>
      <c r="N179" s="21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224</v>
      </c>
      <c r="AU179" s="16" t="s">
        <v>88</v>
      </c>
    </row>
    <row r="180" s="10" customFormat="1">
      <c r="A180" s="10"/>
      <c r="B180" s="217"/>
      <c r="C180" s="218"/>
      <c r="D180" s="211" t="s">
        <v>207</v>
      </c>
      <c r="E180" s="219" t="s">
        <v>1</v>
      </c>
      <c r="F180" s="220" t="s">
        <v>993</v>
      </c>
      <c r="G180" s="218"/>
      <c r="H180" s="221">
        <v>19.32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27" t="s">
        <v>207</v>
      </c>
      <c r="AU180" s="227" t="s">
        <v>88</v>
      </c>
      <c r="AV180" s="10" t="s">
        <v>88</v>
      </c>
      <c r="AW180" s="10" t="s">
        <v>34</v>
      </c>
      <c r="AX180" s="10" t="s">
        <v>79</v>
      </c>
      <c r="AY180" s="227" t="s">
        <v>195</v>
      </c>
    </row>
    <row r="181" s="10" customFormat="1">
      <c r="A181" s="10"/>
      <c r="B181" s="217"/>
      <c r="C181" s="218"/>
      <c r="D181" s="211" t="s">
        <v>207</v>
      </c>
      <c r="E181" s="219" t="s">
        <v>1</v>
      </c>
      <c r="F181" s="220" t="s">
        <v>994</v>
      </c>
      <c r="G181" s="218"/>
      <c r="H181" s="221">
        <v>17.760000000000002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27" t="s">
        <v>207</v>
      </c>
      <c r="AU181" s="227" t="s">
        <v>88</v>
      </c>
      <c r="AV181" s="10" t="s">
        <v>88</v>
      </c>
      <c r="AW181" s="10" t="s">
        <v>34</v>
      </c>
      <c r="AX181" s="10" t="s">
        <v>79</v>
      </c>
      <c r="AY181" s="227" t="s">
        <v>195</v>
      </c>
    </row>
    <row r="182" s="11" customFormat="1">
      <c r="A182" s="11"/>
      <c r="B182" s="228"/>
      <c r="C182" s="229"/>
      <c r="D182" s="211" t="s">
        <v>207</v>
      </c>
      <c r="E182" s="230" t="s">
        <v>1</v>
      </c>
      <c r="F182" s="231" t="s">
        <v>209</v>
      </c>
      <c r="G182" s="229"/>
      <c r="H182" s="232">
        <v>37.079999999999998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T182" s="238" t="s">
        <v>207</v>
      </c>
      <c r="AU182" s="238" t="s">
        <v>88</v>
      </c>
      <c r="AV182" s="11" t="s">
        <v>194</v>
      </c>
      <c r="AW182" s="11" t="s">
        <v>34</v>
      </c>
      <c r="AX182" s="11" t="s">
        <v>86</v>
      </c>
      <c r="AY182" s="238" t="s">
        <v>195</v>
      </c>
    </row>
    <row r="183" s="2" customFormat="1">
      <c r="A183" s="37"/>
      <c r="B183" s="38"/>
      <c r="C183" s="198" t="s">
        <v>8</v>
      </c>
      <c r="D183" s="198" t="s">
        <v>189</v>
      </c>
      <c r="E183" s="199" t="s">
        <v>995</v>
      </c>
      <c r="F183" s="200" t="s">
        <v>996</v>
      </c>
      <c r="G183" s="201" t="s">
        <v>203</v>
      </c>
      <c r="H183" s="202">
        <v>5.9199999999999999</v>
      </c>
      <c r="I183" s="203"/>
      <c r="J183" s="204">
        <f>ROUND(I183*H183,2)</f>
        <v>0</v>
      </c>
      <c r="K183" s="200" t="s">
        <v>193</v>
      </c>
      <c r="L183" s="43"/>
      <c r="M183" s="205" t="s">
        <v>1</v>
      </c>
      <c r="N183" s="206" t="s">
        <v>44</v>
      </c>
      <c r="O183" s="90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9" t="s">
        <v>194</v>
      </c>
      <c r="AT183" s="209" t="s">
        <v>189</v>
      </c>
      <c r="AU183" s="209" t="s">
        <v>88</v>
      </c>
      <c r="AY183" s="16" t="s">
        <v>195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6" t="s">
        <v>86</v>
      </c>
      <c r="BK183" s="210">
        <f>ROUND(I183*H183,2)</f>
        <v>0</v>
      </c>
      <c r="BL183" s="16" t="s">
        <v>194</v>
      </c>
      <c r="BM183" s="209" t="s">
        <v>997</v>
      </c>
    </row>
    <row r="184" s="2" customFormat="1">
      <c r="A184" s="37"/>
      <c r="B184" s="38"/>
      <c r="C184" s="39"/>
      <c r="D184" s="211" t="s">
        <v>197</v>
      </c>
      <c r="E184" s="39"/>
      <c r="F184" s="212" t="s">
        <v>998</v>
      </c>
      <c r="G184" s="39"/>
      <c r="H184" s="39"/>
      <c r="I184" s="213"/>
      <c r="J184" s="39"/>
      <c r="K184" s="39"/>
      <c r="L184" s="43"/>
      <c r="M184" s="214"/>
      <c r="N184" s="21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197</v>
      </c>
      <c r="AU184" s="16" t="s">
        <v>88</v>
      </c>
    </row>
    <row r="185" s="2" customFormat="1">
      <c r="A185" s="37"/>
      <c r="B185" s="38"/>
      <c r="C185" s="39"/>
      <c r="D185" s="211" t="s">
        <v>199</v>
      </c>
      <c r="E185" s="39"/>
      <c r="F185" s="216" t="s">
        <v>999</v>
      </c>
      <c r="G185" s="39"/>
      <c r="H185" s="39"/>
      <c r="I185" s="213"/>
      <c r="J185" s="39"/>
      <c r="K185" s="39"/>
      <c r="L185" s="43"/>
      <c r="M185" s="214"/>
      <c r="N185" s="21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199</v>
      </c>
      <c r="AU185" s="16" t="s">
        <v>88</v>
      </c>
    </row>
    <row r="186" s="2" customFormat="1">
      <c r="A186" s="37"/>
      <c r="B186" s="38"/>
      <c r="C186" s="39"/>
      <c r="D186" s="211" t="s">
        <v>224</v>
      </c>
      <c r="E186" s="39"/>
      <c r="F186" s="216" t="s">
        <v>1000</v>
      </c>
      <c r="G186" s="39"/>
      <c r="H186" s="39"/>
      <c r="I186" s="213"/>
      <c r="J186" s="39"/>
      <c r="K186" s="39"/>
      <c r="L186" s="43"/>
      <c r="M186" s="214"/>
      <c r="N186" s="21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224</v>
      </c>
      <c r="AU186" s="16" t="s">
        <v>88</v>
      </c>
    </row>
    <row r="187" s="10" customFormat="1">
      <c r="A187" s="10"/>
      <c r="B187" s="217"/>
      <c r="C187" s="218"/>
      <c r="D187" s="211" t="s">
        <v>207</v>
      </c>
      <c r="E187" s="219" t="s">
        <v>1</v>
      </c>
      <c r="F187" s="220" t="s">
        <v>1001</v>
      </c>
      <c r="G187" s="218"/>
      <c r="H187" s="221">
        <v>5.9199999999999999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27" t="s">
        <v>207</v>
      </c>
      <c r="AU187" s="227" t="s">
        <v>88</v>
      </c>
      <c r="AV187" s="10" t="s">
        <v>88</v>
      </c>
      <c r="AW187" s="10" t="s">
        <v>34</v>
      </c>
      <c r="AX187" s="10" t="s">
        <v>86</v>
      </c>
      <c r="AY187" s="227" t="s">
        <v>195</v>
      </c>
    </row>
    <row r="188" s="2" customFormat="1" ht="21.75" customHeight="1">
      <c r="A188" s="37"/>
      <c r="B188" s="38"/>
      <c r="C188" s="198" t="s">
        <v>309</v>
      </c>
      <c r="D188" s="198" t="s">
        <v>189</v>
      </c>
      <c r="E188" s="199" t="s">
        <v>1002</v>
      </c>
      <c r="F188" s="200" t="s">
        <v>1003</v>
      </c>
      <c r="G188" s="201" t="s">
        <v>192</v>
      </c>
      <c r="H188" s="202">
        <v>4.5999999999999996</v>
      </c>
      <c r="I188" s="203"/>
      <c r="J188" s="204">
        <f>ROUND(I188*H188,2)</f>
        <v>0</v>
      </c>
      <c r="K188" s="200" t="s">
        <v>193</v>
      </c>
      <c r="L188" s="43"/>
      <c r="M188" s="205" t="s">
        <v>1</v>
      </c>
      <c r="N188" s="206" t="s">
        <v>44</v>
      </c>
      <c r="O188" s="90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9" t="s">
        <v>194</v>
      </c>
      <c r="AT188" s="209" t="s">
        <v>189</v>
      </c>
      <c r="AU188" s="209" t="s">
        <v>88</v>
      </c>
      <c r="AY188" s="16" t="s">
        <v>195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6" t="s">
        <v>86</v>
      </c>
      <c r="BK188" s="210">
        <f>ROUND(I188*H188,2)</f>
        <v>0</v>
      </c>
      <c r="BL188" s="16" t="s">
        <v>194</v>
      </c>
      <c r="BM188" s="209" t="s">
        <v>1004</v>
      </c>
    </row>
    <row r="189" s="2" customFormat="1">
      <c r="A189" s="37"/>
      <c r="B189" s="38"/>
      <c r="C189" s="39"/>
      <c r="D189" s="211" t="s">
        <v>197</v>
      </c>
      <c r="E189" s="39"/>
      <c r="F189" s="212" t="s">
        <v>1005</v>
      </c>
      <c r="G189" s="39"/>
      <c r="H189" s="39"/>
      <c r="I189" s="213"/>
      <c r="J189" s="39"/>
      <c r="K189" s="39"/>
      <c r="L189" s="43"/>
      <c r="M189" s="214"/>
      <c r="N189" s="215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197</v>
      </c>
      <c r="AU189" s="16" t="s">
        <v>88</v>
      </c>
    </row>
    <row r="190" s="2" customFormat="1">
      <c r="A190" s="37"/>
      <c r="B190" s="38"/>
      <c r="C190" s="39"/>
      <c r="D190" s="211" t="s">
        <v>199</v>
      </c>
      <c r="E190" s="39"/>
      <c r="F190" s="216" t="s">
        <v>999</v>
      </c>
      <c r="G190" s="39"/>
      <c r="H190" s="39"/>
      <c r="I190" s="213"/>
      <c r="J190" s="39"/>
      <c r="K190" s="39"/>
      <c r="L190" s="43"/>
      <c r="M190" s="214"/>
      <c r="N190" s="21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199</v>
      </c>
      <c r="AU190" s="16" t="s">
        <v>88</v>
      </c>
    </row>
    <row r="191" s="10" customFormat="1">
      <c r="A191" s="10"/>
      <c r="B191" s="217"/>
      <c r="C191" s="218"/>
      <c r="D191" s="211" t="s">
        <v>207</v>
      </c>
      <c r="E191" s="219" t="s">
        <v>1</v>
      </c>
      <c r="F191" s="220" t="s">
        <v>1006</v>
      </c>
      <c r="G191" s="218"/>
      <c r="H191" s="221">
        <v>4.5999999999999996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27" t="s">
        <v>207</v>
      </c>
      <c r="AU191" s="227" t="s">
        <v>88</v>
      </c>
      <c r="AV191" s="10" t="s">
        <v>88</v>
      </c>
      <c r="AW191" s="10" t="s">
        <v>34</v>
      </c>
      <c r="AX191" s="10" t="s">
        <v>86</v>
      </c>
      <c r="AY191" s="227" t="s">
        <v>195</v>
      </c>
    </row>
    <row r="192" s="2" customFormat="1">
      <c r="A192" s="37"/>
      <c r="B192" s="38"/>
      <c r="C192" s="198" t="s">
        <v>315</v>
      </c>
      <c r="D192" s="198" t="s">
        <v>189</v>
      </c>
      <c r="E192" s="199" t="s">
        <v>1007</v>
      </c>
      <c r="F192" s="200" t="s">
        <v>1008</v>
      </c>
      <c r="G192" s="201" t="s">
        <v>203</v>
      </c>
      <c r="H192" s="202">
        <v>15.6</v>
      </c>
      <c r="I192" s="203"/>
      <c r="J192" s="204">
        <f>ROUND(I192*H192,2)</f>
        <v>0</v>
      </c>
      <c r="K192" s="200" t="s">
        <v>193</v>
      </c>
      <c r="L192" s="43"/>
      <c r="M192" s="205" t="s">
        <v>1</v>
      </c>
      <c r="N192" s="206" t="s">
        <v>44</v>
      </c>
      <c r="O192" s="90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9" t="s">
        <v>194</v>
      </c>
      <c r="AT192" s="209" t="s">
        <v>189</v>
      </c>
      <c r="AU192" s="209" t="s">
        <v>88</v>
      </c>
      <c r="AY192" s="16" t="s">
        <v>195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6" t="s">
        <v>86</v>
      </c>
      <c r="BK192" s="210">
        <f>ROUND(I192*H192,2)</f>
        <v>0</v>
      </c>
      <c r="BL192" s="16" t="s">
        <v>194</v>
      </c>
      <c r="BM192" s="209" t="s">
        <v>1009</v>
      </c>
    </row>
    <row r="193" s="2" customFormat="1">
      <c r="A193" s="37"/>
      <c r="B193" s="38"/>
      <c r="C193" s="39"/>
      <c r="D193" s="211" t="s">
        <v>197</v>
      </c>
      <c r="E193" s="39"/>
      <c r="F193" s="212" t="s">
        <v>1010</v>
      </c>
      <c r="G193" s="39"/>
      <c r="H193" s="39"/>
      <c r="I193" s="213"/>
      <c r="J193" s="39"/>
      <c r="K193" s="39"/>
      <c r="L193" s="43"/>
      <c r="M193" s="214"/>
      <c r="N193" s="21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197</v>
      </c>
      <c r="AU193" s="16" t="s">
        <v>88</v>
      </c>
    </row>
    <row r="194" s="2" customFormat="1">
      <c r="A194" s="37"/>
      <c r="B194" s="38"/>
      <c r="C194" s="39"/>
      <c r="D194" s="211" t="s">
        <v>199</v>
      </c>
      <c r="E194" s="39"/>
      <c r="F194" s="216" t="s">
        <v>1011</v>
      </c>
      <c r="G194" s="39"/>
      <c r="H194" s="39"/>
      <c r="I194" s="213"/>
      <c r="J194" s="39"/>
      <c r="K194" s="39"/>
      <c r="L194" s="43"/>
      <c r="M194" s="214"/>
      <c r="N194" s="215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199</v>
      </c>
      <c r="AU194" s="16" t="s">
        <v>88</v>
      </c>
    </row>
    <row r="195" s="10" customFormat="1">
      <c r="A195" s="10"/>
      <c r="B195" s="217"/>
      <c r="C195" s="218"/>
      <c r="D195" s="211" t="s">
        <v>207</v>
      </c>
      <c r="E195" s="219" t="s">
        <v>1</v>
      </c>
      <c r="F195" s="220" t="s">
        <v>1012</v>
      </c>
      <c r="G195" s="218"/>
      <c r="H195" s="221">
        <v>15.6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27" t="s">
        <v>207</v>
      </c>
      <c r="AU195" s="227" t="s">
        <v>88</v>
      </c>
      <c r="AV195" s="10" t="s">
        <v>88</v>
      </c>
      <c r="AW195" s="10" t="s">
        <v>34</v>
      </c>
      <c r="AX195" s="10" t="s">
        <v>86</v>
      </c>
      <c r="AY195" s="227" t="s">
        <v>195</v>
      </c>
    </row>
    <row r="196" s="2" customFormat="1" ht="33" customHeight="1">
      <c r="A196" s="37"/>
      <c r="B196" s="38"/>
      <c r="C196" s="198" t="s">
        <v>321</v>
      </c>
      <c r="D196" s="198" t="s">
        <v>189</v>
      </c>
      <c r="E196" s="199" t="s">
        <v>1013</v>
      </c>
      <c r="F196" s="200" t="s">
        <v>1014</v>
      </c>
      <c r="G196" s="201" t="s">
        <v>192</v>
      </c>
      <c r="H196" s="202">
        <v>18</v>
      </c>
      <c r="I196" s="203"/>
      <c r="J196" s="204">
        <f>ROUND(I196*H196,2)</f>
        <v>0</v>
      </c>
      <c r="K196" s="200" t="s">
        <v>193</v>
      </c>
      <c r="L196" s="43"/>
      <c r="M196" s="205" t="s">
        <v>1</v>
      </c>
      <c r="N196" s="206" t="s">
        <v>44</v>
      </c>
      <c r="O196" s="90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9" t="s">
        <v>194</v>
      </c>
      <c r="AT196" s="209" t="s">
        <v>189</v>
      </c>
      <c r="AU196" s="209" t="s">
        <v>88</v>
      </c>
      <c r="AY196" s="16" t="s">
        <v>195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6" t="s">
        <v>86</v>
      </c>
      <c r="BK196" s="210">
        <f>ROUND(I196*H196,2)</f>
        <v>0</v>
      </c>
      <c r="BL196" s="16" t="s">
        <v>194</v>
      </c>
      <c r="BM196" s="209" t="s">
        <v>1015</v>
      </c>
    </row>
    <row r="197" s="2" customFormat="1">
      <c r="A197" s="37"/>
      <c r="B197" s="38"/>
      <c r="C197" s="39"/>
      <c r="D197" s="211" t="s">
        <v>197</v>
      </c>
      <c r="E197" s="39"/>
      <c r="F197" s="212" t="s">
        <v>1016</v>
      </c>
      <c r="G197" s="39"/>
      <c r="H197" s="39"/>
      <c r="I197" s="213"/>
      <c r="J197" s="39"/>
      <c r="K197" s="39"/>
      <c r="L197" s="43"/>
      <c r="M197" s="214"/>
      <c r="N197" s="21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197</v>
      </c>
      <c r="AU197" s="16" t="s">
        <v>88</v>
      </c>
    </row>
    <row r="198" s="2" customFormat="1">
      <c r="A198" s="37"/>
      <c r="B198" s="38"/>
      <c r="C198" s="39"/>
      <c r="D198" s="211" t="s">
        <v>199</v>
      </c>
      <c r="E198" s="39"/>
      <c r="F198" s="216" t="s">
        <v>515</v>
      </c>
      <c r="G198" s="39"/>
      <c r="H198" s="39"/>
      <c r="I198" s="213"/>
      <c r="J198" s="39"/>
      <c r="K198" s="39"/>
      <c r="L198" s="43"/>
      <c r="M198" s="214"/>
      <c r="N198" s="21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199</v>
      </c>
      <c r="AU198" s="16" t="s">
        <v>88</v>
      </c>
    </row>
    <row r="199" s="2" customFormat="1">
      <c r="A199" s="37"/>
      <c r="B199" s="38"/>
      <c r="C199" s="198" t="s">
        <v>329</v>
      </c>
      <c r="D199" s="198" t="s">
        <v>189</v>
      </c>
      <c r="E199" s="199" t="s">
        <v>518</v>
      </c>
      <c r="F199" s="200" t="s">
        <v>519</v>
      </c>
      <c r="G199" s="201" t="s">
        <v>520</v>
      </c>
      <c r="H199" s="202">
        <v>10</v>
      </c>
      <c r="I199" s="203"/>
      <c r="J199" s="204">
        <f>ROUND(I199*H199,2)</f>
        <v>0</v>
      </c>
      <c r="K199" s="200" t="s">
        <v>193</v>
      </c>
      <c r="L199" s="43"/>
      <c r="M199" s="205" t="s">
        <v>1</v>
      </c>
      <c r="N199" s="206" t="s">
        <v>44</v>
      </c>
      <c r="O199" s="90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9" t="s">
        <v>194</v>
      </c>
      <c r="AT199" s="209" t="s">
        <v>189</v>
      </c>
      <c r="AU199" s="209" t="s">
        <v>88</v>
      </c>
      <c r="AY199" s="16" t="s">
        <v>195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6" t="s">
        <v>86</v>
      </c>
      <c r="BK199" s="210">
        <f>ROUND(I199*H199,2)</f>
        <v>0</v>
      </c>
      <c r="BL199" s="16" t="s">
        <v>194</v>
      </c>
      <c r="BM199" s="209" t="s">
        <v>1017</v>
      </c>
    </row>
    <row r="200" s="2" customFormat="1">
      <c r="A200" s="37"/>
      <c r="B200" s="38"/>
      <c r="C200" s="39"/>
      <c r="D200" s="211" t="s">
        <v>197</v>
      </c>
      <c r="E200" s="39"/>
      <c r="F200" s="212" t="s">
        <v>522</v>
      </c>
      <c r="G200" s="39"/>
      <c r="H200" s="39"/>
      <c r="I200" s="213"/>
      <c r="J200" s="39"/>
      <c r="K200" s="39"/>
      <c r="L200" s="43"/>
      <c r="M200" s="214"/>
      <c r="N200" s="215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197</v>
      </c>
      <c r="AU200" s="16" t="s">
        <v>88</v>
      </c>
    </row>
    <row r="201" s="2" customFormat="1">
      <c r="A201" s="37"/>
      <c r="B201" s="38"/>
      <c r="C201" s="198" t="s">
        <v>337</v>
      </c>
      <c r="D201" s="198" t="s">
        <v>189</v>
      </c>
      <c r="E201" s="199" t="s">
        <v>1018</v>
      </c>
      <c r="F201" s="200" t="s">
        <v>1019</v>
      </c>
      <c r="G201" s="201" t="s">
        <v>520</v>
      </c>
      <c r="H201" s="202">
        <v>2</v>
      </c>
      <c r="I201" s="203"/>
      <c r="J201" s="204">
        <f>ROUND(I201*H201,2)</f>
        <v>0</v>
      </c>
      <c r="K201" s="200" t="s">
        <v>193</v>
      </c>
      <c r="L201" s="43"/>
      <c r="M201" s="205" t="s">
        <v>1</v>
      </c>
      <c r="N201" s="206" t="s">
        <v>44</v>
      </c>
      <c r="O201" s="90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9" t="s">
        <v>194</v>
      </c>
      <c r="AT201" s="209" t="s">
        <v>189</v>
      </c>
      <c r="AU201" s="209" t="s">
        <v>88</v>
      </c>
      <c r="AY201" s="16" t="s">
        <v>195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6" t="s">
        <v>86</v>
      </c>
      <c r="BK201" s="210">
        <f>ROUND(I201*H201,2)</f>
        <v>0</v>
      </c>
      <c r="BL201" s="16" t="s">
        <v>194</v>
      </c>
      <c r="BM201" s="209" t="s">
        <v>1020</v>
      </c>
    </row>
    <row r="202" s="2" customFormat="1">
      <c r="A202" s="37"/>
      <c r="B202" s="38"/>
      <c r="C202" s="39"/>
      <c r="D202" s="211" t="s">
        <v>197</v>
      </c>
      <c r="E202" s="39"/>
      <c r="F202" s="212" t="s">
        <v>1021</v>
      </c>
      <c r="G202" s="39"/>
      <c r="H202" s="39"/>
      <c r="I202" s="213"/>
      <c r="J202" s="39"/>
      <c r="K202" s="39"/>
      <c r="L202" s="43"/>
      <c r="M202" s="214"/>
      <c r="N202" s="215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197</v>
      </c>
      <c r="AU202" s="16" t="s">
        <v>88</v>
      </c>
    </row>
    <row r="203" s="2" customFormat="1" ht="44.25" customHeight="1">
      <c r="A203" s="37"/>
      <c r="B203" s="38"/>
      <c r="C203" s="198" t="s">
        <v>7</v>
      </c>
      <c r="D203" s="198" t="s">
        <v>189</v>
      </c>
      <c r="E203" s="199" t="s">
        <v>1022</v>
      </c>
      <c r="F203" s="200" t="s">
        <v>1023</v>
      </c>
      <c r="G203" s="201" t="s">
        <v>192</v>
      </c>
      <c r="H203" s="202">
        <v>274</v>
      </c>
      <c r="I203" s="203"/>
      <c r="J203" s="204">
        <f>ROUND(I203*H203,2)</f>
        <v>0</v>
      </c>
      <c r="K203" s="200" t="s">
        <v>193</v>
      </c>
      <c r="L203" s="43"/>
      <c r="M203" s="205" t="s">
        <v>1</v>
      </c>
      <c r="N203" s="206" t="s">
        <v>44</v>
      </c>
      <c r="O203" s="90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9" t="s">
        <v>194</v>
      </c>
      <c r="AT203" s="209" t="s">
        <v>189</v>
      </c>
      <c r="AU203" s="209" t="s">
        <v>88</v>
      </c>
      <c r="AY203" s="16" t="s">
        <v>195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6" t="s">
        <v>86</v>
      </c>
      <c r="BK203" s="210">
        <f>ROUND(I203*H203,2)</f>
        <v>0</v>
      </c>
      <c r="BL203" s="16" t="s">
        <v>194</v>
      </c>
      <c r="BM203" s="209" t="s">
        <v>1024</v>
      </c>
    </row>
    <row r="204" s="2" customFormat="1">
      <c r="A204" s="37"/>
      <c r="B204" s="38"/>
      <c r="C204" s="39"/>
      <c r="D204" s="211" t="s">
        <v>197</v>
      </c>
      <c r="E204" s="39"/>
      <c r="F204" s="212" t="s">
        <v>1025</v>
      </c>
      <c r="G204" s="39"/>
      <c r="H204" s="39"/>
      <c r="I204" s="213"/>
      <c r="J204" s="39"/>
      <c r="K204" s="39"/>
      <c r="L204" s="43"/>
      <c r="M204" s="214"/>
      <c r="N204" s="21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197</v>
      </c>
      <c r="AU204" s="16" t="s">
        <v>88</v>
      </c>
    </row>
    <row r="205" s="2" customFormat="1">
      <c r="A205" s="37"/>
      <c r="B205" s="38"/>
      <c r="C205" s="39"/>
      <c r="D205" s="211" t="s">
        <v>224</v>
      </c>
      <c r="E205" s="39"/>
      <c r="F205" s="216" t="s">
        <v>1026</v>
      </c>
      <c r="G205" s="39"/>
      <c r="H205" s="39"/>
      <c r="I205" s="213"/>
      <c r="J205" s="39"/>
      <c r="K205" s="39"/>
      <c r="L205" s="43"/>
      <c r="M205" s="214"/>
      <c r="N205" s="215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224</v>
      </c>
      <c r="AU205" s="16" t="s">
        <v>88</v>
      </c>
    </row>
    <row r="206" s="10" customFormat="1">
      <c r="A206" s="10"/>
      <c r="B206" s="217"/>
      <c r="C206" s="218"/>
      <c r="D206" s="211" t="s">
        <v>207</v>
      </c>
      <c r="E206" s="219" t="s">
        <v>1</v>
      </c>
      <c r="F206" s="220" t="s">
        <v>1027</v>
      </c>
      <c r="G206" s="218"/>
      <c r="H206" s="221">
        <v>274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27" t="s">
        <v>207</v>
      </c>
      <c r="AU206" s="227" t="s">
        <v>88</v>
      </c>
      <c r="AV206" s="10" t="s">
        <v>88</v>
      </c>
      <c r="AW206" s="10" t="s">
        <v>34</v>
      </c>
      <c r="AX206" s="10" t="s">
        <v>86</v>
      </c>
      <c r="AY206" s="227" t="s">
        <v>195</v>
      </c>
    </row>
    <row r="207" s="2" customFormat="1" ht="16.5" customHeight="1">
      <c r="A207" s="37"/>
      <c r="B207" s="38"/>
      <c r="C207" s="198" t="s">
        <v>350</v>
      </c>
      <c r="D207" s="198" t="s">
        <v>189</v>
      </c>
      <c r="E207" s="199" t="s">
        <v>1028</v>
      </c>
      <c r="F207" s="200" t="s">
        <v>1029</v>
      </c>
      <c r="G207" s="201" t="s">
        <v>192</v>
      </c>
      <c r="H207" s="202">
        <v>6</v>
      </c>
      <c r="I207" s="203"/>
      <c r="J207" s="204">
        <f>ROUND(I207*H207,2)</f>
        <v>0</v>
      </c>
      <c r="K207" s="200" t="s">
        <v>193</v>
      </c>
      <c r="L207" s="43"/>
      <c r="M207" s="205" t="s">
        <v>1</v>
      </c>
      <c r="N207" s="206" t="s">
        <v>44</v>
      </c>
      <c r="O207" s="90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9" t="s">
        <v>194</v>
      </c>
      <c r="AT207" s="209" t="s">
        <v>189</v>
      </c>
      <c r="AU207" s="209" t="s">
        <v>88</v>
      </c>
      <c r="AY207" s="16" t="s">
        <v>195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6" t="s">
        <v>86</v>
      </c>
      <c r="BK207" s="210">
        <f>ROUND(I207*H207,2)</f>
        <v>0</v>
      </c>
      <c r="BL207" s="16" t="s">
        <v>194</v>
      </c>
      <c r="BM207" s="209" t="s">
        <v>1030</v>
      </c>
    </row>
    <row r="208" s="2" customFormat="1">
      <c r="A208" s="37"/>
      <c r="B208" s="38"/>
      <c r="C208" s="39"/>
      <c r="D208" s="211" t="s">
        <v>197</v>
      </c>
      <c r="E208" s="39"/>
      <c r="F208" s="212" t="s">
        <v>1031</v>
      </c>
      <c r="G208" s="39"/>
      <c r="H208" s="39"/>
      <c r="I208" s="213"/>
      <c r="J208" s="39"/>
      <c r="K208" s="39"/>
      <c r="L208" s="43"/>
      <c r="M208" s="214"/>
      <c r="N208" s="21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197</v>
      </c>
      <c r="AU208" s="16" t="s">
        <v>88</v>
      </c>
    </row>
    <row r="209" s="2" customFormat="1">
      <c r="A209" s="37"/>
      <c r="B209" s="38"/>
      <c r="C209" s="39"/>
      <c r="D209" s="211" t="s">
        <v>199</v>
      </c>
      <c r="E209" s="39"/>
      <c r="F209" s="216" t="s">
        <v>1032</v>
      </c>
      <c r="G209" s="39"/>
      <c r="H209" s="39"/>
      <c r="I209" s="213"/>
      <c r="J209" s="39"/>
      <c r="K209" s="39"/>
      <c r="L209" s="43"/>
      <c r="M209" s="214"/>
      <c r="N209" s="21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199</v>
      </c>
      <c r="AU209" s="16" t="s">
        <v>88</v>
      </c>
    </row>
    <row r="210" s="2" customFormat="1">
      <c r="A210" s="37"/>
      <c r="B210" s="38"/>
      <c r="C210" s="198" t="s">
        <v>355</v>
      </c>
      <c r="D210" s="198" t="s">
        <v>189</v>
      </c>
      <c r="E210" s="199" t="s">
        <v>211</v>
      </c>
      <c r="F210" s="200" t="s">
        <v>212</v>
      </c>
      <c r="G210" s="201" t="s">
        <v>213</v>
      </c>
      <c r="H210" s="202">
        <v>29.222000000000001</v>
      </c>
      <c r="I210" s="203"/>
      <c r="J210" s="204">
        <f>ROUND(I210*H210,2)</f>
        <v>0</v>
      </c>
      <c r="K210" s="200" t="s">
        <v>193</v>
      </c>
      <c r="L210" s="43"/>
      <c r="M210" s="205" t="s">
        <v>1</v>
      </c>
      <c r="N210" s="206" t="s">
        <v>44</v>
      </c>
      <c r="O210" s="90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9" t="s">
        <v>214</v>
      </c>
      <c r="AT210" s="209" t="s">
        <v>189</v>
      </c>
      <c r="AU210" s="209" t="s">
        <v>88</v>
      </c>
      <c r="AY210" s="16" t="s">
        <v>195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6" t="s">
        <v>86</v>
      </c>
      <c r="BK210" s="210">
        <f>ROUND(I210*H210,2)</f>
        <v>0</v>
      </c>
      <c r="BL210" s="16" t="s">
        <v>214</v>
      </c>
      <c r="BM210" s="209" t="s">
        <v>1033</v>
      </c>
    </row>
    <row r="211" s="2" customFormat="1">
      <c r="A211" s="37"/>
      <c r="B211" s="38"/>
      <c r="C211" s="39"/>
      <c r="D211" s="211" t="s">
        <v>197</v>
      </c>
      <c r="E211" s="39"/>
      <c r="F211" s="212" t="s">
        <v>867</v>
      </c>
      <c r="G211" s="39"/>
      <c r="H211" s="39"/>
      <c r="I211" s="213"/>
      <c r="J211" s="39"/>
      <c r="K211" s="39"/>
      <c r="L211" s="43"/>
      <c r="M211" s="214"/>
      <c r="N211" s="215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197</v>
      </c>
      <c r="AU211" s="16" t="s">
        <v>88</v>
      </c>
    </row>
    <row r="212" s="2" customFormat="1">
      <c r="A212" s="37"/>
      <c r="B212" s="38"/>
      <c r="C212" s="39"/>
      <c r="D212" s="211" t="s">
        <v>199</v>
      </c>
      <c r="E212" s="39"/>
      <c r="F212" s="216" t="s">
        <v>644</v>
      </c>
      <c r="G212" s="39"/>
      <c r="H212" s="39"/>
      <c r="I212" s="213"/>
      <c r="J212" s="39"/>
      <c r="K212" s="39"/>
      <c r="L212" s="43"/>
      <c r="M212" s="214"/>
      <c r="N212" s="215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199</v>
      </c>
      <c r="AU212" s="16" t="s">
        <v>88</v>
      </c>
    </row>
    <row r="213" s="2" customFormat="1">
      <c r="A213" s="37"/>
      <c r="B213" s="38"/>
      <c r="C213" s="39"/>
      <c r="D213" s="211" t="s">
        <v>224</v>
      </c>
      <c r="E213" s="39"/>
      <c r="F213" s="216" t="s">
        <v>1034</v>
      </c>
      <c r="G213" s="39"/>
      <c r="H213" s="39"/>
      <c r="I213" s="213"/>
      <c r="J213" s="39"/>
      <c r="K213" s="39"/>
      <c r="L213" s="43"/>
      <c r="M213" s="214"/>
      <c r="N213" s="21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224</v>
      </c>
      <c r="AU213" s="16" t="s">
        <v>88</v>
      </c>
    </row>
    <row r="214" s="10" customFormat="1">
      <c r="A214" s="10"/>
      <c r="B214" s="217"/>
      <c r="C214" s="218"/>
      <c r="D214" s="211" t="s">
        <v>207</v>
      </c>
      <c r="E214" s="219" t="s">
        <v>1</v>
      </c>
      <c r="F214" s="220" t="s">
        <v>1035</v>
      </c>
      <c r="G214" s="218"/>
      <c r="H214" s="221">
        <v>29.222000000000001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T214" s="227" t="s">
        <v>207</v>
      </c>
      <c r="AU214" s="227" t="s">
        <v>88</v>
      </c>
      <c r="AV214" s="10" t="s">
        <v>88</v>
      </c>
      <c r="AW214" s="10" t="s">
        <v>34</v>
      </c>
      <c r="AX214" s="10" t="s">
        <v>86</v>
      </c>
      <c r="AY214" s="227" t="s">
        <v>195</v>
      </c>
    </row>
    <row r="215" s="2" customFormat="1" ht="16.5" customHeight="1">
      <c r="A215" s="37"/>
      <c r="B215" s="38"/>
      <c r="C215" s="198" t="s">
        <v>359</v>
      </c>
      <c r="D215" s="198" t="s">
        <v>189</v>
      </c>
      <c r="E215" s="199" t="s">
        <v>241</v>
      </c>
      <c r="F215" s="200" t="s">
        <v>242</v>
      </c>
      <c r="G215" s="201" t="s">
        <v>213</v>
      </c>
      <c r="H215" s="202">
        <v>0.029999999999999999</v>
      </c>
      <c r="I215" s="203"/>
      <c r="J215" s="204">
        <f>ROUND(I215*H215,2)</f>
        <v>0</v>
      </c>
      <c r="K215" s="200" t="s">
        <v>193</v>
      </c>
      <c r="L215" s="43"/>
      <c r="M215" s="205" t="s">
        <v>1</v>
      </c>
      <c r="N215" s="206" t="s">
        <v>44</v>
      </c>
      <c r="O215" s="90"/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9" t="s">
        <v>214</v>
      </c>
      <c r="AT215" s="209" t="s">
        <v>189</v>
      </c>
      <c r="AU215" s="209" t="s">
        <v>88</v>
      </c>
      <c r="AY215" s="16" t="s">
        <v>195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6" t="s">
        <v>86</v>
      </c>
      <c r="BK215" s="210">
        <f>ROUND(I215*H215,2)</f>
        <v>0</v>
      </c>
      <c r="BL215" s="16" t="s">
        <v>214</v>
      </c>
      <c r="BM215" s="209" t="s">
        <v>1036</v>
      </c>
    </row>
    <row r="216" s="2" customFormat="1">
      <c r="A216" s="37"/>
      <c r="B216" s="38"/>
      <c r="C216" s="39"/>
      <c r="D216" s="211" t="s">
        <v>197</v>
      </c>
      <c r="E216" s="39"/>
      <c r="F216" s="212" t="s">
        <v>652</v>
      </c>
      <c r="G216" s="39"/>
      <c r="H216" s="39"/>
      <c r="I216" s="213"/>
      <c r="J216" s="39"/>
      <c r="K216" s="39"/>
      <c r="L216" s="43"/>
      <c r="M216" s="214"/>
      <c r="N216" s="215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197</v>
      </c>
      <c r="AU216" s="16" t="s">
        <v>88</v>
      </c>
    </row>
    <row r="217" s="2" customFormat="1">
      <c r="A217" s="37"/>
      <c r="B217" s="38"/>
      <c r="C217" s="39"/>
      <c r="D217" s="211" t="s">
        <v>199</v>
      </c>
      <c r="E217" s="39"/>
      <c r="F217" s="216" t="s">
        <v>644</v>
      </c>
      <c r="G217" s="39"/>
      <c r="H217" s="39"/>
      <c r="I217" s="213"/>
      <c r="J217" s="39"/>
      <c r="K217" s="39"/>
      <c r="L217" s="43"/>
      <c r="M217" s="214"/>
      <c r="N217" s="21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199</v>
      </c>
      <c r="AU217" s="16" t="s">
        <v>88</v>
      </c>
    </row>
    <row r="218" s="2" customFormat="1" ht="21.75" customHeight="1">
      <c r="A218" s="37"/>
      <c r="B218" s="38"/>
      <c r="C218" s="198" t="s">
        <v>363</v>
      </c>
      <c r="D218" s="198" t="s">
        <v>189</v>
      </c>
      <c r="E218" s="199" t="s">
        <v>257</v>
      </c>
      <c r="F218" s="200" t="s">
        <v>258</v>
      </c>
      <c r="G218" s="201" t="s">
        <v>213</v>
      </c>
      <c r="H218" s="202">
        <v>78.847999999999999</v>
      </c>
      <c r="I218" s="203"/>
      <c r="J218" s="204">
        <f>ROUND(I218*H218,2)</f>
        <v>0</v>
      </c>
      <c r="K218" s="200" t="s">
        <v>193</v>
      </c>
      <c r="L218" s="43"/>
      <c r="M218" s="205" t="s">
        <v>1</v>
      </c>
      <c r="N218" s="206" t="s">
        <v>44</v>
      </c>
      <c r="O218" s="90"/>
      <c r="P218" s="207">
        <f>O218*H218</f>
        <v>0</v>
      </c>
      <c r="Q218" s="207">
        <v>0</v>
      </c>
      <c r="R218" s="207">
        <f>Q218*H218</f>
        <v>0</v>
      </c>
      <c r="S218" s="207">
        <v>0</v>
      </c>
      <c r="T218" s="20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9" t="s">
        <v>214</v>
      </c>
      <c r="AT218" s="209" t="s">
        <v>189</v>
      </c>
      <c r="AU218" s="209" t="s">
        <v>88</v>
      </c>
      <c r="AY218" s="16" t="s">
        <v>195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6" t="s">
        <v>86</v>
      </c>
      <c r="BK218" s="210">
        <f>ROUND(I218*H218,2)</f>
        <v>0</v>
      </c>
      <c r="BL218" s="16" t="s">
        <v>214</v>
      </c>
      <c r="BM218" s="209" t="s">
        <v>1037</v>
      </c>
    </row>
    <row r="219" s="2" customFormat="1">
      <c r="A219" s="37"/>
      <c r="B219" s="38"/>
      <c r="C219" s="39"/>
      <c r="D219" s="211" t="s">
        <v>197</v>
      </c>
      <c r="E219" s="39"/>
      <c r="F219" s="212" t="s">
        <v>648</v>
      </c>
      <c r="G219" s="39"/>
      <c r="H219" s="39"/>
      <c r="I219" s="213"/>
      <c r="J219" s="39"/>
      <c r="K219" s="39"/>
      <c r="L219" s="43"/>
      <c r="M219" s="214"/>
      <c r="N219" s="21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197</v>
      </c>
      <c r="AU219" s="16" t="s">
        <v>88</v>
      </c>
    </row>
    <row r="220" s="2" customFormat="1">
      <c r="A220" s="37"/>
      <c r="B220" s="38"/>
      <c r="C220" s="39"/>
      <c r="D220" s="211" t="s">
        <v>199</v>
      </c>
      <c r="E220" s="39"/>
      <c r="F220" s="216" t="s">
        <v>644</v>
      </c>
      <c r="G220" s="39"/>
      <c r="H220" s="39"/>
      <c r="I220" s="213"/>
      <c r="J220" s="39"/>
      <c r="K220" s="39"/>
      <c r="L220" s="43"/>
      <c r="M220" s="214"/>
      <c r="N220" s="215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199</v>
      </c>
      <c r="AU220" s="16" t="s">
        <v>88</v>
      </c>
    </row>
    <row r="221" s="2" customFormat="1">
      <c r="A221" s="37"/>
      <c r="B221" s="38"/>
      <c r="C221" s="39"/>
      <c r="D221" s="211" t="s">
        <v>224</v>
      </c>
      <c r="E221" s="39"/>
      <c r="F221" s="216" t="s">
        <v>1038</v>
      </c>
      <c r="G221" s="39"/>
      <c r="H221" s="39"/>
      <c r="I221" s="213"/>
      <c r="J221" s="39"/>
      <c r="K221" s="39"/>
      <c r="L221" s="43"/>
      <c r="M221" s="214"/>
      <c r="N221" s="215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224</v>
      </c>
      <c r="AU221" s="16" t="s">
        <v>88</v>
      </c>
    </row>
    <row r="222" s="10" customFormat="1">
      <c r="A222" s="10"/>
      <c r="B222" s="217"/>
      <c r="C222" s="218"/>
      <c r="D222" s="211" t="s">
        <v>207</v>
      </c>
      <c r="E222" s="219" t="s">
        <v>1</v>
      </c>
      <c r="F222" s="220" t="s">
        <v>1039</v>
      </c>
      <c r="G222" s="218"/>
      <c r="H222" s="221">
        <v>78.847999999999999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27" t="s">
        <v>207</v>
      </c>
      <c r="AU222" s="227" t="s">
        <v>88</v>
      </c>
      <c r="AV222" s="10" t="s">
        <v>88</v>
      </c>
      <c r="AW222" s="10" t="s">
        <v>34</v>
      </c>
      <c r="AX222" s="10" t="s">
        <v>86</v>
      </c>
      <c r="AY222" s="227" t="s">
        <v>195</v>
      </c>
    </row>
    <row r="223" s="2" customFormat="1">
      <c r="A223" s="37"/>
      <c r="B223" s="38"/>
      <c r="C223" s="239" t="s">
        <v>368</v>
      </c>
      <c r="D223" s="239" t="s">
        <v>338</v>
      </c>
      <c r="E223" s="240" t="s">
        <v>464</v>
      </c>
      <c r="F223" s="241" t="s">
        <v>465</v>
      </c>
      <c r="G223" s="242" t="s">
        <v>299</v>
      </c>
      <c r="H223" s="243">
        <v>84</v>
      </c>
      <c r="I223" s="244"/>
      <c r="J223" s="245">
        <f>ROUND(I223*H223,2)</f>
        <v>0</v>
      </c>
      <c r="K223" s="241" t="s">
        <v>193</v>
      </c>
      <c r="L223" s="246"/>
      <c r="M223" s="247" t="s">
        <v>1</v>
      </c>
      <c r="N223" s="248" t="s">
        <v>44</v>
      </c>
      <c r="O223" s="90"/>
      <c r="P223" s="207">
        <f>O223*H223</f>
        <v>0</v>
      </c>
      <c r="Q223" s="207">
        <v>0.00123</v>
      </c>
      <c r="R223" s="207">
        <f>Q223*H223</f>
        <v>0.10332</v>
      </c>
      <c r="S223" s="207">
        <v>0</v>
      </c>
      <c r="T223" s="208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9" t="s">
        <v>245</v>
      </c>
      <c r="AT223" s="209" t="s">
        <v>338</v>
      </c>
      <c r="AU223" s="209" t="s">
        <v>88</v>
      </c>
      <c r="AY223" s="16" t="s">
        <v>195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6" t="s">
        <v>86</v>
      </c>
      <c r="BK223" s="210">
        <f>ROUND(I223*H223,2)</f>
        <v>0</v>
      </c>
      <c r="BL223" s="16" t="s">
        <v>194</v>
      </c>
      <c r="BM223" s="209" t="s">
        <v>1040</v>
      </c>
    </row>
    <row r="224" s="2" customFormat="1">
      <c r="A224" s="37"/>
      <c r="B224" s="38"/>
      <c r="C224" s="39"/>
      <c r="D224" s="211" t="s">
        <v>197</v>
      </c>
      <c r="E224" s="39"/>
      <c r="F224" s="212" t="s">
        <v>465</v>
      </c>
      <c r="G224" s="39"/>
      <c r="H224" s="39"/>
      <c r="I224" s="213"/>
      <c r="J224" s="39"/>
      <c r="K224" s="39"/>
      <c r="L224" s="43"/>
      <c r="M224" s="214"/>
      <c r="N224" s="215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197</v>
      </c>
      <c r="AU224" s="16" t="s">
        <v>88</v>
      </c>
    </row>
    <row r="225" s="2" customFormat="1">
      <c r="A225" s="37"/>
      <c r="B225" s="38"/>
      <c r="C225" s="39"/>
      <c r="D225" s="211" t="s">
        <v>224</v>
      </c>
      <c r="E225" s="39"/>
      <c r="F225" s="216" t="s">
        <v>1041</v>
      </c>
      <c r="G225" s="39"/>
      <c r="H225" s="39"/>
      <c r="I225" s="213"/>
      <c r="J225" s="39"/>
      <c r="K225" s="39"/>
      <c r="L225" s="43"/>
      <c r="M225" s="214"/>
      <c r="N225" s="215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224</v>
      </c>
      <c r="AU225" s="16" t="s">
        <v>88</v>
      </c>
    </row>
    <row r="226" s="2" customFormat="1">
      <c r="A226" s="37"/>
      <c r="B226" s="38"/>
      <c r="C226" s="239" t="s">
        <v>878</v>
      </c>
      <c r="D226" s="239" t="s">
        <v>338</v>
      </c>
      <c r="E226" s="240" t="s">
        <v>1042</v>
      </c>
      <c r="F226" s="241" t="s">
        <v>1043</v>
      </c>
      <c r="G226" s="242" t="s">
        <v>299</v>
      </c>
      <c r="H226" s="243">
        <v>2</v>
      </c>
      <c r="I226" s="244"/>
      <c r="J226" s="245">
        <f>ROUND(I226*H226,2)</f>
        <v>0</v>
      </c>
      <c r="K226" s="241" t="s">
        <v>193</v>
      </c>
      <c r="L226" s="246"/>
      <c r="M226" s="247" t="s">
        <v>1</v>
      </c>
      <c r="N226" s="248" t="s">
        <v>44</v>
      </c>
      <c r="O226" s="90"/>
      <c r="P226" s="207">
        <f>O226*H226</f>
        <v>0</v>
      </c>
      <c r="Q226" s="207">
        <v>0.21456</v>
      </c>
      <c r="R226" s="207">
        <f>Q226*H226</f>
        <v>0.42912</v>
      </c>
      <c r="S226" s="207">
        <v>0</v>
      </c>
      <c r="T226" s="20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9" t="s">
        <v>245</v>
      </c>
      <c r="AT226" s="209" t="s">
        <v>338</v>
      </c>
      <c r="AU226" s="209" t="s">
        <v>88</v>
      </c>
      <c r="AY226" s="16" t="s">
        <v>195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6" t="s">
        <v>86</v>
      </c>
      <c r="BK226" s="210">
        <f>ROUND(I226*H226,2)</f>
        <v>0</v>
      </c>
      <c r="BL226" s="16" t="s">
        <v>194</v>
      </c>
      <c r="BM226" s="209" t="s">
        <v>1044</v>
      </c>
    </row>
    <row r="227" s="2" customFormat="1">
      <c r="A227" s="37"/>
      <c r="B227" s="38"/>
      <c r="C227" s="39"/>
      <c r="D227" s="211" t="s">
        <v>197</v>
      </c>
      <c r="E227" s="39"/>
      <c r="F227" s="212" t="s">
        <v>1043</v>
      </c>
      <c r="G227" s="39"/>
      <c r="H227" s="39"/>
      <c r="I227" s="213"/>
      <c r="J227" s="39"/>
      <c r="K227" s="39"/>
      <c r="L227" s="43"/>
      <c r="M227" s="214"/>
      <c r="N227" s="215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197</v>
      </c>
      <c r="AU227" s="16" t="s">
        <v>88</v>
      </c>
    </row>
    <row r="228" s="2" customFormat="1">
      <c r="A228" s="37"/>
      <c r="B228" s="38"/>
      <c r="C228" s="239" t="s">
        <v>359</v>
      </c>
      <c r="D228" s="239" t="s">
        <v>338</v>
      </c>
      <c r="E228" s="240" t="s">
        <v>909</v>
      </c>
      <c r="F228" s="241" t="s">
        <v>910</v>
      </c>
      <c r="G228" s="242" t="s">
        <v>299</v>
      </c>
      <c r="H228" s="243">
        <v>144</v>
      </c>
      <c r="I228" s="244"/>
      <c r="J228" s="245">
        <f>ROUND(I228*H228,2)</f>
        <v>0</v>
      </c>
      <c r="K228" s="241" t="s">
        <v>193</v>
      </c>
      <c r="L228" s="246"/>
      <c r="M228" s="247" t="s">
        <v>1</v>
      </c>
      <c r="N228" s="248" t="s">
        <v>44</v>
      </c>
      <c r="O228" s="90"/>
      <c r="P228" s="207">
        <f>O228*H228</f>
        <v>0</v>
      </c>
      <c r="Q228" s="207">
        <v>0.00123</v>
      </c>
      <c r="R228" s="207">
        <f>Q228*H228</f>
        <v>0.17712</v>
      </c>
      <c r="S228" s="207">
        <v>0</v>
      </c>
      <c r="T228" s="208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9" t="s">
        <v>245</v>
      </c>
      <c r="AT228" s="209" t="s">
        <v>338</v>
      </c>
      <c r="AU228" s="209" t="s">
        <v>88</v>
      </c>
      <c r="AY228" s="16" t="s">
        <v>195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6" t="s">
        <v>86</v>
      </c>
      <c r="BK228" s="210">
        <f>ROUND(I228*H228,2)</f>
        <v>0</v>
      </c>
      <c r="BL228" s="16" t="s">
        <v>194</v>
      </c>
      <c r="BM228" s="209" t="s">
        <v>1045</v>
      </c>
    </row>
    <row r="229" s="2" customFormat="1">
      <c r="A229" s="37"/>
      <c r="B229" s="38"/>
      <c r="C229" s="39"/>
      <c r="D229" s="211" t="s">
        <v>197</v>
      </c>
      <c r="E229" s="39"/>
      <c r="F229" s="212" t="s">
        <v>910</v>
      </c>
      <c r="G229" s="39"/>
      <c r="H229" s="39"/>
      <c r="I229" s="213"/>
      <c r="J229" s="39"/>
      <c r="K229" s="39"/>
      <c r="L229" s="43"/>
      <c r="M229" s="214"/>
      <c r="N229" s="215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197</v>
      </c>
      <c r="AU229" s="16" t="s">
        <v>88</v>
      </c>
    </row>
    <row r="230" s="2" customFormat="1" ht="16.5" customHeight="1">
      <c r="A230" s="37"/>
      <c r="B230" s="38"/>
      <c r="C230" s="239" t="s">
        <v>363</v>
      </c>
      <c r="D230" s="239" t="s">
        <v>338</v>
      </c>
      <c r="E230" s="240" t="s">
        <v>339</v>
      </c>
      <c r="F230" s="241" t="s">
        <v>340</v>
      </c>
      <c r="G230" s="242" t="s">
        <v>213</v>
      </c>
      <c r="H230" s="243">
        <v>2.2949999999999999</v>
      </c>
      <c r="I230" s="244"/>
      <c r="J230" s="245">
        <f>ROUND(I230*H230,2)</f>
        <v>0</v>
      </c>
      <c r="K230" s="241" t="s">
        <v>193</v>
      </c>
      <c r="L230" s="246"/>
      <c r="M230" s="247" t="s">
        <v>1</v>
      </c>
      <c r="N230" s="248" t="s">
        <v>44</v>
      </c>
      <c r="O230" s="90"/>
      <c r="P230" s="207">
        <f>O230*H230</f>
        <v>0</v>
      </c>
      <c r="Q230" s="207">
        <v>1</v>
      </c>
      <c r="R230" s="207">
        <f>Q230*H230</f>
        <v>2.2949999999999999</v>
      </c>
      <c r="S230" s="207">
        <v>0</v>
      </c>
      <c r="T230" s="20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9" t="s">
        <v>245</v>
      </c>
      <c r="AT230" s="209" t="s">
        <v>338</v>
      </c>
      <c r="AU230" s="209" t="s">
        <v>88</v>
      </c>
      <c r="AY230" s="16" t="s">
        <v>195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6" t="s">
        <v>86</v>
      </c>
      <c r="BK230" s="210">
        <f>ROUND(I230*H230,2)</f>
        <v>0</v>
      </c>
      <c r="BL230" s="16" t="s">
        <v>194</v>
      </c>
      <c r="BM230" s="209" t="s">
        <v>1046</v>
      </c>
    </row>
    <row r="231" s="2" customFormat="1">
      <c r="A231" s="37"/>
      <c r="B231" s="38"/>
      <c r="C231" s="39"/>
      <c r="D231" s="211" t="s">
        <v>197</v>
      </c>
      <c r="E231" s="39"/>
      <c r="F231" s="212" t="s">
        <v>340</v>
      </c>
      <c r="G231" s="39"/>
      <c r="H231" s="39"/>
      <c r="I231" s="213"/>
      <c r="J231" s="39"/>
      <c r="K231" s="39"/>
      <c r="L231" s="43"/>
      <c r="M231" s="214"/>
      <c r="N231" s="215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197</v>
      </c>
      <c r="AU231" s="16" t="s">
        <v>88</v>
      </c>
    </row>
    <row r="232" s="2" customFormat="1">
      <c r="A232" s="37"/>
      <c r="B232" s="38"/>
      <c r="C232" s="39"/>
      <c r="D232" s="211" t="s">
        <v>224</v>
      </c>
      <c r="E232" s="39"/>
      <c r="F232" s="216" t="s">
        <v>1047</v>
      </c>
      <c r="G232" s="39"/>
      <c r="H232" s="39"/>
      <c r="I232" s="213"/>
      <c r="J232" s="39"/>
      <c r="K232" s="39"/>
      <c r="L232" s="43"/>
      <c r="M232" s="214"/>
      <c r="N232" s="215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224</v>
      </c>
      <c r="AU232" s="16" t="s">
        <v>88</v>
      </c>
    </row>
    <row r="233" s="10" customFormat="1">
      <c r="A233" s="10"/>
      <c r="B233" s="217"/>
      <c r="C233" s="218"/>
      <c r="D233" s="211" t="s">
        <v>207</v>
      </c>
      <c r="E233" s="219" t="s">
        <v>1</v>
      </c>
      <c r="F233" s="220" t="s">
        <v>1048</v>
      </c>
      <c r="G233" s="218"/>
      <c r="H233" s="221">
        <v>2.2949999999999999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27" t="s">
        <v>207</v>
      </c>
      <c r="AU233" s="227" t="s">
        <v>88</v>
      </c>
      <c r="AV233" s="10" t="s">
        <v>88</v>
      </c>
      <c r="AW233" s="10" t="s">
        <v>34</v>
      </c>
      <c r="AX233" s="10" t="s">
        <v>86</v>
      </c>
      <c r="AY233" s="227" t="s">
        <v>195</v>
      </c>
    </row>
    <row r="234" s="2" customFormat="1" ht="16.5" customHeight="1">
      <c r="A234" s="37"/>
      <c r="B234" s="38"/>
      <c r="C234" s="239" t="s">
        <v>368</v>
      </c>
      <c r="D234" s="239" t="s">
        <v>338</v>
      </c>
      <c r="E234" s="240" t="s">
        <v>345</v>
      </c>
      <c r="F234" s="241" t="s">
        <v>346</v>
      </c>
      <c r="G234" s="242" t="s">
        <v>213</v>
      </c>
      <c r="H234" s="243">
        <v>67.849999999999994</v>
      </c>
      <c r="I234" s="244"/>
      <c r="J234" s="245">
        <f>ROUND(I234*H234,2)</f>
        <v>0</v>
      </c>
      <c r="K234" s="241" t="s">
        <v>193</v>
      </c>
      <c r="L234" s="246"/>
      <c r="M234" s="247" t="s">
        <v>1</v>
      </c>
      <c r="N234" s="248" t="s">
        <v>44</v>
      </c>
      <c r="O234" s="90"/>
      <c r="P234" s="207">
        <f>O234*H234</f>
        <v>0</v>
      </c>
      <c r="Q234" s="207">
        <v>1</v>
      </c>
      <c r="R234" s="207">
        <f>Q234*H234</f>
        <v>67.849999999999994</v>
      </c>
      <c r="S234" s="207">
        <v>0</v>
      </c>
      <c r="T234" s="208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9" t="s">
        <v>245</v>
      </c>
      <c r="AT234" s="209" t="s">
        <v>338</v>
      </c>
      <c r="AU234" s="209" t="s">
        <v>88</v>
      </c>
      <c r="AY234" s="16" t="s">
        <v>195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6" t="s">
        <v>86</v>
      </c>
      <c r="BK234" s="210">
        <f>ROUND(I234*H234,2)</f>
        <v>0</v>
      </c>
      <c r="BL234" s="16" t="s">
        <v>194</v>
      </c>
      <c r="BM234" s="209" t="s">
        <v>1049</v>
      </c>
    </row>
    <row r="235" s="2" customFormat="1">
      <c r="A235" s="37"/>
      <c r="B235" s="38"/>
      <c r="C235" s="39"/>
      <c r="D235" s="211" t="s">
        <v>197</v>
      </c>
      <c r="E235" s="39"/>
      <c r="F235" s="212" t="s">
        <v>346</v>
      </c>
      <c r="G235" s="39"/>
      <c r="H235" s="39"/>
      <c r="I235" s="213"/>
      <c r="J235" s="39"/>
      <c r="K235" s="39"/>
      <c r="L235" s="43"/>
      <c r="M235" s="214"/>
      <c r="N235" s="215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197</v>
      </c>
      <c r="AU235" s="16" t="s">
        <v>88</v>
      </c>
    </row>
    <row r="236" s="2" customFormat="1">
      <c r="A236" s="37"/>
      <c r="B236" s="38"/>
      <c r="C236" s="39"/>
      <c r="D236" s="211" t="s">
        <v>224</v>
      </c>
      <c r="E236" s="39"/>
      <c r="F236" s="216" t="s">
        <v>916</v>
      </c>
      <c r="G236" s="39"/>
      <c r="H236" s="39"/>
      <c r="I236" s="213"/>
      <c r="J236" s="39"/>
      <c r="K236" s="39"/>
      <c r="L236" s="43"/>
      <c r="M236" s="214"/>
      <c r="N236" s="215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224</v>
      </c>
      <c r="AU236" s="16" t="s">
        <v>88</v>
      </c>
    </row>
    <row r="237" s="10" customFormat="1">
      <c r="A237" s="10"/>
      <c r="B237" s="217"/>
      <c r="C237" s="218"/>
      <c r="D237" s="211" t="s">
        <v>207</v>
      </c>
      <c r="E237" s="219" t="s">
        <v>1</v>
      </c>
      <c r="F237" s="220" t="s">
        <v>1050</v>
      </c>
      <c r="G237" s="218"/>
      <c r="H237" s="221">
        <v>67.849999999999994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27" t="s">
        <v>207</v>
      </c>
      <c r="AU237" s="227" t="s">
        <v>88</v>
      </c>
      <c r="AV237" s="10" t="s">
        <v>88</v>
      </c>
      <c r="AW237" s="10" t="s">
        <v>34</v>
      </c>
      <c r="AX237" s="10" t="s">
        <v>86</v>
      </c>
      <c r="AY237" s="227" t="s">
        <v>195</v>
      </c>
    </row>
    <row r="238" s="2" customFormat="1" ht="21.75" customHeight="1">
      <c r="A238" s="37"/>
      <c r="B238" s="38"/>
      <c r="C238" s="239" t="s">
        <v>373</v>
      </c>
      <c r="D238" s="239" t="s">
        <v>338</v>
      </c>
      <c r="E238" s="240" t="s">
        <v>575</v>
      </c>
      <c r="F238" s="241" t="s">
        <v>576</v>
      </c>
      <c r="G238" s="242" t="s">
        <v>299</v>
      </c>
      <c r="H238" s="243">
        <v>114</v>
      </c>
      <c r="I238" s="244"/>
      <c r="J238" s="245">
        <f>ROUND(I238*H238,2)</f>
        <v>0</v>
      </c>
      <c r="K238" s="241" t="s">
        <v>193</v>
      </c>
      <c r="L238" s="246"/>
      <c r="M238" s="247" t="s">
        <v>1</v>
      </c>
      <c r="N238" s="248" t="s">
        <v>44</v>
      </c>
      <c r="O238" s="90"/>
      <c r="P238" s="207">
        <f>O238*H238</f>
        <v>0</v>
      </c>
      <c r="Q238" s="207">
        <v>0.00018000000000000001</v>
      </c>
      <c r="R238" s="207">
        <f>Q238*H238</f>
        <v>0.02052</v>
      </c>
      <c r="S238" s="207">
        <v>0</v>
      </c>
      <c r="T238" s="208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9" t="s">
        <v>245</v>
      </c>
      <c r="AT238" s="209" t="s">
        <v>338</v>
      </c>
      <c r="AU238" s="209" t="s">
        <v>88</v>
      </c>
      <c r="AY238" s="16" t="s">
        <v>195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6" t="s">
        <v>86</v>
      </c>
      <c r="BK238" s="210">
        <f>ROUND(I238*H238,2)</f>
        <v>0</v>
      </c>
      <c r="BL238" s="16" t="s">
        <v>194</v>
      </c>
      <c r="BM238" s="209" t="s">
        <v>1051</v>
      </c>
    </row>
    <row r="239" s="2" customFormat="1">
      <c r="A239" s="37"/>
      <c r="B239" s="38"/>
      <c r="C239" s="39"/>
      <c r="D239" s="211" t="s">
        <v>197</v>
      </c>
      <c r="E239" s="39"/>
      <c r="F239" s="212" t="s">
        <v>576</v>
      </c>
      <c r="G239" s="39"/>
      <c r="H239" s="39"/>
      <c r="I239" s="213"/>
      <c r="J239" s="39"/>
      <c r="K239" s="39"/>
      <c r="L239" s="43"/>
      <c r="M239" s="214"/>
      <c r="N239" s="215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197</v>
      </c>
      <c r="AU239" s="16" t="s">
        <v>88</v>
      </c>
    </row>
    <row r="240" s="2" customFormat="1">
      <c r="A240" s="37"/>
      <c r="B240" s="38"/>
      <c r="C240" s="239" t="s">
        <v>377</v>
      </c>
      <c r="D240" s="239" t="s">
        <v>338</v>
      </c>
      <c r="E240" s="240" t="s">
        <v>351</v>
      </c>
      <c r="F240" s="241" t="s">
        <v>352</v>
      </c>
      <c r="G240" s="242" t="s">
        <v>213</v>
      </c>
      <c r="H240" s="243">
        <v>7.4160000000000004</v>
      </c>
      <c r="I240" s="244"/>
      <c r="J240" s="245">
        <f>ROUND(I240*H240,2)</f>
        <v>0</v>
      </c>
      <c r="K240" s="241" t="s">
        <v>193</v>
      </c>
      <c r="L240" s="246"/>
      <c r="M240" s="247" t="s">
        <v>1</v>
      </c>
      <c r="N240" s="248" t="s">
        <v>44</v>
      </c>
      <c r="O240" s="90"/>
      <c r="P240" s="207">
        <f>O240*H240</f>
        <v>0</v>
      </c>
      <c r="Q240" s="207">
        <v>1</v>
      </c>
      <c r="R240" s="207">
        <f>Q240*H240</f>
        <v>7.4160000000000004</v>
      </c>
      <c r="S240" s="207">
        <v>0</v>
      </c>
      <c r="T240" s="208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9" t="s">
        <v>245</v>
      </c>
      <c r="AT240" s="209" t="s">
        <v>338</v>
      </c>
      <c r="AU240" s="209" t="s">
        <v>88</v>
      </c>
      <c r="AY240" s="16" t="s">
        <v>195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6" t="s">
        <v>86</v>
      </c>
      <c r="BK240" s="210">
        <f>ROUND(I240*H240,2)</f>
        <v>0</v>
      </c>
      <c r="BL240" s="16" t="s">
        <v>194</v>
      </c>
      <c r="BM240" s="209" t="s">
        <v>1052</v>
      </c>
    </row>
    <row r="241" s="2" customFormat="1">
      <c r="A241" s="37"/>
      <c r="B241" s="38"/>
      <c r="C241" s="39"/>
      <c r="D241" s="211" t="s">
        <v>197</v>
      </c>
      <c r="E241" s="39"/>
      <c r="F241" s="212" t="s">
        <v>352</v>
      </c>
      <c r="G241" s="39"/>
      <c r="H241" s="39"/>
      <c r="I241" s="213"/>
      <c r="J241" s="39"/>
      <c r="K241" s="39"/>
      <c r="L241" s="43"/>
      <c r="M241" s="214"/>
      <c r="N241" s="215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197</v>
      </c>
      <c r="AU241" s="16" t="s">
        <v>88</v>
      </c>
    </row>
    <row r="242" s="2" customFormat="1">
      <c r="A242" s="37"/>
      <c r="B242" s="38"/>
      <c r="C242" s="39"/>
      <c r="D242" s="211" t="s">
        <v>224</v>
      </c>
      <c r="E242" s="39"/>
      <c r="F242" s="216" t="s">
        <v>1053</v>
      </c>
      <c r="G242" s="39"/>
      <c r="H242" s="39"/>
      <c r="I242" s="213"/>
      <c r="J242" s="39"/>
      <c r="K242" s="39"/>
      <c r="L242" s="43"/>
      <c r="M242" s="214"/>
      <c r="N242" s="215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224</v>
      </c>
      <c r="AU242" s="16" t="s">
        <v>88</v>
      </c>
    </row>
    <row r="243" s="10" customFormat="1">
      <c r="A243" s="10"/>
      <c r="B243" s="217"/>
      <c r="C243" s="218"/>
      <c r="D243" s="211" t="s">
        <v>207</v>
      </c>
      <c r="E243" s="219" t="s">
        <v>1</v>
      </c>
      <c r="F243" s="220" t="s">
        <v>1054</v>
      </c>
      <c r="G243" s="218"/>
      <c r="H243" s="221">
        <v>7.4160000000000004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T243" s="227" t="s">
        <v>207</v>
      </c>
      <c r="AU243" s="227" t="s">
        <v>88</v>
      </c>
      <c r="AV243" s="10" t="s">
        <v>88</v>
      </c>
      <c r="AW243" s="10" t="s">
        <v>34</v>
      </c>
      <c r="AX243" s="10" t="s">
        <v>86</v>
      </c>
      <c r="AY243" s="227" t="s">
        <v>195</v>
      </c>
    </row>
    <row r="244" s="2" customFormat="1" ht="21.75" customHeight="1">
      <c r="A244" s="37"/>
      <c r="B244" s="38"/>
      <c r="C244" s="239" t="s">
        <v>383</v>
      </c>
      <c r="D244" s="239" t="s">
        <v>338</v>
      </c>
      <c r="E244" s="240" t="s">
        <v>356</v>
      </c>
      <c r="F244" s="241" t="s">
        <v>357</v>
      </c>
      <c r="G244" s="242" t="s">
        <v>213</v>
      </c>
      <c r="H244" s="243">
        <v>7.4160000000000004</v>
      </c>
      <c r="I244" s="244"/>
      <c r="J244" s="245">
        <f>ROUND(I244*H244,2)</f>
        <v>0</v>
      </c>
      <c r="K244" s="241" t="s">
        <v>193</v>
      </c>
      <c r="L244" s="246"/>
      <c r="M244" s="247" t="s">
        <v>1</v>
      </c>
      <c r="N244" s="248" t="s">
        <v>44</v>
      </c>
      <c r="O244" s="90"/>
      <c r="P244" s="207">
        <f>O244*H244</f>
        <v>0</v>
      </c>
      <c r="Q244" s="207">
        <v>1</v>
      </c>
      <c r="R244" s="207">
        <f>Q244*H244</f>
        <v>7.4160000000000004</v>
      </c>
      <c r="S244" s="207">
        <v>0</v>
      </c>
      <c r="T244" s="208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9" t="s">
        <v>245</v>
      </c>
      <c r="AT244" s="209" t="s">
        <v>338</v>
      </c>
      <c r="AU244" s="209" t="s">
        <v>88</v>
      </c>
      <c r="AY244" s="16" t="s">
        <v>195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6" t="s">
        <v>86</v>
      </c>
      <c r="BK244" s="210">
        <f>ROUND(I244*H244,2)</f>
        <v>0</v>
      </c>
      <c r="BL244" s="16" t="s">
        <v>194</v>
      </c>
      <c r="BM244" s="209" t="s">
        <v>1055</v>
      </c>
    </row>
    <row r="245" s="2" customFormat="1">
      <c r="A245" s="37"/>
      <c r="B245" s="38"/>
      <c r="C245" s="39"/>
      <c r="D245" s="211" t="s">
        <v>197</v>
      </c>
      <c r="E245" s="39"/>
      <c r="F245" s="212" t="s">
        <v>357</v>
      </c>
      <c r="G245" s="39"/>
      <c r="H245" s="39"/>
      <c r="I245" s="213"/>
      <c r="J245" s="39"/>
      <c r="K245" s="39"/>
      <c r="L245" s="43"/>
      <c r="M245" s="214"/>
      <c r="N245" s="215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197</v>
      </c>
      <c r="AU245" s="16" t="s">
        <v>88</v>
      </c>
    </row>
    <row r="246" s="2" customFormat="1">
      <c r="A246" s="37"/>
      <c r="B246" s="38"/>
      <c r="C246" s="239" t="s">
        <v>388</v>
      </c>
      <c r="D246" s="239" t="s">
        <v>338</v>
      </c>
      <c r="E246" s="240" t="s">
        <v>360</v>
      </c>
      <c r="F246" s="241" t="s">
        <v>361</v>
      </c>
      <c r="G246" s="242" t="s">
        <v>213</v>
      </c>
      <c r="H246" s="243">
        <v>7.4160000000000004</v>
      </c>
      <c r="I246" s="244"/>
      <c r="J246" s="245">
        <f>ROUND(I246*H246,2)</f>
        <v>0</v>
      </c>
      <c r="K246" s="241" t="s">
        <v>193</v>
      </c>
      <c r="L246" s="246"/>
      <c r="M246" s="247" t="s">
        <v>1</v>
      </c>
      <c r="N246" s="248" t="s">
        <v>44</v>
      </c>
      <c r="O246" s="90"/>
      <c r="P246" s="207">
        <f>O246*H246</f>
        <v>0</v>
      </c>
      <c r="Q246" s="207">
        <v>1</v>
      </c>
      <c r="R246" s="207">
        <f>Q246*H246</f>
        <v>7.4160000000000004</v>
      </c>
      <c r="S246" s="207">
        <v>0</v>
      </c>
      <c r="T246" s="208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9" t="s">
        <v>245</v>
      </c>
      <c r="AT246" s="209" t="s">
        <v>338</v>
      </c>
      <c r="AU246" s="209" t="s">
        <v>88</v>
      </c>
      <c r="AY246" s="16" t="s">
        <v>195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6" t="s">
        <v>86</v>
      </c>
      <c r="BK246" s="210">
        <f>ROUND(I246*H246,2)</f>
        <v>0</v>
      </c>
      <c r="BL246" s="16" t="s">
        <v>194</v>
      </c>
      <c r="BM246" s="209" t="s">
        <v>1056</v>
      </c>
    </row>
    <row r="247" s="2" customFormat="1">
      <c r="A247" s="37"/>
      <c r="B247" s="38"/>
      <c r="C247" s="39"/>
      <c r="D247" s="211" t="s">
        <v>197</v>
      </c>
      <c r="E247" s="39"/>
      <c r="F247" s="212" t="s">
        <v>361</v>
      </c>
      <c r="G247" s="39"/>
      <c r="H247" s="39"/>
      <c r="I247" s="213"/>
      <c r="J247" s="39"/>
      <c r="K247" s="39"/>
      <c r="L247" s="43"/>
      <c r="M247" s="214"/>
      <c r="N247" s="215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197</v>
      </c>
      <c r="AU247" s="16" t="s">
        <v>88</v>
      </c>
    </row>
    <row r="248" s="2" customFormat="1" ht="16.5" customHeight="1">
      <c r="A248" s="37"/>
      <c r="B248" s="38"/>
      <c r="C248" s="239" t="s">
        <v>394</v>
      </c>
      <c r="D248" s="239" t="s">
        <v>338</v>
      </c>
      <c r="E248" s="240" t="s">
        <v>364</v>
      </c>
      <c r="F248" s="241" t="s">
        <v>365</v>
      </c>
      <c r="G248" s="242" t="s">
        <v>192</v>
      </c>
      <c r="H248" s="243">
        <v>30.800000000000001</v>
      </c>
      <c r="I248" s="244"/>
      <c r="J248" s="245">
        <f>ROUND(I248*H248,2)</f>
        <v>0</v>
      </c>
      <c r="K248" s="241" t="s">
        <v>193</v>
      </c>
      <c r="L248" s="246"/>
      <c r="M248" s="247" t="s">
        <v>1</v>
      </c>
      <c r="N248" s="248" t="s">
        <v>44</v>
      </c>
      <c r="O248" s="90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8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9" t="s">
        <v>245</v>
      </c>
      <c r="AT248" s="209" t="s">
        <v>338</v>
      </c>
      <c r="AU248" s="209" t="s">
        <v>88</v>
      </c>
      <c r="AY248" s="16" t="s">
        <v>195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6" t="s">
        <v>86</v>
      </c>
      <c r="BK248" s="210">
        <f>ROUND(I248*H248,2)</f>
        <v>0</v>
      </c>
      <c r="BL248" s="16" t="s">
        <v>194</v>
      </c>
      <c r="BM248" s="209" t="s">
        <v>1057</v>
      </c>
    </row>
    <row r="249" s="2" customFormat="1">
      <c r="A249" s="37"/>
      <c r="B249" s="38"/>
      <c r="C249" s="39"/>
      <c r="D249" s="211" t="s">
        <v>197</v>
      </c>
      <c r="E249" s="39"/>
      <c r="F249" s="212" t="s">
        <v>365</v>
      </c>
      <c r="G249" s="39"/>
      <c r="H249" s="39"/>
      <c r="I249" s="213"/>
      <c r="J249" s="39"/>
      <c r="K249" s="39"/>
      <c r="L249" s="43"/>
      <c r="M249" s="214"/>
      <c r="N249" s="215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197</v>
      </c>
      <c r="AU249" s="16" t="s">
        <v>88</v>
      </c>
    </row>
    <row r="250" s="10" customFormat="1">
      <c r="A250" s="10"/>
      <c r="B250" s="217"/>
      <c r="C250" s="218"/>
      <c r="D250" s="211" t="s">
        <v>207</v>
      </c>
      <c r="E250" s="219" t="s">
        <v>1</v>
      </c>
      <c r="F250" s="220" t="s">
        <v>1058</v>
      </c>
      <c r="G250" s="218"/>
      <c r="H250" s="221">
        <v>30.800000000000001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T250" s="227" t="s">
        <v>207</v>
      </c>
      <c r="AU250" s="227" t="s">
        <v>88</v>
      </c>
      <c r="AV250" s="10" t="s">
        <v>88</v>
      </c>
      <c r="AW250" s="10" t="s">
        <v>34</v>
      </c>
      <c r="AX250" s="10" t="s">
        <v>86</v>
      </c>
      <c r="AY250" s="227" t="s">
        <v>195</v>
      </c>
    </row>
    <row r="251" s="2" customFormat="1" ht="21.75" customHeight="1">
      <c r="A251" s="37"/>
      <c r="B251" s="38"/>
      <c r="C251" s="239" t="s">
        <v>583</v>
      </c>
      <c r="D251" s="239" t="s">
        <v>338</v>
      </c>
      <c r="E251" s="240" t="s">
        <v>395</v>
      </c>
      <c r="F251" s="241" t="s">
        <v>396</v>
      </c>
      <c r="G251" s="242" t="s">
        <v>248</v>
      </c>
      <c r="H251" s="243">
        <v>1.3500000000000001</v>
      </c>
      <c r="I251" s="244"/>
      <c r="J251" s="245">
        <f>ROUND(I251*H251,2)</f>
        <v>0</v>
      </c>
      <c r="K251" s="241" t="s">
        <v>193</v>
      </c>
      <c r="L251" s="246"/>
      <c r="M251" s="247" t="s">
        <v>1</v>
      </c>
      <c r="N251" s="248" t="s">
        <v>44</v>
      </c>
      <c r="O251" s="90"/>
      <c r="P251" s="207">
        <f>O251*H251</f>
        <v>0</v>
      </c>
      <c r="Q251" s="207">
        <v>2.4289999999999998</v>
      </c>
      <c r="R251" s="207">
        <f>Q251*H251</f>
        <v>3.27915</v>
      </c>
      <c r="S251" s="207">
        <v>0</v>
      </c>
      <c r="T251" s="208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9" t="s">
        <v>245</v>
      </c>
      <c r="AT251" s="209" t="s">
        <v>338</v>
      </c>
      <c r="AU251" s="209" t="s">
        <v>88</v>
      </c>
      <c r="AY251" s="16" t="s">
        <v>195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6" t="s">
        <v>86</v>
      </c>
      <c r="BK251" s="210">
        <f>ROUND(I251*H251,2)</f>
        <v>0</v>
      </c>
      <c r="BL251" s="16" t="s">
        <v>194</v>
      </c>
      <c r="BM251" s="209" t="s">
        <v>1059</v>
      </c>
    </row>
    <row r="252" s="2" customFormat="1">
      <c r="A252" s="37"/>
      <c r="B252" s="38"/>
      <c r="C252" s="39"/>
      <c r="D252" s="211" t="s">
        <v>197</v>
      </c>
      <c r="E252" s="39"/>
      <c r="F252" s="212" t="s">
        <v>396</v>
      </c>
      <c r="G252" s="39"/>
      <c r="H252" s="39"/>
      <c r="I252" s="213"/>
      <c r="J252" s="39"/>
      <c r="K252" s="39"/>
      <c r="L252" s="43"/>
      <c r="M252" s="214"/>
      <c r="N252" s="215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197</v>
      </c>
      <c r="AU252" s="16" t="s">
        <v>88</v>
      </c>
    </row>
    <row r="253" s="2" customFormat="1">
      <c r="A253" s="37"/>
      <c r="B253" s="38"/>
      <c r="C253" s="39"/>
      <c r="D253" s="211" t="s">
        <v>224</v>
      </c>
      <c r="E253" s="39"/>
      <c r="F253" s="216" t="s">
        <v>1047</v>
      </c>
      <c r="G253" s="39"/>
      <c r="H253" s="39"/>
      <c r="I253" s="213"/>
      <c r="J253" s="39"/>
      <c r="K253" s="39"/>
      <c r="L253" s="43"/>
      <c r="M253" s="214"/>
      <c r="N253" s="215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224</v>
      </c>
      <c r="AU253" s="16" t="s">
        <v>88</v>
      </c>
    </row>
    <row r="254" s="10" customFormat="1">
      <c r="A254" s="10"/>
      <c r="B254" s="217"/>
      <c r="C254" s="218"/>
      <c r="D254" s="211" t="s">
        <v>207</v>
      </c>
      <c r="E254" s="219" t="s">
        <v>1</v>
      </c>
      <c r="F254" s="220" t="s">
        <v>1060</v>
      </c>
      <c r="G254" s="218"/>
      <c r="H254" s="221">
        <v>1.3500000000000001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27" t="s">
        <v>207</v>
      </c>
      <c r="AU254" s="227" t="s">
        <v>88</v>
      </c>
      <c r="AV254" s="10" t="s">
        <v>88</v>
      </c>
      <c r="AW254" s="10" t="s">
        <v>34</v>
      </c>
      <c r="AX254" s="10" t="s">
        <v>86</v>
      </c>
      <c r="AY254" s="227" t="s">
        <v>195</v>
      </c>
    </row>
    <row r="255" s="2" customFormat="1">
      <c r="A255" s="37"/>
      <c r="B255" s="38"/>
      <c r="C255" s="239" t="s">
        <v>745</v>
      </c>
      <c r="D255" s="239" t="s">
        <v>338</v>
      </c>
      <c r="E255" s="240" t="s">
        <v>369</v>
      </c>
      <c r="F255" s="241" t="s">
        <v>370</v>
      </c>
      <c r="G255" s="242" t="s">
        <v>192</v>
      </c>
      <c r="H255" s="243">
        <v>10.800000000000001</v>
      </c>
      <c r="I255" s="244"/>
      <c r="J255" s="245">
        <f>ROUND(I255*H255,2)</f>
        <v>0</v>
      </c>
      <c r="K255" s="241" t="s">
        <v>193</v>
      </c>
      <c r="L255" s="246"/>
      <c r="M255" s="247" t="s">
        <v>1</v>
      </c>
      <c r="N255" s="248" t="s">
        <v>44</v>
      </c>
      <c r="O255" s="90"/>
      <c r="P255" s="207">
        <f>O255*H255</f>
        <v>0</v>
      </c>
      <c r="Q255" s="207">
        <v>0.14999999999999999</v>
      </c>
      <c r="R255" s="207">
        <f>Q255*H255</f>
        <v>1.6200000000000001</v>
      </c>
      <c r="S255" s="207">
        <v>0</v>
      </c>
      <c r="T255" s="208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9" t="s">
        <v>245</v>
      </c>
      <c r="AT255" s="209" t="s">
        <v>338</v>
      </c>
      <c r="AU255" s="209" t="s">
        <v>88</v>
      </c>
      <c r="AY255" s="16" t="s">
        <v>195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6" t="s">
        <v>86</v>
      </c>
      <c r="BK255" s="210">
        <f>ROUND(I255*H255,2)</f>
        <v>0</v>
      </c>
      <c r="BL255" s="16" t="s">
        <v>194</v>
      </c>
      <c r="BM255" s="209" t="s">
        <v>1061</v>
      </c>
    </row>
    <row r="256" s="2" customFormat="1">
      <c r="A256" s="37"/>
      <c r="B256" s="38"/>
      <c r="C256" s="39"/>
      <c r="D256" s="211" t="s">
        <v>197</v>
      </c>
      <c r="E256" s="39"/>
      <c r="F256" s="212" t="s">
        <v>370</v>
      </c>
      <c r="G256" s="39"/>
      <c r="H256" s="39"/>
      <c r="I256" s="213"/>
      <c r="J256" s="39"/>
      <c r="K256" s="39"/>
      <c r="L256" s="43"/>
      <c r="M256" s="214"/>
      <c r="N256" s="215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197</v>
      </c>
      <c r="AU256" s="16" t="s">
        <v>88</v>
      </c>
    </row>
    <row r="257" s="2" customFormat="1">
      <c r="A257" s="37"/>
      <c r="B257" s="38"/>
      <c r="C257" s="239" t="s">
        <v>747</v>
      </c>
      <c r="D257" s="239" t="s">
        <v>338</v>
      </c>
      <c r="E257" s="240" t="s">
        <v>1062</v>
      </c>
      <c r="F257" s="241" t="s">
        <v>1063</v>
      </c>
      <c r="G257" s="242" t="s">
        <v>192</v>
      </c>
      <c r="H257" s="243">
        <v>2.3999999999999999</v>
      </c>
      <c r="I257" s="244"/>
      <c r="J257" s="245">
        <f>ROUND(I257*H257,2)</f>
        <v>0</v>
      </c>
      <c r="K257" s="241" t="s">
        <v>193</v>
      </c>
      <c r="L257" s="246"/>
      <c r="M257" s="247" t="s">
        <v>1</v>
      </c>
      <c r="N257" s="248" t="s">
        <v>44</v>
      </c>
      <c r="O257" s="90"/>
      <c r="P257" s="207">
        <f>O257*H257</f>
        <v>0</v>
      </c>
      <c r="Q257" s="207">
        <v>0.14999999999999999</v>
      </c>
      <c r="R257" s="207">
        <f>Q257*H257</f>
        <v>0.35999999999999999</v>
      </c>
      <c r="S257" s="207">
        <v>0</v>
      </c>
      <c r="T257" s="208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9" t="s">
        <v>245</v>
      </c>
      <c r="AT257" s="209" t="s">
        <v>338</v>
      </c>
      <c r="AU257" s="209" t="s">
        <v>88</v>
      </c>
      <c r="AY257" s="16" t="s">
        <v>195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6" t="s">
        <v>86</v>
      </c>
      <c r="BK257" s="210">
        <f>ROUND(I257*H257,2)</f>
        <v>0</v>
      </c>
      <c r="BL257" s="16" t="s">
        <v>194</v>
      </c>
      <c r="BM257" s="209" t="s">
        <v>1064</v>
      </c>
    </row>
    <row r="258" s="2" customFormat="1">
      <c r="A258" s="37"/>
      <c r="B258" s="38"/>
      <c r="C258" s="39"/>
      <c r="D258" s="211" t="s">
        <v>197</v>
      </c>
      <c r="E258" s="39"/>
      <c r="F258" s="212" t="s">
        <v>1063</v>
      </c>
      <c r="G258" s="39"/>
      <c r="H258" s="39"/>
      <c r="I258" s="213"/>
      <c r="J258" s="39"/>
      <c r="K258" s="39"/>
      <c r="L258" s="43"/>
      <c r="M258" s="214"/>
      <c r="N258" s="215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197</v>
      </c>
      <c r="AU258" s="16" t="s">
        <v>88</v>
      </c>
    </row>
    <row r="259" s="2" customFormat="1" ht="16.5" customHeight="1">
      <c r="A259" s="37"/>
      <c r="B259" s="38"/>
      <c r="C259" s="239" t="s">
        <v>752</v>
      </c>
      <c r="D259" s="239" t="s">
        <v>338</v>
      </c>
      <c r="E259" s="240" t="s">
        <v>374</v>
      </c>
      <c r="F259" s="241" t="s">
        <v>375</v>
      </c>
      <c r="G259" s="242" t="s">
        <v>299</v>
      </c>
      <c r="H259" s="243">
        <v>2</v>
      </c>
      <c r="I259" s="244"/>
      <c r="J259" s="245">
        <f>ROUND(I259*H259,2)</f>
        <v>0</v>
      </c>
      <c r="K259" s="241" t="s">
        <v>193</v>
      </c>
      <c r="L259" s="246"/>
      <c r="M259" s="247" t="s">
        <v>1</v>
      </c>
      <c r="N259" s="248" t="s">
        <v>44</v>
      </c>
      <c r="O259" s="90"/>
      <c r="P259" s="207">
        <f>O259*H259</f>
        <v>0</v>
      </c>
      <c r="Q259" s="207">
        <v>0.13</v>
      </c>
      <c r="R259" s="207">
        <f>Q259*H259</f>
        <v>0.26000000000000001</v>
      </c>
      <c r="S259" s="207">
        <v>0</v>
      </c>
      <c r="T259" s="208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9" t="s">
        <v>245</v>
      </c>
      <c r="AT259" s="209" t="s">
        <v>338</v>
      </c>
      <c r="AU259" s="209" t="s">
        <v>88</v>
      </c>
      <c r="AY259" s="16" t="s">
        <v>195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6" t="s">
        <v>86</v>
      </c>
      <c r="BK259" s="210">
        <f>ROUND(I259*H259,2)</f>
        <v>0</v>
      </c>
      <c r="BL259" s="16" t="s">
        <v>194</v>
      </c>
      <c r="BM259" s="209" t="s">
        <v>1065</v>
      </c>
    </row>
    <row r="260" s="2" customFormat="1">
      <c r="A260" s="37"/>
      <c r="B260" s="38"/>
      <c r="C260" s="39"/>
      <c r="D260" s="211" t="s">
        <v>197</v>
      </c>
      <c r="E260" s="39"/>
      <c r="F260" s="212" t="s">
        <v>375</v>
      </c>
      <c r="G260" s="39"/>
      <c r="H260" s="39"/>
      <c r="I260" s="213"/>
      <c r="J260" s="39"/>
      <c r="K260" s="39"/>
      <c r="L260" s="43"/>
      <c r="M260" s="214"/>
      <c r="N260" s="215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197</v>
      </c>
      <c r="AU260" s="16" t="s">
        <v>88</v>
      </c>
    </row>
    <row r="261" s="2" customFormat="1">
      <c r="A261" s="37"/>
      <c r="B261" s="38"/>
      <c r="C261" s="239" t="s">
        <v>758</v>
      </c>
      <c r="D261" s="239" t="s">
        <v>338</v>
      </c>
      <c r="E261" s="240" t="s">
        <v>378</v>
      </c>
      <c r="F261" s="241" t="s">
        <v>379</v>
      </c>
      <c r="G261" s="242" t="s">
        <v>299</v>
      </c>
      <c r="H261" s="243">
        <v>18</v>
      </c>
      <c r="I261" s="244"/>
      <c r="J261" s="245">
        <f>ROUND(I261*H261,2)</f>
        <v>0</v>
      </c>
      <c r="K261" s="241" t="s">
        <v>193</v>
      </c>
      <c r="L261" s="246"/>
      <c r="M261" s="247" t="s">
        <v>1</v>
      </c>
      <c r="N261" s="248" t="s">
        <v>44</v>
      </c>
      <c r="O261" s="90"/>
      <c r="P261" s="207">
        <f>O261*H261</f>
        <v>0</v>
      </c>
      <c r="Q261" s="207">
        <v>0.27000000000000002</v>
      </c>
      <c r="R261" s="207">
        <f>Q261*H261</f>
        <v>4.8600000000000003</v>
      </c>
      <c r="S261" s="207">
        <v>0</v>
      </c>
      <c r="T261" s="208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09" t="s">
        <v>245</v>
      </c>
      <c r="AT261" s="209" t="s">
        <v>338</v>
      </c>
      <c r="AU261" s="209" t="s">
        <v>88</v>
      </c>
      <c r="AY261" s="16" t="s">
        <v>195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6" t="s">
        <v>86</v>
      </c>
      <c r="BK261" s="210">
        <f>ROUND(I261*H261,2)</f>
        <v>0</v>
      </c>
      <c r="BL261" s="16" t="s">
        <v>194</v>
      </c>
      <c r="BM261" s="209" t="s">
        <v>1066</v>
      </c>
    </row>
    <row r="262" s="2" customFormat="1">
      <c r="A262" s="37"/>
      <c r="B262" s="38"/>
      <c r="C262" s="39"/>
      <c r="D262" s="211" t="s">
        <v>197</v>
      </c>
      <c r="E262" s="39"/>
      <c r="F262" s="212" t="s">
        <v>379</v>
      </c>
      <c r="G262" s="39"/>
      <c r="H262" s="39"/>
      <c r="I262" s="213"/>
      <c r="J262" s="39"/>
      <c r="K262" s="39"/>
      <c r="L262" s="43"/>
      <c r="M262" s="214"/>
      <c r="N262" s="215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197</v>
      </c>
      <c r="AU262" s="16" t="s">
        <v>88</v>
      </c>
    </row>
    <row r="263" s="2" customFormat="1" ht="16.5" customHeight="1">
      <c r="A263" s="37"/>
      <c r="B263" s="38"/>
      <c r="C263" s="239" t="s">
        <v>885</v>
      </c>
      <c r="D263" s="239" t="s">
        <v>338</v>
      </c>
      <c r="E263" s="240" t="s">
        <v>1067</v>
      </c>
      <c r="F263" s="241" t="s">
        <v>1068</v>
      </c>
      <c r="G263" s="242" t="s">
        <v>203</v>
      </c>
      <c r="H263" s="243">
        <v>5.9199999999999999</v>
      </c>
      <c r="I263" s="244"/>
      <c r="J263" s="245">
        <f>ROUND(I263*H263,2)</f>
        <v>0</v>
      </c>
      <c r="K263" s="241" t="s">
        <v>193</v>
      </c>
      <c r="L263" s="246"/>
      <c r="M263" s="247" t="s">
        <v>1</v>
      </c>
      <c r="N263" s="248" t="s">
        <v>44</v>
      </c>
      <c r="O263" s="90"/>
      <c r="P263" s="207">
        <f>O263*H263</f>
        <v>0</v>
      </c>
      <c r="Q263" s="207">
        <v>0.089999999999999997</v>
      </c>
      <c r="R263" s="207">
        <f>Q263*H263</f>
        <v>0.53279999999999994</v>
      </c>
      <c r="S263" s="207">
        <v>0</v>
      </c>
      <c r="T263" s="208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9" t="s">
        <v>245</v>
      </c>
      <c r="AT263" s="209" t="s">
        <v>338</v>
      </c>
      <c r="AU263" s="209" t="s">
        <v>88</v>
      </c>
      <c r="AY263" s="16" t="s">
        <v>195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6" t="s">
        <v>86</v>
      </c>
      <c r="BK263" s="210">
        <f>ROUND(I263*H263,2)</f>
        <v>0</v>
      </c>
      <c r="BL263" s="16" t="s">
        <v>194</v>
      </c>
      <c r="BM263" s="209" t="s">
        <v>1069</v>
      </c>
    </row>
    <row r="264" s="2" customFormat="1">
      <c r="A264" s="37"/>
      <c r="B264" s="38"/>
      <c r="C264" s="39"/>
      <c r="D264" s="211" t="s">
        <v>197</v>
      </c>
      <c r="E264" s="39"/>
      <c r="F264" s="212" t="s">
        <v>1068</v>
      </c>
      <c r="G264" s="39"/>
      <c r="H264" s="39"/>
      <c r="I264" s="213"/>
      <c r="J264" s="39"/>
      <c r="K264" s="39"/>
      <c r="L264" s="43"/>
      <c r="M264" s="214"/>
      <c r="N264" s="215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197</v>
      </c>
      <c r="AU264" s="16" t="s">
        <v>88</v>
      </c>
    </row>
    <row r="265" s="2" customFormat="1" ht="16.5" customHeight="1">
      <c r="A265" s="37"/>
      <c r="B265" s="38"/>
      <c r="C265" s="239" t="s">
        <v>887</v>
      </c>
      <c r="D265" s="239" t="s">
        <v>338</v>
      </c>
      <c r="E265" s="240" t="s">
        <v>1070</v>
      </c>
      <c r="F265" s="241" t="s">
        <v>1071</v>
      </c>
      <c r="G265" s="242" t="s">
        <v>299</v>
      </c>
      <c r="H265" s="243">
        <v>5</v>
      </c>
      <c r="I265" s="244"/>
      <c r="J265" s="245">
        <f>ROUND(I265*H265,2)</f>
        <v>0</v>
      </c>
      <c r="K265" s="241" t="s">
        <v>193</v>
      </c>
      <c r="L265" s="246"/>
      <c r="M265" s="247" t="s">
        <v>1</v>
      </c>
      <c r="N265" s="248" t="s">
        <v>44</v>
      </c>
      <c r="O265" s="90"/>
      <c r="P265" s="207">
        <f>O265*H265</f>
        <v>0</v>
      </c>
      <c r="Q265" s="207">
        <v>0.058999999999999997</v>
      </c>
      <c r="R265" s="207">
        <f>Q265*H265</f>
        <v>0.29499999999999998</v>
      </c>
      <c r="S265" s="207">
        <v>0</v>
      </c>
      <c r="T265" s="208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9" t="s">
        <v>245</v>
      </c>
      <c r="AT265" s="209" t="s">
        <v>338</v>
      </c>
      <c r="AU265" s="209" t="s">
        <v>88</v>
      </c>
      <c r="AY265" s="16" t="s">
        <v>195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6" t="s">
        <v>86</v>
      </c>
      <c r="BK265" s="210">
        <f>ROUND(I265*H265,2)</f>
        <v>0</v>
      </c>
      <c r="BL265" s="16" t="s">
        <v>194</v>
      </c>
      <c r="BM265" s="209" t="s">
        <v>1072</v>
      </c>
    </row>
    <row r="266" s="2" customFormat="1">
      <c r="A266" s="37"/>
      <c r="B266" s="38"/>
      <c r="C266" s="39"/>
      <c r="D266" s="211" t="s">
        <v>197</v>
      </c>
      <c r="E266" s="39"/>
      <c r="F266" s="212" t="s">
        <v>1071</v>
      </c>
      <c r="G266" s="39"/>
      <c r="H266" s="39"/>
      <c r="I266" s="213"/>
      <c r="J266" s="39"/>
      <c r="K266" s="39"/>
      <c r="L266" s="43"/>
      <c r="M266" s="214"/>
      <c r="N266" s="215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197</v>
      </c>
      <c r="AU266" s="16" t="s">
        <v>88</v>
      </c>
    </row>
    <row r="267" s="2" customFormat="1">
      <c r="A267" s="37"/>
      <c r="B267" s="38"/>
      <c r="C267" s="39"/>
      <c r="D267" s="211" t="s">
        <v>224</v>
      </c>
      <c r="E267" s="39"/>
      <c r="F267" s="216" t="s">
        <v>1073</v>
      </c>
      <c r="G267" s="39"/>
      <c r="H267" s="39"/>
      <c r="I267" s="213"/>
      <c r="J267" s="39"/>
      <c r="K267" s="39"/>
      <c r="L267" s="43"/>
      <c r="M267" s="252"/>
      <c r="N267" s="253"/>
      <c r="O267" s="254"/>
      <c r="P267" s="254"/>
      <c r="Q267" s="254"/>
      <c r="R267" s="254"/>
      <c r="S267" s="254"/>
      <c r="T267" s="255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224</v>
      </c>
      <c r="AU267" s="16" t="s">
        <v>88</v>
      </c>
    </row>
    <row r="268" s="2" customFormat="1" ht="6.96" customHeight="1">
      <c r="A268" s="37"/>
      <c r="B268" s="65"/>
      <c r="C268" s="66"/>
      <c r="D268" s="66"/>
      <c r="E268" s="66"/>
      <c r="F268" s="66"/>
      <c r="G268" s="66"/>
      <c r="H268" s="66"/>
      <c r="I268" s="66"/>
      <c r="J268" s="66"/>
      <c r="K268" s="66"/>
      <c r="L268" s="43"/>
      <c r="M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</row>
  </sheetData>
  <sheetProtection sheet="1" autoFilter="0" formatColumns="0" formatRows="0" objects="1" scenarios="1" spinCount="100000" saltValue="7doQhRc5AnlSRbjxZJUqHKDCyVPQeuiG9E5fGStjG3LV5O2VTl+8+e/+ZIBkvAkwQUD2I+5sMUhVTNFMRIcahA==" hashValue="vSIrWNmhgYJhErjyzKobXavZl3zXFYr8TXKDxKOlN6U5u9xUQSfBRdX6yFm7IZo3yOoM//i/T+/uS0UrRjHRuw==" algorithmName="SHA-512" password="CC35"/>
  <autoFilter ref="C121:K2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141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953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1074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ROUND((SUM(BE120:BE124)),  2)</f>
        <v>0</v>
      </c>
      <c r="G35" s="37"/>
      <c r="H35" s="37"/>
      <c r="I35" s="163">
        <v>0.20999999999999999</v>
      </c>
      <c r="J35" s="162">
        <f>ROUND(((SUM(BE120:BE124))*I35),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ROUND((SUM(BF120:BF124)),  2)</f>
        <v>0</v>
      </c>
      <c r="G36" s="37"/>
      <c r="H36" s="37"/>
      <c r="I36" s="163">
        <v>0.14999999999999999</v>
      </c>
      <c r="J36" s="162">
        <f>ROUND(((SUM(BF120:BF124))*I36),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ROUND((SUM(BG120:BG124)),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ROUND((SUM(BH120:BH124)),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ROUND((SUM(BI120:BI124)),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953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A.6.2 - Materiál zajištěný objednatelem - NEOCEŇOVAT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953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A.6.2 - Materiál zajištěný objednatelem - NEOCEŇOVAT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SUM(P121:P124)</f>
        <v>0</v>
      </c>
      <c r="Q120" s="103"/>
      <c r="R120" s="195">
        <f>SUM(R121:R124)</f>
        <v>0</v>
      </c>
      <c r="S120" s="103"/>
      <c r="T120" s="196">
        <f>SUM(T121:T124)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SUM(BK121:BK124)</f>
        <v>0</v>
      </c>
    </row>
    <row r="121" s="2" customFormat="1" ht="16.5" customHeight="1">
      <c r="A121" s="37"/>
      <c r="B121" s="38"/>
      <c r="C121" s="239" t="s">
        <v>86</v>
      </c>
      <c r="D121" s="239" t="s">
        <v>338</v>
      </c>
      <c r="E121" s="240" t="s">
        <v>779</v>
      </c>
      <c r="F121" s="241" t="s">
        <v>780</v>
      </c>
      <c r="G121" s="242" t="s">
        <v>192</v>
      </c>
      <c r="H121" s="243">
        <v>68</v>
      </c>
      <c r="I121" s="244"/>
      <c r="J121" s="245">
        <f>ROUND(I121*H121,2)</f>
        <v>0</v>
      </c>
      <c r="K121" s="241" t="s">
        <v>193</v>
      </c>
      <c r="L121" s="246"/>
      <c r="M121" s="247" t="s">
        <v>1</v>
      </c>
      <c r="N121" s="248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245</v>
      </c>
      <c r="AT121" s="209" t="s">
        <v>338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1075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780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 ht="21.75" customHeight="1">
      <c r="A123" s="37"/>
      <c r="B123" s="38"/>
      <c r="C123" s="239" t="s">
        <v>88</v>
      </c>
      <c r="D123" s="239" t="s">
        <v>338</v>
      </c>
      <c r="E123" s="240" t="s">
        <v>1076</v>
      </c>
      <c r="F123" s="241" t="s">
        <v>1077</v>
      </c>
      <c r="G123" s="242" t="s">
        <v>299</v>
      </c>
      <c r="H123" s="243">
        <v>38</v>
      </c>
      <c r="I123" s="244"/>
      <c r="J123" s="245">
        <f>ROUND(I123*H123,2)</f>
        <v>0</v>
      </c>
      <c r="K123" s="241" t="s">
        <v>193</v>
      </c>
      <c r="L123" s="246"/>
      <c r="M123" s="247" t="s">
        <v>1</v>
      </c>
      <c r="N123" s="248" t="s">
        <v>44</v>
      </c>
      <c r="O123" s="90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9" t="s">
        <v>245</v>
      </c>
      <c r="AT123" s="209" t="s">
        <v>338</v>
      </c>
      <c r="AU123" s="209" t="s">
        <v>79</v>
      </c>
      <c r="AY123" s="16" t="s">
        <v>195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6" t="s">
        <v>86</v>
      </c>
      <c r="BK123" s="210">
        <f>ROUND(I123*H123,2)</f>
        <v>0</v>
      </c>
      <c r="BL123" s="16" t="s">
        <v>194</v>
      </c>
      <c r="BM123" s="209" t="s">
        <v>1078</v>
      </c>
    </row>
    <row r="124" s="2" customFormat="1">
      <c r="A124" s="37"/>
      <c r="B124" s="38"/>
      <c r="C124" s="39"/>
      <c r="D124" s="211" t="s">
        <v>197</v>
      </c>
      <c r="E124" s="39"/>
      <c r="F124" s="212" t="s">
        <v>1077</v>
      </c>
      <c r="G124" s="39"/>
      <c r="H124" s="39"/>
      <c r="I124" s="213"/>
      <c r="J124" s="39"/>
      <c r="K124" s="39"/>
      <c r="L124" s="43"/>
      <c r="M124" s="252"/>
      <c r="N124" s="253"/>
      <c r="O124" s="254"/>
      <c r="P124" s="254"/>
      <c r="Q124" s="254"/>
      <c r="R124" s="254"/>
      <c r="S124" s="254"/>
      <c r="T124" s="255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197</v>
      </c>
      <c r="AU124" s="16" t="s">
        <v>79</v>
      </c>
    </row>
    <row r="125" s="2" customFormat="1" ht="6.96" customHeight="1">
      <c r="A125" s="37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43"/>
      <c r="M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</sheetData>
  <sheetProtection sheet="1" autoFilter="0" formatColumns="0" formatRows="0" objects="1" scenarios="1" spinCount="100000" saltValue="vKhZ2x6Jxay9ySsbnWF6zwy4vvcfBLcblgvWW56krePS+c12cd5doh++n0zt9bEfCtbpViHpY46SnsOXRdjjGg==" hashValue="I4czR7FeJ+bnmRsCOI55ZhSaq8LUg0h+sREPNCnBsuCMs83AAXbDLk30W2tw5dGWCij+mk7z/47TfNXGA+JOuA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953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1079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ROUND((SUM(BE120:BE146)),  2)</f>
        <v>0</v>
      </c>
      <c r="G35" s="37"/>
      <c r="H35" s="37"/>
      <c r="I35" s="163">
        <v>0.20999999999999999</v>
      </c>
      <c r="J35" s="162">
        <f>ROUND(((SUM(BE120:BE146))*I35),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ROUND((SUM(BF120:BF146)),  2)</f>
        <v>0</v>
      </c>
      <c r="G36" s="37"/>
      <c r="H36" s="37"/>
      <c r="I36" s="163">
        <v>0.14999999999999999</v>
      </c>
      <c r="J36" s="162">
        <f>ROUND(((SUM(BF120:BF146))*I36),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ROUND((SUM(BG120:BG146)),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ROUND((SUM(BH120:BH146)),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ROUND((SUM(BI120:BI146)),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953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A.6.3 - Přeprava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953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A.6.3 - Přeprava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SUM(P121:P146)</f>
        <v>0</v>
      </c>
      <c r="Q120" s="103"/>
      <c r="R120" s="195">
        <f>SUM(R121:R146)</f>
        <v>0</v>
      </c>
      <c r="S120" s="103"/>
      <c r="T120" s="196">
        <f>SUM(T121:T146)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SUM(BK121:BK146)</f>
        <v>0</v>
      </c>
    </row>
    <row r="121" s="2" customFormat="1" ht="55.5" customHeight="1">
      <c r="A121" s="37"/>
      <c r="B121" s="38"/>
      <c r="C121" s="198" t="s">
        <v>86</v>
      </c>
      <c r="D121" s="198" t="s">
        <v>189</v>
      </c>
      <c r="E121" s="199" t="s">
        <v>477</v>
      </c>
      <c r="F121" s="200" t="s">
        <v>478</v>
      </c>
      <c r="G121" s="201" t="s">
        <v>213</v>
      </c>
      <c r="H121" s="202">
        <v>133.61699999999999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214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214</v>
      </c>
      <c r="BM121" s="209" t="s">
        <v>1080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480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428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39"/>
      <c r="D124" s="211" t="s">
        <v>224</v>
      </c>
      <c r="E124" s="39"/>
      <c r="F124" s="216" t="s">
        <v>1081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224</v>
      </c>
      <c r="AU124" s="16" t="s">
        <v>79</v>
      </c>
    </row>
    <row r="125" s="10" customFormat="1">
      <c r="A125" s="10"/>
      <c r="B125" s="217"/>
      <c r="C125" s="218"/>
      <c r="D125" s="211" t="s">
        <v>207</v>
      </c>
      <c r="E125" s="219" t="s">
        <v>1</v>
      </c>
      <c r="F125" s="220" t="s">
        <v>1082</v>
      </c>
      <c r="G125" s="218"/>
      <c r="H125" s="221">
        <v>108.09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27" t="s">
        <v>207</v>
      </c>
      <c r="AU125" s="227" t="s">
        <v>79</v>
      </c>
      <c r="AV125" s="10" t="s">
        <v>88</v>
      </c>
      <c r="AW125" s="10" t="s">
        <v>34</v>
      </c>
      <c r="AX125" s="10" t="s">
        <v>79</v>
      </c>
      <c r="AY125" s="227" t="s">
        <v>195</v>
      </c>
    </row>
    <row r="126" s="10" customFormat="1">
      <c r="A126" s="10"/>
      <c r="B126" s="217"/>
      <c r="C126" s="218"/>
      <c r="D126" s="211" t="s">
        <v>207</v>
      </c>
      <c r="E126" s="219" t="s">
        <v>1</v>
      </c>
      <c r="F126" s="220" t="s">
        <v>1083</v>
      </c>
      <c r="G126" s="218"/>
      <c r="H126" s="221">
        <v>25.527000000000001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27" t="s">
        <v>207</v>
      </c>
      <c r="AU126" s="227" t="s">
        <v>79</v>
      </c>
      <c r="AV126" s="10" t="s">
        <v>88</v>
      </c>
      <c r="AW126" s="10" t="s">
        <v>34</v>
      </c>
      <c r="AX126" s="10" t="s">
        <v>79</v>
      </c>
      <c r="AY126" s="227" t="s">
        <v>195</v>
      </c>
    </row>
    <row r="127" s="11" customFormat="1">
      <c r="A127" s="11"/>
      <c r="B127" s="228"/>
      <c r="C127" s="229"/>
      <c r="D127" s="211" t="s">
        <v>207</v>
      </c>
      <c r="E127" s="230" t="s">
        <v>1</v>
      </c>
      <c r="F127" s="231" t="s">
        <v>209</v>
      </c>
      <c r="G127" s="229"/>
      <c r="H127" s="232">
        <v>133.61700000000002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38" t="s">
        <v>207</v>
      </c>
      <c r="AU127" s="238" t="s">
        <v>79</v>
      </c>
      <c r="AV127" s="11" t="s">
        <v>194</v>
      </c>
      <c r="AW127" s="11" t="s">
        <v>34</v>
      </c>
      <c r="AX127" s="11" t="s">
        <v>86</v>
      </c>
      <c r="AY127" s="238" t="s">
        <v>195</v>
      </c>
    </row>
    <row r="128" s="2" customFormat="1">
      <c r="A128" s="37"/>
      <c r="B128" s="38"/>
      <c r="C128" s="198" t="s">
        <v>88</v>
      </c>
      <c r="D128" s="198" t="s">
        <v>189</v>
      </c>
      <c r="E128" s="199" t="s">
        <v>418</v>
      </c>
      <c r="F128" s="200" t="s">
        <v>419</v>
      </c>
      <c r="G128" s="201" t="s">
        <v>213</v>
      </c>
      <c r="H128" s="202">
        <v>7.8300000000000001</v>
      </c>
      <c r="I128" s="203"/>
      <c r="J128" s="204">
        <f>ROUND(I128*H128,2)</f>
        <v>0</v>
      </c>
      <c r="K128" s="200" t="s">
        <v>193</v>
      </c>
      <c r="L128" s="43"/>
      <c r="M128" s="205" t="s">
        <v>1</v>
      </c>
      <c r="N128" s="206" t="s">
        <v>44</v>
      </c>
      <c r="O128" s="90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9" t="s">
        <v>214</v>
      </c>
      <c r="AT128" s="209" t="s">
        <v>189</v>
      </c>
      <c r="AU128" s="209" t="s">
        <v>79</v>
      </c>
      <c r="AY128" s="16" t="s">
        <v>195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6" t="s">
        <v>86</v>
      </c>
      <c r="BK128" s="210">
        <f>ROUND(I128*H128,2)</f>
        <v>0</v>
      </c>
      <c r="BL128" s="16" t="s">
        <v>214</v>
      </c>
      <c r="BM128" s="209" t="s">
        <v>1084</v>
      </c>
    </row>
    <row r="129" s="2" customFormat="1">
      <c r="A129" s="37"/>
      <c r="B129" s="38"/>
      <c r="C129" s="39"/>
      <c r="D129" s="211" t="s">
        <v>197</v>
      </c>
      <c r="E129" s="39"/>
      <c r="F129" s="212" t="s">
        <v>421</v>
      </c>
      <c r="G129" s="39"/>
      <c r="H129" s="39"/>
      <c r="I129" s="213"/>
      <c r="J129" s="39"/>
      <c r="K129" s="39"/>
      <c r="L129" s="43"/>
      <c r="M129" s="214"/>
      <c r="N129" s="21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197</v>
      </c>
      <c r="AU129" s="16" t="s">
        <v>79</v>
      </c>
    </row>
    <row r="130" s="2" customFormat="1">
      <c r="A130" s="37"/>
      <c r="B130" s="38"/>
      <c r="C130" s="39"/>
      <c r="D130" s="211" t="s">
        <v>199</v>
      </c>
      <c r="E130" s="39"/>
      <c r="F130" s="216" t="s">
        <v>415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199</v>
      </c>
      <c r="AU130" s="16" t="s">
        <v>79</v>
      </c>
    </row>
    <row r="131" s="2" customFormat="1">
      <c r="A131" s="37"/>
      <c r="B131" s="38"/>
      <c r="C131" s="39"/>
      <c r="D131" s="211" t="s">
        <v>224</v>
      </c>
      <c r="E131" s="39"/>
      <c r="F131" s="216" t="s">
        <v>1085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224</v>
      </c>
      <c r="AU131" s="16" t="s">
        <v>79</v>
      </c>
    </row>
    <row r="132" s="10" customFormat="1">
      <c r="A132" s="10"/>
      <c r="B132" s="217"/>
      <c r="C132" s="218"/>
      <c r="D132" s="211" t="s">
        <v>207</v>
      </c>
      <c r="E132" s="219" t="s">
        <v>1</v>
      </c>
      <c r="F132" s="220" t="s">
        <v>1086</v>
      </c>
      <c r="G132" s="218"/>
      <c r="H132" s="221">
        <v>7.8300000000000001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7" t="s">
        <v>207</v>
      </c>
      <c r="AU132" s="227" t="s">
        <v>79</v>
      </c>
      <c r="AV132" s="10" t="s">
        <v>88</v>
      </c>
      <c r="AW132" s="10" t="s">
        <v>34</v>
      </c>
      <c r="AX132" s="10" t="s">
        <v>86</v>
      </c>
      <c r="AY132" s="227" t="s">
        <v>195</v>
      </c>
    </row>
    <row r="133" s="2" customFormat="1" ht="55.5" customHeight="1">
      <c r="A133" s="37"/>
      <c r="B133" s="38"/>
      <c r="C133" s="198" t="s">
        <v>210</v>
      </c>
      <c r="D133" s="198" t="s">
        <v>189</v>
      </c>
      <c r="E133" s="199" t="s">
        <v>945</v>
      </c>
      <c r="F133" s="200" t="s">
        <v>946</v>
      </c>
      <c r="G133" s="201" t="s">
        <v>213</v>
      </c>
      <c r="H133" s="202">
        <v>70.144999999999996</v>
      </c>
      <c r="I133" s="203"/>
      <c r="J133" s="204">
        <f>ROUND(I133*H133,2)</f>
        <v>0</v>
      </c>
      <c r="K133" s="200" t="s">
        <v>193</v>
      </c>
      <c r="L133" s="43"/>
      <c r="M133" s="205" t="s">
        <v>1</v>
      </c>
      <c r="N133" s="206" t="s">
        <v>44</v>
      </c>
      <c r="O133" s="90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9" t="s">
        <v>214</v>
      </c>
      <c r="AT133" s="209" t="s">
        <v>189</v>
      </c>
      <c r="AU133" s="209" t="s">
        <v>79</v>
      </c>
      <c r="AY133" s="16" t="s">
        <v>195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6" t="s">
        <v>86</v>
      </c>
      <c r="BK133" s="210">
        <f>ROUND(I133*H133,2)</f>
        <v>0</v>
      </c>
      <c r="BL133" s="16" t="s">
        <v>214</v>
      </c>
      <c r="BM133" s="209" t="s">
        <v>1087</v>
      </c>
    </row>
    <row r="134" s="2" customFormat="1">
      <c r="A134" s="37"/>
      <c r="B134" s="38"/>
      <c r="C134" s="39"/>
      <c r="D134" s="211" t="s">
        <v>197</v>
      </c>
      <c r="E134" s="39"/>
      <c r="F134" s="212" t="s">
        <v>948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197</v>
      </c>
      <c r="AU134" s="16" t="s">
        <v>79</v>
      </c>
    </row>
    <row r="135" s="2" customFormat="1">
      <c r="A135" s="37"/>
      <c r="B135" s="38"/>
      <c r="C135" s="39"/>
      <c r="D135" s="211" t="s">
        <v>199</v>
      </c>
      <c r="E135" s="39"/>
      <c r="F135" s="216" t="s">
        <v>428</v>
      </c>
      <c r="G135" s="39"/>
      <c r="H135" s="39"/>
      <c r="I135" s="213"/>
      <c r="J135" s="39"/>
      <c r="K135" s="39"/>
      <c r="L135" s="43"/>
      <c r="M135" s="214"/>
      <c r="N135" s="21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199</v>
      </c>
      <c r="AU135" s="16" t="s">
        <v>79</v>
      </c>
    </row>
    <row r="136" s="2" customFormat="1">
      <c r="A136" s="37"/>
      <c r="B136" s="38"/>
      <c r="C136" s="39"/>
      <c r="D136" s="211" t="s">
        <v>224</v>
      </c>
      <c r="E136" s="39"/>
      <c r="F136" s="216" t="s">
        <v>1088</v>
      </c>
      <c r="G136" s="39"/>
      <c r="H136" s="39"/>
      <c r="I136" s="213"/>
      <c r="J136" s="39"/>
      <c r="K136" s="39"/>
      <c r="L136" s="43"/>
      <c r="M136" s="214"/>
      <c r="N136" s="21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224</v>
      </c>
      <c r="AU136" s="16" t="s">
        <v>79</v>
      </c>
    </row>
    <row r="137" s="10" customFormat="1">
      <c r="A137" s="10"/>
      <c r="B137" s="217"/>
      <c r="C137" s="218"/>
      <c r="D137" s="211" t="s">
        <v>207</v>
      </c>
      <c r="E137" s="219" t="s">
        <v>1</v>
      </c>
      <c r="F137" s="220" t="s">
        <v>1089</v>
      </c>
      <c r="G137" s="218"/>
      <c r="H137" s="221">
        <v>70.144999999999996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7" t="s">
        <v>207</v>
      </c>
      <c r="AU137" s="227" t="s">
        <v>79</v>
      </c>
      <c r="AV137" s="10" t="s">
        <v>88</v>
      </c>
      <c r="AW137" s="10" t="s">
        <v>34</v>
      </c>
      <c r="AX137" s="10" t="s">
        <v>86</v>
      </c>
      <c r="AY137" s="227" t="s">
        <v>195</v>
      </c>
    </row>
    <row r="138" s="2" customFormat="1">
      <c r="A138" s="37"/>
      <c r="B138" s="38"/>
      <c r="C138" s="198" t="s">
        <v>194</v>
      </c>
      <c r="D138" s="198" t="s">
        <v>189</v>
      </c>
      <c r="E138" s="199" t="s">
        <v>431</v>
      </c>
      <c r="F138" s="200" t="s">
        <v>432</v>
      </c>
      <c r="G138" s="201" t="s">
        <v>299</v>
      </c>
      <c r="H138" s="202">
        <v>2</v>
      </c>
      <c r="I138" s="203"/>
      <c r="J138" s="204">
        <f>ROUND(I138*H138,2)</f>
        <v>0</v>
      </c>
      <c r="K138" s="200" t="s">
        <v>193</v>
      </c>
      <c r="L138" s="43"/>
      <c r="M138" s="205" t="s">
        <v>1</v>
      </c>
      <c r="N138" s="206" t="s">
        <v>44</v>
      </c>
      <c r="O138" s="90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9" t="s">
        <v>214</v>
      </c>
      <c r="AT138" s="209" t="s">
        <v>189</v>
      </c>
      <c r="AU138" s="209" t="s">
        <v>79</v>
      </c>
      <c r="AY138" s="16" t="s">
        <v>195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6" t="s">
        <v>86</v>
      </c>
      <c r="BK138" s="210">
        <f>ROUND(I138*H138,2)</f>
        <v>0</v>
      </c>
      <c r="BL138" s="16" t="s">
        <v>214</v>
      </c>
      <c r="BM138" s="209" t="s">
        <v>1090</v>
      </c>
    </row>
    <row r="139" s="2" customFormat="1">
      <c r="A139" s="37"/>
      <c r="B139" s="38"/>
      <c r="C139" s="39"/>
      <c r="D139" s="211" t="s">
        <v>197</v>
      </c>
      <c r="E139" s="39"/>
      <c r="F139" s="212" t="s">
        <v>434</v>
      </c>
      <c r="G139" s="39"/>
      <c r="H139" s="39"/>
      <c r="I139" s="213"/>
      <c r="J139" s="39"/>
      <c r="K139" s="39"/>
      <c r="L139" s="43"/>
      <c r="M139" s="214"/>
      <c r="N139" s="21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197</v>
      </c>
      <c r="AU139" s="16" t="s">
        <v>79</v>
      </c>
    </row>
    <row r="140" s="2" customFormat="1">
      <c r="A140" s="37"/>
      <c r="B140" s="38"/>
      <c r="C140" s="39"/>
      <c r="D140" s="211" t="s">
        <v>199</v>
      </c>
      <c r="E140" s="39"/>
      <c r="F140" s="216" t="s">
        <v>435</v>
      </c>
      <c r="G140" s="39"/>
      <c r="H140" s="39"/>
      <c r="I140" s="213"/>
      <c r="J140" s="39"/>
      <c r="K140" s="39"/>
      <c r="L140" s="43"/>
      <c r="M140" s="214"/>
      <c r="N140" s="21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199</v>
      </c>
      <c r="AU140" s="16" t="s">
        <v>79</v>
      </c>
    </row>
    <row r="141" s="2" customFormat="1">
      <c r="A141" s="37"/>
      <c r="B141" s="38"/>
      <c r="C141" s="39"/>
      <c r="D141" s="211" t="s">
        <v>224</v>
      </c>
      <c r="E141" s="39"/>
      <c r="F141" s="216" t="s">
        <v>1091</v>
      </c>
      <c r="G141" s="39"/>
      <c r="H141" s="39"/>
      <c r="I141" s="213"/>
      <c r="J141" s="39"/>
      <c r="K141" s="39"/>
      <c r="L141" s="43"/>
      <c r="M141" s="214"/>
      <c r="N141" s="21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224</v>
      </c>
      <c r="AU141" s="16" t="s">
        <v>79</v>
      </c>
    </row>
    <row r="142" s="2" customFormat="1" ht="66.75" customHeight="1">
      <c r="A142" s="37"/>
      <c r="B142" s="38"/>
      <c r="C142" s="198" t="s">
        <v>226</v>
      </c>
      <c r="D142" s="198" t="s">
        <v>189</v>
      </c>
      <c r="E142" s="199" t="s">
        <v>424</v>
      </c>
      <c r="F142" s="200" t="s">
        <v>425</v>
      </c>
      <c r="G142" s="201" t="s">
        <v>213</v>
      </c>
      <c r="H142" s="202">
        <v>10.83</v>
      </c>
      <c r="I142" s="203"/>
      <c r="J142" s="204">
        <f>ROUND(I142*H142,2)</f>
        <v>0</v>
      </c>
      <c r="K142" s="200" t="s">
        <v>193</v>
      </c>
      <c r="L142" s="43"/>
      <c r="M142" s="205" t="s">
        <v>1</v>
      </c>
      <c r="N142" s="206" t="s">
        <v>44</v>
      </c>
      <c r="O142" s="90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9" t="s">
        <v>214</v>
      </c>
      <c r="AT142" s="209" t="s">
        <v>189</v>
      </c>
      <c r="AU142" s="209" t="s">
        <v>79</v>
      </c>
      <c r="AY142" s="16" t="s">
        <v>195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6" t="s">
        <v>86</v>
      </c>
      <c r="BK142" s="210">
        <f>ROUND(I142*H142,2)</f>
        <v>0</v>
      </c>
      <c r="BL142" s="16" t="s">
        <v>214</v>
      </c>
      <c r="BM142" s="209" t="s">
        <v>1092</v>
      </c>
    </row>
    <row r="143" s="2" customFormat="1">
      <c r="A143" s="37"/>
      <c r="B143" s="38"/>
      <c r="C143" s="39"/>
      <c r="D143" s="211" t="s">
        <v>197</v>
      </c>
      <c r="E143" s="39"/>
      <c r="F143" s="212" t="s">
        <v>427</v>
      </c>
      <c r="G143" s="39"/>
      <c r="H143" s="39"/>
      <c r="I143" s="213"/>
      <c r="J143" s="39"/>
      <c r="K143" s="39"/>
      <c r="L143" s="43"/>
      <c r="M143" s="214"/>
      <c r="N143" s="21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197</v>
      </c>
      <c r="AU143" s="16" t="s">
        <v>79</v>
      </c>
    </row>
    <row r="144" s="2" customFormat="1">
      <c r="A144" s="37"/>
      <c r="B144" s="38"/>
      <c r="C144" s="39"/>
      <c r="D144" s="211" t="s">
        <v>199</v>
      </c>
      <c r="E144" s="39"/>
      <c r="F144" s="216" t="s">
        <v>428</v>
      </c>
      <c r="G144" s="39"/>
      <c r="H144" s="39"/>
      <c r="I144" s="213"/>
      <c r="J144" s="39"/>
      <c r="K144" s="39"/>
      <c r="L144" s="43"/>
      <c r="M144" s="214"/>
      <c r="N144" s="21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199</v>
      </c>
      <c r="AU144" s="16" t="s">
        <v>79</v>
      </c>
    </row>
    <row r="145" s="2" customFormat="1">
      <c r="A145" s="37"/>
      <c r="B145" s="38"/>
      <c r="C145" s="39"/>
      <c r="D145" s="211" t="s">
        <v>224</v>
      </c>
      <c r="E145" s="39"/>
      <c r="F145" s="216" t="s">
        <v>1093</v>
      </c>
      <c r="G145" s="39"/>
      <c r="H145" s="39"/>
      <c r="I145" s="213"/>
      <c r="J145" s="39"/>
      <c r="K145" s="39"/>
      <c r="L145" s="43"/>
      <c r="M145" s="214"/>
      <c r="N145" s="21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224</v>
      </c>
      <c r="AU145" s="16" t="s">
        <v>79</v>
      </c>
    </row>
    <row r="146" s="10" customFormat="1">
      <c r="A146" s="10"/>
      <c r="B146" s="217"/>
      <c r="C146" s="218"/>
      <c r="D146" s="211" t="s">
        <v>207</v>
      </c>
      <c r="E146" s="219" t="s">
        <v>1</v>
      </c>
      <c r="F146" s="220" t="s">
        <v>1094</v>
      </c>
      <c r="G146" s="218"/>
      <c r="H146" s="221">
        <v>10.83</v>
      </c>
      <c r="I146" s="222"/>
      <c r="J146" s="218"/>
      <c r="K146" s="218"/>
      <c r="L146" s="223"/>
      <c r="M146" s="256"/>
      <c r="N146" s="257"/>
      <c r="O146" s="257"/>
      <c r="P146" s="257"/>
      <c r="Q146" s="257"/>
      <c r="R146" s="257"/>
      <c r="S146" s="257"/>
      <c r="T146" s="258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27" t="s">
        <v>207</v>
      </c>
      <c r="AU146" s="227" t="s">
        <v>79</v>
      </c>
      <c r="AV146" s="10" t="s">
        <v>88</v>
      </c>
      <c r="AW146" s="10" t="s">
        <v>34</v>
      </c>
      <c r="AX146" s="10" t="s">
        <v>86</v>
      </c>
      <c r="AY146" s="227" t="s">
        <v>195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+ioQ1F+FayR0M23HlX83KETKuN3pNRPrtcSK9twZ5dYFObsipV8hiYztwKRRi3XH0crplK2nzpkxp1mhOU/+ng==" hashValue="iToCsy7MH6TqCs4QTiYcDeiR2bQ7Rb5nNNFXbgFvsEW7nlyV8X6v/pHFPlfAUtfYN2tjmzKVFZjrcogaYJoNbA==" algorithmName="SHA-512" password="CC35"/>
  <autoFilter ref="C119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148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1095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1096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ROUND((SUM(BE120:BE185)),  2)</f>
        <v>0</v>
      </c>
      <c r="G35" s="37"/>
      <c r="H35" s="37"/>
      <c r="I35" s="163">
        <v>0.20999999999999999</v>
      </c>
      <c r="J35" s="162">
        <f>ROUND(((SUM(BE120:BE185))*I35),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ROUND((SUM(BF120:BF185)),  2)</f>
        <v>0</v>
      </c>
      <c r="G36" s="37"/>
      <c r="H36" s="37"/>
      <c r="I36" s="163">
        <v>0.14999999999999999</v>
      </c>
      <c r="J36" s="162">
        <f>ROUND(((SUM(BF120:BF185))*I36),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ROUND((SUM(BG120:BG185)),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ROUND((SUM(BH120:BH185)),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ROUND((SUM(BI120:BI185)),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1095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A.7.1 - Práce na přejezdu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1095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A.7.1 - Práce na přejezdu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SUM(P121:P185)</f>
        <v>0</v>
      </c>
      <c r="Q120" s="103"/>
      <c r="R120" s="195">
        <f>SUM(R121:R185)</f>
        <v>49.474319999999999</v>
      </c>
      <c r="S120" s="103"/>
      <c r="T120" s="196">
        <f>SUM(T121:T185)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SUM(BK121:BK185)</f>
        <v>0</v>
      </c>
    </row>
    <row r="121" s="2" customFormat="1">
      <c r="A121" s="37"/>
      <c r="B121" s="38"/>
      <c r="C121" s="198" t="s">
        <v>86</v>
      </c>
      <c r="D121" s="198" t="s">
        <v>189</v>
      </c>
      <c r="E121" s="199" t="s">
        <v>1097</v>
      </c>
      <c r="F121" s="200" t="s">
        <v>1098</v>
      </c>
      <c r="G121" s="201" t="s">
        <v>192</v>
      </c>
      <c r="H121" s="202">
        <v>3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194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1099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1100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609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198" t="s">
        <v>88</v>
      </c>
      <c r="D124" s="198" t="s">
        <v>189</v>
      </c>
      <c r="E124" s="199" t="s">
        <v>1101</v>
      </c>
      <c r="F124" s="200" t="s">
        <v>1102</v>
      </c>
      <c r="G124" s="201" t="s">
        <v>192</v>
      </c>
      <c r="H124" s="202">
        <v>6</v>
      </c>
      <c r="I124" s="203"/>
      <c r="J124" s="204">
        <f>ROUND(I124*H124,2)</f>
        <v>0</v>
      </c>
      <c r="K124" s="200" t="s">
        <v>193</v>
      </c>
      <c r="L124" s="43"/>
      <c r="M124" s="205" t="s">
        <v>1</v>
      </c>
      <c r="N124" s="206" t="s">
        <v>44</v>
      </c>
      <c r="O124" s="90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194</v>
      </c>
      <c r="AT124" s="209" t="s">
        <v>189</v>
      </c>
      <c r="AU124" s="209" t="s">
        <v>79</v>
      </c>
      <c r="AY124" s="16" t="s">
        <v>195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86</v>
      </c>
      <c r="BK124" s="210">
        <f>ROUND(I124*H124,2)</f>
        <v>0</v>
      </c>
      <c r="BL124" s="16" t="s">
        <v>194</v>
      </c>
      <c r="BM124" s="209" t="s">
        <v>1103</v>
      </c>
    </row>
    <row r="125" s="2" customFormat="1">
      <c r="A125" s="37"/>
      <c r="B125" s="38"/>
      <c r="C125" s="39"/>
      <c r="D125" s="211" t="s">
        <v>197</v>
      </c>
      <c r="E125" s="39"/>
      <c r="F125" s="212" t="s">
        <v>1104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197</v>
      </c>
      <c r="AU125" s="16" t="s">
        <v>79</v>
      </c>
    </row>
    <row r="126" s="2" customFormat="1">
      <c r="A126" s="37"/>
      <c r="B126" s="38"/>
      <c r="C126" s="39"/>
      <c r="D126" s="211" t="s">
        <v>199</v>
      </c>
      <c r="E126" s="39"/>
      <c r="F126" s="216" t="s">
        <v>1105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199</v>
      </c>
      <c r="AU126" s="16" t="s">
        <v>79</v>
      </c>
    </row>
    <row r="127" s="2" customFormat="1">
      <c r="A127" s="37"/>
      <c r="B127" s="38"/>
      <c r="C127" s="198" t="s">
        <v>210</v>
      </c>
      <c r="D127" s="198" t="s">
        <v>189</v>
      </c>
      <c r="E127" s="199" t="s">
        <v>1106</v>
      </c>
      <c r="F127" s="200" t="s">
        <v>1107</v>
      </c>
      <c r="G127" s="201" t="s">
        <v>203</v>
      </c>
      <c r="H127" s="202">
        <v>3.8999999999999999</v>
      </c>
      <c r="I127" s="203"/>
      <c r="J127" s="204">
        <f>ROUND(I127*H127,2)</f>
        <v>0</v>
      </c>
      <c r="K127" s="200" t="s">
        <v>193</v>
      </c>
      <c r="L127" s="43"/>
      <c r="M127" s="205" t="s">
        <v>1</v>
      </c>
      <c r="N127" s="206" t="s">
        <v>44</v>
      </c>
      <c r="O127" s="90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194</v>
      </c>
      <c r="AT127" s="209" t="s">
        <v>189</v>
      </c>
      <c r="AU127" s="209" t="s">
        <v>79</v>
      </c>
      <c r="AY127" s="16" t="s">
        <v>195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86</v>
      </c>
      <c r="BK127" s="210">
        <f>ROUND(I127*H127,2)</f>
        <v>0</v>
      </c>
      <c r="BL127" s="16" t="s">
        <v>194</v>
      </c>
      <c r="BM127" s="209" t="s">
        <v>1108</v>
      </c>
    </row>
    <row r="128" s="2" customFormat="1">
      <c r="A128" s="37"/>
      <c r="B128" s="38"/>
      <c r="C128" s="39"/>
      <c r="D128" s="211" t="s">
        <v>197</v>
      </c>
      <c r="E128" s="39"/>
      <c r="F128" s="212" t="s">
        <v>1109</v>
      </c>
      <c r="G128" s="39"/>
      <c r="H128" s="39"/>
      <c r="I128" s="213"/>
      <c r="J128" s="39"/>
      <c r="K128" s="39"/>
      <c r="L128" s="43"/>
      <c r="M128" s="214"/>
      <c r="N128" s="21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197</v>
      </c>
      <c r="AU128" s="16" t="s">
        <v>79</v>
      </c>
    </row>
    <row r="129" s="2" customFormat="1">
      <c r="A129" s="37"/>
      <c r="B129" s="38"/>
      <c r="C129" s="39"/>
      <c r="D129" s="211" t="s">
        <v>199</v>
      </c>
      <c r="E129" s="39"/>
      <c r="F129" s="216" t="s">
        <v>609</v>
      </c>
      <c r="G129" s="39"/>
      <c r="H129" s="39"/>
      <c r="I129" s="213"/>
      <c r="J129" s="39"/>
      <c r="K129" s="39"/>
      <c r="L129" s="43"/>
      <c r="M129" s="214"/>
      <c r="N129" s="21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199</v>
      </c>
      <c r="AU129" s="16" t="s">
        <v>79</v>
      </c>
    </row>
    <row r="130" s="2" customFormat="1">
      <c r="A130" s="37"/>
      <c r="B130" s="38"/>
      <c r="C130" s="39"/>
      <c r="D130" s="211" t="s">
        <v>224</v>
      </c>
      <c r="E130" s="39"/>
      <c r="F130" s="216" t="s">
        <v>1110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224</v>
      </c>
      <c r="AU130" s="16" t="s">
        <v>79</v>
      </c>
    </row>
    <row r="131" s="10" customFormat="1">
      <c r="A131" s="10"/>
      <c r="B131" s="217"/>
      <c r="C131" s="218"/>
      <c r="D131" s="211" t="s">
        <v>207</v>
      </c>
      <c r="E131" s="219" t="s">
        <v>1</v>
      </c>
      <c r="F131" s="220" t="s">
        <v>1111</v>
      </c>
      <c r="G131" s="218"/>
      <c r="H131" s="221">
        <v>3.8999999999999999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27" t="s">
        <v>207</v>
      </c>
      <c r="AU131" s="227" t="s">
        <v>79</v>
      </c>
      <c r="AV131" s="10" t="s">
        <v>88</v>
      </c>
      <c r="AW131" s="10" t="s">
        <v>34</v>
      </c>
      <c r="AX131" s="10" t="s">
        <v>86</v>
      </c>
      <c r="AY131" s="227" t="s">
        <v>195</v>
      </c>
    </row>
    <row r="132" s="2" customFormat="1" ht="21.75" customHeight="1">
      <c r="A132" s="37"/>
      <c r="B132" s="38"/>
      <c r="C132" s="198" t="s">
        <v>194</v>
      </c>
      <c r="D132" s="198" t="s">
        <v>189</v>
      </c>
      <c r="E132" s="199" t="s">
        <v>653</v>
      </c>
      <c r="F132" s="200" t="s">
        <v>654</v>
      </c>
      <c r="G132" s="201" t="s">
        <v>299</v>
      </c>
      <c r="H132" s="202">
        <v>2</v>
      </c>
      <c r="I132" s="203"/>
      <c r="J132" s="204">
        <f>ROUND(I132*H132,2)</f>
        <v>0</v>
      </c>
      <c r="K132" s="200" t="s">
        <v>193</v>
      </c>
      <c r="L132" s="43"/>
      <c r="M132" s="205" t="s">
        <v>1</v>
      </c>
      <c r="N132" s="206" t="s">
        <v>44</v>
      </c>
      <c r="O132" s="90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9" t="s">
        <v>194</v>
      </c>
      <c r="AT132" s="209" t="s">
        <v>189</v>
      </c>
      <c r="AU132" s="209" t="s">
        <v>79</v>
      </c>
      <c r="AY132" s="16" t="s">
        <v>195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6" t="s">
        <v>86</v>
      </c>
      <c r="BK132" s="210">
        <f>ROUND(I132*H132,2)</f>
        <v>0</v>
      </c>
      <c r="BL132" s="16" t="s">
        <v>194</v>
      </c>
      <c r="BM132" s="209" t="s">
        <v>1112</v>
      </c>
    </row>
    <row r="133" s="2" customFormat="1">
      <c r="A133" s="37"/>
      <c r="B133" s="38"/>
      <c r="C133" s="39"/>
      <c r="D133" s="211" t="s">
        <v>197</v>
      </c>
      <c r="E133" s="39"/>
      <c r="F133" s="212" t="s">
        <v>656</v>
      </c>
      <c r="G133" s="39"/>
      <c r="H133" s="39"/>
      <c r="I133" s="213"/>
      <c r="J133" s="39"/>
      <c r="K133" s="39"/>
      <c r="L133" s="43"/>
      <c r="M133" s="214"/>
      <c r="N133" s="21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197</v>
      </c>
      <c r="AU133" s="16" t="s">
        <v>79</v>
      </c>
    </row>
    <row r="134" s="2" customFormat="1">
      <c r="A134" s="37"/>
      <c r="B134" s="38"/>
      <c r="C134" s="39"/>
      <c r="D134" s="211" t="s">
        <v>199</v>
      </c>
      <c r="E134" s="39"/>
      <c r="F134" s="216" t="s">
        <v>609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199</v>
      </c>
      <c r="AU134" s="16" t="s">
        <v>79</v>
      </c>
    </row>
    <row r="135" s="2" customFormat="1" ht="16.5" customHeight="1">
      <c r="A135" s="37"/>
      <c r="B135" s="38"/>
      <c r="C135" s="198" t="s">
        <v>226</v>
      </c>
      <c r="D135" s="198" t="s">
        <v>189</v>
      </c>
      <c r="E135" s="199" t="s">
        <v>718</v>
      </c>
      <c r="F135" s="200" t="s">
        <v>719</v>
      </c>
      <c r="G135" s="201" t="s">
        <v>299</v>
      </c>
      <c r="H135" s="202">
        <v>2</v>
      </c>
      <c r="I135" s="203"/>
      <c r="J135" s="204">
        <f>ROUND(I135*H135,2)</f>
        <v>0</v>
      </c>
      <c r="K135" s="200" t="s">
        <v>193</v>
      </c>
      <c r="L135" s="43"/>
      <c r="M135" s="205" t="s">
        <v>1</v>
      </c>
      <c r="N135" s="206" t="s">
        <v>44</v>
      </c>
      <c r="O135" s="90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9" t="s">
        <v>194</v>
      </c>
      <c r="AT135" s="209" t="s">
        <v>189</v>
      </c>
      <c r="AU135" s="209" t="s">
        <v>79</v>
      </c>
      <c r="AY135" s="16" t="s">
        <v>195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6" t="s">
        <v>86</v>
      </c>
      <c r="BK135" s="210">
        <f>ROUND(I135*H135,2)</f>
        <v>0</v>
      </c>
      <c r="BL135" s="16" t="s">
        <v>194</v>
      </c>
      <c r="BM135" s="209" t="s">
        <v>1113</v>
      </c>
    </row>
    <row r="136" s="2" customFormat="1">
      <c r="A136" s="37"/>
      <c r="B136" s="38"/>
      <c r="C136" s="39"/>
      <c r="D136" s="211" t="s">
        <v>197</v>
      </c>
      <c r="E136" s="39"/>
      <c r="F136" s="212" t="s">
        <v>721</v>
      </c>
      <c r="G136" s="39"/>
      <c r="H136" s="39"/>
      <c r="I136" s="213"/>
      <c r="J136" s="39"/>
      <c r="K136" s="39"/>
      <c r="L136" s="43"/>
      <c r="M136" s="214"/>
      <c r="N136" s="21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197</v>
      </c>
      <c r="AU136" s="16" t="s">
        <v>79</v>
      </c>
    </row>
    <row r="137" s="2" customFormat="1">
      <c r="A137" s="37"/>
      <c r="B137" s="38"/>
      <c r="C137" s="39"/>
      <c r="D137" s="211" t="s">
        <v>199</v>
      </c>
      <c r="E137" s="39"/>
      <c r="F137" s="216" t="s">
        <v>713</v>
      </c>
      <c r="G137" s="39"/>
      <c r="H137" s="39"/>
      <c r="I137" s="213"/>
      <c r="J137" s="39"/>
      <c r="K137" s="39"/>
      <c r="L137" s="43"/>
      <c r="M137" s="214"/>
      <c r="N137" s="21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199</v>
      </c>
      <c r="AU137" s="16" t="s">
        <v>79</v>
      </c>
    </row>
    <row r="138" s="2" customFormat="1">
      <c r="A138" s="37"/>
      <c r="B138" s="38"/>
      <c r="C138" s="39"/>
      <c r="D138" s="211" t="s">
        <v>224</v>
      </c>
      <c r="E138" s="39"/>
      <c r="F138" s="216" t="s">
        <v>722</v>
      </c>
      <c r="G138" s="39"/>
      <c r="H138" s="39"/>
      <c r="I138" s="213"/>
      <c r="J138" s="39"/>
      <c r="K138" s="39"/>
      <c r="L138" s="43"/>
      <c r="M138" s="214"/>
      <c r="N138" s="21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224</v>
      </c>
      <c r="AU138" s="16" t="s">
        <v>79</v>
      </c>
    </row>
    <row r="139" s="2" customFormat="1">
      <c r="A139" s="37"/>
      <c r="B139" s="38"/>
      <c r="C139" s="198" t="s">
        <v>232</v>
      </c>
      <c r="D139" s="198" t="s">
        <v>189</v>
      </c>
      <c r="E139" s="199" t="s">
        <v>687</v>
      </c>
      <c r="F139" s="200" t="s">
        <v>688</v>
      </c>
      <c r="G139" s="201" t="s">
        <v>248</v>
      </c>
      <c r="H139" s="202">
        <v>12.788</v>
      </c>
      <c r="I139" s="203"/>
      <c r="J139" s="204">
        <f>ROUND(I139*H139,2)</f>
        <v>0</v>
      </c>
      <c r="K139" s="200" t="s">
        <v>193</v>
      </c>
      <c r="L139" s="43"/>
      <c r="M139" s="205" t="s">
        <v>1</v>
      </c>
      <c r="N139" s="206" t="s">
        <v>44</v>
      </c>
      <c r="O139" s="90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9" t="s">
        <v>194</v>
      </c>
      <c r="AT139" s="209" t="s">
        <v>189</v>
      </c>
      <c r="AU139" s="209" t="s">
        <v>79</v>
      </c>
      <c r="AY139" s="16" t="s">
        <v>195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6" t="s">
        <v>86</v>
      </c>
      <c r="BK139" s="210">
        <f>ROUND(I139*H139,2)</f>
        <v>0</v>
      </c>
      <c r="BL139" s="16" t="s">
        <v>194</v>
      </c>
      <c r="BM139" s="209" t="s">
        <v>1114</v>
      </c>
    </row>
    <row r="140" s="2" customFormat="1">
      <c r="A140" s="37"/>
      <c r="B140" s="38"/>
      <c r="C140" s="39"/>
      <c r="D140" s="211" t="s">
        <v>197</v>
      </c>
      <c r="E140" s="39"/>
      <c r="F140" s="212" t="s">
        <v>690</v>
      </c>
      <c r="G140" s="39"/>
      <c r="H140" s="39"/>
      <c r="I140" s="213"/>
      <c r="J140" s="39"/>
      <c r="K140" s="39"/>
      <c r="L140" s="43"/>
      <c r="M140" s="214"/>
      <c r="N140" s="21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197</v>
      </c>
      <c r="AU140" s="16" t="s">
        <v>79</v>
      </c>
    </row>
    <row r="141" s="2" customFormat="1">
      <c r="A141" s="37"/>
      <c r="B141" s="38"/>
      <c r="C141" s="39"/>
      <c r="D141" s="211" t="s">
        <v>199</v>
      </c>
      <c r="E141" s="39"/>
      <c r="F141" s="216" t="s">
        <v>691</v>
      </c>
      <c r="G141" s="39"/>
      <c r="H141" s="39"/>
      <c r="I141" s="213"/>
      <c r="J141" s="39"/>
      <c r="K141" s="39"/>
      <c r="L141" s="43"/>
      <c r="M141" s="214"/>
      <c r="N141" s="21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199</v>
      </c>
      <c r="AU141" s="16" t="s">
        <v>79</v>
      </c>
    </row>
    <row r="142" s="2" customFormat="1">
      <c r="A142" s="37"/>
      <c r="B142" s="38"/>
      <c r="C142" s="39"/>
      <c r="D142" s="211" t="s">
        <v>224</v>
      </c>
      <c r="E142" s="39"/>
      <c r="F142" s="216" t="s">
        <v>1115</v>
      </c>
      <c r="G142" s="39"/>
      <c r="H142" s="39"/>
      <c r="I142" s="213"/>
      <c r="J142" s="39"/>
      <c r="K142" s="39"/>
      <c r="L142" s="43"/>
      <c r="M142" s="214"/>
      <c r="N142" s="21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224</v>
      </c>
      <c r="AU142" s="16" t="s">
        <v>79</v>
      </c>
    </row>
    <row r="143" s="10" customFormat="1">
      <c r="A143" s="10"/>
      <c r="B143" s="217"/>
      <c r="C143" s="218"/>
      <c r="D143" s="211" t="s">
        <v>207</v>
      </c>
      <c r="E143" s="219" t="s">
        <v>1</v>
      </c>
      <c r="F143" s="220" t="s">
        <v>1116</v>
      </c>
      <c r="G143" s="218"/>
      <c r="H143" s="221">
        <v>12.788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27" t="s">
        <v>207</v>
      </c>
      <c r="AU143" s="227" t="s">
        <v>79</v>
      </c>
      <c r="AV143" s="10" t="s">
        <v>88</v>
      </c>
      <c r="AW143" s="10" t="s">
        <v>34</v>
      </c>
      <c r="AX143" s="10" t="s">
        <v>86</v>
      </c>
      <c r="AY143" s="227" t="s">
        <v>195</v>
      </c>
    </row>
    <row r="144" s="2" customFormat="1" ht="16.5" customHeight="1">
      <c r="A144" s="37"/>
      <c r="B144" s="38"/>
      <c r="C144" s="198" t="s">
        <v>240</v>
      </c>
      <c r="D144" s="198" t="s">
        <v>189</v>
      </c>
      <c r="E144" s="199" t="s">
        <v>268</v>
      </c>
      <c r="F144" s="200" t="s">
        <v>269</v>
      </c>
      <c r="G144" s="201" t="s">
        <v>248</v>
      </c>
      <c r="H144" s="202">
        <v>12.788</v>
      </c>
      <c r="I144" s="203"/>
      <c r="J144" s="204">
        <f>ROUND(I144*H144,2)</f>
        <v>0</v>
      </c>
      <c r="K144" s="200" t="s">
        <v>193</v>
      </c>
      <c r="L144" s="43"/>
      <c r="M144" s="205" t="s">
        <v>1</v>
      </c>
      <c r="N144" s="206" t="s">
        <v>44</v>
      </c>
      <c r="O144" s="90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9" t="s">
        <v>194</v>
      </c>
      <c r="AT144" s="209" t="s">
        <v>189</v>
      </c>
      <c r="AU144" s="209" t="s">
        <v>79</v>
      </c>
      <c r="AY144" s="16" t="s">
        <v>195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6" t="s">
        <v>86</v>
      </c>
      <c r="BK144" s="210">
        <f>ROUND(I144*H144,2)</f>
        <v>0</v>
      </c>
      <c r="BL144" s="16" t="s">
        <v>194</v>
      </c>
      <c r="BM144" s="209" t="s">
        <v>1117</v>
      </c>
    </row>
    <row r="145" s="2" customFormat="1">
      <c r="A145" s="37"/>
      <c r="B145" s="38"/>
      <c r="C145" s="39"/>
      <c r="D145" s="211" t="s">
        <v>197</v>
      </c>
      <c r="E145" s="39"/>
      <c r="F145" s="212" t="s">
        <v>271</v>
      </c>
      <c r="G145" s="39"/>
      <c r="H145" s="39"/>
      <c r="I145" s="213"/>
      <c r="J145" s="39"/>
      <c r="K145" s="39"/>
      <c r="L145" s="43"/>
      <c r="M145" s="214"/>
      <c r="N145" s="21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197</v>
      </c>
      <c r="AU145" s="16" t="s">
        <v>79</v>
      </c>
    </row>
    <row r="146" s="2" customFormat="1">
      <c r="A146" s="37"/>
      <c r="B146" s="38"/>
      <c r="C146" s="39"/>
      <c r="D146" s="211" t="s">
        <v>199</v>
      </c>
      <c r="E146" s="39"/>
      <c r="F146" s="216" t="s">
        <v>695</v>
      </c>
      <c r="G146" s="39"/>
      <c r="H146" s="39"/>
      <c r="I146" s="213"/>
      <c r="J146" s="39"/>
      <c r="K146" s="39"/>
      <c r="L146" s="43"/>
      <c r="M146" s="214"/>
      <c r="N146" s="21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199</v>
      </c>
      <c r="AU146" s="16" t="s">
        <v>79</v>
      </c>
    </row>
    <row r="147" s="2" customFormat="1">
      <c r="A147" s="37"/>
      <c r="B147" s="38"/>
      <c r="C147" s="39"/>
      <c r="D147" s="211" t="s">
        <v>224</v>
      </c>
      <c r="E147" s="39"/>
      <c r="F147" s="216" t="s">
        <v>1118</v>
      </c>
      <c r="G147" s="39"/>
      <c r="H147" s="39"/>
      <c r="I147" s="213"/>
      <c r="J147" s="39"/>
      <c r="K147" s="39"/>
      <c r="L147" s="43"/>
      <c r="M147" s="214"/>
      <c r="N147" s="21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224</v>
      </c>
      <c r="AU147" s="16" t="s">
        <v>79</v>
      </c>
    </row>
    <row r="148" s="2" customFormat="1" ht="16.5" customHeight="1">
      <c r="A148" s="37"/>
      <c r="B148" s="38"/>
      <c r="C148" s="198" t="s">
        <v>245</v>
      </c>
      <c r="D148" s="198" t="s">
        <v>189</v>
      </c>
      <c r="E148" s="199" t="s">
        <v>759</v>
      </c>
      <c r="F148" s="200" t="s">
        <v>760</v>
      </c>
      <c r="G148" s="201" t="s">
        <v>203</v>
      </c>
      <c r="H148" s="202">
        <v>64</v>
      </c>
      <c r="I148" s="203"/>
      <c r="J148" s="204">
        <f>ROUND(I148*H148,2)</f>
        <v>0</v>
      </c>
      <c r="K148" s="200" t="s">
        <v>193</v>
      </c>
      <c r="L148" s="43"/>
      <c r="M148" s="205" t="s">
        <v>1</v>
      </c>
      <c r="N148" s="206" t="s">
        <v>44</v>
      </c>
      <c r="O148" s="90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9" t="s">
        <v>194</v>
      </c>
      <c r="AT148" s="209" t="s">
        <v>189</v>
      </c>
      <c r="AU148" s="209" t="s">
        <v>79</v>
      </c>
      <c r="AY148" s="16" t="s">
        <v>195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6" t="s">
        <v>86</v>
      </c>
      <c r="BK148" s="210">
        <f>ROUND(I148*H148,2)</f>
        <v>0</v>
      </c>
      <c r="BL148" s="16" t="s">
        <v>194</v>
      </c>
      <c r="BM148" s="209" t="s">
        <v>1119</v>
      </c>
    </row>
    <row r="149" s="2" customFormat="1">
      <c r="A149" s="37"/>
      <c r="B149" s="38"/>
      <c r="C149" s="39"/>
      <c r="D149" s="211" t="s">
        <v>197</v>
      </c>
      <c r="E149" s="39"/>
      <c r="F149" s="212" t="s">
        <v>762</v>
      </c>
      <c r="G149" s="39"/>
      <c r="H149" s="39"/>
      <c r="I149" s="213"/>
      <c r="J149" s="39"/>
      <c r="K149" s="39"/>
      <c r="L149" s="43"/>
      <c r="M149" s="214"/>
      <c r="N149" s="21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197</v>
      </c>
      <c r="AU149" s="16" t="s">
        <v>79</v>
      </c>
    </row>
    <row r="150" s="2" customFormat="1">
      <c r="A150" s="37"/>
      <c r="B150" s="38"/>
      <c r="C150" s="39"/>
      <c r="D150" s="211" t="s">
        <v>199</v>
      </c>
      <c r="E150" s="39"/>
      <c r="F150" s="216" t="s">
        <v>763</v>
      </c>
      <c r="G150" s="39"/>
      <c r="H150" s="39"/>
      <c r="I150" s="213"/>
      <c r="J150" s="39"/>
      <c r="K150" s="39"/>
      <c r="L150" s="43"/>
      <c r="M150" s="214"/>
      <c r="N150" s="21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199</v>
      </c>
      <c r="AU150" s="16" t="s">
        <v>79</v>
      </c>
    </row>
    <row r="151" s="2" customFormat="1">
      <c r="A151" s="37"/>
      <c r="B151" s="38"/>
      <c r="C151" s="39"/>
      <c r="D151" s="211" t="s">
        <v>224</v>
      </c>
      <c r="E151" s="39"/>
      <c r="F151" s="216" t="s">
        <v>1120</v>
      </c>
      <c r="G151" s="39"/>
      <c r="H151" s="39"/>
      <c r="I151" s="213"/>
      <c r="J151" s="39"/>
      <c r="K151" s="39"/>
      <c r="L151" s="43"/>
      <c r="M151" s="214"/>
      <c r="N151" s="21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224</v>
      </c>
      <c r="AU151" s="16" t="s">
        <v>79</v>
      </c>
    </row>
    <row r="152" s="10" customFormat="1">
      <c r="A152" s="10"/>
      <c r="B152" s="217"/>
      <c r="C152" s="218"/>
      <c r="D152" s="211" t="s">
        <v>207</v>
      </c>
      <c r="E152" s="219" t="s">
        <v>1</v>
      </c>
      <c r="F152" s="220" t="s">
        <v>1121</v>
      </c>
      <c r="G152" s="218"/>
      <c r="H152" s="221">
        <v>64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27" t="s">
        <v>207</v>
      </c>
      <c r="AU152" s="227" t="s">
        <v>79</v>
      </c>
      <c r="AV152" s="10" t="s">
        <v>88</v>
      </c>
      <c r="AW152" s="10" t="s">
        <v>34</v>
      </c>
      <c r="AX152" s="10" t="s">
        <v>86</v>
      </c>
      <c r="AY152" s="227" t="s">
        <v>195</v>
      </c>
    </row>
    <row r="153" s="2" customFormat="1" ht="16.5" customHeight="1">
      <c r="A153" s="37"/>
      <c r="B153" s="38"/>
      <c r="C153" s="198" t="s">
        <v>256</v>
      </c>
      <c r="D153" s="198" t="s">
        <v>189</v>
      </c>
      <c r="E153" s="199" t="s">
        <v>241</v>
      </c>
      <c r="F153" s="200" t="s">
        <v>242</v>
      </c>
      <c r="G153" s="201" t="s">
        <v>213</v>
      </c>
      <c r="H153" s="202">
        <v>0.0030000000000000001</v>
      </c>
      <c r="I153" s="203"/>
      <c r="J153" s="204">
        <f>ROUND(I153*H153,2)</f>
        <v>0</v>
      </c>
      <c r="K153" s="200" t="s">
        <v>193</v>
      </c>
      <c r="L153" s="43"/>
      <c r="M153" s="205" t="s">
        <v>1</v>
      </c>
      <c r="N153" s="206" t="s">
        <v>44</v>
      </c>
      <c r="O153" s="90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9" t="s">
        <v>214</v>
      </c>
      <c r="AT153" s="209" t="s">
        <v>189</v>
      </c>
      <c r="AU153" s="209" t="s">
        <v>79</v>
      </c>
      <c r="AY153" s="16" t="s">
        <v>195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6" t="s">
        <v>86</v>
      </c>
      <c r="BK153" s="210">
        <f>ROUND(I153*H153,2)</f>
        <v>0</v>
      </c>
      <c r="BL153" s="16" t="s">
        <v>214</v>
      </c>
      <c r="BM153" s="209" t="s">
        <v>1122</v>
      </c>
    </row>
    <row r="154" s="2" customFormat="1">
      <c r="A154" s="37"/>
      <c r="B154" s="38"/>
      <c r="C154" s="39"/>
      <c r="D154" s="211" t="s">
        <v>197</v>
      </c>
      <c r="E154" s="39"/>
      <c r="F154" s="212" t="s">
        <v>652</v>
      </c>
      <c r="G154" s="39"/>
      <c r="H154" s="39"/>
      <c r="I154" s="213"/>
      <c r="J154" s="39"/>
      <c r="K154" s="39"/>
      <c r="L154" s="43"/>
      <c r="M154" s="214"/>
      <c r="N154" s="21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197</v>
      </c>
      <c r="AU154" s="16" t="s">
        <v>79</v>
      </c>
    </row>
    <row r="155" s="2" customFormat="1">
      <c r="A155" s="37"/>
      <c r="B155" s="38"/>
      <c r="C155" s="39"/>
      <c r="D155" s="211" t="s">
        <v>199</v>
      </c>
      <c r="E155" s="39"/>
      <c r="F155" s="216" t="s">
        <v>644</v>
      </c>
      <c r="G155" s="39"/>
      <c r="H155" s="39"/>
      <c r="I155" s="213"/>
      <c r="J155" s="39"/>
      <c r="K155" s="39"/>
      <c r="L155" s="43"/>
      <c r="M155" s="214"/>
      <c r="N155" s="21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199</v>
      </c>
      <c r="AU155" s="16" t="s">
        <v>79</v>
      </c>
    </row>
    <row r="156" s="2" customFormat="1" ht="21.75" customHeight="1">
      <c r="A156" s="37"/>
      <c r="B156" s="38"/>
      <c r="C156" s="198" t="s">
        <v>267</v>
      </c>
      <c r="D156" s="198" t="s">
        <v>189</v>
      </c>
      <c r="E156" s="199" t="s">
        <v>257</v>
      </c>
      <c r="F156" s="200" t="s">
        <v>258</v>
      </c>
      <c r="G156" s="201" t="s">
        <v>213</v>
      </c>
      <c r="H156" s="202">
        <v>44.780000000000001</v>
      </c>
      <c r="I156" s="203"/>
      <c r="J156" s="204">
        <f>ROUND(I156*H156,2)</f>
        <v>0</v>
      </c>
      <c r="K156" s="200" t="s">
        <v>193</v>
      </c>
      <c r="L156" s="43"/>
      <c r="M156" s="205" t="s">
        <v>1</v>
      </c>
      <c r="N156" s="206" t="s">
        <v>44</v>
      </c>
      <c r="O156" s="90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9" t="s">
        <v>214</v>
      </c>
      <c r="AT156" s="209" t="s">
        <v>189</v>
      </c>
      <c r="AU156" s="209" t="s">
        <v>79</v>
      </c>
      <c r="AY156" s="16" t="s">
        <v>195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6" t="s">
        <v>86</v>
      </c>
      <c r="BK156" s="210">
        <f>ROUND(I156*H156,2)</f>
        <v>0</v>
      </c>
      <c r="BL156" s="16" t="s">
        <v>214</v>
      </c>
      <c r="BM156" s="209" t="s">
        <v>1123</v>
      </c>
    </row>
    <row r="157" s="2" customFormat="1">
      <c r="A157" s="37"/>
      <c r="B157" s="38"/>
      <c r="C157" s="39"/>
      <c r="D157" s="211" t="s">
        <v>197</v>
      </c>
      <c r="E157" s="39"/>
      <c r="F157" s="212" t="s">
        <v>648</v>
      </c>
      <c r="G157" s="39"/>
      <c r="H157" s="39"/>
      <c r="I157" s="213"/>
      <c r="J157" s="39"/>
      <c r="K157" s="39"/>
      <c r="L157" s="43"/>
      <c r="M157" s="214"/>
      <c r="N157" s="21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197</v>
      </c>
      <c r="AU157" s="16" t="s">
        <v>79</v>
      </c>
    </row>
    <row r="158" s="2" customFormat="1">
      <c r="A158" s="37"/>
      <c r="B158" s="38"/>
      <c r="C158" s="39"/>
      <c r="D158" s="211" t="s">
        <v>199</v>
      </c>
      <c r="E158" s="39"/>
      <c r="F158" s="216" t="s">
        <v>644</v>
      </c>
      <c r="G158" s="39"/>
      <c r="H158" s="39"/>
      <c r="I158" s="213"/>
      <c r="J158" s="39"/>
      <c r="K158" s="39"/>
      <c r="L158" s="43"/>
      <c r="M158" s="214"/>
      <c r="N158" s="21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199</v>
      </c>
      <c r="AU158" s="16" t="s">
        <v>79</v>
      </c>
    </row>
    <row r="159" s="2" customFormat="1">
      <c r="A159" s="37"/>
      <c r="B159" s="38"/>
      <c r="C159" s="39"/>
      <c r="D159" s="211" t="s">
        <v>224</v>
      </c>
      <c r="E159" s="39"/>
      <c r="F159" s="216" t="s">
        <v>1124</v>
      </c>
      <c r="G159" s="39"/>
      <c r="H159" s="39"/>
      <c r="I159" s="213"/>
      <c r="J159" s="39"/>
      <c r="K159" s="39"/>
      <c r="L159" s="43"/>
      <c r="M159" s="214"/>
      <c r="N159" s="21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224</v>
      </c>
      <c r="AU159" s="16" t="s">
        <v>79</v>
      </c>
    </row>
    <row r="160" s="10" customFormat="1">
      <c r="A160" s="10"/>
      <c r="B160" s="217"/>
      <c r="C160" s="218"/>
      <c r="D160" s="211" t="s">
        <v>207</v>
      </c>
      <c r="E160" s="219" t="s">
        <v>1</v>
      </c>
      <c r="F160" s="220" t="s">
        <v>1125</v>
      </c>
      <c r="G160" s="218"/>
      <c r="H160" s="221">
        <v>44.780000000000001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27" t="s">
        <v>207</v>
      </c>
      <c r="AU160" s="227" t="s">
        <v>79</v>
      </c>
      <c r="AV160" s="10" t="s">
        <v>88</v>
      </c>
      <c r="AW160" s="10" t="s">
        <v>34</v>
      </c>
      <c r="AX160" s="10" t="s">
        <v>86</v>
      </c>
      <c r="AY160" s="227" t="s">
        <v>195</v>
      </c>
    </row>
    <row r="161" s="2" customFormat="1">
      <c r="A161" s="37"/>
      <c r="B161" s="38"/>
      <c r="C161" s="198" t="s">
        <v>275</v>
      </c>
      <c r="D161" s="198" t="s">
        <v>189</v>
      </c>
      <c r="E161" s="199" t="s">
        <v>624</v>
      </c>
      <c r="F161" s="200" t="s">
        <v>625</v>
      </c>
      <c r="G161" s="201" t="s">
        <v>248</v>
      </c>
      <c r="H161" s="202">
        <v>12.800000000000001</v>
      </c>
      <c r="I161" s="203"/>
      <c r="J161" s="204">
        <f>ROUND(I161*H161,2)</f>
        <v>0</v>
      </c>
      <c r="K161" s="200" t="s">
        <v>193</v>
      </c>
      <c r="L161" s="43"/>
      <c r="M161" s="205" t="s">
        <v>1</v>
      </c>
      <c r="N161" s="206" t="s">
        <v>44</v>
      </c>
      <c r="O161" s="90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9" t="s">
        <v>194</v>
      </c>
      <c r="AT161" s="209" t="s">
        <v>189</v>
      </c>
      <c r="AU161" s="209" t="s">
        <v>79</v>
      </c>
      <c r="AY161" s="16" t="s">
        <v>195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6" t="s">
        <v>86</v>
      </c>
      <c r="BK161" s="210">
        <f>ROUND(I161*H161,2)</f>
        <v>0</v>
      </c>
      <c r="BL161" s="16" t="s">
        <v>194</v>
      </c>
      <c r="BM161" s="209" t="s">
        <v>1126</v>
      </c>
    </row>
    <row r="162" s="2" customFormat="1">
      <c r="A162" s="37"/>
      <c r="B162" s="38"/>
      <c r="C162" s="39"/>
      <c r="D162" s="211" t="s">
        <v>197</v>
      </c>
      <c r="E162" s="39"/>
      <c r="F162" s="212" t="s">
        <v>627</v>
      </c>
      <c r="G162" s="39"/>
      <c r="H162" s="39"/>
      <c r="I162" s="213"/>
      <c r="J162" s="39"/>
      <c r="K162" s="39"/>
      <c r="L162" s="43"/>
      <c r="M162" s="214"/>
      <c r="N162" s="21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197</v>
      </c>
      <c r="AU162" s="16" t="s">
        <v>79</v>
      </c>
    </row>
    <row r="163" s="2" customFormat="1">
      <c r="A163" s="37"/>
      <c r="B163" s="38"/>
      <c r="C163" s="39"/>
      <c r="D163" s="211" t="s">
        <v>199</v>
      </c>
      <c r="E163" s="39"/>
      <c r="F163" s="216" t="s">
        <v>628</v>
      </c>
      <c r="G163" s="39"/>
      <c r="H163" s="39"/>
      <c r="I163" s="213"/>
      <c r="J163" s="39"/>
      <c r="K163" s="39"/>
      <c r="L163" s="43"/>
      <c r="M163" s="214"/>
      <c r="N163" s="21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199</v>
      </c>
      <c r="AU163" s="16" t="s">
        <v>79</v>
      </c>
    </row>
    <row r="164" s="2" customFormat="1">
      <c r="A164" s="37"/>
      <c r="B164" s="38"/>
      <c r="C164" s="39"/>
      <c r="D164" s="211" t="s">
        <v>224</v>
      </c>
      <c r="E164" s="39"/>
      <c r="F164" s="216" t="s">
        <v>1127</v>
      </c>
      <c r="G164" s="39"/>
      <c r="H164" s="39"/>
      <c r="I164" s="213"/>
      <c r="J164" s="39"/>
      <c r="K164" s="39"/>
      <c r="L164" s="43"/>
      <c r="M164" s="214"/>
      <c r="N164" s="21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224</v>
      </c>
      <c r="AU164" s="16" t="s">
        <v>79</v>
      </c>
    </row>
    <row r="165" s="10" customFormat="1">
      <c r="A165" s="10"/>
      <c r="B165" s="217"/>
      <c r="C165" s="218"/>
      <c r="D165" s="211" t="s">
        <v>207</v>
      </c>
      <c r="E165" s="219" t="s">
        <v>1</v>
      </c>
      <c r="F165" s="220" t="s">
        <v>1128</v>
      </c>
      <c r="G165" s="218"/>
      <c r="H165" s="221">
        <v>12.800000000000001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27" t="s">
        <v>207</v>
      </c>
      <c r="AU165" s="227" t="s">
        <v>79</v>
      </c>
      <c r="AV165" s="10" t="s">
        <v>88</v>
      </c>
      <c r="AW165" s="10" t="s">
        <v>34</v>
      </c>
      <c r="AX165" s="10" t="s">
        <v>86</v>
      </c>
      <c r="AY165" s="227" t="s">
        <v>195</v>
      </c>
    </row>
    <row r="166" s="2" customFormat="1">
      <c r="A166" s="37"/>
      <c r="B166" s="38"/>
      <c r="C166" s="198" t="s">
        <v>283</v>
      </c>
      <c r="D166" s="198" t="s">
        <v>189</v>
      </c>
      <c r="E166" s="199" t="s">
        <v>1129</v>
      </c>
      <c r="F166" s="200" t="s">
        <v>1130</v>
      </c>
      <c r="G166" s="201" t="s">
        <v>678</v>
      </c>
      <c r="H166" s="202">
        <v>24</v>
      </c>
      <c r="I166" s="203"/>
      <c r="J166" s="204">
        <f>ROUND(I166*H166,2)</f>
        <v>0</v>
      </c>
      <c r="K166" s="200" t="s">
        <v>193</v>
      </c>
      <c r="L166" s="43"/>
      <c r="M166" s="205" t="s">
        <v>1</v>
      </c>
      <c r="N166" s="206" t="s">
        <v>44</v>
      </c>
      <c r="O166" s="90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9" t="s">
        <v>194</v>
      </c>
      <c r="AT166" s="209" t="s">
        <v>189</v>
      </c>
      <c r="AU166" s="209" t="s">
        <v>79</v>
      </c>
      <c r="AY166" s="16" t="s">
        <v>195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6" t="s">
        <v>86</v>
      </c>
      <c r="BK166" s="210">
        <f>ROUND(I166*H166,2)</f>
        <v>0</v>
      </c>
      <c r="BL166" s="16" t="s">
        <v>194</v>
      </c>
      <c r="BM166" s="209" t="s">
        <v>1131</v>
      </c>
    </row>
    <row r="167" s="2" customFormat="1">
      <c r="A167" s="37"/>
      <c r="B167" s="38"/>
      <c r="C167" s="39"/>
      <c r="D167" s="211" t="s">
        <v>197</v>
      </c>
      <c r="E167" s="39"/>
      <c r="F167" s="212" t="s">
        <v>1132</v>
      </c>
      <c r="G167" s="39"/>
      <c r="H167" s="39"/>
      <c r="I167" s="213"/>
      <c r="J167" s="39"/>
      <c r="K167" s="39"/>
      <c r="L167" s="43"/>
      <c r="M167" s="214"/>
      <c r="N167" s="21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197</v>
      </c>
      <c r="AU167" s="16" t="s">
        <v>79</v>
      </c>
    </row>
    <row r="168" s="2" customFormat="1">
      <c r="A168" s="37"/>
      <c r="B168" s="38"/>
      <c r="C168" s="39"/>
      <c r="D168" s="211" t="s">
        <v>199</v>
      </c>
      <c r="E168" s="39"/>
      <c r="F168" s="216" t="s">
        <v>1133</v>
      </c>
      <c r="G168" s="39"/>
      <c r="H168" s="39"/>
      <c r="I168" s="213"/>
      <c r="J168" s="39"/>
      <c r="K168" s="39"/>
      <c r="L168" s="43"/>
      <c r="M168" s="214"/>
      <c r="N168" s="21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199</v>
      </c>
      <c r="AU168" s="16" t="s">
        <v>79</v>
      </c>
    </row>
    <row r="169" s="2" customFormat="1">
      <c r="A169" s="37"/>
      <c r="B169" s="38"/>
      <c r="C169" s="198" t="s">
        <v>289</v>
      </c>
      <c r="D169" s="198" t="s">
        <v>189</v>
      </c>
      <c r="E169" s="199" t="s">
        <v>1134</v>
      </c>
      <c r="F169" s="200" t="s">
        <v>1135</v>
      </c>
      <c r="G169" s="201" t="s">
        <v>299</v>
      </c>
      <c r="H169" s="202">
        <v>48</v>
      </c>
      <c r="I169" s="203"/>
      <c r="J169" s="204">
        <f>ROUND(I169*H169,2)</f>
        <v>0</v>
      </c>
      <c r="K169" s="200" t="s">
        <v>193</v>
      </c>
      <c r="L169" s="43"/>
      <c r="M169" s="205" t="s">
        <v>1</v>
      </c>
      <c r="N169" s="206" t="s">
        <v>44</v>
      </c>
      <c r="O169" s="90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9" t="s">
        <v>194</v>
      </c>
      <c r="AT169" s="209" t="s">
        <v>189</v>
      </c>
      <c r="AU169" s="209" t="s">
        <v>79</v>
      </c>
      <c r="AY169" s="16" t="s">
        <v>195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6" t="s">
        <v>86</v>
      </c>
      <c r="BK169" s="210">
        <f>ROUND(I169*H169,2)</f>
        <v>0</v>
      </c>
      <c r="BL169" s="16" t="s">
        <v>194</v>
      </c>
      <c r="BM169" s="209" t="s">
        <v>1136</v>
      </c>
    </row>
    <row r="170" s="2" customFormat="1">
      <c r="A170" s="37"/>
      <c r="B170" s="38"/>
      <c r="C170" s="39"/>
      <c r="D170" s="211" t="s">
        <v>197</v>
      </c>
      <c r="E170" s="39"/>
      <c r="F170" s="212" t="s">
        <v>1137</v>
      </c>
      <c r="G170" s="39"/>
      <c r="H170" s="39"/>
      <c r="I170" s="213"/>
      <c r="J170" s="39"/>
      <c r="K170" s="39"/>
      <c r="L170" s="43"/>
      <c r="M170" s="214"/>
      <c r="N170" s="21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197</v>
      </c>
      <c r="AU170" s="16" t="s">
        <v>79</v>
      </c>
    </row>
    <row r="171" s="2" customFormat="1">
      <c r="A171" s="37"/>
      <c r="B171" s="38"/>
      <c r="C171" s="39"/>
      <c r="D171" s="211" t="s">
        <v>199</v>
      </c>
      <c r="E171" s="39"/>
      <c r="F171" s="216" t="s">
        <v>1138</v>
      </c>
      <c r="G171" s="39"/>
      <c r="H171" s="39"/>
      <c r="I171" s="213"/>
      <c r="J171" s="39"/>
      <c r="K171" s="39"/>
      <c r="L171" s="43"/>
      <c r="M171" s="214"/>
      <c r="N171" s="21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199</v>
      </c>
      <c r="AU171" s="16" t="s">
        <v>79</v>
      </c>
    </row>
    <row r="172" s="2" customFormat="1" ht="21.75" customHeight="1">
      <c r="A172" s="37"/>
      <c r="B172" s="38"/>
      <c r="C172" s="239" t="s">
        <v>296</v>
      </c>
      <c r="D172" s="239" t="s">
        <v>338</v>
      </c>
      <c r="E172" s="240" t="s">
        <v>575</v>
      </c>
      <c r="F172" s="241" t="s">
        <v>576</v>
      </c>
      <c r="G172" s="242" t="s">
        <v>299</v>
      </c>
      <c r="H172" s="243">
        <v>24</v>
      </c>
      <c r="I172" s="244"/>
      <c r="J172" s="245">
        <f>ROUND(I172*H172,2)</f>
        <v>0</v>
      </c>
      <c r="K172" s="241" t="s">
        <v>193</v>
      </c>
      <c r="L172" s="246"/>
      <c r="M172" s="247" t="s">
        <v>1</v>
      </c>
      <c r="N172" s="248" t="s">
        <v>44</v>
      </c>
      <c r="O172" s="90"/>
      <c r="P172" s="207">
        <f>O172*H172</f>
        <v>0</v>
      </c>
      <c r="Q172" s="207">
        <v>0.00018000000000000001</v>
      </c>
      <c r="R172" s="207">
        <f>Q172*H172</f>
        <v>0.0043200000000000001</v>
      </c>
      <c r="S172" s="207">
        <v>0</v>
      </c>
      <c r="T172" s="20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9" t="s">
        <v>245</v>
      </c>
      <c r="AT172" s="209" t="s">
        <v>338</v>
      </c>
      <c r="AU172" s="209" t="s">
        <v>79</v>
      </c>
      <c r="AY172" s="16" t="s">
        <v>195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6" t="s">
        <v>86</v>
      </c>
      <c r="BK172" s="210">
        <f>ROUND(I172*H172,2)</f>
        <v>0</v>
      </c>
      <c r="BL172" s="16" t="s">
        <v>194</v>
      </c>
      <c r="BM172" s="209" t="s">
        <v>1139</v>
      </c>
    </row>
    <row r="173" s="2" customFormat="1">
      <c r="A173" s="37"/>
      <c r="B173" s="38"/>
      <c r="C173" s="39"/>
      <c r="D173" s="211" t="s">
        <v>197</v>
      </c>
      <c r="E173" s="39"/>
      <c r="F173" s="212" t="s">
        <v>576</v>
      </c>
      <c r="G173" s="39"/>
      <c r="H173" s="39"/>
      <c r="I173" s="213"/>
      <c r="J173" s="39"/>
      <c r="K173" s="39"/>
      <c r="L173" s="43"/>
      <c r="M173" s="214"/>
      <c r="N173" s="21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197</v>
      </c>
      <c r="AU173" s="16" t="s">
        <v>79</v>
      </c>
    </row>
    <row r="174" s="2" customFormat="1" ht="16.5" customHeight="1">
      <c r="A174" s="37"/>
      <c r="B174" s="38"/>
      <c r="C174" s="239" t="s">
        <v>8</v>
      </c>
      <c r="D174" s="239" t="s">
        <v>338</v>
      </c>
      <c r="E174" s="240" t="s">
        <v>345</v>
      </c>
      <c r="F174" s="241" t="s">
        <v>346</v>
      </c>
      <c r="G174" s="242" t="s">
        <v>213</v>
      </c>
      <c r="H174" s="243">
        <v>32.619999999999997</v>
      </c>
      <c r="I174" s="244"/>
      <c r="J174" s="245">
        <f>ROUND(I174*H174,2)</f>
        <v>0</v>
      </c>
      <c r="K174" s="241" t="s">
        <v>193</v>
      </c>
      <c r="L174" s="246"/>
      <c r="M174" s="247" t="s">
        <v>1</v>
      </c>
      <c r="N174" s="248" t="s">
        <v>44</v>
      </c>
      <c r="O174" s="90"/>
      <c r="P174" s="207">
        <f>O174*H174</f>
        <v>0</v>
      </c>
      <c r="Q174" s="207">
        <v>1</v>
      </c>
      <c r="R174" s="207">
        <f>Q174*H174</f>
        <v>32.619999999999997</v>
      </c>
      <c r="S174" s="207">
        <v>0</v>
      </c>
      <c r="T174" s="20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9" t="s">
        <v>245</v>
      </c>
      <c r="AT174" s="209" t="s">
        <v>338</v>
      </c>
      <c r="AU174" s="209" t="s">
        <v>79</v>
      </c>
      <c r="AY174" s="16" t="s">
        <v>195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6" t="s">
        <v>86</v>
      </c>
      <c r="BK174" s="210">
        <f>ROUND(I174*H174,2)</f>
        <v>0</v>
      </c>
      <c r="BL174" s="16" t="s">
        <v>194</v>
      </c>
      <c r="BM174" s="209" t="s">
        <v>1140</v>
      </c>
    </row>
    <row r="175" s="2" customFormat="1">
      <c r="A175" s="37"/>
      <c r="B175" s="38"/>
      <c r="C175" s="39"/>
      <c r="D175" s="211" t="s">
        <v>197</v>
      </c>
      <c r="E175" s="39"/>
      <c r="F175" s="212" t="s">
        <v>346</v>
      </c>
      <c r="G175" s="39"/>
      <c r="H175" s="39"/>
      <c r="I175" s="213"/>
      <c r="J175" s="39"/>
      <c r="K175" s="39"/>
      <c r="L175" s="43"/>
      <c r="M175" s="214"/>
      <c r="N175" s="21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197</v>
      </c>
      <c r="AU175" s="16" t="s">
        <v>79</v>
      </c>
    </row>
    <row r="176" s="2" customFormat="1">
      <c r="A176" s="37"/>
      <c r="B176" s="38"/>
      <c r="C176" s="39"/>
      <c r="D176" s="211" t="s">
        <v>224</v>
      </c>
      <c r="E176" s="39"/>
      <c r="F176" s="216" t="s">
        <v>1141</v>
      </c>
      <c r="G176" s="39"/>
      <c r="H176" s="39"/>
      <c r="I176" s="213"/>
      <c r="J176" s="39"/>
      <c r="K176" s="39"/>
      <c r="L176" s="43"/>
      <c r="M176" s="214"/>
      <c r="N176" s="21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224</v>
      </c>
      <c r="AU176" s="16" t="s">
        <v>79</v>
      </c>
    </row>
    <row r="177" s="10" customFormat="1">
      <c r="A177" s="10"/>
      <c r="B177" s="217"/>
      <c r="C177" s="218"/>
      <c r="D177" s="211" t="s">
        <v>207</v>
      </c>
      <c r="E177" s="219" t="s">
        <v>1</v>
      </c>
      <c r="F177" s="220" t="s">
        <v>1142</v>
      </c>
      <c r="G177" s="218"/>
      <c r="H177" s="221">
        <v>32.619999999999997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27" t="s">
        <v>207</v>
      </c>
      <c r="AU177" s="227" t="s">
        <v>79</v>
      </c>
      <c r="AV177" s="10" t="s">
        <v>88</v>
      </c>
      <c r="AW177" s="10" t="s">
        <v>34</v>
      </c>
      <c r="AX177" s="10" t="s">
        <v>86</v>
      </c>
      <c r="AY177" s="227" t="s">
        <v>195</v>
      </c>
    </row>
    <row r="178" s="2" customFormat="1" ht="16.5" customHeight="1">
      <c r="A178" s="37"/>
      <c r="B178" s="38"/>
      <c r="C178" s="239" t="s">
        <v>309</v>
      </c>
      <c r="D178" s="239" t="s">
        <v>338</v>
      </c>
      <c r="E178" s="240" t="s">
        <v>339</v>
      </c>
      <c r="F178" s="241" t="s">
        <v>340</v>
      </c>
      <c r="G178" s="242" t="s">
        <v>213</v>
      </c>
      <c r="H178" s="243">
        <v>10.880000000000001</v>
      </c>
      <c r="I178" s="244"/>
      <c r="J178" s="245">
        <f>ROUND(I178*H178,2)</f>
        <v>0</v>
      </c>
      <c r="K178" s="241" t="s">
        <v>193</v>
      </c>
      <c r="L178" s="246"/>
      <c r="M178" s="247" t="s">
        <v>1</v>
      </c>
      <c r="N178" s="248" t="s">
        <v>44</v>
      </c>
      <c r="O178" s="90"/>
      <c r="P178" s="207">
        <f>O178*H178</f>
        <v>0</v>
      </c>
      <c r="Q178" s="207">
        <v>1</v>
      </c>
      <c r="R178" s="207">
        <f>Q178*H178</f>
        <v>10.880000000000001</v>
      </c>
      <c r="S178" s="207">
        <v>0</v>
      </c>
      <c r="T178" s="20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9" t="s">
        <v>245</v>
      </c>
      <c r="AT178" s="209" t="s">
        <v>338</v>
      </c>
      <c r="AU178" s="209" t="s">
        <v>79</v>
      </c>
      <c r="AY178" s="16" t="s">
        <v>195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6" t="s">
        <v>86</v>
      </c>
      <c r="BK178" s="210">
        <f>ROUND(I178*H178,2)</f>
        <v>0</v>
      </c>
      <c r="BL178" s="16" t="s">
        <v>194</v>
      </c>
      <c r="BM178" s="209" t="s">
        <v>1143</v>
      </c>
    </row>
    <row r="179" s="2" customFormat="1">
      <c r="A179" s="37"/>
      <c r="B179" s="38"/>
      <c r="C179" s="39"/>
      <c r="D179" s="211" t="s">
        <v>197</v>
      </c>
      <c r="E179" s="39"/>
      <c r="F179" s="212" t="s">
        <v>340</v>
      </c>
      <c r="G179" s="39"/>
      <c r="H179" s="39"/>
      <c r="I179" s="213"/>
      <c r="J179" s="39"/>
      <c r="K179" s="39"/>
      <c r="L179" s="43"/>
      <c r="M179" s="214"/>
      <c r="N179" s="21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197</v>
      </c>
      <c r="AU179" s="16" t="s">
        <v>79</v>
      </c>
    </row>
    <row r="180" s="2" customFormat="1">
      <c r="A180" s="37"/>
      <c r="B180" s="38"/>
      <c r="C180" s="39"/>
      <c r="D180" s="211" t="s">
        <v>224</v>
      </c>
      <c r="E180" s="39"/>
      <c r="F180" s="216" t="s">
        <v>1144</v>
      </c>
      <c r="G180" s="39"/>
      <c r="H180" s="39"/>
      <c r="I180" s="213"/>
      <c r="J180" s="39"/>
      <c r="K180" s="39"/>
      <c r="L180" s="43"/>
      <c r="M180" s="214"/>
      <c r="N180" s="21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224</v>
      </c>
      <c r="AU180" s="16" t="s">
        <v>79</v>
      </c>
    </row>
    <row r="181" s="10" customFormat="1">
      <c r="A181" s="10"/>
      <c r="B181" s="217"/>
      <c r="C181" s="218"/>
      <c r="D181" s="211" t="s">
        <v>207</v>
      </c>
      <c r="E181" s="219" t="s">
        <v>1</v>
      </c>
      <c r="F181" s="220" t="s">
        <v>1145</v>
      </c>
      <c r="G181" s="218"/>
      <c r="H181" s="221">
        <v>10.880000000000001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27" t="s">
        <v>207</v>
      </c>
      <c r="AU181" s="227" t="s">
        <v>79</v>
      </c>
      <c r="AV181" s="10" t="s">
        <v>88</v>
      </c>
      <c r="AW181" s="10" t="s">
        <v>34</v>
      </c>
      <c r="AX181" s="10" t="s">
        <v>86</v>
      </c>
      <c r="AY181" s="227" t="s">
        <v>195</v>
      </c>
    </row>
    <row r="182" s="2" customFormat="1" ht="16.5" customHeight="1">
      <c r="A182" s="37"/>
      <c r="B182" s="38"/>
      <c r="C182" s="239" t="s">
        <v>315</v>
      </c>
      <c r="D182" s="239" t="s">
        <v>338</v>
      </c>
      <c r="E182" s="240" t="s">
        <v>1146</v>
      </c>
      <c r="F182" s="241" t="s">
        <v>1147</v>
      </c>
      <c r="G182" s="242" t="s">
        <v>299</v>
      </c>
      <c r="H182" s="243">
        <v>2</v>
      </c>
      <c r="I182" s="244"/>
      <c r="J182" s="245">
        <f>ROUND(I182*H182,2)</f>
        <v>0</v>
      </c>
      <c r="K182" s="241" t="s">
        <v>193</v>
      </c>
      <c r="L182" s="246"/>
      <c r="M182" s="247" t="s">
        <v>1</v>
      </c>
      <c r="N182" s="248" t="s">
        <v>44</v>
      </c>
      <c r="O182" s="90"/>
      <c r="P182" s="207">
        <f>O182*H182</f>
        <v>0</v>
      </c>
      <c r="Q182" s="207">
        <v>1.5549999999999999</v>
      </c>
      <c r="R182" s="207">
        <f>Q182*H182</f>
        <v>3.1099999999999999</v>
      </c>
      <c r="S182" s="207">
        <v>0</v>
      </c>
      <c r="T182" s="20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9" t="s">
        <v>245</v>
      </c>
      <c r="AT182" s="209" t="s">
        <v>338</v>
      </c>
      <c r="AU182" s="209" t="s">
        <v>79</v>
      </c>
      <c r="AY182" s="16" t="s">
        <v>195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6" t="s">
        <v>86</v>
      </c>
      <c r="BK182" s="210">
        <f>ROUND(I182*H182,2)</f>
        <v>0</v>
      </c>
      <c r="BL182" s="16" t="s">
        <v>194</v>
      </c>
      <c r="BM182" s="209" t="s">
        <v>1148</v>
      </c>
    </row>
    <row r="183" s="2" customFormat="1">
      <c r="A183" s="37"/>
      <c r="B183" s="38"/>
      <c r="C183" s="39"/>
      <c r="D183" s="211" t="s">
        <v>197</v>
      </c>
      <c r="E183" s="39"/>
      <c r="F183" s="212" t="s">
        <v>1147</v>
      </c>
      <c r="G183" s="39"/>
      <c r="H183" s="39"/>
      <c r="I183" s="213"/>
      <c r="J183" s="39"/>
      <c r="K183" s="39"/>
      <c r="L183" s="43"/>
      <c r="M183" s="214"/>
      <c r="N183" s="21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197</v>
      </c>
      <c r="AU183" s="16" t="s">
        <v>79</v>
      </c>
    </row>
    <row r="184" s="2" customFormat="1" ht="16.5" customHeight="1">
      <c r="A184" s="37"/>
      <c r="B184" s="38"/>
      <c r="C184" s="239" t="s">
        <v>321</v>
      </c>
      <c r="D184" s="239" t="s">
        <v>338</v>
      </c>
      <c r="E184" s="240" t="s">
        <v>1149</v>
      </c>
      <c r="F184" s="241" t="s">
        <v>1150</v>
      </c>
      <c r="G184" s="242" t="s">
        <v>299</v>
      </c>
      <c r="H184" s="243">
        <v>4</v>
      </c>
      <c r="I184" s="244"/>
      <c r="J184" s="245">
        <f>ROUND(I184*H184,2)</f>
        <v>0</v>
      </c>
      <c r="K184" s="241" t="s">
        <v>193</v>
      </c>
      <c r="L184" s="246"/>
      <c r="M184" s="247" t="s">
        <v>1</v>
      </c>
      <c r="N184" s="248" t="s">
        <v>44</v>
      </c>
      <c r="O184" s="90"/>
      <c r="P184" s="207">
        <f>O184*H184</f>
        <v>0</v>
      </c>
      <c r="Q184" s="207">
        <v>0.71499999999999997</v>
      </c>
      <c r="R184" s="207">
        <f>Q184*H184</f>
        <v>2.8599999999999999</v>
      </c>
      <c r="S184" s="207">
        <v>0</v>
      </c>
      <c r="T184" s="20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9" t="s">
        <v>245</v>
      </c>
      <c r="AT184" s="209" t="s">
        <v>338</v>
      </c>
      <c r="AU184" s="209" t="s">
        <v>79</v>
      </c>
      <c r="AY184" s="16" t="s">
        <v>195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6" t="s">
        <v>86</v>
      </c>
      <c r="BK184" s="210">
        <f>ROUND(I184*H184,2)</f>
        <v>0</v>
      </c>
      <c r="BL184" s="16" t="s">
        <v>194</v>
      </c>
      <c r="BM184" s="209" t="s">
        <v>1151</v>
      </c>
    </row>
    <row r="185" s="2" customFormat="1">
      <c r="A185" s="37"/>
      <c r="B185" s="38"/>
      <c r="C185" s="39"/>
      <c r="D185" s="211" t="s">
        <v>197</v>
      </c>
      <c r="E185" s="39"/>
      <c r="F185" s="212" t="s">
        <v>1150</v>
      </c>
      <c r="G185" s="39"/>
      <c r="H185" s="39"/>
      <c r="I185" s="213"/>
      <c r="J185" s="39"/>
      <c r="K185" s="39"/>
      <c r="L185" s="43"/>
      <c r="M185" s="252"/>
      <c r="N185" s="253"/>
      <c r="O185" s="254"/>
      <c r="P185" s="254"/>
      <c r="Q185" s="254"/>
      <c r="R185" s="254"/>
      <c r="S185" s="254"/>
      <c r="T185" s="255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197</v>
      </c>
      <c r="AU185" s="16" t="s">
        <v>79</v>
      </c>
    </row>
    <row r="186" s="2" customFormat="1" ht="6.96" customHeight="1">
      <c r="A186" s="37"/>
      <c r="B186" s="65"/>
      <c r="C186" s="66"/>
      <c r="D186" s="66"/>
      <c r="E186" s="66"/>
      <c r="F186" s="66"/>
      <c r="G186" s="66"/>
      <c r="H186" s="66"/>
      <c r="I186" s="66"/>
      <c r="J186" s="66"/>
      <c r="K186" s="66"/>
      <c r="L186" s="43"/>
      <c r="M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</row>
  </sheetData>
  <sheetProtection sheet="1" autoFilter="0" formatColumns="0" formatRows="0" objects="1" scenarios="1" spinCount="100000" saltValue="yN/11LvH0/SaQ+udlCwXdgxv4wJvDq8IdS0/HJ2etRqJjJzCyBzlZg8sxTFoCVNT/n+rQMCtDRgSx/6Gjh59DA==" hashValue="mYdMahLGEAhfdTA7xu70NbHhsK5AAg3YhP2MNVSTcPwqaK5icSnf/SDbzSiIupVZvpxnC/x6uXga1If/g7PsKg==" algorithmName="SHA-512" password="CC35"/>
  <autoFilter ref="C119:K1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168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170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ROUND((SUM(BE120:BE255)),  2)</f>
        <v>0</v>
      </c>
      <c r="G35" s="37"/>
      <c r="H35" s="37"/>
      <c r="I35" s="163">
        <v>0.20999999999999999</v>
      </c>
      <c r="J35" s="162">
        <f>ROUND(((SUM(BE120:BE255))*I35),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ROUND((SUM(BF120:BF255)),  2)</f>
        <v>0</v>
      </c>
      <c r="G36" s="37"/>
      <c r="H36" s="37"/>
      <c r="I36" s="163">
        <v>0.14999999999999999</v>
      </c>
      <c r="J36" s="162">
        <f>ROUND(((SUM(BF120:BF255))*I36),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ROUND((SUM(BG120:BG255)),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ROUND((SUM(BH120:BH255)),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ROUND((SUM(BI120:BI255)),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168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A.1.1 - Práce na přejezdu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168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A.1.1 - Práce na přejezdu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SUM(P121:P255)</f>
        <v>0</v>
      </c>
      <c r="Q120" s="103"/>
      <c r="R120" s="195">
        <f>SUM(R121:R255)</f>
        <v>141.48756999999998</v>
      </c>
      <c r="S120" s="103"/>
      <c r="T120" s="196">
        <f>SUM(T121:T255)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SUM(BK121:BK255)</f>
        <v>0</v>
      </c>
    </row>
    <row r="121" s="2" customFormat="1" ht="21.75" customHeight="1">
      <c r="A121" s="37"/>
      <c r="B121" s="38"/>
      <c r="C121" s="198" t="s">
        <v>86</v>
      </c>
      <c r="D121" s="198" t="s">
        <v>189</v>
      </c>
      <c r="E121" s="199" t="s">
        <v>190</v>
      </c>
      <c r="F121" s="200" t="s">
        <v>191</v>
      </c>
      <c r="G121" s="201" t="s">
        <v>192</v>
      </c>
      <c r="H121" s="202">
        <v>15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194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196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198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200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198" t="s">
        <v>88</v>
      </c>
      <c r="D124" s="198" t="s">
        <v>189</v>
      </c>
      <c r="E124" s="199" t="s">
        <v>201</v>
      </c>
      <c r="F124" s="200" t="s">
        <v>202</v>
      </c>
      <c r="G124" s="201" t="s">
        <v>203</v>
      </c>
      <c r="H124" s="202">
        <v>91.875</v>
      </c>
      <c r="I124" s="203"/>
      <c r="J124" s="204">
        <f>ROUND(I124*H124,2)</f>
        <v>0</v>
      </c>
      <c r="K124" s="200" t="s">
        <v>193</v>
      </c>
      <c r="L124" s="43"/>
      <c r="M124" s="205" t="s">
        <v>1</v>
      </c>
      <c r="N124" s="206" t="s">
        <v>44</v>
      </c>
      <c r="O124" s="90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194</v>
      </c>
      <c r="AT124" s="209" t="s">
        <v>189</v>
      </c>
      <c r="AU124" s="209" t="s">
        <v>79</v>
      </c>
      <c r="AY124" s="16" t="s">
        <v>195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86</v>
      </c>
      <c r="BK124" s="210">
        <f>ROUND(I124*H124,2)</f>
        <v>0</v>
      </c>
      <c r="BL124" s="16" t="s">
        <v>194</v>
      </c>
      <c r="BM124" s="209" t="s">
        <v>204</v>
      </c>
    </row>
    <row r="125" s="2" customFormat="1">
      <c r="A125" s="37"/>
      <c r="B125" s="38"/>
      <c r="C125" s="39"/>
      <c r="D125" s="211" t="s">
        <v>197</v>
      </c>
      <c r="E125" s="39"/>
      <c r="F125" s="212" t="s">
        <v>205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197</v>
      </c>
      <c r="AU125" s="16" t="s">
        <v>79</v>
      </c>
    </row>
    <row r="126" s="2" customFormat="1">
      <c r="A126" s="37"/>
      <c r="B126" s="38"/>
      <c r="C126" s="39"/>
      <c r="D126" s="211" t="s">
        <v>199</v>
      </c>
      <c r="E126" s="39"/>
      <c r="F126" s="216" t="s">
        <v>206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199</v>
      </c>
      <c r="AU126" s="16" t="s">
        <v>79</v>
      </c>
    </row>
    <row r="127" s="10" customFormat="1">
      <c r="A127" s="10"/>
      <c r="B127" s="217"/>
      <c r="C127" s="218"/>
      <c r="D127" s="211" t="s">
        <v>207</v>
      </c>
      <c r="E127" s="219" t="s">
        <v>1</v>
      </c>
      <c r="F127" s="220" t="s">
        <v>208</v>
      </c>
      <c r="G127" s="218"/>
      <c r="H127" s="221">
        <v>91.875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7" t="s">
        <v>207</v>
      </c>
      <c r="AU127" s="227" t="s">
        <v>79</v>
      </c>
      <c r="AV127" s="10" t="s">
        <v>88</v>
      </c>
      <c r="AW127" s="10" t="s">
        <v>34</v>
      </c>
      <c r="AX127" s="10" t="s">
        <v>79</v>
      </c>
      <c r="AY127" s="227" t="s">
        <v>195</v>
      </c>
    </row>
    <row r="128" s="11" customFormat="1">
      <c r="A128" s="11"/>
      <c r="B128" s="228"/>
      <c r="C128" s="229"/>
      <c r="D128" s="211" t="s">
        <v>207</v>
      </c>
      <c r="E128" s="230" t="s">
        <v>1</v>
      </c>
      <c r="F128" s="231" t="s">
        <v>209</v>
      </c>
      <c r="G128" s="229"/>
      <c r="H128" s="232">
        <v>91.875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38" t="s">
        <v>207</v>
      </c>
      <c r="AU128" s="238" t="s">
        <v>79</v>
      </c>
      <c r="AV128" s="11" t="s">
        <v>194</v>
      </c>
      <c r="AW128" s="11" t="s">
        <v>34</v>
      </c>
      <c r="AX128" s="11" t="s">
        <v>86</v>
      </c>
      <c r="AY128" s="238" t="s">
        <v>195</v>
      </c>
    </row>
    <row r="129" s="2" customFormat="1">
      <c r="A129" s="37"/>
      <c r="B129" s="38"/>
      <c r="C129" s="198" t="s">
        <v>210</v>
      </c>
      <c r="D129" s="198" t="s">
        <v>189</v>
      </c>
      <c r="E129" s="199" t="s">
        <v>211</v>
      </c>
      <c r="F129" s="200" t="s">
        <v>212</v>
      </c>
      <c r="G129" s="201" t="s">
        <v>213</v>
      </c>
      <c r="H129" s="202">
        <v>44.100000000000001</v>
      </c>
      <c r="I129" s="203"/>
      <c r="J129" s="204">
        <f>ROUND(I129*H129,2)</f>
        <v>0</v>
      </c>
      <c r="K129" s="200" t="s">
        <v>193</v>
      </c>
      <c r="L129" s="43"/>
      <c r="M129" s="205" t="s">
        <v>1</v>
      </c>
      <c r="N129" s="206" t="s">
        <v>44</v>
      </c>
      <c r="O129" s="90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9" t="s">
        <v>214</v>
      </c>
      <c r="AT129" s="209" t="s">
        <v>189</v>
      </c>
      <c r="AU129" s="209" t="s">
        <v>79</v>
      </c>
      <c r="AY129" s="16" t="s">
        <v>195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6" t="s">
        <v>86</v>
      </c>
      <c r="BK129" s="210">
        <f>ROUND(I129*H129,2)</f>
        <v>0</v>
      </c>
      <c r="BL129" s="16" t="s">
        <v>214</v>
      </c>
      <c r="BM129" s="209" t="s">
        <v>215</v>
      </c>
    </row>
    <row r="130" s="2" customFormat="1">
      <c r="A130" s="37"/>
      <c r="B130" s="38"/>
      <c r="C130" s="39"/>
      <c r="D130" s="211" t="s">
        <v>197</v>
      </c>
      <c r="E130" s="39"/>
      <c r="F130" s="212" t="s">
        <v>216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197</v>
      </c>
      <c r="AU130" s="16" t="s">
        <v>79</v>
      </c>
    </row>
    <row r="131" s="2" customFormat="1">
      <c r="A131" s="37"/>
      <c r="B131" s="38"/>
      <c r="C131" s="39"/>
      <c r="D131" s="211" t="s">
        <v>199</v>
      </c>
      <c r="E131" s="39"/>
      <c r="F131" s="216" t="s">
        <v>217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199</v>
      </c>
      <c r="AU131" s="16" t="s">
        <v>79</v>
      </c>
    </row>
    <row r="132" s="10" customFormat="1">
      <c r="A132" s="10"/>
      <c r="B132" s="217"/>
      <c r="C132" s="218"/>
      <c r="D132" s="211" t="s">
        <v>207</v>
      </c>
      <c r="E132" s="219" t="s">
        <v>1</v>
      </c>
      <c r="F132" s="220" t="s">
        <v>218</v>
      </c>
      <c r="G132" s="218"/>
      <c r="H132" s="221">
        <v>44.100000000000001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7" t="s">
        <v>207</v>
      </c>
      <c r="AU132" s="227" t="s">
        <v>79</v>
      </c>
      <c r="AV132" s="10" t="s">
        <v>88</v>
      </c>
      <c r="AW132" s="10" t="s">
        <v>34</v>
      </c>
      <c r="AX132" s="10" t="s">
        <v>79</v>
      </c>
      <c r="AY132" s="227" t="s">
        <v>195</v>
      </c>
    </row>
    <row r="133" s="11" customFormat="1">
      <c r="A133" s="11"/>
      <c r="B133" s="228"/>
      <c r="C133" s="229"/>
      <c r="D133" s="211" t="s">
        <v>207</v>
      </c>
      <c r="E133" s="230" t="s">
        <v>1</v>
      </c>
      <c r="F133" s="231" t="s">
        <v>209</v>
      </c>
      <c r="G133" s="229"/>
      <c r="H133" s="232">
        <v>44.100000000000001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38" t="s">
        <v>207</v>
      </c>
      <c r="AU133" s="238" t="s">
        <v>79</v>
      </c>
      <c r="AV133" s="11" t="s">
        <v>194</v>
      </c>
      <c r="AW133" s="11" t="s">
        <v>34</v>
      </c>
      <c r="AX133" s="11" t="s">
        <v>86</v>
      </c>
      <c r="AY133" s="238" t="s">
        <v>195</v>
      </c>
    </row>
    <row r="134" s="2" customFormat="1">
      <c r="A134" s="37"/>
      <c r="B134" s="38"/>
      <c r="C134" s="198" t="s">
        <v>194</v>
      </c>
      <c r="D134" s="198" t="s">
        <v>189</v>
      </c>
      <c r="E134" s="199" t="s">
        <v>219</v>
      </c>
      <c r="F134" s="200" t="s">
        <v>220</v>
      </c>
      <c r="G134" s="201" t="s">
        <v>192</v>
      </c>
      <c r="H134" s="202">
        <v>8</v>
      </c>
      <c r="I134" s="203"/>
      <c r="J134" s="204">
        <f>ROUND(I134*H134,2)</f>
        <v>0</v>
      </c>
      <c r="K134" s="200" t="s">
        <v>193</v>
      </c>
      <c r="L134" s="43"/>
      <c r="M134" s="205" t="s">
        <v>1</v>
      </c>
      <c r="N134" s="206" t="s">
        <v>44</v>
      </c>
      <c r="O134" s="90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9" t="s">
        <v>194</v>
      </c>
      <c r="AT134" s="209" t="s">
        <v>189</v>
      </c>
      <c r="AU134" s="209" t="s">
        <v>79</v>
      </c>
      <c r="AY134" s="16" t="s">
        <v>195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6" t="s">
        <v>86</v>
      </c>
      <c r="BK134" s="210">
        <f>ROUND(I134*H134,2)</f>
        <v>0</v>
      </c>
      <c r="BL134" s="16" t="s">
        <v>194</v>
      </c>
      <c r="BM134" s="209" t="s">
        <v>221</v>
      </c>
    </row>
    <row r="135" s="2" customFormat="1">
      <c r="A135" s="37"/>
      <c r="B135" s="38"/>
      <c r="C135" s="39"/>
      <c r="D135" s="211" t="s">
        <v>197</v>
      </c>
      <c r="E135" s="39"/>
      <c r="F135" s="212" t="s">
        <v>222</v>
      </c>
      <c r="G135" s="39"/>
      <c r="H135" s="39"/>
      <c r="I135" s="213"/>
      <c r="J135" s="39"/>
      <c r="K135" s="39"/>
      <c r="L135" s="43"/>
      <c r="M135" s="214"/>
      <c r="N135" s="21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197</v>
      </c>
      <c r="AU135" s="16" t="s">
        <v>79</v>
      </c>
    </row>
    <row r="136" s="2" customFormat="1">
      <c r="A136" s="37"/>
      <c r="B136" s="38"/>
      <c r="C136" s="39"/>
      <c r="D136" s="211" t="s">
        <v>199</v>
      </c>
      <c r="E136" s="39"/>
      <c r="F136" s="216" t="s">
        <v>223</v>
      </c>
      <c r="G136" s="39"/>
      <c r="H136" s="39"/>
      <c r="I136" s="213"/>
      <c r="J136" s="39"/>
      <c r="K136" s="39"/>
      <c r="L136" s="43"/>
      <c r="M136" s="214"/>
      <c r="N136" s="21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199</v>
      </c>
      <c r="AU136" s="16" t="s">
        <v>79</v>
      </c>
    </row>
    <row r="137" s="2" customFormat="1">
      <c r="A137" s="37"/>
      <c r="B137" s="38"/>
      <c r="C137" s="39"/>
      <c r="D137" s="211" t="s">
        <v>224</v>
      </c>
      <c r="E137" s="39"/>
      <c r="F137" s="216" t="s">
        <v>225</v>
      </c>
      <c r="G137" s="39"/>
      <c r="H137" s="39"/>
      <c r="I137" s="213"/>
      <c r="J137" s="39"/>
      <c r="K137" s="39"/>
      <c r="L137" s="43"/>
      <c r="M137" s="214"/>
      <c r="N137" s="21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224</v>
      </c>
      <c r="AU137" s="16" t="s">
        <v>79</v>
      </c>
    </row>
    <row r="138" s="2" customFormat="1" ht="16.5" customHeight="1">
      <c r="A138" s="37"/>
      <c r="B138" s="38"/>
      <c r="C138" s="198" t="s">
        <v>226</v>
      </c>
      <c r="D138" s="198" t="s">
        <v>189</v>
      </c>
      <c r="E138" s="199" t="s">
        <v>227</v>
      </c>
      <c r="F138" s="200" t="s">
        <v>228</v>
      </c>
      <c r="G138" s="201" t="s">
        <v>213</v>
      </c>
      <c r="H138" s="202">
        <v>2.7040000000000002</v>
      </c>
      <c r="I138" s="203"/>
      <c r="J138" s="204">
        <f>ROUND(I138*H138,2)</f>
        <v>0</v>
      </c>
      <c r="K138" s="200" t="s">
        <v>193</v>
      </c>
      <c r="L138" s="43"/>
      <c r="M138" s="205" t="s">
        <v>1</v>
      </c>
      <c r="N138" s="206" t="s">
        <v>44</v>
      </c>
      <c r="O138" s="90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9" t="s">
        <v>214</v>
      </c>
      <c r="AT138" s="209" t="s">
        <v>189</v>
      </c>
      <c r="AU138" s="209" t="s">
        <v>79</v>
      </c>
      <c r="AY138" s="16" t="s">
        <v>195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6" t="s">
        <v>86</v>
      </c>
      <c r="BK138" s="210">
        <f>ROUND(I138*H138,2)</f>
        <v>0</v>
      </c>
      <c r="BL138" s="16" t="s">
        <v>214</v>
      </c>
      <c r="BM138" s="209" t="s">
        <v>229</v>
      </c>
    </row>
    <row r="139" s="2" customFormat="1">
      <c r="A139" s="37"/>
      <c r="B139" s="38"/>
      <c r="C139" s="39"/>
      <c r="D139" s="211" t="s">
        <v>197</v>
      </c>
      <c r="E139" s="39"/>
      <c r="F139" s="212" t="s">
        <v>230</v>
      </c>
      <c r="G139" s="39"/>
      <c r="H139" s="39"/>
      <c r="I139" s="213"/>
      <c r="J139" s="39"/>
      <c r="K139" s="39"/>
      <c r="L139" s="43"/>
      <c r="M139" s="214"/>
      <c r="N139" s="21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197</v>
      </c>
      <c r="AU139" s="16" t="s">
        <v>79</v>
      </c>
    </row>
    <row r="140" s="2" customFormat="1">
      <c r="A140" s="37"/>
      <c r="B140" s="38"/>
      <c r="C140" s="39"/>
      <c r="D140" s="211" t="s">
        <v>199</v>
      </c>
      <c r="E140" s="39"/>
      <c r="F140" s="216" t="s">
        <v>217</v>
      </c>
      <c r="G140" s="39"/>
      <c r="H140" s="39"/>
      <c r="I140" s="213"/>
      <c r="J140" s="39"/>
      <c r="K140" s="39"/>
      <c r="L140" s="43"/>
      <c r="M140" s="214"/>
      <c r="N140" s="21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199</v>
      </c>
      <c r="AU140" s="16" t="s">
        <v>79</v>
      </c>
    </row>
    <row r="141" s="10" customFormat="1">
      <c r="A141" s="10"/>
      <c r="B141" s="217"/>
      <c r="C141" s="218"/>
      <c r="D141" s="211" t="s">
        <v>207</v>
      </c>
      <c r="E141" s="219" t="s">
        <v>1</v>
      </c>
      <c r="F141" s="220" t="s">
        <v>231</v>
      </c>
      <c r="G141" s="218"/>
      <c r="H141" s="221">
        <v>2.7040000000000002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7" t="s">
        <v>207</v>
      </c>
      <c r="AU141" s="227" t="s">
        <v>79</v>
      </c>
      <c r="AV141" s="10" t="s">
        <v>88</v>
      </c>
      <c r="AW141" s="10" t="s">
        <v>34</v>
      </c>
      <c r="AX141" s="10" t="s">
        <v>86</v>
      </c>
      <c r="AY141" s="227" t="s">
        <v>195</v>
      </c>
    </row>
    <row r="142" s="2" customFormat="1">
      <c r="A142" s="37"/>
      <c r="B142" s="38"/>
      <c r="C142" s="198" t="s">
        <v>232</v>
      </c>
      <c r="D142" s="198" t="s">
        <v>189</v>
      </c>
      <c r="E142" s="199" t="s">
        <v>233</v>
      </c>
      <c r="F142" s="200" t="s">
        <v>234</v>
      </c>
      <c r="G142" s="201" t="s">
        <v>192</v>
      </c>
      <c r="H142" s="202">
        <v>14.4</v>
      </c>
      <c r="I142" s="203"/>
      <c r="J142" s="204">
        <f>ROUND(I142*H142,2)</f>
        <v>0</v>
      </c>
      <c r="K142" s="200" t="s">
        <v>193</v>
      </c>
      <c r="L142" s="43"/>
      <c r="M142" s="205" t="s">
        <v>1</v>
      </c>
      <c r="N142" s="206" t="s">
        <v>44</v>
      </c>
      <c r="O142" s="90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9" t="s">
        <v>194</v>
      </c>
      <c r="AT142" s="209" t="s">
        <v>189</v>
      </c>
      <c r="AU142" s="209" t="s">
        <v>79</v>
      </c>
      <c r="AY142" s="16" t="s">
        <v>195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6" t="s">
        <v>86</v>
      </c>
      <c r="BK142" s="210">
        <f>ROUND(I142*H142,2)</f>
        <v>0</v>
      </c>
      <c r="BL142" s="16" t="s">
        <v>194</v>
      </c>
      <c r="BM142" s="209" t="s">
        <v>235</v>
      </c>
    </row>
    <row r="143" s="2" customFormat="1">
      <c r="A143" s="37"/>
      <c r="B143" s="38"/>
      <c r="C143" s="39"/>
      <c r="D143" s="211" t="s">
        <v>197</v>
      </c>
      <c r="E143" s="39"/>
      <c r="F143" s="212" t="s">
        <v>236</v>
      </c>
      <c r="G143" s="39"/>
      <c r="H143" s="39"/>
      <c r="I143" s="213"/>
      <c r="J143" s="39"/>
      <c r="K143" s="39"/>
      <c r="L143" s="43"/>
      <c r="M143" s="214"/>
      <c r="N143" s="21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197</v>
      </c>
      <c r="AU143" s="16" t="s">
        <v>79</v>
      </c>
    </row>
    <row r="144" s="2" customFormat="1">
      <c r="A144" s="37"/>
      <c r="B144" s="38"/>
      <c r="C144" s="39"/>
      <c r="D144" s="211" t="s">
        <v>199</v>
      </c>
      <c r="E144" s="39"/>
      <c r="F144" s="216" t="s">
        <v>237</v>
      </c>
      <c r="G144" s="39"/>
      <c r="H144" s="39"/>
      <c r="I144" s="213"/>
      <c r="J144" s="39"/>
      <c r="K144" s="39"/>
      <c r="L144" s="43"/>
      <c r="M144" s="214"/>
      <c r="N144" s="21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199</v>
      </c>
      <c r="AU144" s="16" t="s">
        <v>79</v>
      </c>
    </row>
    <row r="145" s="2" customFormat="1">
      <c r="A145" s="37"/>
      <c r="B145" s="38"/>
      <c r="C145" s="39"/>
      <c r="D145" s="211" t="s">
        <v>224</v>
      </c>
      <c r="E145" s="39"/>
      <c r="F145" s="216" t="s">
        <v>238</v>
      </c>
      <c r="G145" s="39"/>
      <c r="H145" s="39"/>
      <c r="I145" s="213"/>
      <c r="J145" s="39"/>
      <c r="K145" s="39"/>
      <c r="L145" s="43"/>
      <c r="M145" s="214"/>
      <c r="N145" s="21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224</v>
      </c>
      <c r="AU145" s="16" t="s">
        <v>79</v>
      </c>
    </row>
    <row r="146" s="10" customFormat="1">
      <c r="A146" s="10"/>
      <c r="B146" s="217"/>
      <c r="C146" s="218"/>
      <c r="D146" s="211" t="s">
        <v>207</v>
      </c>
      <c r="E146" s="219" t="s">
        <v>1</v>
      </c>
      <c r="F146" s="220" t="s">
        <v>239</v>
      </c>
      <c r="G146" s="218"/>
      <c r="H146" s="221">
        <v>14.4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27" t="s">
        <v>207</v>
      </c>
      <c r="AU146" s="227" t="s">
        <v>79</v>
      </c>
      <c r="AV146" s="10" t="s">
        <v>88</v>
      </c>
      <c r="AW146" s="10" t="s">
        <v>34</v>
      </c>
      <c r="AX146" s="10" t="s">
        <v>86</v>
      </c>
      <c r="AY146" s="227" t="s">
        <v>195</v>
      </c>
    </row>
    <row r="147" s="2" customFormat="1" ht="16.5" customHeight="1">
      <c r="A147" s="37"/>
      <c r="B147" s="38"/>
      <c r="C147" s="198" t="s">
        <v>240</v>
      </c>
      <c r="D147" s="198" t="s">
        <v>189</v>
      </c>
      <c r="E147" s="199" t="s">
        <v>241</v>
      </c>
      <c r="F147" s="200" t="s">
        <v>242</v>
      </c>
      <c r="G147" s="201" t="s">
        <v>213</v>
      </c>
      <c r="H147" s="202">
        <v>0.050000000000000003</v>
      </c>
      <c r="I147" s="203"/>
      <c r="J147" s="204">
        <f>ROUND(I147*H147,2)</f>
        <v>0</v>
      </c>
      <c r="K147" s="200" t="s">
        <v>193</v>
      </c>
      <c r="L147" s="43"/>
      <c r="M147" s="205" t="s">
        <v>1</v>
      </c>
      <c r="N147" s="206" t="s">
        <v>44</v>
      </c>
      <c r="O147" s="90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9" t="s">
        <v>214</v>
      </c>
      <c r="AT147" s="209" t="s">
        <v>189</v>
      </c>
      <c r="AU147" s="209" t="s">
        <v>79</v>
      </c>
      <c r="AY147" s="16" t="s">
        <v>195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6" t="s">
        <v>86</v>
      </c>
      <c r="BK147" s="210">
        <f>ROUND(I147*H147,2)</f>
        <v>0</v>
      </c>
      <c r="BL147" s="16" t="s">
        <v>214</v>
      </c>
      <c r="BM147" s="209" t="s">
        <v>243</v>
      </c>
    </row>
    <row r="148" s="2" customFormat="1">
      <c r="A148" s="37"/>
      <c r="B148" s="38"/>
      <c r="C148" s="39"/>
      <c r="D148" s="211" t="s">
        <v>197</v>
      </c>
      <c r="E148" s="39"/>
      <c r="F148" s="212" t="s">
        <v>244</v>
      </c>
      <c r="G148" s="39"/>
      <c r="H148" s="39"/>
      <c r="I148" s="213"/>
      <c r="J148" s="39"/>
      <c r="K148" s="39"/>
      <c r="L148" s="43"/>
      <c r="M148" s="214"/>
      <c r="N148" s="21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197</v>
      </c>
      <c r="AU148" s="16" t="s">
        <v>79</v>
      </c>
    </row>
    <row r="149" s="2" customFormat="1">
      <c r="A149" s="37"/>
      <c r="B149" s="38"/>
      <c r="C149" s="39"/>
      <c r="D149" s="211" t="s">
        <v>199</v>
      </c>
      <c r="E149" s="39"/>
      <c r="F149" s="216" t="s">
        <v>217</v>
      </c>
      <c r="G149" s="39"/>
      <c r="H149" s="39"/>
      <c r="I149" s="213"/>
      <c r="J149" s="39"/>
      <c r="K149" s="39"/>
      <c r="L149" s="43"/>
      <c r="M149" s="214"/>
      <c r="N149" s="21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199</v>
      </c>
      <c r="AU149" s="16" t="s">
        <v>79</v>
      </c>
    </row>
    <row r="150" s="2" customFormat="1" ht="21.75" customHeight="1">
      <c r="A150" s="37"/>
      <c r="B150" s="38"/>
      <c r="C150" s="198" t="s">
        <v>245</v>
      </c>
      <c r="D150" s="198" t="s">
        <v>189</v>
      </c>
      <c r="E150" s="199" t="s">
        <v>246</v>
      </c>
      <c r="F150" s="200" t="s">
        <v>247</v>
      </c>
      <c r="G150" s="201" t="s">
        <v>248</v>
      </c>
      <c r="H150" s="202">
        <v>12.48</v>
      </c>
      <c r="I150" s="203"/>
      <c r="J150" s="204">
        <f>ROUND(I150*H150,2)</f>
        <v>0</v>
      </c>
      <c r="K150" s="200" t="s">
        <v>193</v>
      </c>
      <c r="L150" s="43"/>
      <c r="M150" s="205" t="s">
        <v>1</v>
      </c>
      <c r="N150" s="206" t="s">
        <v>44</v>
      </c>
      <c r="O150" s="90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9" t="s">
        <v>194</v>
      </c>
      <c r="AT150" s="209" t="s">
        <v>189</v>
      </c>
      <c r="AU150" s="209" t="s">
        <v>79</v>
      </c>
      <c r="AY150" s="16" t="s">
        <v>195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6" t="s">
        <v>86</v>
      </c>
      <c r="BK150" s="210">
        <f>ROUND(I150*H150,2)</f>
        <v>0</v>
      </c>
      <c r="BL150" s="16" t="s">
        <v>194</v>
      </c>
      <c r="BM150" s="209" t="s">
        <v>249</v>
      </c>
    </row>
    <row r="151" s="2" customFormat="1">
      <c r="A151" s="37"/>
      <c r="B151" s="38"/>
      <c r="C151" s="39"/>
      <c r="D151" s="211" t="s">
        <v>197</v>
      </c>
      <c r="E151" s="39"/>
      <c r="F151" s="212" t="s">
        <v>250</v>
      </c>
      <c r="G151" s="39"/>
      <c r="H151" s="39"/>
      <c r="I151" s="213"/>
      <c r="J151" s="39"/>
      <c r="K151" s="39"/>
      <c r="L151" s="43"/>
      <c r="M151" s="214"/>
      <c r="N151" s="21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197</v>
      </c>
      <c r="AU151" s="16" t="s">
        <v>79</v>
      </c>
    </row>
    <row r="152" s="2" customFormat="1">
      <c r="A152" s="37"/>
      <c r="B152" s="38"/>
      <c r="C152" s="39"/>
      <c r="D152" s="211" t="s">
        <v>199</v>
      </c>
      <c r="E152" s="39"/>
      <c r="F152" s="216" t="s">
        <v>251</v>
      </c>
      <c r="G152" s="39"/>
      <c r="H152" s="39"/>
      <c r="I152" s="213"/>
      <c r="J152" s="39"/>
      <c r="K152" s="39"/>
      <c r="L152" s="43"/>
      <c r="M152" s="214"/>
      <c r="N152" s="21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199</v>
      </c>
      <c r="AU152" s="16" t="s">
        <v>79</v>
      </c>
    </row>
    <row r="153" s="10" customFormat="1">
      <c r="A153" s="10"/>
      <c r="B153" s="217"/>
      <c r="C153" s="218"/>
      <c r="D153" s="211" t="s">
        <v>207</v>
      </c>
      <c r="E153" s="219" t="s">
        <v>1</v>
      </c>
      <c r="F153" s="220" t="s">
        <v>252</v>
      </c>
      <c r="G153" s="218"/>
      <c r="H153" s="221">
        <v>2.3999999999999999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7" t="s">
        <v>207</v>
      </c>
      <c r="AU153" s="227" t="s">
        <v>79</v>
      </c>
      <c r="AV153" s="10" t="s">
        <v>88</v>
      </c>
      <c r="AW153" s="10" t="s">
        <v>34</v>
      </c>
      <c r="AX153" s="10" t="s">
        <v>79</v>
      </c>
      <c r="AY153" s="227" t="s">
        <v>195</v>
      </c>
    </row>
    <row r="154" s="10" customFormat="1">
      <c r="A154" s="10"/>
      <c r="B154" s="217"/>
      <c r="C154" s="218"/>
      <c r="D154" s="211" t="s">
        <v>207</v>
      </c>
      <c r="E154" s="219" t="s">
        <v>1</v>
      </c>
      <c r="F154" s="220" t="s">
        <v>253</v>
      </c>
      <c r="G154" s="218"/>
      <c r="H154" s="221">
        <v>1.0800000000000001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7" t="s">
        <v>207</v>
      </c>
      <c r="AU154" s="227" t="s">
        <v>79</v>
      </c>
      <c r="AV154" s="10" t="s">
        <v>88</v>
      </c>
      <c r="AW154" s="10" t="s">
        <v>34</v>
      </c>
      <c r="AX154" s="10" t="s">
        <v>79</v>
      </c>
      <c r="AY154" s="227" t="s">
        <v>195</v>
      </c>
    </row>
    <row r="155" s="10" customFormat="1">
      <c r="A155" s="10"/>
      <c r="B155" s="217"/>
      <c r="C155" s="218"/>
      <c r="D155" s="211" t="s">
        <v>207</v>
      </c>
      <c r="E155" s="219" t="s">
        <v>1</v>
      </c>
      <c r="F155" s="220" t="s">
        <v>254</v>
      </c>
      <c r="G155" s="218"/>
      <c r="H155" s="221">
        <v>4.5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27" t="s">
        <v>207</v>
      </c>
      <c r="AU155" s="227" t="s">
        <v>79</v>
      </c>
      <c r="AV155" s="10" t="s">
        <v>88</v>
      </c>
      <c r="AW155" s="10" t="s">
        <v>34</v>
      </c>
      <c r="AX155" s="10" t="s">
        <v>79</v>
      </c>
      <c r="AY155" s="227" t="s">
        <v>195</v>
      </c>
    </row>
    <row r="156" s="10" customFormat="1">
      <c r="A156" s="10"/>
      <c r="B156" s="217"/>
      <c r="C156" s="218"/>
      <c r="D156" s="211" t="s">
        <v>207</v>
      </c>
      <c r="E156" s="219" t="s">
        <v>1</v>
      </c>
      <c r="F156" s="220" t="s">
        <v>255</v>
      </c>
      <c r="G156" s="218"/>
      <c r="H156" s="221">
        <v>4.5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27" t="s">
        <v>207</v>
      </c>
      <c r="AU156" s="227" t="s">
        <v>79</v>
      </c>
      <c r="AV156" s="10" t="s">
        <v>88</v>
      </c>
      <c r="AW156" s="10" t="s">
        <v>34</v>
      </c>
      <c r="AX156" s="10" t="s">
        <v>79</v>
      </c>
      <c r="AY156" s="227" t="s">
        <v>195</v>
      </c>
    </row>
    <row r="157" s="11" customFormat="1">
      <c r="A157" s="11"/>
      <c r="B157" s="228"/>
      <c r="C157" s="229"/>
      <c r="D157" s="211" t="s">
        <v>207</v>
      </c>
      <c r="E157" s="230" t="s">
        <v>1</v>
      </c>
      <c r="F157" s="231" t="s">
        <v>209</v>
      </c>
      <c r="G157" s="229"/>
      <c r="H157" s="232">
        <v>12.48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T157" s="238" t="s">
        <v>207</v>
      </c>
      <c r="AU157" s="238" t="s">
        <v>79</v>
      </c>
      <c r="AV157" s="11" t="s">
        <v>194</v>
      </c>
      <c r="AW157" s="11" t="s">
        <v>34</v>
      </c>
      <c r="AX157" s="11" t="s">
        <v>86</v>
      </c>
      <c r="AY157" s="238" t="s">
        <v>195</v>
      </c>
    </row>
    <row r="158" s="2" customFormat="1" ht="21.75" customHeight="1">
      <c r="A158" s="37"/>
      <c r="B158" s="38"/>
      <c r="C158" s="198" t="s">
        <v>256</v>
      </c>
      <c r="D158" s="198" t="s">
        <v>189</v>
      </c>
      <c r="E158" s="199" t="s">
        <v>257</v>
      </c>
      <c r="F158" s="200" t="s">
        <v>258</v>
      </c>
      <c r="G158" s="201" t="s">
        <v>213</v>
      </c>
      <c r="H158" s="202">
        <v>79.703999999999994</v>
      </c>
      <c r="I158" s="203"/>
      <c r="J158" s="204">
        <f>ROUND(I158*H158,2)</f>
        <v>0</v>
      </c>
      <c r="K158" s="200" t="s">
        <v>193</v>
      </c>
      <c r="L158" s="43"/>
      <c r="M158" s="205" t="s">
        <v>1</v>
      </c>
      <c r="N158" s="206" t="s">
        <v>44</v>
      </c>
      <c r="O158" s="90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9" t="s">
        <v>214</v>
      </c>
      <c r="AT158" s="209" t="s">
        <v>189</v>
      </c>
      <c r="AU158" s="209" t="s">
        <v>79</v>
      </c>
      <c r="AY158" s="16" t="s">
        <v>195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6" t="s">
        <v>86</v>
      </c>
      <c r="BK158" s="210">
        <f>ROUND(I158*H158,2)</f>
        <v>0</v>
      </c>
      <c r="BL158" s="16" t="s">
        <v>214</v>
      </c>
      <c r="BM158" s="209" t="s">
        <v>259</v>
      </c>
    </row>
    <row r="159" s="2" customFormat="1">
      <c r="A159" s="37"/>
      <c r="B159" s="38"/>
      <c r="C159" s="39"/>
      <c r="D159" s="211" t="s">
        <v>197</v>
      </c>
      <c r="E159" s="39"/>
      <c r="F159" s="212" t="s">
        <v>260</v>
      </c>
      <c r="G159" s="39"/>
      <c r="H159" s="39"/>
      <c r="I159" s="213"/>
      <c r="J159" s="39"/>
      <c r="K159" s="39"/>
      <c r="L159" s="43"/>
      <c r="M159" s="214"/>
      <c r="N159" s="21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197</v>
      </c>
      <c r="AU159" s="16" t="s">
        <v>79</v>
      </c>
    </row>
    <row r="160" s="2" customFormat="1">
      <c r="A160" s="37"/>
      <c r="B160" s="38"/>
      <c r="C160" s="39"/>
      <c r="D160" s="211" t="s">
        <v>199</v>
      </c>
      <c r="E160" s="39"/>
      <c r="F160" s="216" t="s">
        <v>217</v>
      </c>
      <c r="G160" s="39"/>
      <c r="H160" s="39"/>
      <c r="I160" s="213"/>
      <c r="J160" s="39"/>
      <c r="K160" s="39"/>
      <c r="L160" s="43"/>
      <c r="M160" s="214"/>
      <c r="N160" s="21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199</v>
      </c>
      <c r="AU160" s="16" t="s">
        <v>79</v>
      </c>
    </row>
    <row r="161" s="10" customFormat="1">
      <c r="A161" s="10"/>
      <c r="B161" s="217"/>
      <c r="C161" s="218"/>
      <c r="D161" s="211" t="s">
        <v>207</v>
      </c>
      <c r="E161" s="219" t="s">
        <v>1</v>
      </c>
      <c r="F161" s="220" t="s">
        <v>261</v>
      </c>
      <c r="G161" s="218"/>
      <c r="H161" s="221">
        <v>28.620000000000001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27" t="s">
        <v>207</v>
      </c>
      <c r="AU161" s="227" t="s">
        <v>79</v>
      </c>
      <c r="AV161" s="10" t="s">
        <v>88</v>
      </c>
      <c r="AW161" s="10" t="s">
        <v>34</v>
      </c>
      <c r="AX161" s="10" t="s">
        <v>79</v>
      </c>
      <c r="AY161" s="227" t="s">
        <v>195</v>
      </c>
    </row>
    <row r="162" s="10" customFormat="1">
      <c r="A162" s="10"/>
      <c r="B162" s="217"/>
      <c r="C162" s="218"/>
      <c r="D162" s="211" t="s">
        <v>207</v>
      </c>
      <c r="E162" s="219" t="s">
        <v>1</v>
      </c>
      <c r="F162" s="220" t="s">
        <v>262</v>
      </c>
      <c r="G162" s="218"/>
      <c r="H162" s="221">
        <v>28.620000000000001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27" t="s">
        <v>207</v>
      </c>
      <c r="AU162" s="227" t="s">
        <v>79</v>
      </c>
      <c r="AV162" s="10" t="s">
        <v>88</v>
      </c>
      <c r="AW162" s="10" t="s">
        <v>34</v>
      </c>
      <c r="AX162" s="10" t="s">
        <v>79</v>
      </c>
      <c r="AY162" s="227" t="s">
        <v>195</v>
      </c>
    </row>
    <row r="163" s="10" customFormat="1">
      <c r="A163" s="10"/>
      <c r="B163" s="217"/>
      <c r="C163" s="218"/>
      <c r="D163" s="211" t="s">
        <v>207</v>
      </c>
      <c r="E163" s="219" t="s">
        <v>1</v>
      </c>
      <c r="F163" s="220" t="s">
        <v>263</v>
      </c>
      <c r="G163" s="218"/>
      <c r="H163" s="221">
        <v>4.3200000000000003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27" t="s">
        <v>207</v>
      </c>
      <c r="AU163" s="227" t="s">
        <v>79</v>
      </c>
      <c r="AV163" s="10" t="s">
        <v>88</v>
      </c>
      <c r="AW163" s="10" t="s">
        <v>34</v>
      </c>
      <c r="AX163" s="10" t="s">
        <v>79</v>
      </c>
      <c r="AY163" s="227" t="s">
        <v>195</v>
      </c>
    </row>
    <row r="164" s="10" customFormat="1">
      <c r="A164" s="10"/>
      <c r="B164" s="217"/>
      <c r="C164" s="218"/>
      <c r="D164" s="211" t="s">
        <v>207</v>
      </c>
      <c r="E164" s="219" t="s">
        <v>1</v>
      </c>
      <c r="F164" s="220" t="s">
        <v>264</v>
      </c>
      <c r="G164" s="218"/>
      <c r="H164" s="221">
        <v>1.944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27" t="s">
        <v>207</v>
      </c>
      <c r="AU164" s="227" t="s">
        <v>79</v>
      </c>
      <c r="AV164" s="10" t="s">
        <v>88</v>
      </c>
      <c r="AW164" s="10" t="s">
        <v>34</v>
      </c>
      <c r="AX164" s="10" t="s">
        <v>79</v>
      </c>
      <c r="AY164" s="227" t="s">
        <v>195</v>
      </c>
    </row>
    <row r="165" s="10" customFormat="1">
      <c r="A165" s="10"/>
      <c r="B165" s="217"/>
      <c r="C165" s="218"/>
      <c r="D165" s="211" t="s">
        <v>207</v>
      </c>
      <c r="E165" s="219" t="s">
        <v>1</v>
      </c>
      <c r="F165" s="220" t="s">
        <v>265</v>
      </c>
      <c r="G165" s="218"/>
      <c r="H165" s="221">
        <v>8.0999999999999996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27" t="s">
        <v>207</v>
      </c>
      <c r="AU165" s="227" t="s">
        <v>79</v>
      </c>
      <c r="AV165" s="10" t="s">
        <v>88</v>
      </c>
      <c r="AW165" s="10" t="s">
        <v>34</v>
      </c>
      <c r="AX165" s="10" t="s">
        <v>79</v>
      </c>
      <c r="AY165" s="227" t="s">
        <v>195</v>
      </c>
    </row>
    <row r="166" s="10" customFormat="1">
      <c r="A166" s="10"/>
      <c r="B166" s="217"/>
      <c r="C166" s="218"/>
      <c r="D166" s="211" t="s">
        <v>207</v>
      </c>
      <c r="E166" s="219" t="s">
        <v>1</v>
      </c>
      <c r="F166" s="220" t="s">
        <v>266</v>
      </c>
      <c r="G166" s="218"/>
      <c r="H166" s="221">
        <v>8.0999999999999996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27" t="s">
        <v>207</v>
      </c>
      <c r="AU166" s="227" t="s">
        <v>79</v>
      </c>
      <c r="AV166" s="10" t="s">
        <v>88</v>
      </c>
      <c r="AW166" s="10" t="s">
        <v>34</v>
      </c>
      <c r="AX166" s="10" t="s">
        <v>79</v>
      </c>
      <c r="AY166" s="227" t="s">
        <v>195</v>
      </c>
    </row>
    <row r="167" s="11" customFormat="1">
      <c r="A167" s="11"/>
      <c r="B167" s="228"/>
      <c r="C167" s="229"/>
      <c r="D167" s="211" t="s">
        <v>207</v>
      </c>
      <c r="E167" s="230" t="s">
        <v>1</v>
      </c>
      <c r="F167" s="231" t="s">
        <v>209</v>
      </c>
      <c r="G167" s="229"/>
      <c r="H167" s="232">
        <v>79.703999999999994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T167" s="238" t="s">
        <v>207</v>
      </c>
      <c r="AU167" s="238" t="s">
        <v>79</v>
      </c>
      <c r="AV167" s="11" t="s">
        <v>194</v>
      </c>
      <c r="AW167" s="11" t="s">
        <v>34</v>
      </c>
      <c r="AX167" s="11" t="s">
        <v>86</v>
      </c>
      <c r="AY167" s="238" t="s">
        <v>195</v>
      </c>
    </row>
    <row r="168" s="2" customFormat="1" ht="16.5" customHeight="1">
      <c r="A168" s="37"/>
      <c r="B168" s="38"/>
      <c r="C168" s="198" t="s">
        <v>267</v>
      </c>
      <c r="D168" s="198" t="s">
        <v>189</v>
      </c>
      <c r="E168" s="199" t="s">
        <v>268</v>
      </c>
      <c r="F168" s="200" t="s">
        <v>269</v>
      </c>
      <c r="G168" s="201" t="s">
        <v>248</v>
      </c>
      <c r="H168" s="202">
        <v>52.054000000000002</v>
      </c>
      <c r="I168" s="203"/>
      <c r="J168" s="204">
        <f>ROUND(I168*H168,2)</f>
        <v>0</v>
      </c>
      <c r="K168" s="200" t="s">
        <v>193</v>
      </c>
      <c r="L168" s="43"/>
      <c r="M168" s="205" t="s">
        <v>1</v>
      </c>
      <c r="N168" s="206" t="s">
        <v>44</v>
      </c>
      <c r="O168" s="90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9" t="s">
        <v>194</v>
      </c>
      <c r="AT168" s="209" t="s">
        <v>189</v>
      </c>
      <c r="AU168" s="209" t="s">
        <v>79</v>
      </c>
      <c r="AY168" s="16" t="s">
        <v>195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6" t="s">
        <v>86</v>
      </c>
      <c r="BK168" s="210">
        <f>ROUND(I168*H168,2)</f>
        <v>0</v>
      </c>
      <c r="BL168" s="16" t="s">
        <v>194</v>
      </c>
      <c r="BM168" s="209" t="s">
        <v>270</v>
      </c>
    </row>
    <row r="169" s="2" customFormat="1">
      <c r="A169" s="37"/>
      <c r="B169" s="38"/>
      <c r="C169" s="39"/>
      <c r="D169" s="211" t="s">
        <v>197</v>
      </c>
      <c r="E169" s="39"/>
      <c r="F169" s="212" t="s">
        <v>271</v>
      </c>
      <c r="G169" s="39"/>
      <c r="H169" s="39"/>
      <c r="I169" s="213"/>
      <c r="J169" s="39"/>
      <c r="K169" s="39"/>
      <c r="L169" s="43"/>
      <c r="M169" s="214"/>
      <c r="N169" s="21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197</v>
      </c>
      <c r="AU169" s="16" t="s">
        <v>79</v>
      </c>
    </row>
    <row r="170" s="2" customFormat="1">
      <c r="A170" s="37"/>
      <c r="B170" s="38"/>
      <c r="C170" s="39"/>
      <c r="D170" s="211" t="s">
        <v>199</v>
      </c>
      <c r="E170" s="39"/>
      <c r="F170" s="216" t="s">
        <v>272</v>
      </c>
      <c r="G170" s="39"/>
      <c r="H170" s="39"/>
      <c r="I170" s="213"/>
      <c r="J170" s="39"/>
      <c r="K170" s="39"/>
      <c r="L170" s="43"/>
      <c r="M170" s="214"/>
      <c r="N170" s="21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199</v>
      </c>
      <c r="AU170" s="16" t="s">
        <v>79</v>
      </c>
    </row>
    <row r="171" s="10" customFormat="1">
      <c r="A171" s="10"/>
      <c r="B171" s="217"/>
      <c r="C171" s="218"/>
      <c r="D171" s="211" t="s">
        <v>207</v>
      </c>
      <c r="E171" s="219" t="s">
        <v>1</v>
      </c>
      <c r="F171" s="220" t="s">
        <v>273</v>
      </c>
      <c r="G171" s="218"/>
      <c r="H171" s="221">
        <v>26.027000000000001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27" t="s">
        <v>207</v>
      </c>
      <c r="AU171" s="227" t="s">
        <v>79</v>
      </c>
      <c r="AV171" s="10" t="s">
        <v>88</v>
      </c>
      <c r="AW171" s="10" t="s">
        <v>34</v>
      </c>
      <c r="AX171" s="10" t="s">
        <v>79</v>
      </c>
      <c r="AY171" s="227" t="s">
        <v>195</v>
      </c>
    </row>
    <row r="172" s="10" customFormat="1">
      <c r="A172" s="10"/>
      <c r="B172" s="217"/>
      <c r="C172" s="218"/>
      <c r="D172" s="211" t="s">
        <v>207</v>
      </c>
      <c r="E172" s="219" t="s">
        <v>1</v>
      </c>
      <c r="F172" s="220" t="s">
        <v>274</v>
      </c>
      <c r="G172" s="218"/>
      <c r="H172" s="221">
        <v>26.027000000000001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27" t="s">
        <v>207</v>
      </c>
      <c r="AU172" s="227" t="s">
        <v>79</v>
      </c>
      <c r="AV172" s="10" t="s">
        <v>88</v>
      </c>
      <c r="AW172" s="10" t="s">
        <v>34</v>
      </c>
      <c r="AX172" s="10" t="s">
        <v>79</v>
      </c>
      <c r="AY172" s="227" t="s">
        <v>195</v>
      </c>
    </row>
    <row r="173" s="11" customFormat="1">
      <c r="A173" s="11"/>
      <c r="B173" s="228"/>
      <c r="C173" s="229"/>
      <c r="D173" s="211" t="s">
        <v>207</v>
      </c>
      <c r="E173" s="230" t="s">
        <v>1</v>
      </c>
      <c r="F173" s="231" t="s">
        <v>209</v>
      </c>
      <c r="G173" s="229"/>
      <c r="H173" s="232">
        <v>52.054000000000002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T173" s="238" t="s">
        <v>207</v>
      </c>
      <c r="AU173" s="238" t="s">
        <v>79</v>
      </c>
      <c r="AV173" s="11" t="s">
        <v>194</v>
      </c>
      <c r="AW173" s="11" t="s">
        <v>34</v>
      </c>
      <c r="AX173" s="11" t="s">
        <v>86</v>
      </c>
      <c r="AY173" s="238" t="s">
        <v>195</v>
      </c>
    </row>
    <row r="174" s="2" customFormat="1">
      <c r="A174" s="37"/>
      <c r="B174" s="38"/>
      <c r="C174" s="198" t="s">
        <v>275</v>
      </c>
      <c r="D174" s="198" t="s">
        <v>189</v>
      </c>
      <c r="E174" s="199" t="s">
        <v>276</v>
      </c>
      <c r="F174" s="200" t="s">
        <v>277</v>
      </c>
      <c r="G174" s="201" t="s">
        <v>278</v>
      </c>
      <c r="H174" s="202">
        <v>0.5</v>
      </c>
      <c r="I174" s="203"/>
      <c r="J174" s="204">
        <f>ROUND(I174*H174,2)</f>
        <v>0</v>
      </c>
      <c r="K174" s="200" t="s">
        <v>193</v>
      </c>
      <c r="L174" s="43"/>
      <c r="M174" s="205" t="s">
        <v>1</v>
      </c>
      <c r="N174" s="206" t="s">
        <v>44</v>
      </c>
      <c r="O174" s="90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9" t="s">
        <v>194</v>
      </c>
      <c r="AT174" s="209" t="s">
        <v>189</v>
      </c>
      <c r="AU174" s="209" t="s">
        <v>79</v>
      </c>
      <c r="AY174" s="16" t="s">
        <v>195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6" t="s">
        <v>86</v>
      </c>
      <c r="BK174" s="210">
        <f>ROUND(I174*H174,2)</f>
        <v>0</v>
      </c>
      <c r="BL174" s="16" t="s">
        <v>194</v>
      </c>
      <c r="BM174" s="209" t="s">
        <v>279</v>
      </c>
    </row>
    <row r="175" s="2" customFormat="1">
      <c r="A175" s="37"/>
      <c r="B175" s="38"/>
      <c r="C175" s="39"/>
      <c r="D175" s="211" t="s">
        <v>197</v>
      </c>
      <c r="E175" s="39"/>
      <c r="F175" s="212" t="s">
        <v>280</v>
      </c>
      <c r="G175" s="39"/>
      <c r="H175" s="39"/>
      <c r="I175" s="213"/>
      <c r="J175" s="39"/>
      <c r="K175" s="39"/>
      <c r="L175" s="43"/>
      <c r="M175" s="214"/>
      <c r="N175" s="21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197</v>
      </c>
      <c r="AU175" s="16" t="s">
        <v>79</v>
      </c>
    </row>
    <row r="176" s="2" customFormat="1">
      <c r="A176" s="37"/>
      <c r="B176" s="38"/>
      <c r="C176" s="39"/>
      <c r="D176" s="211" t="s">
        <v>199</v>
      </c>
      <c r="E176" s="39"/>
      <c r="F176" s="216" t="s">
        <v>281</v>
      </c>
      <c r="G176" s="39"/>
      <c r="H176" s="39"/>
      <c r="I176" s="213"/>
      <c r="J176" s="39"/>
      <c r="K176" s="39"/>
      <c r="L176" s="43"/>
      <c r="M176" s="214"/>
      <c r="N176" s="21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199</v>
      </c>
      <c r="AU176" s="16" t="s">
        <v>79</v>
      </c>
    </row>
    <row r="177" s="2" customFormat="1">
      <c r="A177" s="37"/>
      <c r="B177" s="38"/>
      <c r="C177" s="39"/>
      <c r="D177" s="211" t="s">
        <v>224</v>
      </c>
      <c r="E177" s="39"/>
      <c r="F177" s="216" t="s">
        <v>282</v>
      </c>
      <c r="G177" s="39"/>
      <c r="H177" s="39"/>
      <c r="I177" s="213"/>
      <c r="J177" s="39"/>
      <c r="K177" s="39"/>
      <c r="L177" s="43"/>
      <c r="M177" s="214"/>
      <c r="N177" s="21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224</v>
      </c>
      <c r="AU177" s="16" t="s">
        <v>79</v>
      </c>
    </row>
    <row r="178" s="2" customFormat="1">
      <c r="A178" s="37"/>
      <c r="B178" s="38"/>
      <c r="C178" s="198" t="s">
        <v>283</v>
      </c>
      <c r="D178" s="198" t="s">
        <v>189</v>
      </c>
      <c r="E178" s="199" t="s">
        <v>284</v>
      </c>
      <c r="F178" s="200" t="s">
        <v>285</v>
      </c>
      <c r="G178" s="201" t="s">
        <v>192</v>
      </c>
      <c r="H178" s="202">
        <v>14.4</v>
      </c>
      <c r="I178" s="203"/>
      <c r="J178" s="204">
        <f>ROUND(I178*H178,2)</f>
        <v>0</v>
      </c>
      <c r="K178" s="200" t="s">
        <v>193</v>
      </c>
      <c r="L178" s="43"/>
      <c r="M178" s="205" t="s">
        <v>1</v>
      </c>
      <c r="N178" s="206" t="s">
        <v>44</v>
      </c>
      <c r="O178" s="90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9" t="s">
        <v>194</v>
      </c>
      <c r="AT178" s="209" t="s">
        <v>189</v>
      </c>
      <c r="AU178" s="209" t="s">
        <v>79</v>
      </c>
      <c r="AY178" s="16" t="s">
        <v>195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6" t="s">
        <v>86</v>
      </c>
      <c r="BK178" s="210">
        <f>ROUND(I178*H178,2)</f>
        <v>0</v>
      </c>
      <c r="BL178" s="16" t="s">
        <v>194</v>
      </c>
      <c r="BM178" s="209" t="s">
        <v>286</v>
      </c>
    </row>
    <row r="179" s="2" customFormat="1">
      <c r="A179" s="37"/>
      <c r="B179" s="38"/>
      <c r="C179" s="39"/>
      <c r="D179" s="211" t="s">
        <v>197</v>
      </c>
      <c r="E179" s="39"/>
      <c r="F179" s="212" t="s">
        <v>287</v>
      </c>
      <c r="G179" s="39"/>
      <c r="H179" s="39"/>
      <c r="I179" s="213"/>
      <c r="J179" s="39"/>
      <c r="K179" s="39"/>
      <c r="L179" s="43"/>
      <c r="M179" s="214"/>
      <c r="N179" s="21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197</v>
      </c>
      <c r="AU179" s="16" t="s">
        <v>79</v>
      </c>
    </row>
    <row r="180" s="2" customFormat="1">
      <c r="A180" s="37"/>
      <c r="B180" s="38"/>
      <c r="C180" s="39"/>
      <c r="D180" s="211" t="s">
        <v>199</v>
      </c>
      <c r="E180" s="39"/>
      <c r="F180" s="216" t="s">
        <v>288</v>
      </c>
      <c r="G180" s="39"/>
      <c r="H180" s="39"/>
      <c r="I180" s="213"/>
      <c r="J180" s="39"/>
      <c r="K180" s="39"/>
      <c r="L180" s="43"/>
      <c r="M180" s="214"/>
      <c r="N180" s="21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199</v>
      </c>
      <c r="AU180" s="16" t="s">
        <v>79</v>
      </c>
    </row>
    <row r="181" s="2" customFormat="1">
      <c r="A181" s="37"/>
      <c r="B181" s="38"/>
      <c r="C181" s="39"/>
      <c r="D181" s="211" t="s">
        <v>224</v>
      </c>
      <c r="E181" s="39"/>
      <c r="F181" s="216" t="s">
        <v>238</v>
      </c>
      <c r="G181" s="39"/>
      <c r="H181" s="39"/>
      <c r="I181" s="213"/>
      <c r="J181" s="39"/>
      <c r="K181" s="39"/>
      <c r="L181" s="43"/>
      <c r="M181" s="214"/>
      <c r="N181" s="21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224</v>
      </c>
      <c r="AU181" s="16" t="s">
        <v>79</v>
      </c>
    </row>
    <row r="182" s="2" customFormat="1">
      <c r="A182" s="37"/>
      <c r="B182" s="38"/>
      <c r="C182" s="198" t="s">
        <v>289</v>
      </c>
      <c r="D182" s="198" t="s">
        <v>189</v>
      </c>
      <c r="E182" s="199" t="s">
        <v>290</v>
      </c>
      <c r="F182" s="200" t="s">
        <v>291</v>
      </c>
      <c r="G182" s="201" t="s">
        <v>192</v>
      </c>
      <c r="H182" s="202">
        <v>30</v>
      </c>
      <c r="I182" s="203"/>
      <c r="J182" s="204">
        <f>ROUND(I182*H182,2)</f>
        <v>0</v>
      </c>
      <c r="K182" s="200" t="s">
        <v>193</v>
      </c>
      <c r="L182" s="43"/>
      <c r="M182" s="205" t="s">
        <v>1</v>
      </c>
      <c r="N182" s="206" t="s">
        <v>44</v>
      </c>
      <c r="O182" s="90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9" t="s">
        <v>194</v>
      </c>
      <c r="AT182" s="209" t="s">
        <v>189</v>
      </c>
      <c r="AU182" s="209" t="s">
        <v>79</v>
      </c>
      <c r="AY182" s="16" t="s">
        <v>195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6" t="s">
        <v>86</v>
      </c>
      <c r="BK182" s="210">
        <f>ROUND(I182*H182,2)</f>
        <v>0</v>
      </c>
      <c r="BL182" s="16" t="s">
        <v>194</v>
      </c>
      <c r="BM182" s="209" t="s">
        <v>292</v>
      </c>
    </row>
    <row r="183" s="2" customFormat="1">
      <c r="A183" s="37"/>
      <c r="B183" s="38"/>
      <c r="C183" s="39"/>
      <c r="D183" s="211" t="s">
        <v>197</v>
      </c>
      <c r="E183" s="39"/>
      <c r="F183" s="212" t="s">
        <v>293</v>
      </c>
      <c r="G183" s="39"/>
      <c r="H183" s="39"/>
      <c r="I183" s="213"/>
      <c r="J183" s="39"/>
      <c r="K183" s="39"/>
      <c r="L183" s="43"/>
      <c r="M183" s="214"/>
      <c r="N183" s="21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197</v>
      </c>
      <c r="AU183" s="16" t="s">
        <v>79</v>
      </c>
    </row>
    <row r="184" s="2" customFormat="1">
      <c r="A184" s="37"/>
      <c r="B184" s="38"/>
      <c r="C184" s="39"/>
      <c r="D184" s="211" t="s">
        <v>199</v>
      </c>
      <c r="E184" s="39"/>
      <c r="F184" s="216" t="s">
        <v>294</v>
      </c>
      <c r="G184" s="39"/>
      <c r="H184" s="39"/>
      <c r="I184" s="213"/>
      <c r="J184" s="39"/>
      <c r="K184" s="39"/>
      <c r="L184" s="43"/>
      <c r="M184" s="214"/>
      <c r="N184" s="21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199</v>
      </c>
      <c r="AU184" s="16" t="s">
        <v>79</v>
      </c>
    </row>
    <row r="185" s="2" customFormat="1">
      <c r="A185" s="37"/>
      <c r="B185" s="38"/>
      <c r="C185" s="39"/>
      <c r="D185" s="211" t="s">
        <v>224</v>
      </c>
      <c r="E185" s="39"/>
      <c r="F185" s="216" t="s">
        <v>295</v>
      </c>
      <c r="G185" s="39"/>
      <c r="H185" s="39"/>
      <c r="I185" s="213"/>
      <c r="J185" s="39"/>
      <c r="K185" s="39"/>
      <c r="L185" s="43"/>
      <c r="M185" s="214"/>
      <c r="N185" s="21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224</v>
      </c>
      <c r="AU185" s="16" t="s">
        <v>79</v>
      </c>
    </row>
    <row r="186" s="2" customFormat="1">
      <c r="A186" s="37"/>
      <c r="B186" s="38"/>
      <c r="C186" s="198" t="s">
        <v>296</v>
      </c>
      <c r="D186" s="198" t="s">
        <v>189</v>
      </c>
      <c r="E186" s="199" t="s">
        <v>297</v>
      </c>
      <c r="F186" s="200" t="s">
        <v>298</v>
      </c>
      <c r="G186" s="201" t="s">
        <v>299</v>
      </c>
      <c r="H186" s="202">
        <v>4</v>
      </c>
      <c r="I186" s="203"/>
      <c r="J186" s="204">
        <f>ROUND(I186*H186,2)</f>
        <v>0</v>
      </c>
      <c r="K186" s="200" t="s">
        <v>193</v>
      </c>
      <c r="L186" s="43"/>
      <c r="M186" s="205" t="s">
        <v>1</v>
      </c>
      <c r="N186" s="206" t="s">
        <v>44</v>
      </c>
      <c r="O186" s="90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9" t="s">
        <v>194</v>
      </c>
      <c r="AT186" s="209" t="s">
        <v>189</v>
      </c>
      <c r="AU186" s="209" t="s">
        <v>79</v>
      </c>
      <c r="AY186" s="16" t="s">
        <v>195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6" t="s">
        <v>86</v>
      </c>
      <c r="BK186" s="210">
        <f>ROUND(I186*H186,2)</f>
        <v>0</v>
      </c>
      <c r="BL186" s="16" t="s">
        <v>194</v>
      </c>
      <c r="BM186" s="209" t="s">
        <v>300</v>
      </c>
    </row>
    <row r="187" s="2" customFormat="1">
      <c r="A187" s="37"/>
      <c r="B187" s="38"/>
      <c r="C187" s="39"/>
      <c r="D187" s="211" t="s">
        <v>197</v>
      </c>
      <c r="E187" s="39"/>
      <c r="F187" s="212" t="s">
        <v>301</v>
      </c>
      <c r="G187" s="39"/>
      <c r="H187" s="39"/>
      <c r="I187" s="213"/>
      <c r="J187" s="39"/>
      <c r="K187" s="39"/>
      <c r="L187" s="43"/>
      <c r="M187" s="214"/>
      <c r="N187" s="21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197</v>
      </c>
      <c r="AU187" s="16" t="s">
        <v>79</v>
      </c>
    </row>
    <row r="188" s="2" customFormat="1">
      <c r="A188" s="37"/>
      <c r="B188" s="38"/>
      <c r="C188" s="39"/>
      <c r="D188" s="211" t="s">
        <v>199</v>
      </c>
      <c r="E188" s="39"/>
      <c r="F188" s="216" t="s">
        <v>302</v>
      </c>
      <c r="G188" s="39"/>
      <c r="H188" s="39"/>
      <c r="I188" s="213"/>
      <c r="J188" s="39"/>
      <c r="K188" s="39"/>
      <c r="L188" s="43"/>
      <c r="M188" s="214"/>
      <c r="N188" s="21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199</v>
      </c>
      <c r="AU188" s="16" t="s">
        <v>79</v>
      </c>
    </row>
    <row r="189" s="2" customFormat="1">
      <c r="A189" s="37"/>
      <c r="B189" s="38"/>
      <c r="C189" s="198" t="s">
        <v>8</v>
      </c>
      <c r="D189" s="198" t="s">
        <v>189</v>
      </c>
      <c r="E189" s="199" t="s">
        <v>303</v>
      </c>
      <c r="F189" s="200" t="s">
        <v>304</v>
      </c>
      <c r="G189" s="201" t="s">
        <v>192</v>
      </c>
      <c r="H189" s="202">
        <v>8</v>
      </c>
      <c r="I189" s="203"/>
      <c r="J189" s="204">
        <f>ROUND(I189*H189,2)</f>
        <v>0</v>
      </c>
      <c r="K189" s="200" t="s">
        <v>193</v>
      </c>
      <c r="L189" s="43"/>
      <c r="M189" s="205" t="s">
        <v>1</v>
      </c>
      <c r="N189" s="206" t="s">
        <v>44</v>
      </c>
      <c r="O189" s="90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9" t="s">
        <v>194</v>
      </c>
      <c r="AT189" s="209" t="s">
        <v>189</v>
      </c>
      <c r="AU189" s="209" t="s">
        <v>79</v>
      </c>
      <c r="AY189" s="16" t="s">
        <v>195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6" t="s">
        <v>86</v>
      </c>
      <c r="BK189" s="210">
        <f>ROUND(I189*H189,2)</f>
        <v>0</v>
      </c>
      <c r="BL189" s="16" t="s">
        <v>194</v>
      </c>
      <c r="BM189" s="209" t="s">
        <v>305</v>
      </c>
    </row>
    <row r="190" s="2" customFormat="1">
      <c r="A190" s="37"/>
      <c r="B190" s="38"/>
      <c r="C190" s="39"/>
      <c r="D190" s="211" t="s">
        <v>197</v>
      </c>
      <c r="E190" s="39"/>
      <c r="F190" s="212" t="s">
        <v>306</v>
      </c>
      <c r="G190" s="39"/>
      <c r="H190" s="39"/>
      <c r="I190" s="213"/>
      <c r="J190" s="39"/>
      <c r="K190" s="39"/>
      <c r="L190" s="43"/>
      <c r="M190" s="214"/>
      <c r="N190" s="21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197</v>
      </c>
      <c r="AU190" s="16" t="s">
        <v>79</v>
      </c>
    </row>
    <row r="191" s="2" customFormat="1">
      <c r="A191" s="37"/>
      <c r="B191" s="38"/>
      <c r="C191" s="39"/>
      <c r="D191" s="211" t="s">
        <v>199</v>
      </c>
      <c r="E191" s="39"/>
      <c r="F191" s="216" t="s">
        <v>307</v>
      </c>
      <c r="G191" s="39"/>
      <c r="H191" s="39"/>
      <c r="I191" s="213"/>
      <c r="J191" s="39"/>
      <c r="K191" s="39"/>
      <c r="L191" s="43"/>
      <c r="M191" s="214"/>
      <c r="N191" s="21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199</v>
      </c>
      <c r="AU191" s="16" t="s">
        <v>79</v>
      </c>
    </row>
    <row r="192" s="2" customFormat="1">
      <c r="A192" s="37"/>
      <c r="B192" s="38"/>
      <c r="C192" s="39"/>
      <c r="D192" s="211" t="s">
        <v>224</v>
      </c>
      <c r="E192" s="39"/>
      <c r="F192" s="216" t="s">
        <v>308</v>
      </c>
      <c r="G192" s="39"/>
      <c r="H192" s="39"/>
      <c r="I192" s="213"/>
      <c r="J192" s="39"/>
      <c r="K192" s="39"/>
      <c r="L192" s="43"/>
      <c r="M192" s="214"/>
      <c r="N192" s="215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224</v>
      </c>
      <c r="AU192" s="16" t="s">
        <v>79</v>
      </c>
    </row>
    <row r="193" s="2" customFormat="1">
      <c r="A193" s="37"/>
      <c r="B193" s="38"/>
      <c r="C193" s="198" t="s">
        <v>309</v>
      </c>
      <c r="D193" s="198" t="s">
        <v>189</v>
      </c>
      <c r="E193" s="199" t="s">
        <v>310</v>
      </c>
      <c r="F193" s="200" t="s">
        <v>311</v>
      </c>
      <c r="G193" s="201" t="s">
        <v>192</v>
      </c>
      <c r="H193" s="202">
        <v>3</v>
      </c>
      <c r="I193" s="203"/>
      <c r="J193" s="204">
        <f>ROUND(I193*H193,2)</f>
        <v>0</v>
      </c>
      <c r="K193" s="200" t="s">
        <v>193</v>
      </c>
      <c r="L193" s="43"/>
      <c r="M193" s="205" t="s">
        <v>1</v>
      </c>
      <c r="N193" s="206" t="s">
        <v>44</v>
      </c>
      <c r="O193" s="90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9" t="s">
        <v>194</v>
      </c>
      <c r="AT193" s="209" t="s">
        <v>189</v>
      </c>
      <c r="AU193" s="209" t="s">
        <v>79</v>
      </c>
      <c r="AY193" s="16" t="s">
        <v>195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6" t="s">
        <v>86</v>
      </c>
      <c r="BK193" s="210">
        <f>ROUND(I193*H193,2)</f>
        <v>0</v>
      </c>
      <c r="BL193" s="16" t="s">
        <v>194</v>
      </c>
      <c r="BM193" s="209" t="s">
        <v>312</v>
      </c>
    </row>
    <row r="194" s="2" customFormat="1">
      <c r="A194" s="37"/>
      <c r="B194" s="38"/>
      <c r="C194" s="39"/>
      <c r="D194" s="211" t="s">
        <v>197</v>
      </c>
      <c r="E194" s="39"/>
      <c r="F194" s="212" t="s">
        <v>313</v>
      </c>
      <c r="G194" s="39"/>
      <c r="H194" s="39"/>
      <c r="I194" s="213"/>
      <c r="J194" s="39"/>
      <c r="K194" s="39"/>
      <c r="L194" s="43"/>
      <c r="M194" s="214"/>
      <c r="N194" s="215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197</v>
      </c>
      <c r="AU194" s="16" t="s">
        <v>79</v>
      </c>
    </row>
    <row r="195" s="2" customFormat="1">
      <c r="A195" s="37"/>
      <c r="B195" s="38"/>
      <c r="C195" s="39"/>
      <c r="D195" s="211" t="s">
        <v>199</v>
      </c>
      <c r="E195" s="39"/>
      <c r="F195" s="216" t="s">
        <v>314</v>
      </c>
      <c r="G195" s="39"/>
      <c r="H195" s="39"/>
      <c r="I195" s="213"/>
      <c r="J195" s="39"/>
      <c r="K195" s="39"/>
      <c r="L195" s="43"/>
      <c r="M195" s="214"/>
      <c r="N195" s="21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199</v>
      </c>
      <c r="AU195" s="16" t="s">
        <v>79</v>
      </c>
    </row>
    <row r="196" s="2" customFormat="1">
      <c r="A196" s="37"/>
      <c r="B196" s="38"/>
      <c r="C196" s="198" t="s">
        <v>315</v>
      </c>
      <c r="D196" s="198" t="s">
        <v>189</v>
      </c>
      <c r="E196" s="199" t="s">
        <v>316</v>
      </c>
      <c r="F196" s="200" t="s">
        <v>317</v>
      </c>
      <c r="G196" s="201" t="s">
        <v>203</v>
      </c>
      <c r="H196" s="202">
        <v>91.875</v>
      </c>
      <c r="I196" s="203"/>
      <c r="J196" s="204">
        <f>ROUND(I196*H196,2)</f>
        <v>0</v>
      </c>
      <c r="K196" s="200" t="s">
        <v>193</v>
      </c>
      <c r="L196" s="43"/>
      <c r="M196" s="205" t="s">
        <v>1</v>
      </c>
      <c r="N196" s="206" t="s">
        <v>44</v>
      </c>
      <c r="O196" s="90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9" t="s">
        <v>194</v>
      </c>
      <c r="AT196" s="209" t="s">
        <v>189</v>
      </c>
      <c r="AU196" s="209" t="s">
        <v>79</v>
      </c>
      <c r="AY196" s="16" t="s">
        <v>195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6" t="s">
        <v>86</v>
      </c>
      <c r="BK196" s="210">
        <f>ROUND(I196*H196,2)</f>
        <v>0</v>
      </c>
      <c r="BL196" s="16" t="s">
        <v>194</v>
      </c>
      <c r="BM196" s="209" t="s">
        <v>318</v>
      </c>
    </row>
    <row r="197" s="2" customFormat="1">
      <c r="A197" s="37"/>
      <c r="B197" s="38"/>
      <c r="C197" s="39"/>
      <c r="D197" s="211" t="s">
        <v>197</v>
      </c>
      <c r="E197" s="39"/>
      <c r="F197" s="212" t="s">
        <v>319</v>
      </c>
      <c r="G197" s="39"/>
      <c r="H197" s="39"/>
      <c r="I197" s="213"/>
      <c r="J197" s="39"/>
      <c r="K197" s="39"/>
      <c r="L197" s="43"/>
      <c r="M197" s="214"/>
      <c r="N197" s="21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197</v>
      </c>
      <c r="AU197" s="16" t="s">
        <v>79</v>
      </c>
    </row>
    <row r="198" s="2" customFormat="1">
      <c r="A198" s="37"/>
      <c r="B198" s="38"/>
      <c r="C198" s="39"/>
      <c r="D198" s="211" t="s">
        <v>199</v>
      </c>
      <c r="E198" s="39"/>
      <c r="F198" s="216" t="s">
        <v>320</v>
      </c>
      <c r="G198" s="39"/>
      <c r="H198" s="39"/>
      <c r="I198" s="213"/>
      <c r="J198" s="39"/>
      <c r="K198" s="39"/>
      <c r="L198" s="43"/>
      <c r="M198" s="214"/>
      <c r="N198" s="21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199</v>
      </c>
      <c r="AU198" s="16" t="s">
        <v>79</v>
      </c>
    </row>
    <row r="199" s="10" customFormat="1">
      <c r="A199" s="10"/>
      <c r="B199" s="217"/>
      <c r="C199" s="218"/>
      <c r="D199" s="211" t="s">
        <v>207</v>
      </c>
      <c r="E199" s="219" t="s">
        <v>1</v>
      </c>
      <c r="F199" s="220" t="s">
        <v>208</v>
      </c>
      <c r="G199" s="218"/>
      <c r="H199" s="221">
        <v>91.875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27" t="s">
        <v>207</v>
      </c>
      <c r="AU199" s="227" t="s">
        <v>79</v>
      </c>
      <c r="AV199" s="10" t="s">
        <v>88</v>
      </c>
      <c r="AW199" s="10" t="s">
        <v>34</v>
      </c>
      <c r="AX199" s="10" t="s">
        <v>79</v>
      </c>
      <c r="AY199" s="227" t="s">
        <v>195</v>
      </c>
    </row>
    <row r="200" s="11" customFormat="1">
      <c r="A200" s="11"/>
      <c r="B200" s="228"/>
      <c r="C200" s="229"/>
      <c r="D200" s="211" t="s">
        <v>207</v>
      </c>
      <c r="E200" s="230" t="s">
        <v>1</v>
      </c>
      <c r="F200" s="231" t="s">
        <v>209</v>
      </c>
      <c r="G200" s="229"/>
      <c r="H200" s="232">
        <v>91.875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T200" s="238" t="s">
        <v>207</v>
      </c>
      <c r="AU200" s="238" t="s">
        <v>79</v>
      </c>
      <c r="AV200" s="11" t="s">
        <v>194</v>
      </c>
      <c r="AW200" s="11" t="s">
        <v>34</v>
      </c>
      <c r="AX200" s="11" t="s">
        <v>86</v>
      </c>
      <c r="AY200" s="238" t="s">
        <v>195</v>
      </c>
    </row>
    <row r="201" s="2" customFormat="1" ht="21.75" customHeight="1">
      <c r="A201" s="37"/>
      <c r="B201" s="38"/>
      <c r="C201" s="198" t="s">
        <v>321</v>
      </c>
      <c r="D201" s="198" t="s">
        <v>189</v>
      </c>
      <c r="E201" s="199" t="s">
        <v>322</v>
      </c>
      <c r="F201" s="200" t="s">
        <v>323</v>
      </c>
      <c r="G201" s="201" t="s">
        <v>248</v>
      </c>
      <c r="H201" s="202">
        <v>31.800000000000001</v>
      </c>
      <c r="I201" s="203"/>
      <c r="J201" s="204">
        <f>ROUND(I201*H201,2)</f>
        <v>0</v>
      </c>
      <c r="K201" s="200" t="s">
        <v>193</v>
      </c>
      <c r="L201" s="43"/>
      <c r="M201" s="205" t="s">
        <v>1</v>
      </c>
      <c r="N201" s="206" t="s">
        <v>44</v>
      </c>
      <c r="O201" s="90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9" t="s">
        <v>194</v>
      </c>
      <c r="AT201" s="209" t="s">
        <v>189</v>
      </c>
      <c r="AU201" s="209" t="s">
        <v>79</v>
      </c>
      <c r="AY201" s="16" t="s">
        <v>195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6" t="s">
        <v>86</v>
      </c>
      <c r="BK201" s="210">
        <f>ROUND(I201*H201,2)</f>
        <v>0</v>
      </c>
      <c r="BL201" s="16" t="s">
        <v>194</v>
      </c>
      <c r="BM201" s="209" t="s">
        <v>324</v>
      </c>
    </row>
    <row r="202" s="2" customFormat="1">
      <c r="A202" s="37"/>
      <c r="B202" s="38"/>
      <c r="C202" s="39"/>
      <c r="D202" s="211" t="s">
        <v>197</v>
      </c>
      <c r="E202" s="39"/>
      <c r="F202" s="212" t="s">
        <v>325</v>
      </c>
      <c r="G202" s="39"/>
      <c r="H202" s="39"/>
      <c r="I202" s="213"/>
      <c r="J202" s="39"/>
      <c r="K202" s="39"/>
      <c r="L202" s="43"/>
      <c r="M202" s="214"/>
      <c r="N202" s="215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197</v>
      </c>
      <c r="AU202" s="16" t="s">
        <v>79</v>
      </c>
    </row>
    <row r="203" s="2" customFormat="1">
      <c r="A203" s="37"/>
      <c r="B203" s="38"/>
      <c r="C203" s="39"/>
      <c r="D203" s="211" t="s">
        <v>199</v>
      </c>
      <c r="E203" s="39"/>
      <c r="F203" s="216" t="s">
        <v>326</v>
      </c>
      <c r="G203" s="39"/>
      <c r="H203" s="39"/>
      <c r="I203" s="213"/>
      <c r="J203" s="39"/>
      <c r="K203" s="39"/>
      <c r="L203" s="43"/>
      <c r="M203" s="214"/>
      <c r="N203" s="21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199</v>
      </c>
      <c r="AU203" s="16" t="s">
        <v>79</v>
      </c>
    </row>
    <row r="204" s="2" customFormat="1">
      <c r="A204" s="37"/>
      <c r="B204" s="38"/>
      <c r="C204" s="39"/>
      <c r="D204" s="211" t="s">
        <v>224</v>
      </c>
      <c r="E204" s="39"/>
      <c r="F204" s="216" t="s">
        <v>327</v>
      </c>
      <c r="G204" s="39"/>
      <c r="H204" s="39"/>
      <c r="I204" s="213"/>
      <c r="J204" s="39"/>
      <c r="K204" s="39"/>
      <c r="L204" s="43"/>
      <c r="M204" s="214"/>
      <c r="N204" s="21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224</v>
      </c>
      <c r="AU204" s="16" t="s">
        <v>79</v>
      </c>
    </row>
    <row r="205" s="10" customFormat="1">
      <c r="A205" s="10"/>
      <c r="B205" s="217"/>
      <c r="C205" s="218"/>
      <c r="D205" s="211" t="s">
        <v>207</v>
      </c>
      <c r="E205" s="219" t="s">
        <v>1</v>
      </c>
      <c r="F205" s="220" t="s">
        <v>328</v>
      </c>
      <c r="G205" s="218"/>
      <c r="H205" s="221">
        <v>31.800000000000001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27" t="s">
        <v>207</v>
      </c>
      <c r="AU205" s="227" t="s">
        <v>79</v>
      </c>
      <c r="AV205" s="10" t="s">
        <v>88</v>
      </c>
      <c r="AW205" s="10" t="s">
        <v>34</v>
      </c>
      <c r="AX205" s="10" t="s">
        <v>86</v>
      </c>
      <c r="AY205" s="227" t="s">
        <v>195</v>
      </c>
    </row>
    <row r="206" s="2" customFormat="1">
      <c r="A206" s="37"/>
      <c r="B206" s="38"/>
      <c r="C206" s="198" t="s">
        <v>329</v>
      </c>
      <c r="D206" s="198" t="s">
        <v>189</v>
      </c>
      <c r="E206" s="199" t="s">
        <v>330</v>
      </c>
      <c r="F206" s="200" t="s">
        <v>331</v>
      </c>
      <c r="G206" s="201" t="s">
        <v>213</v>
      </c>
      <c r="H206" s="202">
        <v>8.0800000000000001</v>
      </c>
      <c r="I206" s="203"/>
      <c r="J206" s="204">
        <f>ROUND(I206*H206,2)</f>
        <v>0</v>
      </c>
      <c r="K206" s="200" t="s">
        <v>193</v>
      </c>
      <c r="L206" s="43"/>
      <c r="M206" s="205" t="s">
        <v>1</v>
      </c>
      <c r="N206" s="206" t="s">
        <v>44</v>
      </c>
      <c r="O206" s="90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9" t="s">
        <v>214</v>
      </c>
      <c r="AT206" s="209" t="s">
        <v>189</v>
      </c>
      <c r="AU206" s="209" t="s">
        <v>79</v>
      </c>
      <c r="AY206" s="16" t="s">
        <v>195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6" t="s">
        <v>86</v>
      </c>
      <c r="BK206" s="210">
        <f>ROUND(I206*H206,2)</f>
        <v>0</v>
      </c>
      <c r="BL206" s="16" t="s">
        <v>214</v>
      </c>
      <c r="BM206" s="209" t="s">
        <v>332</v>
      </c>
    </row>
    <row r="207" s="2" customFormat="1">
      <c r="A207" s="37"/>
      <c r="B207" s="38"/>
      <c r="C207" s="39"/>
      <c r="D207" s="211" t="s">
        <v>197</v>
      </c>
      <c r="E207" s="39"/>
      <c r="F207" s="212" t="s">
        <v>333</v>
      </c>
      <c r="G207" s="39"/>
      <c r="H207" s="39"/>
      <c r="I207" s="213"/>
      <c r="J207" s="39"/>
      <c r="K207" s="39"/>
      <c r="L207" s="43"/>
      <c r="M207" s="214"/>
      <c r="N207" s="21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197</v>
      </c>
      <c r="AU207" s="16" t="s">
        <v>79</v>
      </c>
    </row>
    <row r="208" s="2" customFormat="1">
      <c r="A208" s="37"/>
      <c r="B208" s="38"/>
      <c r="C208" s="39"/>
      <c r="D208" s="211" t="s">
        <v>199</v>
      </c>
      <c r="E208" s="39"/>
      <c r="F208" s="216" t="s">
        <v>334</v>
      </c>
      <c r="G208" s="39"/>
      <c r="H208" s="39"/>
      <c r="I208" s="213"/>
      <c r="J208" s="39"/>
      <c r="K208" s="39"/>
      <c r="L208" s="43"/>
      <c r="M208" s="214"/>
      <c r="N208" s="21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199</v>
      </c>
      <c r="AU208" s="16" t="s">
        <v>79</v>
      </c>
    </row>
    <row r="209" s="2" customFormat="1">
      <c r="A209" s="37"/>
      <c r="B209" s="38"/>
      <c r="C209" s="39"/>
      <c r="D209" s="211" t="s">
        <v>224</v>
      </c>
      <c r="E209" s="39"/>
      <c r="F209" s="216" t="s">
        <v>335</v>
      </c>
      <c r="G209" s="39"/>
      <c r="H209" s="39"/>
      <c r="I209" s="213"/>
      <c r="J209" s="39"/>
      <c r="K209" s="39"/>
      <c r="L209" s="43"/>
      <c r="M209" s="214"/>
      <c r="N209" s="21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224</v>
      </c>
      <c r="AU209" s="16" t="s">
        <v>79</v>
      </c>
    </row>
    <row r="210" s="10" customFormat="1">
      <c r="A210" s="10"/>
      <c r="B210" s="217"/>
      <c r="C210" s="218"/>
      <c r="D210" s="211" t="s">
        <v>207</v>
      </c>
      <c r="E210" s="219" t="s">
        <v>1</v>
      </c>
      <c r="F210" s="220" t="s">
        <v>336</v>
      </c>
      <c r="G210" s="218"/>
      <c r="H210" s="221">
        <v>8.0800000000000001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27" t="s">
        <v>207</v>
      </c>
      <c r="AU210" s="227" t="s">
        <v>79</v>
      </c>
      <c r="AV210" s="10" t="s">
        <v>88</v>
      </c>
      <c r="AW210" s="10" t="s">
        <v>34</v>
      </c>
      <c r="AX210" s="10" t="s">
        <v>86</v>
      </c>
      <c r="AY210" s="227" t="s">
        <v>195</v>
      </c>
    </row>
    <row r="211" s="2" customFormat="1" ht="16.5" customHeight="1">
      <c r="A211" s="37"/>
      <c r="B211" s="38"/>
      <c r="C211" s="239" t="s">
        <v>337</v>
      </c>
      <c r="D211" s="239" t="s">
        <v>338</v>
      </c>
      <c r="E211" s="240" t="s">
        <v>339</v>
      </c>
      <c r="F211" s="241" t="s">
        <v>340</v>
      </c>
      <c r="G211" s="242" t="s">
        <v>213</v>
      </c>
      <c r="H211" s="243">
        <v>3.621</v>
      </c>
      <c r="I211" s="244"/>
      <c r="J211" s="245">
        <f>ROUND(I211*H211,2)</f>
        <v>0</v>
      </c>
      <c r="K211" s="241" t="s">
        <v>193</v>
      </c>
      <c r="L211" s="246"/>
      <c r="M211" s="247" t="s">
        <v>1</v>
      </c>
      <c r="N211" s="248" t="s">
        <v>44</v>
      </c>
      <c r="O211" s="90"/>
      <c r="P211" s="207">
        <f>O211*H211</f>
        <v>0</v>
      </c>
      <c r="Q211" s="207">
        <v>1</v>
      </c>
      <c r="R211" s="207">
        <f>Q211*H211</f>
        <v>3.621</v>
      </c>
      <c r="S211" s="207">
        <v>0</v>
      </c>
      <c r="T211" s="20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9" t="s">
        <v>214</v>
      </c>
      <c r="AT211" s="209" t="s">
        <v>338</v>
      </c>
      <c r="AU211" s="209" t="s">
        <v>79</v>
      </c>
      <c r="AY211" s="16" t="s">
        <v>195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6" t="s">
        <v>86</v>
      </c>
      <c r="BK211" s="210">
        <f>ROUND(I211*H211,2)</f>
        <v>0</v>
      </c>
      <c r="BL211" s="16" t="s">
        <v>214</v>
      </c>
      <c r="BM211" s="209" t="s">
        <v>341</v>
      </c>
    </row>
    <row r="212" s="2" customFormat="1">
      <c r="A212" s="37"/>
      <c r="B212" s="38"/>
      <c r="C212" s="39"/>
      <c r="D212" s="211" t="s">
        <v>197</v>
      </c>
      <c r="E212" s="39"/>
      <c r="F212" s="212" t="s">
        <v>340</v>
      </c>
      <c r="G212" s="39"/>
      <c r="H212" s="39"/>
      <c r="I212" s="213"/>
      <c r="J212" s="39"/>
      <c r="K212" s="39"/>
      <c r="L212" s="43"/>
      <c r="M212" s="214"/>
      <c r="N212" s="215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197</v>
      </c>
      <c r="AU212" s="16" t="s">
        <v>79</v>
      </c>
    </row>
    <row r="213" s="2" customFormat="1">
      <c r="A213" s="37"/>
      <c r="B213" s="38"/>
      <c r="C213" s="39"/>
      <c r="D213" s="211" t="s">
        <v>224</v>
      </c>
      <c r="E213" s="39"/>
      <c r="F213" s="216" t="s">
        <v>342</v>
      </c>
      <c r="G213" s="39"/>
      <c r="H213" s="39"/>
      <c r="I213" s="213"/>
      <c r="J213" s="39"/>
      <c r="K213" s="39"/>
      <c r="L213" s="43"/>
      <c r="M213" s="214"/>
      <c r="N213" s="21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224</v>
      </c>
      <c r="AU213" s="16" t="s">
        <v>79</v>
      </c>
    </row>
    <row r="214" s="10" customFormat="1">
      <c r="A214" s="10"/>
      <c r="B214" s="217"/>
      <c r="C214" s="218"/>
      <c r="D214" s="211" t="s">
        <v>207</v>
      </c>
      <c r="E214" s="219" t="s">
        <v>1</v>
      </c>
      <c r="F214" s="220" t="s">
        <v>343</v>
      </c>
      <c r="G214" s="218"/>
      <c r="H214" s="221">
        <v>2.5499999999999998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T214" s="227" t="s">
        <v>207</v>
      </c>
      <c r="AU214" s="227" t="s">
        <v>79</v>
      </c>
      <c r="AV214" s="10" t="s">
        <v>88</v>
      </c>
      <c r="AW214" s="10" t="s">
        <v>34</v>
      </c>
      <c r="AX214" s="10" t="s">
        <v>79</v>
      </c>
      <c r="AY214" s="227" t="s">
        <v>195</v>
      </c>
    </row>
    <row r="215" s="10" customFormat="1">
      <c r="A215" s="10"/>
      <c r="B215" s="217"/>
      <c r="C215" s="218"/>
      <c r="D215" s="211" t="s">
        <v>207</v>
      </c>
      <c r="E215" s="219" t="s">
        <v>1</v>
      </c>
      <c r="F215" s="220" t="s">
        <v>344</v>
      </c>
      <c r="G215" s="218"/>
      <c r="H215" s="221">
        <v>1.071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T215" s="227" t="s">
        <v>207</v>
      </c>
      <c r="AU215" s="227" t="s">
        <v>79</v>
      </c>
      <c r="AV215" s="10" t="s">
        <v>88</v>
      </c>
      <c r="AW215" s="10" t="s">
        <v>34</v>
      </c>
      <c r="AX215" s="10" t="s">
        <v>79</v>
      </c>
      <c r="AY215" s="227" t="s">
        <v>195</v>
      </c>
    </row>
    <row r="216" s="11" customFormat="1">
      <c r="A216" s="11"/>
      <c r="B216" s="228"/>
      <c r="C216" s="229"/>
      <c r="D216" s="211" t="s">
        <v>207</v>
      </c>
      <c r="E216" s="230" t="s">
        <v>1</v>
      </c>
      <c r="F216" s="231" t="s">
        <v>209</v>
      </c>
      <c r="G216" s="229"/>
      <c r="H216" s="232">
        <v>3.6209999999999996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T216" s="238" t="s">
        <v>207</v>
      </c>
      <c r="AU216" s="238" t="s">
        <v>79</v>
      </c>
      <c r="AV216" s="11" t="s">
        <v>194</v>
      </c>
      <c r="AW216" s="11" t="s">
        <v>34</v>
      </c>
      <c r="AX216" s="11" t="s">
        <v>86</v>
      </c>
      <c r="AY216" s="238" t="s">
        <v>195</v>
      </c>
    </row>
    <row r="217" s="2" customFormat="1" ht="16.5" customHeight="1">
      <c r="A217" s="37"/>
      <c r="B217" s="38"/>
      <c r="C217" s="239" t="s">
        <v>7</v>
      </c>
      <c r="D217" s="239" t="s">
        <v>338</v>
      </c>
      <c r="E217" s="240" t="s">
        <v>345</v>
      </c>
      <c r="F217" s="241" t="s">
        <v>346</v>
      </c>
      <c r="G217" s="242" t="s">
        <v>213</v>
      </c>
      <c r="H217" s="243">
        <v>88.492000000000004</v>
      </c>
      <c r="I217" s="244"/>
      <c r="J217" s="245">
        <f>ROUND(I217*H217,2)</f>
        <v>0</v>
      </c>
      <c r="K217" s="241" t="s">
        <v>193</v>
      </c>
      <c r="L217" s="246"/>
      <c r="M217" s="247" t="s">
        <v>1</v>
      </c>
      <c r="N217" s="248" t="s">
        <v>44</v>
      </c>
      <c r="O217" s="90"/>
      <c r="P217" s="207">
        <f>O217*H217</f>
        <v>0</v>
      </c>
      <c r="Q217" s="207">
        <v>1</v>
      </c>
      <c r="R217" s="207">
        <f>Q217*H217</f>
        <v>88.492000000000004</v>
      </c>
      <c r="S217" s="207">
        <v>0</v>
      </c>
      <c r="T217" s="20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9" t="s">
        <v>214</v>
      </c>
      <c r="AT217" s="209" t="s">
        <v>338</v>
      </c>
      <c r="AU217" s="209" t="s">
        <v>79</v>
      </c>
      <c r="AY217" s="16" t="s">
        <v>195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6" t="s">
        <v>86</v>
      </c>
      <c r="BK217" s="210">
        <f>ROUND(I217*H217,2)</f>
        <v>0</v>
      </c>
      <c r="BL217" s="16" t="s">
        <v>214</v>
      </c>
      <c r="BM217" s="209" t="s">
        <v>347</v>
      </c>
    </row>
    <row r="218" s="2" customFormat="1">
      <c r="A218" s="37"/>
      <c r="B218" s="38"/>
      <c r="C218" s="39"/>
      <c r="D218" s="211" t="s">
        <v>197</v>
      </c>
      <c r="E218" s="39"/>
      <c r="F218" s="212" t="s">
        <v>346</v>
      </c>
      <c r="G218" s="39"/>
      <c r="H218" s="39"/>
      <c r="I218" s="213"/>
      <c r="J218" s="39"/>
      <c r="K218" s="39"/>
      <c r="L218" s="43"/>
      <c r="M218" s="214"/>
      <c r="N218" s="21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197</v>
      </c>
      <c r="AU218" s="16" t="s">
        <v>79</v>
      </c>
    </row>
    <row r="219" s="2" customFormat="1">
      <c r="A219" s="37"/>
      <c r="B219" s="38"/>
      <c r="C219" s="39"/>
      <c r="D219" s="211" t="s">
        <v>224</v>
      </c>
      <c r="E219" s="39"/>
      <c r="F219" s="216" t="s">
        <v>348</v>
      </c>
      <c r="G219" s="39"/>
      <c r="H219" s="39"/>
      <c r="I219" s="213"/>
      <c r="J219" s="39"/>
      <c r="K219" s="39"/>
      <c r="L219" s="43"/>
      <c r="M219" s="214"/>
      <c r="N219" s="21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224</v>
      </c>
      <c r="AU219" s="16" t="s">
        <v>79</v>
      </c>
    </row>
    <row r="220" s="10" customFormat="1">
      <c r="A220" s="10"/>
      <c r="B220" s="217"/>
      <c r="C220" s="218"/>
      <c r="D220" s="211" t="s">
        <v>207</v>
      </c>
      <c r="E220" s="219" t="s">
        <v>1</v>
      </c>
      <c r="F220" s="220" t="s">
        <v>349</v>
      </c>
      <c r="G220" s="218"/>
      <c r="H220" s="221">
        <v>88.492000000000004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T220" s="227" t="s">
        <v>207</v>
      </c>
      <c r="AU220" s="227" t="s">
        <v>79</v>
      </c>
      <c r="AV220" s="10" t="s">
        <v>88</v>
      </c>
      <c r="AW220" s="10" t="s">
        <v>34</v>
      </c>
      <c r="AX220" s="10" t="s">
        <v>86</v>
      </c>
      <c r="AY220" s="227" t="s">
        <v>195</v>
      </c>
    </row>
    <row r="221" s="2" customFormat="1">
      <c r="A221" s="37"/>
      <c r="B221" s="38"/>
      <c r="C221" s="239" t="s">
        <v>350</v>
      </c>
      <c r="D221" s="239" t="s">
        <v>338</v>
      </c>
      <c r="E221" s="240" t="s">
        <v>351</v>
      </c>
      <c r="F221" s="241" t="s">
        <v>352</v>
      </c>
      <c r="G221" s="242" t="s">
        <v>213</v>
      </c>
      <c r="H221" s="243">
        <v>14.699999999999999</v>
      </c>
      <c r="I221" s="244"/>
      <c r="J221" s="245">
        <f>ROUND(I221*H221,2)</f>
        <v>0</v>
      </c>
      <c r="K221" s="241" t="s">
        <v>193</v>
      </c>
      <c r="L221" s="246"/>
      <c r="M221" s="247" t="s">
        <v>1</v>
      </c>
      <c r="N221" s="248" t="s">
        <v>44</v>
      </c>
      <c r="O221" s="90"/>
      <c r="P221" s="207">
        <f>O221*H221</f>
        <v>0</v>
      </c>
      <c r="Q221" s="207">
        <v>1</v>
      </c>
      <c r="R221" s="207">
        <f>Q221*H221</f>
        <v>14.699999999999999</v>
      </c>
      <c r="S221" s="207">
        <v>0</v>
      </c>
      <c r="T221" s="20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9" t="s">
        <v>214</v>
      </c>
      <c r="AT221" s="209" t="s">
        <v>338</v>
      </c>
      <c r="AU221" s="209" t="s">
        <v>79</v>
      </c>
      <c r="AY221" s="16" t="s">
        <v>195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6" t="s">
        <v>86</v>
      </c>
      <c r="BK221" s="210">
        <f>ROUND(I221*H221,2)</f>
        <v>0</v>
      </c>
      <c r="BL221" s="16" t="s">
        <v>214</v>
      </c>
      <c r="BM221" s="209" t="s">
        <v>353</v>
      </c>
    </row>
    <row r="222" s="2" customFormat="1">
      <c r="A222" s="37"/>
      <c r="B222" s="38"/>
      <c r="C222" s="39"/>
      <c r="D222" s="211" t="s">
        <v>197</v>
      </c>
      <c r="E222" s="39"/>
      <c r="F222" s="212" t="s">
        <v>352</v>
      </c>
      <c r="G222" s="39"/>
      <c r="H222" s="39"/>
      <c r="I222" s="213"/>
      <c r="J222" s="39"/>
      <c r="K222" s="39"/>
      <c r="L222" s="43"/>
      <c r="M222" s="214"/>
      <c r="N222" s="215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197</v>
      </c>
      <c r="AU222" s="16" t="s">
        <v>79</v>
      </c>
    </row>
    <row r="223" s="10" customFormat="1">
      <c r="A223" s="10"/>
      <c r="B223" s="217"/>
      <c r="C223" s="218"/>
      <c r="D223" s="211" t="s">
        <v>207</v>
      </c>
      <c r="E223" s="219" t="s">
        <v>1</v>
      </c>
      <c r="F223" s="220" t="s">
        <v>354</v>
      </c>
      <c r="G223" s="218"/>
      <c r="H223" s="221">
        <v>14.699999999999999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27" t="s">
        <v>207</v>
      </c>
      <c r="AU223" s="227" t="s">
        <v>79</v>
      </c>
      <c r="AV223" s="10" t="s">
        <v>88</v>
      </c>
      <c r="AW223" s="10" t="s">
        <v>34</v>
      </c>
      <c r="AX223" s="10" t="s">
        <v>86</v>
      </c>
      <c r="AY223" s="227" t="s">
        <v>195</v>
      </c>
    </row>
    <row r="224" s="2" customFormat="1" ht="21.75" customHeight="1">
      <c r="A224" s="37"/>
      <c r="B224" s="38"/>
      <c r="C224" s="239" t="s">
        <v>355</v>
      </c>
      <c r="D224" s="239" t="s">
        <v>338</v>
      </c>
      <c r="E224" s="240" t="s">
        <v>356</v>
      </c>
      <c r="F224" s="241" t="s">
        <v>357</v>
      </c>
      <c r="G224" s="242" t="s">
        <v>213</v>
      </c>
      <c r="H224" s="243">
        <v>14.699999999999999</v>
      </c>
      <c r="I224" s="244"/>
      <c r="J224" s="245">
        <f>ROUND(I224*H224,2)</f>
        <v>0</v>
      </c>
      <c r="K224" s="241" t="s">
        <v>193</v>
      </c>
      <c r="L224" s="246"/>
      <c r="M224" s="247" t="s">
        <v>1</v>
      </c>
      <c r="N224" s="248" t="s">
        <v>44</v>
      </c>
      <c r="O224" s="90"/>
      <c r="P224" s="207">
        <f>O224*H224</f>
        <v>0</v>
      </c>
      <c r="Q224" s="207">
        <v>1</v>
      </c>
      <c r="R224" s="207">
        <f>Q224*H224</f>
        <v>14.699999999999999</v>
      </c>
      <c r="S224" s="207">
        <v>0</v>
      </c>
      <c r="T224" s="20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9" t="s">
        <v>214</v>
      </c>
      <c r="AT224" s="209" t="s">
        <v>338</v>
      </c>
      <c r="AU224" s="209" t="s">
        <v>79</v>
      </c>
      <c r="AY224" s="16" t="s">
        <v>195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6" t="s">
        <v>86</v>
      </c>
      <c r="BK224" s="210">
        <f>ROUND(I224*H224,2)</f>
        <v>0</v>
      </c>
      <c r="BL224" s="16" t="s">
        <v>214</v>
      </c>
      <c r="BM224" s="209" t="s">
        <v>358</v>
      </c>
    </row>
    <row r="225" s="2" customFormat="1">
      <c r="A225" s="37"/>
      <c r="B225" s="38"/>
      <c r="C225" s="39"/>
      <c r="D225" s="211" t="s">
        <v>197</v>
      </c>
      <c r="E225" s="39"/>
      <c r="F225" s="212" t="s">
        <v>357</v>
      </c>
      <c r="G225" s="39"/>
      <c r="H225" s="39"/>
      <c r="I225" s="213"/>
      <c r="J225" s="39"/>
      <c r="K225" s="39"/>
      <c r="L225" s="43"/>
      <c r="M225" s="214"/>
      <c r="N225" s="215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197</v>
      </c>
      <c r="AU225" s="16" t="s">
        <v>79</v>
      </c>
    </row>
    <row r="226" s="10" customFormat="1">
      <c r="A226" s="10"/>
      <c r="B226" s="217"/>
      <c r="C226" s="218"/>
      <c r="D226" s="211" t="s">
        <v>207</v>
      </c>
      <c r="E226" s="219" t="s">
        <v>1</v>
      </c>
      <c r="F226" s="220" t="s">
        <v>354</v>
      </c>
      <c r="G226" s="218"/>
      <c r="H226" s="221">
        <v>14.699999999999999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227" t="s">
        <v>207</v>
      </c>
      <c r="AU226" s="227" t="s">
        <v>79</v>
      </c>
      <c r="AV226" s="10" t="s">
        <v>88</v>
      </c>
      <c r="AW226" s="10" t="s">
        <v>34</v>
      </c>
      <c r="AX226" s="10" t="s">
        <v>86</v>
      </c>
      <c r="AY226" s="227" t="s">
        <v>195</v>
      </c>
    </row>
    <row r="227" s="2" customFormat="1">
      <c r="A227" s="37"/>
      <c r="B227" s="38"/>
      <c r="C227" s="239" t="s">
        <v>359</v>
      </c>
      <c r="D227" s="239" t="s">
        <v>338</v>
      </c>
      <c r="E227" s="240" t="s">
        <v>360</v>
      </c>
      <c r="F227" s="241" t="s">
        <v>361</v>
      </c>
      <c r="G227" s="242" t="s">
        <v>213</v>
      </c>
      <c r="H227" s="243">
        <v>14.699999999999999</v>
      </c>
      <c r="I227" s="244"/>
      <c r="J227" s="245">
        <f>ROUND(I227*H227,2)</f>
        <v>0</v>
      </c>
      <c r="K227" s="241" t="s">
        <v>193</v>
      </c>
      <c r="L227" s="246"/>
      <c r="M227" s="247" t="s">
        <v>1</v>
      </c>
      <c r="N227" s="248" t="s">
        <v>44</v>
      </c>
      <c r="O227" s="90"/>
      <c r="P227" s="207">
        <f>O227*H227</f>
        <v>0</v>
      </c>
      <c r="Q227" s="207">
        <v>1</v>
      </c>
      <c r="R227" s="207">
        <f>Q227*H227</f>
        <v>14.699999999999999</v>
      </c>
      <c r="S227" s="207">
        <v>0</v>
      </c>
      <c r="T227" s="208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9" t="s">
        <v>214</v>
      </c>
      <c r="AT227" s="209" t="s">
        <v>338</v>
      </c>
      <c r="AU227" s="209" t="s">
        <v>79</v>
      </c>
      <c r="AY227" s="16" t="s">
        <v>195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6" t="s">
        <v>86</v>
      </c>
      <c r="BK227" s="210">
        <f>ROUND(I227*H227,2)</f>
        <v>0</v>
      </c>
      <c r="BL227" s="16" t="s">
        <v>214</v>
      </c>
      <c r="BM227" s="209" t="s">
        <v>362</v>
      </c>
    </row>
    <row r="228" s="2" customFormat="1">
      <c r="A228" s="37"/>
      <c r="B228" s="38"/>
      <c r="C228" s="39"/>
      <c r="D228" s="211" t="s">
        <v>197</v>
      </c>
      <c r="E228" s="39"/>
      <c r="F228" s="212" t="s">
        <v>361</v>
      </c>
      <c r="G228" s="39"/>
      <c r="H228" s="39"/>
      <c r="I228" s="213"/>
      <c r="J228" s="39"/>
      <c r="K228" s="39"/>
      <c r="L228" s="43"/>
      <c r="M228" s="214"/>
      <c r="N228" s="215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197</v>
      </c>
      <c r="AU228" s="16" t="s">
        <v>79</v>
      </c>
    </row>
    <row r="229" s="10" customFormat="1">
      <c r="A229" s="10"/>
      <c r="B229" s="217"/>
      <c r="C229" s="218"/>
      <c r="D229" s="211" t="s">
        <v>207</v>
      </c>
      <c r="E229" s="219" t="s">
        <v>1</v>
      </c>
      <c r="F229" s="220" t="s">
        <v>354</v>
      </c>
      <c r="G229" s="218"/>
      <c r="H229" s="221">
        <v>14.699999999999999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T229" s="227" t="s">
        <v>207</v>
      </c>
      <c r="AU229" s="227" t="s">
        <v>79</v>
      </c>
      <c r="AV229" s="10" t="s">
        <v>88</v>
      </c>
      <c r="AW229" s="10" t="s">
        <v>34</v>
      </c>
      <c r="AX229" s="10" t="s">
        <v>86</v>
      </c>
      <c r="AY229" s="227" t="s">
        <v>195</v>
      </c>
    </row>
    <row r="230" s="2" customFormat="1" ht="16.5" customHeight="1">
      <c r="A230" s="37"/>
      <c r="B230" s="38"/>
      <c r="C230" s="239" t="s">
        <v>363</v>
      </c>
      <c r="D230" s="239" t="s">
        <v>338</v>
      </c>
      <c r="E230" s="240" t="s">
        <v>364</v>
      </c>
      <c r="F230" s="241" t="s">
        <v>365</v>
      </c>
      <c r="G230" s="242" t="s">
        <v>192</v>
      </c>
      <c r="H230" s="243">
        <v>60</v>
      </c>
      <c r="I230" s="244"/>
      <c r="J230" s="245">
        <f>ROUND(I230*H230,2)</f>
        <v>0</v>
      </c>
      <c r="K230" s="241" t="s">
        <v>193</v>
      </c>
      <c r="L230" s="246"/>
      <c r="M230" s="247" t="s">
        <v>1</v>
      </c>
      <c r="N230" s="248" t="s">
        <v>44</v>
      </c>
      <c r="O230" s="90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9" t="s">
        <v>214</v>
      </c>
      <c r="AT230" s="209" t="s">
        <v>338</v>
      </c>
      <c r="AU230" s="209" t="s">
        <v>79</v>
      </c>
      <c r="AY230" s="16" t="s">
        <v>195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6" t="s">
        <v>86</v>
      </c>
      <c r="BK230" s="210">
        <f>ROUND(I230*H230,2)</f>
        <v>0</v>
      </c>
      <c r="BL230" s="16" t="s">
        <v>214</v>
      </c>
      <c r="BM230" s="209" t="s">
        <v>366</v>
      </c>
    </row>
    <row r="231" s="2" customFormat="1">
      <c r="A231" s="37"/>
      <c r="B231" s="38"/>
      <c r="C231" s="39"/>
      <c r="D231" s="211" t="s">
        <v>197</v>
      </c>
      <c r="E231" s="39"/>
      <c r="F231" s="212" t="s">
        <v>365</v>
      </c>
      <c r="G231" s="39"/>
      <c r="H231" s="39"/>
      <c r="I231" s="213"/>
      <c r="J231" s="39"/>
      <c r="K231" s="39"/>
      <c r="L231" s="43"/>
      <c r="M231" s="214"/>
      <c r="N231" s="215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197</v>
      </c>
      <c r="AU231" s="16" t="s">
        <v>79</v>
      </c>
    </row>
    <row r="232" s="10" customFormat="1">
      <c r="A232" s="10"/>
      <c r="B232" s="217"/>
      <c r="C232" s="218"/>
      <c r="D232" s="211" t="s">
        <v>207</v>
      </c>
      <c r="E232" s="219" t="s">
        <v>1</v>
      </c>
      <c r="F232" s="220" t="s">
        <v>367</v>
      </c>
      <c r="G232" s="218"/>
      <c r="H232" s="221">
        <v>60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27" t="s">
        <v>207</v>
      </c>
      <c r="AU232" s="227" t="s">
        <v>79</v>
      </c>
      <c r="AV232" s="10" t="s">
        <v>88</v>
      </c>
      <c r="AW232" s="10" t="s">
        <v>34</v>
      </c>
      <c r="AX232" s="10" t="s">
        <v>86</v>
      </c>
      <c r="AY232" s="227" t="s">
        <v>195</v>
      </c>
    </row>
    <row r="233" s="2" customFormat="1">
      <c r="A233" s="37"/>
      <c r="B233" s="38"/>
      <c r="C233" s="239" t="s">
        <v>368</v>
      </c>
      <c r="D233" s="239" t="s">
        <v>338</v>
      </c>
      <c r="E233" s="240" t="s">
        <v>369</v>
      </c>
      <c r="F233" s="241" t="s">
        <v>370</v>
      </c>
      <c r="G233" s="242" t="s">
        <v>192</v>
      </c>
      <c r="H233" s="243">
        <v>14.4</v>
      </c>
      <c r="I233" s="244"/>
      <c r="J233" s="245">
        <f>ROUND(I233*H233,2)</f>
        <v>0</v>
      </c>
      <c r="K233" s="241" t="s">
        <v>193</v>
      </c>
      <c r="L233" s="246"/>
      <c r="M233" s="247" t="s">
        <v>1</v>
      </c>
      <c r="N233" s="248" t="s">
        <v>44</v>
      </c>
      <c r="O233" s="90"/>
      <c r="P233" s="207">
        <f>O233*H233</f>
        <v>0</v>
      </c>
      <c r="Q233" s="207">
        <v>0</v>
      </c>
      <c r="R233" s="207">
        <f>Q233*H233</f>
        <v>0</v>
      </c>
      <c r="S233" s="207">
        <v>0</v>
      </c>
      <c r="T233" s="20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9" t="s">
        <v>214</v>
      </c>
      <c r="AT233" s="209" t="s">
        <v>338</v>
      </c>
      <c r="AU233" s="209" t="s">
        <v>79</v>
      </c>
      <c r="AY233" s="16" t="s">
        <v>195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6" t="s">
        <v>86</v>
      </c>
      <c r="BK233" s="210">
        <f>ROUND(I233*H233,2)</f>
        <v>0</v>
      </c>
      <c r="BL233" s="16" t="s">
        <v>214</v>
      </c>
      <c r="BM233" s="209" t="s">
        <v>371</v>
      </c>
    </row>
    <row r="234" s="2" customFormat="1">
      <c r="A234" s="37"/>
      <c r="B234" s="38"/>
      <c r="C234" s="39"/>
      <c r="D234" s="211" t="s">
        <v>197</v>
      </c>
      <c r="E234" s="39"/>
      <c r="F234" s="212" t="s">
        <v>370</v>
      </c>
      <c r="G234" s="39"/>
      <c r="H234" s="39"/>
      <c r="I234" s="213"/>
      <c r="J234" s="39"/>
      <c r="K234" s="39"/>
      <c r="L234" s="43"/>
      <c r="M234" s="214"/>
      <c r="N234" s="215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197</v>
      </c>
      <c r="AU234" s="16" t="s">
        <v>79</v>
      </c>
    </row>
    <row r="235" s="2" customFormat="1">
      <c r="A235" s="37"/>
      <c r="B235" s="38"/>
      <c r="C235" s="39"/>
      <c r="D235" s="211" t="s">
        <v>224</v>
      </c>
      <c r="E235" s="39"/>
      <c r="F235" s="216" t="s">
        <v>372</v>
      </c>
      <c r="G235" s="39"/>
      <c r="H235" s="39"/>
      <c r="I235" s="213"/>
      <c r="J235" s="39"/>
      <c r="K235" s="39"/>
      <c r="L235" s="43"/>
      <c r="M235" s="214"/>
      <c r="N235" s="215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224</v>
      </c>
      <c r="AU235" s="16" t="s">
        <v>79</v>
      </c>
    </row>
    <row r="236" s="10" customFormat="1">
      <c r="A236" s="10"/>
      <c r="B236" s="217"/>
      <c r="C236" s="218"/>
      <c r="D236" s="211" t="s">
        <v>207</v>
      </c>
      <c r="E236" s="219" t="s">
        <v>1</v>
      </c>
      <c r="F236" s="220" t="s">
        <v>239</v>
      </c>
      <c r="G236" s="218"/>
      <c r="H236" s="221">
        <v>14.4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T236" s="227" t="s">
        <v>207</v>
      </c>
      <c r="AU236" s="227" t="s">
        <v>79</v>
      </c>
      <c r="AV236" s="10" t="s">
        <v>88</v>
      </c>
      <c r="AW236" s="10" t="s">
        <v>34</v>
      </c>
      <c r="AX236" s="10" t="s">
        <v>86</v>
      </c>
      <c r="AY236" s="227" t="s">
        <v>195</v>
      </c>
    </row>
    <row r="237" s="2" customFormat="1" ht="16.5" customHeight="1">
      <c r="A237" s="37"/>
      <c r="B237" s="38"/>
      <c r="C237" s="239" t="s">
        <v>373</v>
      </c>
      <c r="D237" s="239" t="s">
        <v>338</v>
      </c>
      <c r="E237" s="240" t="s">
        <v>374</v>
      </c>
      <c r="F237" s="241" t="s">
        <v>375</v>
      </c>
      <c r="G237" s="242" t="s">
        <v>299</v>
      </c>
      <c r="H237" s="243">
        <v>4</v>
      </c>
      <c r="I237" s="244"/>
      <c r="J237" s="245">
        <f>ROUND(I237*H237,2)</f>
        <v>0</v>
      </c>
      <c r="K237" s="241" t="s">
        <v>193</v>
      </c>
      <c r="L237" s="246"/>
      <c r="M237" s="247" t="s">
        <v>1</v>
      </c>
      <c r="N237" s="248" t="s">
        <v>44</v>
      </c>
      <c r="O237" s="90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9" t="s">
        <v>214</v>
      </c>
      <c r="AT237" s="209" t="s">
        <v>338</v>
      </c>
      <c r="AU237" s="209" t="s">
        <v>79</v>
      </c>
      <c r="AY237" s="16" t="s">
        <v>195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6" t="s">
        <v>86</v>
      </c>
      <c r="BK237" s="210">
        <f>ROUND(I237*H237,2)</f>
        <v>0</v>
      </c>
      <c r="BL237" s="16" t="s">
        <v>214</v>
      </c>
      <c r="BM237" s="209" t="s">
        <v>376</v>
      </c>
    </row>
    <row r="238" s="2" customFormat="1">
      <c r="A238" s="37"/>
      <c r="B238" s="38"/>
      <c r="C238" s="39"/>
      <c r="D238" s="211" t="s">
        <v>197</v>
      </c>
      <c r="E238" s="39"/>
      <c r="F238" s="212" t="s">
        <v>375</v>
      </c>
      <c r="G238" s="39"/>
      <c r="H238" s="39"/>
      <c r="I238" s="213"/>
      <c r="J238" s="39"/>
      <c r="K238" s="39"/>
      <c r="L238" s="43"/>
      <c r="M238" s="214"/>
      <c r="N238" s="215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197</v>
      </c>
      <c r="AU238" s="16" t="s">
        <v>79</v>
      </c>
    </row>
    <row r="239" s="2" customFormat="1">
      <c r="A239" s="37"/>
      <c r="B239" s="38"/>
      <c r="C239" s="239" t="s">
        <v>377</v>
      </c>
      <c r="D239" s="239" t="s">
        <v>338</v>
      </c>
      <c r="E239" s="240" t="s">
        <v>378</v>
      </c>
      <c r="F239" s="241" t="s">
        <v>379</v>
      </c>
      <c r="G239" s="242" t="s">
        <v>299</v>
      </c>
      <c r="H239" s="243">
        <v>20</v>
      </c>
      <c r="I239" s="244"/>
      <c r="J239" s="245">
        <f>ROUND(I239*H239,2)</f>
        <v>0</v>
      </c>
      <c r="K239" s="241" t="s">
        <v>193</v>
      </c>
      <c r="L239" s="246"/>
      <c r="M239" s="247" t="s">
        <v>1</v>
      </c>
      <c r="N239" s="248" t="s">
        <v>44</v>
      </c>
      <c r="O239" s="90"/>
      <c r="P239" s="207">
        <f>O239*H239</f>
        <v>0</v>
      </c>
      <c r="Q239" s="207">
        <v>0</v>
      </c>
      <c r="R239" s="207">
        <f>Q239*H239</f>
        <v>0</v>
      </c>
      <c r="S239" s="207">
        <v>0</v>
      </c>
      <c r="T239" s="208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9" t="s">
        <v>214</v>
      </c>
      <c r="AT239" s="209" t="s">
        <v>338</v>
      </c>
      <c r="AU239" s="209" t="s">
        <v>79</v>
      </c>
      <c r="AY239" s="16" t="s">
        <v>195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6" t="s">
        <v>86</v>
      </c>
      <c r="BK239" s="210">
        <f>ROUND(I239*H239,2)</f>
        <v>0</v>
      </c>
      <c r="BL239" s="16" t="s">
        <v>214</v>
      </c>
      <c r="BM239" s="209" t="s">
        <v>380</v>
      </c>
    </row>
    <row r="240" s="2" customFormat="1">
      <c r="A240" s="37"/>
      <c r="B240" s="38"/>
      <c r="C240" s="39"/>
      <c r="D240" s="211" t="s">
        <v>197</v>
      </c>
      <c r="E240" s="39"/>
      <c r="F240" s="212" t="s">
        <v>379</v>
      </c>
      <c r="G240" s="39"/>
      <c r="H240" s="39"/>
      <c r="I240" s="213"/>
      <c r="J240" s="39"/>
      <c r="K240" s="39"/>
      <c r="L240" s="43"/>
      <c r="M240" s="214"/>
      <c r="N240" s="215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197</v>
      </c>
      <c r="AU240" s="16" t="s">
        <v>79</v>
      </c>
    </row>
    <row r="241" s="2" customFormat="1">
      <c r="A241" s="37"/>
      <c r="B241" s="38"/>
      <c r="C241" s="39"/>
      <c r="D241" s="211" t="s">
        <v>224</v>
      </c>
      <c r="E241" s="39"/>
      <c r="F241" s="216" t="s">
        <v>381</v>
      </c>
      <c r="G241" s="39"/>
      <c r="H241" s="39"/>
      <c r="I241" s="213"/>
      <c r="J241" s="39"/>
      <c r="K241" s="39"/>
      <c r="L241" s="43"/>
      <c r="M241" s="214"/>
      <c r="N241" s="215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224</v>
      </c>
      <c r="AU241" s="16" t="s">
        <v>79</v>
      </c>
    </row>
    <row r="242" s="10" customFormat="1">
      <c r="A242" s="10"/>
      <c r="B242" s="217"/>
      <c r="C242" s="218"/>
      <c r="D242" s="211" t="s">
        <v>207</v>
      </c>
      <c r="E242" s="219" t="s">
        <v>1</v>
      </c>
      <c r="F242" s="220" t="s">
        <v>382</v>
      </c>
      <c r="G242" s="218"/>
      <c r="H242" s="221">
        <v>20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T242" s="227" t="s">
        <v>207</v>
      </c>
      <c r="AU242" s="227" t="s">
        <v>79</v>
      </c>
      <c r="AV242" s="10" t="s">
        <v>88</v>
      </c>
      <c r="AW242" s="10" t="s">
        <v>34</v>
      </c>
      <c r="AX242" s="10" t="s">
        <v>86</v>
      </c>
      <c r="AY242" s="227" t="s">
        <v>195</v>
      </c>
    </row>
    <row r="243" s="2" customFormat="1" ht="16.5" customHeight="1">
      <c r="A243" s="37"/>
      <c r="B243" s="38"/>
      <c r="C243" s="239" t="s">
        <v>383</v>
      </c>
      <c r="D243" s="239" t="s">
        <v>338</v>
      </c>
      <c r="E243" s="240" t="s">
        <v>384</v>
      </c>
      <c r="F243" s="241" t="s">
        <v>385</v>
      </c>
      <c r="G243" s="242" t="s">
        <v>299</v>
      </c>
      <c r="H243" s="243">
        <v>6</v>
      </c>
      <c r="I243" s="244"/>
      <c r="J243" s="245">
        <f>ROUND(I243*H243,2)</f>
        <v>0</v>
      </c>
      <c r="K243" s="241" t="s">
        <v>193</v>
      </c>
      <c r="L243" s="246"/>
      <c r="M243" s="247" t="s">
        <v>1</v>
      </c>
      <c r="N243" s="248" t="s">
        <v>44</v>
      </c>
      <c r="O243" s="90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9" t="s">
        <v>245</v>
      </c>
      <c r="AT243" s="209" t="s">
        <v>338</v>
      </c>
      <c r="AU243" s="209" t="s">
        <v>79</v>
      </c>
      <c r="AY243" s="16" t="s">
        <v>195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6" t="s">
        <v>86</v>
      </c>
      <c r="BK243" s="210">
        <f>ROUND(I243*H243,2)</f>
        <v>0</v>
      </c>
      <c r="BL243" s="16" t="s">
        <v>194</v>
      </c>
      <c r="BM243" s="209" t="s">
        <v>386</v>
      </c>
    </row>
    <row r="244" s="2" customFormat="1">
      <c r="A244" s="37"/>
      <c r="B244" s="38"/>
      <c r="C244" s="39"/>
      <c r="D244" s="211" t="s">
        <v>197</v>
      </c>
      <c r="E244" s="39"/>
      <c r="F244" s="212" t="s">
        <v>385</v>
      </c>
      <c r="G244" s="39"/>
      <c r="H244" s="39"/>
      <c r="I244" s="213"/>
      <c r="J244" s="39"/>
      <c r="K244" s="39"/>
      <c r="L244" s="43"/>
      <c r="M244" s="214"/>
      <c r="N244" s="215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197</v>
      </c>
      <c r="AU244" s="16" t="s">
        <v>79</v>
      </c>
    </row>
    <row r="245" s="2" customFormat="1">
      <c r="A245" s="37"/>
      <c r="B245" s="38"/>
      <c r="C245" s="39"/>
      <c r="D245" s="211" t="s">
        <v>224</v>
      </c>
      <c r="E245" s="39"/>
      <c r="F245" s="216" t="s">
        <v>387</v>
      </c>
      <c r="G245" s="39"/>
      <c r="H245" s="39"/>
      <c r="I245" s="213"/>
      <c r="J245" s="39"/>
      <c r="K245" s="39"/>
      <c r="L245" s="43"/>
      <c r="M245" s="214"/>
      <c r="N245" s="215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224</v>
      </c>
      <c r="AU245" s="16" t="s">
        <v>79</v>
      </c>
    </row>
    <row r="246" s="2" customFormat="1">
      <c r="A246" s="37"/>
      <c r="B246" s="38"/>
      <c r="C246" s="239" t="s">
        <v>388</v>
      </c>
      <c r="D246" s="239" t="s">
        <v>338</v>
      </c>
      <c r="E246" s="240" t="s">
        <v>389</v>
      </c>
      <c r="F246" s="241" t="s">
        <v>390</v>
      </c>
      <c r="G246" s="242" t="s">
        <v>299</v>
      </c>
      <c r="H246" s="243">
        <v>96</v>
      </c>
      <c r="I246" s="244"/>
      <c r="J246" s="245">
        <f>ROUND(I246*H246,2)</f>
        <v>0</v>
      </c>
      <c r="K246" s="241" t="s">
        <v>193</v>
      </c>
      <c r="L246" s="246"/>
      <c r="M246" s="247" t="s">
        <v>1</v>
      </c>
      <c r="N246" s="248" t="s">
        <v>44</v>
      </c>
      <c r="O246" s="90"/>
      <c r="P246" s="207">
        <f>O246*H246</f>
        <v>0</v>
      </c>
      <c r="Q246" s="207">
        <v>0.0010499999999999999</v>
      </c>
      <c r="R246" s="207">
        <f>Q246*H246</f>
        <v>0.1008</v>
      </c>
      <c r="S246" s="207">
        <v>0</v>
      </c>
      <c r="T246" s="208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9" t="s">
        <v>214</v>
      </c>
      <c r="AT246" s="209" t="s">
        <v>338</v>
      </c>
      <c r="AU246" s="209" t="s">
        <v>79</v>
      </c>
      <c r="AY246" s="16" t="s">
        <v>195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6" t="s">
        <v>86</v>
      </c>
      <c r="BK246" s="210">
        <f>ROUND(I246*H246,2)</f>
        <v>0</v>
      </c>
      <c r="BL246" s="16" t="s">
        <v>214</v>
      </c>
      <c r="BM246" s="209" t="s">
        <v>391</v>
      </c>
    </row>
    <row r="247" s="2" customFormat="1">
      <c r="A247" s="37"/>
      <c r="B247" s="38"/>
      <c r="C247" s="39"/>
      <c r="D247" s="211" t="s">
        <v>197</v>
      </c>
      <c r="E247" s="39"/>
      <c r="F247" s="212" t="s">
        <v>390</v>
      </c>
      <c r="G247" s="39"/>
      <c r="H247" s="39"/>
      <c r="I247" s="213"/>
      <c r="J247" s="39"/>
      <c r="K247" s="39"/>
      <c r="L247" s="43"/>
      <c r="M247" s="214"/>
      <c r="N247" s="215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197</v>
      </c>
      <c r="AU247" s="16" t="s">
        <v>79</v>
      </c>
    </row>
    <row r="248" s="2" customFormat="1">
      <c r="A248" s="37"/>
      <c r="B248" s="38"/>
      <c r="C248" s="39"/>
      <c r="D248" s="211" t="s">
        <v>224</v>
      </c>
      <c r="E248" s="39"/>
      <c r="F248" s="216" t="s">
        <v>392</v>
      </c>
      <c r="G248" s="39"/>
      <c r="H248" s="39"/>
      <c r="I248" s="213"/>
      <c r="J248" s="39"/>
      <c r="K248" s="39"/>
      <c r="L248" s="43"/>
      <c r="M248" s="214"/>
      <c r="N248" s="215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224</v>
      </c>
      <c r="AU248" s="16" t="s">
        <v>79</v>
      </c>
    </row>
    <row r="249" s="10" customFormat="1">
      <c r="A249" s="10"/>
      <c r="B249" s="217"/>
      <c r="C249" s="218"/>
      <c r="D249" s="211" t="s">
        <v>207</v>
      </c>
      <c r="E249" s="219" t="s">
        <v>1</v>
      </c>
      <c r="F249" s="220" t="s">
        <v>393</v>
      </c>
      <c r="G249" s="218"/>
      <c r="H249" s="221">
        <v>96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T249" s="227" t="s">
        <v>207</v>
      </c>
      <c r="AU249" s="227" t="s">
        <v>79</v>
      </c>
      <c r="AV249" s="10" t="s">
        <v>88</v>
      </c>
      <c r="AW249" s="10" t="s">
        <v>34</v>
      </c>
      <c r="AX249" s="10" t="s">
        <v>86</v>
      </c>
      <c r="AY249" s="227" t="s">
        <v>195</v>
      </c>
    </row>
    <row r="250" s="2" customFormat="1" ht="21.75" customHeight="1">
      <c r="A250" s="37"/>
      <c r="B250" s="38"/>
      <c r="C250" s="239" t="s">
        <v>394</v>
      </c>
      <c r="D250" s="239" t="s">
        <v>338</v>
      </c>
      <c r="E250" s="240" t="s">
        <v>395</v>
      </c>
      <c r="F250" s="241" t="s">
        <v>396</v>
      </c>
      <c r="G250" s="242" t="s">
        <v>248</v>
      </c>
      <c r="H250" s="243">
        <v>2.1299999999999999</v>
      </c>
      <c r="I250" s="244"/>
      <c r="J250" s="245">
        <f>ROUND(I250*H250,2)</f>
        <v>0</v>
      </c>
      <c r="K250" s="241" t="s">
        <v>193</v>
      </c>
      <c r="L250" s="246"/>
      <c r="M250" s="247" t="s">
        <v>1</v>
      </c>
      <c r="N250" s="248" t="s">
        <v>44</v>
      </c>
      <c r="O250" s="90"/>
      <c r="P250" s="207">
        <f>O250*H250</f>
        <v>0</v>
      </c>
      <c r="Q250" s="207">
        <v>2.4289999999999998</v>
      </c>
      <c r="R250" s="207">
        <f>Q250*H250</f>
        <v>5.1737699999999993</v>
      </c>
      <c r="S250" s="207">
        <v>0</v>
      </c>
      <c r="T250" s="208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09" t="s">
        <v>214</v>
      </c>
      <c r="AT250" s="209" t="s">
        <v>338</v>
      </c>
      <c r="AU250" s="209" t="s">
        <v>79</v>
      </c>
      <c r="AY250" s="16" t="s">
        <v>195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6" t="s">
        <v>86</v>
      </c>
      <c r="BK250" s="210">
        <f>ROUND(I250*H250,2)</f>
        <v>0</v>
      </c>
      <c r="BL250" s="16" t="s">
        <v>214</v>
      </c>
      <c r="BM250" s="209" t="s">
        <v>397</v>
      </c>
    </row>
    <row r="251" s="2" customFormat="1">
      <c r="A251" s="37"/>
      <c r="B251" s="38"/>
      <c r="C251" s="39"/>
      <c r="D251" s="211" t="s">
        <v>197</v>
      </c>
      <c r="E251" s="39"/>
      <c r="F251" s="212" t="s">
        <v>396</v>
      </c>
      <c r="G251" s="39"/>
      <c r="H251" s="39"/>
      <c r="I251" s="213"/>
      <c r="J251" s="39"/>
      <c r="K251" s="39"/>
      <c r="L251" s="43"/>
      <c r="M251" s="214"/>
      <c r="N251" s="215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197</v>
      </c>
      <c r="AU251" s="16" t="s">
        <v>79</v>
      </c>
    </row>
    <row r="252" s="2" customFormat="1">
      <c r="A252" s="37"/>
      <c r="B252" s="38"/>
      <c r="C252" s="39"/>
      <c r="D252" s="211" t="s">
        <v>224</v>
      </c>
      <c r="E252" s="39"/>
      <c r="F252" s="216" t="s">
        <v>398</v>
      </c>
      <c r="G252" s="39"/>
      <c r="H252" s="39"/>
      <c r="I252" s="213"/>
      <c r="J252" s="39"/>
      <c r="K252" s="39"/>
      <c r="L252" s="43"/>
      <c r="M252" s="214"/>
      <c r="N252" s="215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224</v>
      </c>
      <c r="AU252" s="16" t="s">
        <v>79</v>
      </c>
    </row>
    <row r="253" s="10" customFormat="1">
      <c r="A253" s="10"/>
      <c r="B253" s="217"/>
      <c r="C253" s="218"/>
      <c r="D253" s="211" t="s">
        <v>207</v>
      </c>
      <c r="E253" s="219" t="s">
        <v>1</v>
      </c>
      <c r="F253" s="220" t="s">
        <v>399</v>
      </c>
      <c r="G253" s="218"/>
      <c r="H253" s="221">
        <v>0.63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T253" s="227" t="s">
        <v>207</v>
      </c>
      <c r="AU253" s="227" t="s">
        <v>79</v>
      </c>
      <c r="AV253" s="10" t="s">
        <v>88</v>
      </c>
      <c r="AW253" s="10" t="s">
        <v>34</v>
      </c>
      <c r="AX253" s="10" t="s">
        <v>79</v>
      </c>
      <c r="AY253" s="227" t="s">
        <v>195</v>
      </c>
    </row>
    <row r="254" s="10" customFormat="1">
      <c r="A254" s="10"/>
      <c r="B254" s="217"/>
      <c r="C254" s="218"/>
      <c r="D254" s="211" t="s">
        <v>207</v>
      </c>
      <c r="E254" s="219" t="s">
        <v>1</v>
      </c>
      <c r="F254" s="220" t="s">
        <v>400</v>
      </c>
      <c r="G254" s="218"/>
      <c r="H254" s="221">
        <v>1.5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27" t="s">
        <v>207</v>
      </c>
      <c r="AU254" s="227" t="s">
        <v>79</v>
      </c>
      <c r="AV254" s="10" t="s">
        <v>88</v>
      </c>
      <c r="AW254" s="10" t="s">
        <v>34</v>
      </c>
      <c r="AX254" s="10" t="s">
        <v>79</v>
      </c>
      <c r="AY254" s="227" t="s">
        <v>195</v>
      </c>
    </row>
    <row r="255" s="11" customFormat="1">
      <c r="A255" s="11"/>
      <c r="B255" s="228"/>
      <c r="C255" s="229"/>
      <c r="D255" s="211" t="s">
        <v>207</v>
      </c>
      <c r="E255" s="230" t="s">
        <v>1</v>
      </c>
      <c r="F255" s="231" t="s">
        <v>209</v>
      </c>
      <c r="G255" s="229"/>
      <c r="H255" s="232">
        <v>2.1299999999999999</v>
      </c>
      <c r="I255" s="233"/>
      <c r="J255" s="229"/>
      <c r="K255" s="229"/>
      <c r="L255" s="234"/>
      <c r="M255" s="249"/>
      <c r="N255" s="250"/>
      <c r="O255" s="250"/>
      <c r="P255" s="250"/>
      <c r="Q255" s="250"/>
      <c r="R255" s="250"/>
      <c r="S255" s="250"/>
      <c r="T255" s="25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T255" s="238" t="s">
        <v>207</v>
      </c>
      <c r="AU255" s="238" t="s">
        <v>79</v>
      </c>
      <c r="AV255" s="11" t="s">
        <v>194</v>
      </c>
      <c r="AW255" s="11" t="s">
        <v>34</v>
      </c>
      <c r="AX255" s="11" t="s">
        <v>86</v>
      </c>
      <c r="AY255" s="238" t="s">
        <v>195</v>
      </c>
    </row>
    <row r="256" s="2" customFormat="1" ht="6.96" customHeight="1">
      <c r="A256" s="37"/>
      <c r="B256" s="65"/>
      <c r="C256" s="66"/>
      <c r="D256" s="66"/>
      <c r="E256" s="66"/>
      <c r="F256" s="66"/>
      <c r="G256" s="66"/>
      <c r="H256" s="66"/>
      <c r="I256" s="66"/>
      <c r="J256" s="66"/>
      <c r="K256" s="66"/>
      <c r="L256" s="43"/>
      <c r="M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</row>
  </sheetData>
  <sheetProtection sheet="1" autoFilter="0" formatColumns="0" formatRows="0" objects="1" scenarios="1" spinCount="100000" saltValue="7d18wLPOZrai9Zc57P7fDmfPgnXwgHWBTXZCmlLrlkKOTsYI6fsNI4JDvsYJwiCfB3sScOug55wpwBych/ifNQ==" hashValue="u1P7XSdI9rkgwZXmWZaYRFYid29YSq5bmS0KklqDvEEiRgFoexp4KFRJg7NmXqEqywW8INER14sHfPFqUOCYGg==" algorithmName="SHA-512" password="CC35"/>
  <autoFilter ref="C119:K2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150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1095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1152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ROUND((SUM(BE120:BE132)),  2)</f>
        <v>0</v>
      </c>
      <c r="G35" s="37"/>
      <c r="H35" s="37"/>
      <c r="I35" s="163">
        <v>0.20999999999999999</v>
      </c>
      <c r="J35" s="162">
        <f>ROUND(((SUM(BE120:BE132))*I35),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ROUND((SUM(BF120:BF132)),  2)</f>
        <v>0</v>
      </c>
      <c r="G36" s="37"/>
      <c r="H36" s="37"/>
      <c r="I36" s="163">
        <v>0.14999999999999999</v>
      </c>
      <c r="J36" s="162">
        <f>ROUND(((SUM(BF120:BF132))*I36),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ROUND((SUM(BG120:BG132)),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ROUND((SUM(BH120:BH132)),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ROUND((SUM(BI120:BI132)),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1095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A.7.2 - Materiál zajištěný objednatelem - NEOCEŇOVAT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1095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A.7.2 - Materiál zajištěný objednatelem - NEOCEŇOVAT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SUM(P121:P132)</f>
        <v>0</v>
      </c>
      <c r="Q120" s="103"/>
      <c r="R120" s="195">
        <f>SUM(R121:R132)</f>
        <v>0.033599999999999998</v>
      </c>
      <c r="S120" s="103"/>
      <c r="T120" s="196">
        <f>SUM(T121:T132)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SUM(BK121:BK132)</f>
        <v>0</v>
      </c>
    </row>
    <row r="121" s="2" customFormat="1" ht="16.5" customHeight="1">
      <c r="A121" s="37"/>
      <c r="B121" s="38"/>
      <c r="C121" s="239" t="s">
        <v>86</v>
      </c>
      <c r="D121" s="239" t="s">
        <v>338</v>
      </c>
      <c r="E121" s="240" t="s">
        <v>1153</v>
      </c>
      <c r="F121" s="241" t="s">
        <v>1154</v>
      </c>
      <c r="G121" s="242" t="s">
        <v>299</v>
      </c>
      <c r="H121" s="243">
        <v>48</v>
      </c>
      <c r="I121" s="244"/>
      <c r="J121" s="245">
        <f>ROUND(I121*H121,2)</f>
        <v>0</v>
      </c>
      <c r="K121" s="241" t="s">
        <v>193</v>
      </c>
      <c r="L121" s="246"/>
      <c r="M121" s="247" t="s">
        <v>1</v>
      </c>
      <c r="N121" s="248" t="s">
        <v>44</v>
      </c>
      <c r="O121" s="90"/>
      <c r="P121" s="207">
        <f>O121*H121</f>
        <v>0</v>
      </c>
      <c r="Q121" s="207">
        <v>9.0000000000000006E-05</v>
      </c>
      <c r="R121" s="207">
        <f>Q121*H121</f>
        <v>0.0043200000000000001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245</v>
      </c>
      <c r="AT121" s="209" t="s">
        <v>338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1155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1154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 ht="16.5" customHeight="1">
      <c r="A123" s="37"/>
      <c r="B123" s="38"/>
      <c r="C123" s="239" t="s">
        <v>88</v>
      </c>
      <c r="D123" s="239" t="s">
        <v>338</v>
      </c>
      <c r="E123" s="240" t="s">
        <v>1156</v>
      </c>
      <c r="F123" s="241" t="s">
        <v>1157</v>
      </c>
      <c r="G123" s="242" t="s">
        <v>299</v>
      </c>
      <c r="H123" s="243">
        <v>48</v>
      </c>
      <c r="I123" s="244"/>
      <c r="J123" s="245">
        <f>ROUND(I123*H123,2)</f>
        <v>0</v>
      </c>
      <c r="K123" s="241" t="s">
        <v>193</v>
      </c>
      <c r="L123" s="246"/>
      <c r="M123" s="247" t="s">
        <v>1</v>
      </c>
      <c r="N123" s="248" t="s">
        <v>44</v>
      </c>
      <c r="O123" s="90"/>
      <c r="P123" s="207">
        <f>O123*H123</f>
        <v>0</v>
      </c>
      <c r="Q123" s="207">
        <v>0.00014999999999999999</v>
      </c>
      <c r="R123" s="207">
        <f>Q123*H123</f>
        <v>0.0071999999999999998</v>
      </c>
      <c r="S123" s="207">
        <v>0</v>
      </c>
      <c r="T123" s="20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9" t="s">
        <v>245</v>
      </c>
      <c r="AT123" s="209" t="s">
        <v>338</v>
      </c>
      <c r="AU123" s="209" t="s">
        <v>79</v>
      </c>
      <c r="AY123" s="16" t="s">
        <v>195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6" t="s">
        <v>86</v>
      </c>
      <c r="BK123" s="210">
        <f>ROUND(I123*H123,2)</f>
        <v>0</v>
      </c>
      <c r="BL123" s="16" t="s">
        <v>194</v>
      </c>
      <c r="BM123" s="209" t="s">
        <v>1158</v>
      </c>
    </row>
    <row r="124" s="2" customFormat="1">
      <c r="A124" s="37"/>
      <c r="B124" s="38"/>
      <c r="C124" s="39"/>
      <c r="D124" s="211" t="s">
        <v>197</v>
      </c>
      <c r="E124" s="39"/>
      <c r="F124" s="212" t="s">
        <v>1157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197</v>
      </c>
      <c r="AU124" s="16" t="s">
        <v>79</v>
      </c>
    </row>
    <row r="125" s="2" customFormat="1" ht="16.5" customHeight="1">
      <c r="A125" s="37"/>
      <c r="B125" s="38"/>
      <c r="C125" s="239" t="s">
        <v>210</v>
      </c>
      <c r="D125" s="239" t="s">
        <v>338</v>
      </c>
      <c r="E125" s="240" t="s">
        <v>1159</v>
      </c>
      <c r="F125" s="241" t="s">
        <v>1160</v>
      </c>
      <c r="G125" s="242" t="s">
        <v>299</v>
      </c>
      <c r="H125" s="243">
        <v>48</v>
      </c>
      <c r="I125" s="244"/>
      <c r="J125" s="245">
        <f>ROUND(I125*H125,2)</f>
        <v>0</v>
      </c>
      <c r="K125" s="241" t="s">
        <v>193</v>
      </c>
      <c r="L125" s="246"/>
      <c r="M125" s="247" t="s">
        <v>1</v>
      </c>
      <c r="N125" s="248" t="s">
        <v>44</v>
      </c>
      <c r="O125" s="90"/>
      <c r="P125" s="207">
        <f>O125*H125</f>
        <v>0</v>
      </c>
      <c r="Q125" s="207">
        <v>0.00040999999999999999</v>
      </c>
      <c r="R125" s="207">
        <f>Q125*H125</f>
        <v>0.01968</v>
      </c>
      <c r="S125" s="207">
        <v>0</v>
      </c>
      <c r="T125" s="20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9" t="s">
        <v>245</v>
      </c>
      <c r="AT125" s="209" t="s">
        <v>338</v>
      </c>
      <c r="AU125" s="209" t="s">
        <v>79</v>
      </c>
      <c r="AY125" s="16" t="s">
        <v>195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6" t="s">
        <v>86</v>
      </c>
      <c r="BK125" s="210">
        <f>ROUND(I125*H125,2)</f>
        <v>0</v>
      </c>
      <c r="BL125" s="16" t="s">
        <v>194</v>
      </c>
      <c r="BM125" s="209" t="s">
        <v>1161</v>
      </c>
    </row>
    <row r="126" s="2" customFormat="1">
      <c r="A126" s="37"/>
      <c r="B126" s="38"/>
      <c r="C126" s="39"/>
      <c r="D126" s="211" t="s">
        <v>197</v>
      </c>
      <c r="E126" s="39"/>
      <c r="F126" s="212" t="s">
        <v>1160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197</v>
      </c>
      <c r="AU126" s="16" t="s">
        <v>79</v>
      </c>
    </row>
    <row r="127" s="2" customFormat="1" ht="16.5" customHeight="1">
      <c r="A127" s="37"/>
      <c r="B127" s="38"/>
      <c r="C127" s="239" t="s">
        <v>194</v>
      </c>
      <c r="D127" s="239" t="s">
        <v>338</v>
      </c>
      <c r="E127" s="240" t="s">
        <v>1162</v>
      </c>
      <c r="F127" s="241" t="s">
        <v>1163</v>
      </c>
      <c r="G127" s="242" t="s">
        <v>299</v>
      </c>
      <c r="H127" s="243">
        <v>48</v>
      </c>
      <c r="I127" s="244"/>
      <c r="J127" s="245">
        <f>ROUND(I127*H127,2)</f>
        <v>0</v>
      </c>
      <c r="K127" s="241" t="s">
        <v>193</v>
      </c>
      <c r="L127" s="246"/>
      <c r="M127" s="247" t="s">
        <v>1</v>
      </c>
      <c r="N127" s="248" t="s">
        <v>44</v>
      </c>
      <c r="O127" s="90"/>
      <c r="P127" s="207">
        <f>O127*H127</f>
        <v>0</v>
      </c>
      <c r="Q127" s="207">
        <v>5.0000000000000002E-05</v>
      </c>
      <c r="R127" s="207">
        <f>Q127*H127</f>
        <v>0.0024000000000000002</v>
      </c>
      <c r="S127" s="207">
        <v>0</v>
      </c>
      <c r="T127" s="20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245</v>
      </c>
      <c r="AT127" s="209" t="s">
        <v>338</v>
      </c>
      <c r="AU127" s="209" t="s">
        <v>79</v>
      </c>
      <c r="AY127" s="16" t="s">
        <v>195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86</v>
      </c>
      <c r="BK127" s="210">
        <f>ROUND(I127*H127,2)</f>
        <v>0</v>
      </c>
      <c r="BL127" s="16" t="s">
        <v>194</v>
      </c>
      <c r="BM127" s="209" t="s">
        <v>1164</v>
      </c>
    </row>
    <row r="128" s="2" customFormat="1">
      <c r="A128" s="37"/>
      <c r="B128" s="38"/>
      <c r="C128" s="39"/>
      <c r="D128" s="211" t="s">
        <v>197</v>
      </c>
      <c r="E128" s="39"/>
      <c r="F128" s="212" t="s">
        <v>1163</v>
      </c>
      <c r="G128" s="39"/>
      <c r="H128" s="39"/>
      <c r="I128" s="213"/>
      <c r="J128" s="39"/>
      <c r="K128" s="39"/>
      <c r="L128" s="43"/>
      <c r="M128" s="214"/>
      <c r="N128" s="21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197</v>
      </c>
      <c r="AU128" s="16" t="s">
        <v>79</v>
      </c>
    </row>
    <row r="129" s="2" customFormat="1" ht="16.5" customHeight="1">
      <c r="A129" s="37"/>
      <c r="B129" s="38"/>
      <c r="C129" s="239" t="s">
        <v>226</v>
      </c>
      <c r="D129" s="239" t="s">
        <v>338</v>
      </c>
      <c r="E129" s="240" t="s">
        <v>1165</v>
      </c>
      <c r="F129" s="241" t="s">
        <v>1166</v>
      </c>
      <c r="G129" s="242" t="s">
        <v>299</v>
      </c>
      <c r="H129" s="243">
        <v>24</v>
      </c>
      <c r="I129" s="244"/>
      <c r="J129" s="245">
        <f>ROUND(I129*H129,2)</f>
        <v>0</v>
      </c>
      <c r="K129" s="241" t="s">
        <v>193</v>
      </c>
      <c r="L129" s="246"/>
      <c r="M129" s="247" t="s">
        <v>1</v>
      </c>
      <c r="N129" s="248" t="s">
        <v>44</v>
      </c>
      <c r="O129" s="90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9" t="s">
        <v>245</v>
      </c>
      <c r="AT129" s="209" t="s">
        <v>338</v>
      </c>
      <c r="AU129" s="209" t="s">
        <v>79</v>
      </c>
      <c r="AY129" s="16" t="s">
        <v>195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6" t="s">
        <v>86</v>
      </c>
      <c r="BK129" s="210">
        <f>ROUND(I129*H129,2)</f>
        <v>0</v>
      </c>
      <c r="BL129" s="16" t="s">
        <v>194</v>
      </c>
      <c r="BM129" s="209" t="s">
        <v>1167</v>
      </c>
    </row>
    <row r="130" s="2" customFormat="1">
      <c r="A130" s="37"/>
      <c r="B130" s="38"/>
      <c r="C130" s="39"/>
      <c r="D130" s="211" t="s">
        <v>197</v>
      </c>
      <c r="E130" s="39"/>
      <c r="F130" s="212" t="s">
        <v>1166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197</v>
      </c>
      <c r="AU130" s="16" t="s">
        <v>79</v>
      </c>
    </row>
    <row r="131" s="2" customFormat="1" ht="16.5" customHeight="1">
      <c r="A131" s="37"/>
      <c r="B131" s="38"/>
      <c r="C131" s="239" t="s">
        <v>232</v>
      </c>
      <c r="D131" s="239" t="s">
        <v>338</v>
      </c>
      <c r="E131" s="240" t="s">
        <v>1168</v>
      </c>
      <c r="F131" s="241" t="s">
        <v>1169</v>
      </c>
      <c r="G131" s="242" t="s">
        <v>299</v>
      </c>
      <c r="H131" s="243">
        <v>24</v>
      </c>
      <c r="I131" s="244"/>
      <c r="J131" s="245">
        <f>ROUND(I131*H131,2)</f>
        <v>0</v>
      </c>
      <c r="K131" s="241" t="s">
        <v>193</v>
      </c>
      <c r="L131" s="246"/>
      <c r="M131" s="247" t="s">
        <v>1</v>
      </c>
      <c r="N131" s="248" t="s">
        <v>44</v>
      </c>
      <c r="O131" s="90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9" t="s">
        <v>245</v>
      </c>
      <c r="AT131" s="209" t="s">
        <v>338</v>
      </c>
      <c r="AU131" s="209" t="s">
        <v>79</v>
      </c>
      <c r="AY131" s="16" t="s">
        <v>195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6" t="s">
        <v>86</v>
      </c>
      <c r="BK131" s="210">
        <f>ROUND(I131*H131,2)</f>
        <v>0</v>
      </c>
      <c r="BL131" s="16" t="s">
        <v>194</v>
      </c>
      <c r="BM131" s="209" t="s">
        <v>1170</v>
      </c>
    </row>
    <row r="132" s="2" customFormat="1">
      <c r="A132" s="37"/>
      <c r="B132" s="38"/>
      <c r="C132" s="39"/>
      <c r="D132" s="211" t="s">
        <v>197</v>
      </c>
      <c r="E132" s="39"/>
      <c r="F132" s="212" t="s">
        <v>1169</v>
      </c>
      <c r="G132" s="39"/>
      <c r="H132" s="39"/>
      <c r="I132" s="213"/>
      <c r="J132" s="39"/>
      <c r="K132" s="39"/>
      <c r="L132" s="43"/>
      <c r="M132" s="252"/>
      <c r="N132" s="253"/>
      <c r="O132" s="254"/>
      <c r="P132" s="254"/>
      <c r="Q132" s="254"/>
      <c r="R132" s="254"/>
      <c r="S132" s="254"/>
      <c r="T132" s="255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197</v>
      </c>
      <c r="AU132" s="16" t="s">
        <v>79</v>
      </c>
    </row>
    <row r="133" s="2" customFormat="1" ht="6.96" customHeight="1">
      <c r="A133" s="37"/>
      <c r="B133" s="65"/>
      <c r="C133" s="66"/>
      <c r="D133" s="66"/>
      <c r="E133" s="66"/>
      <c r="F133" s="66"/>
      <c r="G133" s="66"/>
      <c r="H133" s="66"/>
      <c r="I133" s="66"/>
      <c r="J133" s="66"/>
      <c r="K133" s="66"/>
      <c r="L133" s="43"/>
      <c r="M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</sheetData>
  <sheetProtection sheet="1" autoFilter="0" formatColumns="0" formatRows="0" objects="1" scenarios="1" spinCount="100000" saltValue="JZBU1MlPD3JAsWbDg0Jmfhagzwsi7u1vXNKS7RokB0eAR/ud11v2JkQZ8hwLuqUlLV8/mUY00Xdo0rZ+XRp16A==" hashValue="ajiBRBkxN91C5j8r0UDQSSif7xgJKL0mBWgFOnmt/aSUL1RgBSz7LNHWAEWWuHKSgV7uzy1XBvMSTsCyD1vVxw==" algorithmName="SHA-512" password="CC35"/>
  <autoFilter ref="C119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152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1095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1171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ROUND((SUM(BE121:BE136)),  2)</f>
        <v>0</v>
      </c>
      <c r="G35" s="37"/>
      <c r="H35" s="37"/>
      <c r="I35" s="163">
        <v>0.20999999999999999</v>
      </c>
      <c r="J35" s="162">
        <f>ROUND(((SUM(BE121:BE136))*I35),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ROUND((SUM(BF121:BF136)),  2)</f>
        <v>0</v>
      </c>
      <c r="G36" s="37"/>
      <c r="H36" s="37"/>
      <c r="I36" s="163">
        <v>0.14999999999999999</v>
      </c>
      <c r="J36" s="162">
        <f>ROUND(((SUM(BF121:BF136))*I36),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ROUND((SUM(BG121:BG136)),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ROUND((SUM(BH121:BH136)),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ROUND((SUM(BI121:BI136)),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1095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A.7.3 - Přeprava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12" customFormat="1" ht="24.96" customHeight="1">
      <c r="A99" s="12"/>
      <c r="B99" s="259"/>
      <c r="C99" s="260"/>
      <c r="D99" s="261" t="s">
        <v>784</v>
      </c>
      <c r="E99" s="262"/>
      <c r="F99" s="262"/>
      <c r="G99" s="262"/>
      <c r="H99" s="262"/>
      <c r="I99" s="262"/>
      <c r="J99" s="263">
        <f>J122</f>
        <v>0</v>
      </c>
      <c r="K99" s="260"/>
      <c r="L99" s="264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176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přejezdů v obvodu ST Karlovy Vary 2021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167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1095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A.7.3 - Přeprava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>ST Karlovy Vary</v>
      </c>
      <c r="G115" s="39"/>
      <c r="H115" s="39"/>
      <c r="I115" s="31" t="s">
        <v>22</v>
      </c>
      <c r="J115" s="78" t="str">
        <f>IF(J14="","",J14)</f>
        <v>20. 1. 2021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>Správa železnic,s.o.;OŘ ÚNL - ST K.Vary</v>
      </c>
      <c r="G117" s="39"/>
      <c r="H117" s="39"/>
      <c r="I117" s="31" t="s">
        <v>32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IF(E20="","",E20)</f>
        <v>Vyplň údaj</v>
      </c>
      <c r="G118" s="39"/>
      <c r="H118" s="39"/>
      <c r="I118" s="31" t="s">
        <v>35</v>
      </c>
      <c r="J118" s="35" t="str">
        <f>E26</f>
        <v>Pavlína Liprtová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9" customFormat="1" ht="29.28" customHeight="1">
      <c r="A120" s="187"/>
      <c r="B120" s="188"/>
      <c r="C120" s="189" t="s">
        <v>177</v>
      </c>
      <c r="D120" s="190" t="s">
        <v>64</v>
      </c>
      <c r="E120" s="190" t="s">
        <v>60</v>
      </c>
      <c r="F120" s="190" t="s">
        <v>61</v>
      </c>
      <c r="G120" s="190" t="s">
        <v>178</v>
      </c>
      <c r="H120" s="190" t="s">
        <v>179</v>
      </c>
      <c r="I120" s="190" t="s">
        <v>180</v>
      </c>
      <c r="J120" s="190" t="s">
        <v>173</v>
      </c>
      <c r="K120" s="191" t="s">
        <v>181</v>
      </c>
      <c r="L120" s="192"/>
      <c r="M120" s="99" t="s">
        <v>1</v>
      </c>
      <c r="N120" s="100" t="s">
        <v>43</v>
      </c>
      <c r="O120" s="100" t="s">
        <v>182</v>
      </c>
      <c r="P120" s="100" t="s">
        <v>183</v>
      </c>
      <c r="Q120" s="100" t="s">
        <v>184</v>
      </c>
      <c r="R120" s="100" t="s">
        <v>185</v>
      </c>
      <c r="S120" s="100" t="s">
        <v>186</v>
      </c>
      <c r="T120" s="101" t="s">
        <v>187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</row>
    <row r="121" s="2" customFormat="1" ht="22.8" customHeight="1">
      <c r="A121" s="37"/>
      <c r="B121" s="38"/>
      <c r="C121" s="106" t="s">
        <v>188</v>
      </c>
      <c r="D121" s="39"/>
      <c r="E121" s="39"/>
      <c r="F121" s="39"/>
      <c r="G121" s="39"/>
      <c r="H121" s="39"/>
      <c r="I121" s="39"/>
      <c r="J121" s="193">
        <f>BK121</f>
        <v>0</v>
      </c>
      <c r="K121" s="39"/>
      <c r="L121" s="43"/>
      <c r="M121" s="102"/>
      <c r="N121" s="194"/>
      <c r="O121" s="103"/>
      <c r="P121" s="195">
        <f>P122</f>
        <v>0</v>
      </c>
      <c r="Q121" s="103"/>
      <c r="R121" s="195">
        <f>R122</f>
        <v>0</v>
      </c>
      <c r="S121" s="103"/>
      <c r="T121" s="196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78</v>
      </c>
      <c r="AU121" s="16" t="s">
        <v>175</v>
      </c>
      <c r="BK121" s="197">
        <f>BK122</f>
        <v>0</v>
      </c>
    </row>
    <row r="122" s="13" customFormat="1" ht="25.92" customHeight="1">
      <c r="A122" s="13"/>
      <c r="B122" s="265"/>
      <c r="C122" s="266"/>
      <c r="D122" s="267" t="s">
        <v>78</v>
      </c>
      <c r="E122" s="268" t="s">
        <v>785</v>
      </c>
      <c r="F122" s="268" t="s">
        <v>786</v>
      </c>
      <c r="G122" s="266"/>
      <c r="H122" s="266"/>
      <c r="I122" s="269"/>
      <c r="J122" s="270">
        <f>BK122</f>
        <v>0</v>
      </c>
      <c r="K122" s="266"/>
      <c r="L122" s="271"/>
      <c r="M122" s="272"/>
      <c r="N122" s="273"/>
      <c r="O122" s="273"/>
      <c r="P122" s="274">
        <f>SUM(P123:P136)</f>
        <v>0</v>
      </c>
      <c r="Q122" s="273"/>
      <c r="R122" s="274">
        <f>SUM(R123:R136)</f>
        <v>0</v>
      </c>
      <c r="S122" s="273"/>
      <c r="T122" s="275">
        <f>SUM(T123:T136)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76" t="s">
        <v>194</v>
      </c>
      <c r="AT122" s="277" t="s">
        <v>78</v>
      </c>
      <c r="AU122" s="277" t="s">
        <v>79</v>
      </c>
      <c r="AY122" s="276" t="s">
        <v>195</v>
      </c>
      <c r="BK122" s="278">
        <f>SUM(BK123:BK136)</f>
        <v>0</v>
      </c>
    </row>
    <row r="123" s="2" customFormat="1" ht="55.5" customHeight="1">
      <c r="A123" s="37"/>
      <c r="B123" s="38"/>
      <c r="C123" s="198" t="s">
        <v>86</v>
      </c>
      <c r="D123" s="198" t="s">
        <v>189</v>
      </c>
      <c r="E123" s="199" t="s">
        <v>477</v>
      </c>
      <c r="F123" s="200" t="s">
        <v>478</v>
      </c>
      <c r="G123" s="201" t="s">
        <v>213</v>
      </c>
      <c r="H123" s="202">
        <v>44.783000000000001</v>
      </c>
      <c r="I123" s="203"/>
      <c r="J123" s="204">
        <f>ROUND(I123*H123,2)</f>
        <v>0</v>
      </c>
      <c r="K123" s="200" t="s">
        <v>193</v>
      </c>
      <c r="L123" s="43"/>
      <c r="M123" s="205" t="s">
        <v>1</v>
      </c>
      <c r="N123" s="206" t="s">
        <v>44</v>
      </c>
      <c r="O123" s="90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9" t="s">
        <v>214</v>
      </c>
      <c r="AT123" s="209" t="s">
        <v>189</v>
      </c>
      <c r="AU123" s="209" t="s">
        <v>86</v>
      </c>
      <c r="AY123" s="16" t="s">
        <v>195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6" t="s">
        <v>86</v>
      </c>
      <c r="BK123" s="210">
        <f>ROUND(I123*H123,2)</f>
        <v>0</v>
      </c>
      <c r="BL123" s="16" t="s">
        <v>214</v>
      </c>
      <c r="BM123" s="209" t="s">
        <v>1172</v>
      </c>
    </row>
    <row r="124" s="2" customFormat="1">
      <c r="A124" s="37"/>
      <c r="B124" s="38"/>
      <c r="C124" s="39"/>
      <c r="D124" s="211" t="s">
        <v>197</v>
      </c>
      <c r="E124" s="39"/>
      <c r="F124" s="212" t="s">
        <v>480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197</v>
      </c>
      <c r="AU124" s="16" t="s">
        <v>86</v>
      </c>
    </row>
    <row r="125" s="2" customFormat="1">
      <c r="A125" s="37"/>
      <c r="B125" s="38"/>
      <c r="C125" s="39"/>
      <c r="D125" s="211" t="s">
        <v>199</v>
      </c>
      <c r="E125" s="39"/>
      <c r="F125" s="216" t="s">
        <v>428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199</v>
      </c>
      <c r="AU125" s="16" t="s">
        <v>86</v>
      </c>
    </row>
    <row r="126" s="2" customFormat="1">
      <c r="A126" s="37"/>
      <c r="B126" s="38"/>
      <c r="C126" s="39"/>
      <c r="D126" s="211" t="s">
        <v>224</v>
      </c>
      <c r="E126" s="39"/>
      <c r="F126" s="216" t="s">
        <v>1173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224</v>
      </c>
      <c r="AU126" s="16" t="s">
        <v>86</v>
      </c>
    </row>
    <row r="127" s="10" customFormat="1">
      <c r="A127" s="10"/>
      <c r="B127" s="217"/>
      <c r="C127" s="218"/>
      <c r="D127" s="211" t="s">
        <v>207</v>
      </c>
      <c r="E127" s="219" t="s">
        <v>1</v>
      </c>
      <c r="F127" s="220" t="s">
        <v>1174</v>
      </c>
      <c r="G127" s="218"/>
      <c r="H127" s="221">
        <v>44.783000000000001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7" t="s">
        <v>207</v>
      </c>
      <c r="AU127" s="227" t="s">
        <v>86</v>
      </c>
      <c r="AV127" s="10" t="s">
        <v>88</v>
      </c>
      <c r="AW127" s="10" t="s">
        <v>34</v>
      </c>
      <c r="AX127" s="10" t="s">
        <v>86</v>
      </c>
      <c r="AY127" s="227" t="s">
        <v>195</v>
      </c>
    </row>
    <row r="128" s="2" customFormat="1" ht="55.5" customHeight="1">
      <c r="A128" s="37"/>
      <c r="B128" s="38"/>
      <c r="C128" s="198" t="s">
        <v>88</v>
      </c>
      <c r="D128" s="198" t="s">
        <v>189</v>
      </c>
      <c r="E128" s="199" t="s">
        <v>945</v>
      </c>
      <c r="F128" s="200" t="s">
        <v>946</v>
      </c>
      <c r="G128" s="201" t="s">
        <v>213</v>
      </c>
      <c r="H128" s="202">
        <v>43.5</v>
      </c>
      <c r="I128" s="203"/>
      <c r="J128" s="204">
        <f>ROUND(I128*H128,2)</f>
        <v>0</v>
      </c>
      <c r="K128" s="200" t="s">
        <v>193</v>
      </c>
      <c r="L128" s="43"/>
      <c r="M128" s="205" t="s">
        <v>1</v>
      </c>
      <c r="N128" s="206" t="s">
        <v>44</v>
      </c>
      <c r="O128" s="90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9" t="s">
        <v>214</v>
      </c>
      <c r="AT128" s="209" t="s">
        <v>189</v>
      </c>
      <c r="AU128" s="209" t="s">
        <v>86</v>
      </c>
      <c r="AY128" s="16" t="s">
        <v>195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6" t="s">
        <v>86</v>
      </c>
      <c r="BK128" s="210">
        <f>ROUND(I128*H128,2)</f>
        <v>0</v>
      </c>
      <c r="BL128" s="16" t="s">
        <v>214</v>
      </c>
      <c r="BM128" s="209" t="s">
        <v>1175</v>
      </c>
    </row>
    <row r="129" s="2" customFormat="1">
      <c r="A129" s="37"/>
      <c r="B129" s="38"/>
      <c r="C129" s="39"/>
      <c r="D129" s="211" t="s">
        <v>197</v>
      </c>
      <c r="E129" s="39"/>
      <c r="F129" s="212" t="s">
        <v>948</v>
      </c>
      <c r="G129" s="39"/>
      <c r="H129" s="39"/>
      <c r="I129" s="213"/>
      <c r="J129" s="39"/>
      <c r="K129" s="39"/>
      <c r="L129" s="43"/>
      <c r="M129" s="214"/>
      <c r="N129" s="21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197</v>
      </c>
      <c r="AU129" s="16" t="s">
        <v>86</v>
      </c>
    </row>
    <row r="130" s="2" customFormat="1">
      <c r="A130" s="37"/>
      <c r="B130" s="38"/>
      <c r="C130" s="39"/>
      <c r="D130" s="211" t="s">
        <v>199</v>
      </c>
      <c r="E130" s="39"/>
      <c r="F130" s="216" t="s">
        <v>428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199</v>
      </c>
      <c r="AU130" s="16" t="s">
        <v>86</v>
      </c>
    </row>
    <row r="131" s="2" customFormat="1">
      <c r="A131" s="37"/>
      <c r="B131" s="38"/>
      <c r="C131" s="39"/>
      <c r="D131" s="211" t="s">
        <v>224</v>
      </c>
      <c r="E131" s="39"/>
      <c r="F131" s="216" t="s">
        <v>1176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224</v>
      </c>
      <c r="AU131" s="16" t="s">
        <v>86</v>
      </c>
    </row>
    <row r="132" s="10" customFormat="1">
      <c r="A132" s="10"/>
      <c r="B132" s="217"/>
      <c r="C132" s="218"/>
      <c r="D132" s="211" t="s">
        <v>207</v>
      </c>
      <c r="E132" s="219" t="s">
        <v>1</v>
      </c>
      <c r="F132" s="220" t="s">
        <v>1177</v>
      </c>
      <c r="G132" s="218"/>
      <c r="H132" s="221">
        <v>43.5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7" t="s">
        <v>207</v>
      </c>
      <c r="AU132" s="227" t="s">
        <v>86</v>
      </c>
      <c r="AV132" s="10" t="s">
        <v>88</v>
      </c>
      <c r="AW132" s="10" t="s">
        <v>34</v>
      </c>
      <c r="AX132" s="10" t="s">
        <v>86</v>
      </c>
      <c r="AY132" s="227" t="s">
        <v>195</v>
      </c>
    </row>
    <row r="133" s="2" customFormat="1" ht="66.75" customHeight="1">
      <c r="A133" s="37"/>
      <c r="B133" s="38"/>
      <c r="C133" s="198" t="s">
        <v>210</v>
      </c>
      <c r="D133" s="198" t="s">
        <v>189</v>
      </c>
      <c r="E133" s="199" t="s">
        <v>1178</v>
      </c>
      <c r="F133" s="200" t="s">
        <v>1179</v>
      </c>
      <c r="G133" s="201" t="s">
        <v>213</v>
      </c>
      <c r="H133" s="202">
        <v>5.9699999999999998</v>
      </c>
      <c r="I133" s="203"/>
      <c r="J133" s="204">
        <f>ROUND(I133*H133,2)</f>
        <v>0</v>
      </c>
      <c r="K133" s="200" t="s">
        <v>193</v>
      </c>
      <c r="L133" s="43"/>
      <c r="M133" s="205" t="s">
        <v>1</v>
      </c>
      <c r="N133" s="206" t="s">
        <v>44</v>
      </c>
      <c r="O133" s="90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9" t="s">
        <v>214</v>
      </c>
      <c r="AT133" s="209" t="s">
        <v>189</v>
      </c>
      <c r="AU133" s="209" t="s">
        <v>86</v>
      </c>
      <c r="AY133" s="16" t="s">
        <v>195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6" t="s">
        <v>86</v>
      </c>
      <c r="BK133" s="210">
        <f>ROUND(I133*H133,2)</f>
        <v>0</v>
      </c>
      <c r="BL133" s="16" t="s">
        <v>214</v>
      </c>
      <c r="BM133" s="209" t="s">
        <v>1180</v>
      </c>
    </row>
    <row r="134" s="2" customFormat="1">
      <c r="A134" s="37"/>
      <c r="B134" s="38"/>
      <c r="C134" s="39"/>
      <c r="D134" s="211" t="s">
        <v>197</v>
      </c>
      <c r="E134" s="39"/>
      <c r="F134" s="212" t="s">
        <v>1181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197</v>
      </c>
      <c r="AU134" s="16" t="s">
        <v>86</v>
      </c>
    </row>
    <row r="135" s="2" customFormat="1">
      <c r="A135" s="37"/>
      <c r="B135" s="38"/>
      <c r="C135" s="39"/>
      <c r="D135" s="211" t="s">
        <v>199</v>
      </c>
      <c r="E135" s="39"/>
      <c r="F135" s="216" t="s">
        <v>428</v>
      </c>
      <c r="G135" s="39"/>
      <c r="H135" s="39"/>
      <c r="I135" s="213"/>
      <c r="J135" s="39"/>
      <c r="K135" s="39"/>
      <c r="L135" s="43"/>
      <c r="M135" s="214"/>
      <c r="N135" s="21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199</v>
      </c>
      <c r="AU135" s="16" t="s">
        <v>86</v>
      </c>
    </row>
    <row r="136" s="2" customFormat="1">
      <c r="A136" s="37"/>
      <c r="B136" s="38"/>
      <c r="C136" s="39"/>
      <c r="D136" s="211" t="s">
        <v>224</v>
      </c>
      <c r="E136" s="39"/>
      <c r="F136" s="216" t="s">
        <v>1182</v>
      </c>
      <c r="G136" s="39"/>
      <c r="H136" s="39"/>
      <c r="I136" s="213"/>
      <c r="J136" s="39"/>
      <c r="K136" s="39"/>
      <c r="L136" s="43"/>
      <c r="M136" s="252"/>
      <c r="N136" s="253"/>
      <c r="O136" s="254"/>
      <c r="P136" s="254"/>
      <c r="Q136" s="254"/>
      <c r="R136" s="254"/>
      <c r="S136" s="254"/>
      <c r="T136" s="255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224</v>
      </c>
      <c r="AU136" s="16" t="s">
        <v>86</v>
      </c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onBIn+dUIO0pvBaSqG2M0JU5mO4vHrG7UYRLTuQKGwG9hw34yj0FfN6DRBjzusfPL7+1a68nJ6M7E85rqWIhrQ==" hashValue="07wAkBQQVg7fFHMZjACejHLPVhb8YOkZzj1vX5Xs2rbzN1NvqeJ1tKIzADuUirEWcWgjBgCC9k63+7HJpHm13w==" algorithmName="SHA-512" password="CC35"/>
  <autoFilter ref="C120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157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1183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1184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ROUND((SUM(BE120:BE233)),  2)</f>
        <v>0</v>
      </c>
      <c r="G35" s="37"/>
      <c r="H35" s="37"/>
      <c r="I35" s="163">
        <v>0.20999999999999999</v>
      </c>
      <c r="J35" s="162">
        <f>ROUND(((SUM(BE120:BE233))*I35),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ROUND((SUM(BF120:BF233)),  2)</f>
        <v>0</v>
      </c>
      <c r="G36" s="37"/>
      <c r="H36" s="37"/>
      <c r="I36" s="163">
        <v>0.14999999999999999</v>
      </c>
      <c r="J36" s="162">
        <f>ROUND(((SUM(BF120:BF233))*I36),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ROUND((SUM(BG120:BG233)),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ROUND((SUM(BH120:BH233)),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ROUND((SUM(BI120:BI233)),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1183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A.8.1 - Práce na přejezdu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1183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A.8.1 - Práce na přejezdu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SUM(P121:P233)</f>
        <v>0</v>
      </c>
      <c r="Q120" s="103"/>
      <c r="R120" s="195">
        <f>SUM(R121:R233)</f>
        <v>31.762644999999999</v>
      </c>
      <c r="S120" s="103"/>
      <c r="T120" s="196">
        <f>SUM(T121:T233)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SUM(BK121:BK233)</f>
        <v>0</v>
      </c>
    </row>
    <row r="121" s="2" customFormat="1">
      <c r="A121" s="37"/>
      <c r="B121" s="38"/>
      <c r="C121" s="198" t="s">
        <v>86</v>
      </c>
      <c r="D121" s="198" t="s">
        <v>189</v>
      </c>
      <c r="E121" s="199" t="s">
        <v>1097</v>
      </c>
      <c r="F121" s="200" t="s">
        <v>1098</v>
      </c>
      <c r="G121" s="201" t="s">
        <v>192</v>
      </c>
      <c r="H121" s="202">
        <v>6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194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1185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1100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609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198" t="s">
        <v>88</v>
      </c>
      <c r="D124" s="198" t="s">
        <v>189</v>
      </c>
      <c r="E124" s="199" t="s">
        <v>1101</v>
      </c>
      <c r="F124" s="200" t="s">
        <v>1102</v>
      </c>
      <c r="G124" s="201" t="s">
        <v>192</v>
      </c>
      <c r="H124" s="202">
        <v>3</v>
      </c>
      <c r="I124" s="203"/>
      <c r="J124" s="204">
        <f>ROUND(I124*H124,2)</f>
        <v>0</v>
      </c>
      <c r="K124" s="200" t="s">
        <v>193</v>
      </c>
      <c r="L124" s="43"/>
      <c r="M124" s="205" t="s">
        <v>1</v>
      </c>
      <c r="N124" s="206" t="s">
        <v>44</v>
      </c>
      <c r="O124" s="90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194</v>
      </c>
      <c r="AT124" s="209" t="s">
        <v>189</v>
      </c>
      <c r="AU124" s="209" t="s">
        <v>79</v>
      </c>
      <c r="AY124" s="16" t="s">
        <v>195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86</v>
      </c>
      <c r="BK124" s="210">
        <f>ROUND(I124*H124,2)</f>
        <v>0</v>
      </c>
      <c r="BL124" s="16" t="s">
        <v>194</v>
      </c>
      <c r="BM124" s="209" t="s">
        <v>1186</v>
      </c>
    </row>
    <row r="125" s="2" customFormat="1">
      <c r="A125" s="37"/>
      <c r="B125" s="38"/>
      <c r="C125" s="39"/>
      <c r="D125" s="211" t="s">
        <v>197</v>
      </c>
      <c r="E125" s="39"/>
      <c r="F125" s="212" t="s">
        <v>1104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197</v>
      </c>
      <c r="AU125" s="16" t="s">
        <v>79</v>
      </c>
    </row>
    <row r="126" s="2" customFormat="1">
      <c r="A126" s="37"/>
      <c r="B126" s="38"/>
      <c r="C126" s="39"/>
      <c r="D126" s="211" t="s">
        <v>199</v>
      </c>
      <c r="E126" s="39"/>
      <c r="F126" s="216" t="s">
        <v>1105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199</v>
      </c>
      <c r="AU126" s="16" t="s">
        <v>79</v>
      </c>
    </row>
    <row r="127" s="2" customFormat="1">
      <c r="A127" s="37"/>
      <c r="B127" s="38"/>
      <c r="C127" s="198" t="s">
        <v>210</v>
      </c>
      <c r="D127" s="198" t="s">
        <v>189</v>
      </c>
      <c r="E127" s="199" t="s">
        <v>1106</v>
      </c>
      <c r="F127" s="200" t="s">
        <v>1107</v>
      </c>
      <c r="G127" s="201" t="s">
        <v>203</v>
      </c>
      <c r="H127" s="202">
        <v>7.7999999999999998</v>
      </c>
      <c r="I127" s="203"/>
      <c r="J127" s="204">
        <f>ROUND(I127*H127,2)</f>
        <v>0</v>
      </c>
      <c r="K127" s="200" t="s">
        <v>193</v>
      </c>
      <c r="L127" s="43"/>
      <c r="M127" s="205" t="s">
        <v>1</v>
      </c>
      <c r="N127" s="206" t="s">
        <v>44</v>
      </c>
      <c r="O127" s="90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194</v>
      </c>
      <c r="AT127" s="209" t="s">
        <v>189</v>
      </c>
      <c r="AU127" s="209" t="s">
        <v>79</v>
      </c>
      <c r="AY127" s="16" t="s">
        <v>195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86</v>
      </c>
      <c r="BK127" s="210">
        <f>ROUND(I127*H127,2)</f>
        <v>0</v>
      </c>
      <c r="BL127" s="16" t="s">
        <v>194</v>
      </c>
      <c r="BM127" s="209" t="s">
        <v>1187</v>
      </c>
    </row>
    <row r="128" s="2" customFormat="1">
      <c r="A128" s="37"/>
      <c r="B128" s="38"/>
      <c r="C128" s="39"/>
      <c r="D128" s="211" t="s">
        <v>197</v>
      </c>
      <c r="E128" s="39"/>
      <c r="F128" s="212" t="s">
        <v>1109</v>
      </c>
      <c r="G128" s="39"/>
      <c r="H128" s="39"/>
      <c r="I128" s="213"/>
      <c r="J128" s="39"/>
      <c r="K128" s="39"/>
      <c r="L128" s="43"/>
      <c r="M128" s="214"/>
      <c r="N128" s="21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197</v>
      </c>
      <c r="AU128" s="16" t="s">
        <v>79</v>
      </c>
    </row>
    <row r="129" s="2" customFormat="1">
      <c r="A129" s="37"/>
      <c r="B129" s="38"/>
      <c r="C129" s="39"/>
      <c r="D129" s="211" t="s">
        <v>199</v>
      </c>
      <c r="E129" s="39"/>
      <c r="F129" s="216" t="s">
        <v>609</v>
      </c>
      <c r="G129" s="39"/>
      <c r="H129" s="39"/>
      <c r="I129" s="213"/>
      <c r="J129" s="39"/>
      <c r="K129" s="39"/>
      <c r="L129" s="43"/>
      <c r="M129" s="214"/>
      <c r="N129" s="21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199</v>
      </c>
      <c r="AU129" s="16" t="s">
        <v>79</v>
      </c>
    </row>
    <row r="130" s="2" customFormat="1">
      <c r="A130" s="37"/>
      <c r="B130" s="38"/>
      <c r="C130" s="39"/>
      <c r="D130" s="211" t="s">
        <v>224</v>
      </c>
      <c r="E130" s="39"/>
      <c r="F130" s="216" t="s">
        <v>1110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224</v>
      </c>
      <c r="AU130" s="16" t="s">
        <v>79</v>
      </c>
    </row>
    <row r="131" s="10" customFormat="1">
      <c r="A131" s="10"/>
      <c r="B131" s="217"/>
      <c r="C131" s="218"/>
      <c r="D131" s="211" t="s">
        <v>207</v>
      </c>
      <c r="E131" s="219" t="s">
        <v>1</v>
      </c>
      <c r="F131" s="220" t="s">
        <v>1188</v>
      </c>
      <c r="G131" s="218"/>
      <c r="H131" s="221">
        <v>7.7999999999999998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27" t="s">
        <v>207</v>
      </c>
      <c r="AU131" s="227" t="s">
        <v>79</v>
      </c>
      <c r="AV131" s="10" t="s">
        <v>88</v>
      </c>
      <c r="AW131" s="10" t="s">
        <v>34</v>
      </c>
      <c r="AX131" s="10" t="s">
        <v>86</v>
      </c>
      <c r="AY131" s="227" t="s">
        <v>195</v>
      </c>
    </row>
    <row r="132" s="2" customFormat="1" ht="16.5" customHeight="1">
      <c r="A132" s="37"/>
      <c r="B132" s="38"/>
      <c r="C132" s="198" t="s">
        <v>194</v>
      </c>
      <c r="D132" s="198" t="s">
        <v>189</v>
      </c>
      <c r="E132" s="199" t="s">
        <v>610</v>
      </c>
      <c r="F132" s="200" t="s">
        <v>611</v>
      </c>
      <c r="G132" s="201" t="s">
        <v>248</v>
      </c>
      <c r="H132" s="202">
        <v>0.41999999999999998</v>
      </c>
      <c r="I132" s="203"/>
      <c r="J132" s="204">
        <f>ROUND(I132*H132,2)</f>
        <v>0</v>
      </c>
      <c r="K132" s="200" t="s">
        <v>193</v>
      </c>
      <c r="L132" s="43"/>
      <c r="M132" s="205" t="s">
        <v>1</v>
      </c>
      <c r="N132" s="206" t="s">
        <v>44</v>
      </c>
      <c r="O132" s="90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9" t="s">
        <v>194</v>
      </c>
      <c r="AT132" s="209" t="s">
        <v>189</v>
      </c>
      <c r="AU132" s="209" t="s">
        <v>79</v>
      </c>
      <c r="AY132" s="16" t="s">
        <v>195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6" t="s">
        <v>86</v>
      </c>
      <c r="BK132" s="210">
        <f>ROUND(I132*H132,2)</f>
        <v>0</v>
      </c>
      <c r="BL132" s="16" t="s">
        <v>194</v>
      </c>
      <c r="BM132" s="209" t="s">
        <v>1189</v>
      </c>
    </row>
    <row r="133" s="2" customFormat="1">
      <c r="A133" s="37"/>
      <c r="B133" s="38"/>
      <c r="C133" s="39"/>
      <c r="D133" s="211" t="s">
        <v>197</v>
      </c>
      <c r="E133" s="39"/>
      <c r="F133" s="212" t="s">
        <v>613</v>
      </c>
      <c r="G133" s="39"/>
      <c r="H133" s="39"/>
      <c r="I133" s="213"/>
      <c r="J133" s="39"/>
      <c r="K133" s="39"/>
      <c r="L133" s="43"/>
      <c r="M133" s="214"/>
      <c r="N133" s="21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197</v>
      </c>
      <c r="AU133" s="16" t="s">
        <v>79</v>
      </c>
    </row>
    <row r="134" s="2" customFormat="1">
      <c r="A134" s="37"/>
      <c r="B134" s="38"/>
      <c r="C134" s="39"/>
      <c r="D134" s="211" t="s">
        <v>199</v>
      </c>
      <c r="E134" s="39"/>
      <c r="F134" s="216" t="s">
        <v>614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199</v>
      </c>
      <c r="AU134" s="16" t="s">
        <v>79</v>
      </c>
    </row>
    <row r="135" s="2" customFormat="1">
      <c r="A135" s="37"/>
      <c r="B135" s="38"/>
      <c r="C135" s="39"/>
      <c r="D135" s="211" t="s">
        <v>224</v>
      </c>
      <c r="E135" s="39"/>
      <c r="F135" s="216" t="s">
        <v>1190</v>
      </c>
      <c r="G135" s="39"/>
      <c r="H135" s="39"/>
      <c r="I135" s="213"/>
      <c r="J135" s="39"/>
      <c r="K135" s="39"/>
      <c r="L135" s="43"/>
      <c r="M135" s="214"/>
      <c r="N135" s="21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224</v>
      </c>
      <c r="AU135" s="16" t="s">
        <v>79</v>
      </c>
    </row>
    <row r="136" s="10" customFormat="1">
      <c r="A136" s="10"/>
      <c r="B136" s="217"/>
      <c r="C136" s="218"/>
      <c r="D136" s="211" t="s">
        <v>207</v>
      </c>
      <c r="E136" s="219" t="s">
        <v>1</v>
      </c>
      <c r="F136" s="220" t="s">
        <v>1191</v>
      </c>
      <c r="G136" s="218"/>
      <c r="H136" s="221">
        <v>0.41999999999999998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27" t="s">
        <v>207</v>
      </c>
      <c r="AU136" s="227" t="s">
        <v>79</v>
      </c>
      <c r="AV136" s="10" t="s">
        <v>88</v>
      </c>
      <c r="AW136" s="10" t="s">
        <v>34</v>
      </c>
      <c r="AX136" s="10" t="s">
        <v>86</v>
      </c>
      <c r="AY136" s="227" t="s">
        <v>195</v>
      </c>
    </row>
    <row r="137" s="2" customFormat="1" ht="21.75" customHeight="1">
      <c r="A137" s="37"/>
      <c r="B137" s="38"/>
      <c r="C137" s="198" t="s">
        <v>226</v>
      </c>
      <c r="D137" s="198" t="s">
        <v>189</v>
      </c>
      <c r="E137" s="199" t="s">
        <v>653</v>
      </c>
      <c r="F137" s="200" t="s">
        <v>654</v>
      </c>
      <c r="G137" s="201" t="s">
        <v>299</v>
      </c>
      <c r="H137" s="202">
        <v>2</v>
      </c>
      <c r="I137" s="203"/>
      <c r="J137" s="204">
        <f>ROUND(I137*H137,2)</f>
        <v>0</v>
      </c>
      <c r="K137" s="200" t="s">
        <v>193</v>
      </c>
      <c r="L137" s="43"/>
      <c r="M137" s="205" t="s">
        <v>1</v>
      </c>
      <c r="N137" s="206" t="s">
        <v>44</v>
      </c>
      <c r="O137" s="90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9" t="s">
        <v>194</v>
      </c>
      <c r="AT137" s="209" t="s">
        <v>189</v>
      </c>
      <c r="AU137" s="209" t="s">
        <v>79</v>
      </c>
      <c r="AY137" s="16" t="s">
        <v>195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6" t="s">
        <v>86</v>
      </c>
      <c r="BK137" s="210">
        <f>ROUND(I137*H137,2)</f>
        <v>0</v>
      </c>
      <c r="BL137" s="16" t="s">
        <v>194</v>
      </c>
      <c r="BM137" s="209" t="s">
        <v>1192</v>
      </c>
    </row>
    <row r="138" s="2" customFormat="1">
      <c r="A138" s="37"/>
      <c r="B138" s="38"/>
      <c r="C138" s="39"/>
      <c r="D138" s="211" t="s">
        <v>197</v>
      </c>
      <c r="E138" s="39"/>
      <c r="F138" s="212" t="s">
        <v>656</v>
      </c>
      <c r="G138" s="39"/>
      <c r="H138" s="39"/>
      <c r="I138" s="213"/>
      <c r="J138" s="39"/>
      <c r="K138" s="39"/>
      <c r="L138" s="43"/>
      <c r="M138" s="214"/>
      <c r="N138" s="21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197</v>
      </c>
      <c r="AU138" s="16" t="s">
        <v>79</v>
      </c>
    </row>
    <row r="139" s="2" customFormat="1">
      <c r="A139" s="37"/>
      <c r="B139" s="38"/>
      <c r="C139" s="39"/>
      <c r="D139" s="211" t="s">
        <v>199</v>
      </c>
      <c r="E139" s="39"/>
      <c r="F139" s="216" t="s">
        <v>609</v>
      </c>
      <c r="G139" s="39"/>
      <c r="H139" s="39"/>
      <c r="I139" s="213"/>
      <c r="J139" s="39"/>
      <c r="K139" s="39"/>
      <c r="L139" s="43"/>
      <c r="M139" s="214"/>
      <c r="N139" s="21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199</v>
      </c>
      <c r="AU139" s="16" t="s">
        <v>79</v>
      </c>
    </row>
    <row r="140" s="2" customFormat="1" ht="16.5" customHeight="1">
      <c r="A140" s="37"/>
      <c r="B140" s="38"/>
      <c r="C140" s="198" t="s">
        <v>232</v>
      </c>
      <c r="D140" s="198" t="s">
        <v>189</v>
      </c>
      <c r="E140" s="199" t="s">
        <v>718</v>
      </c>
      <c r="F140" s="200" t="s">
        <v>719</v>
      </c>
      <c r="G140" s="201" t="s">
        <v>299</v>
      </c>
      <c r="H140" s="202">
        <v>2</v>
      </c>
      <c r="I140" s="203"/>
      <c r="J140" s="204">
        <f>ROUND(I140*H140,2)</f>
        <v>0</v>
      </c>
      <c r="K140" s="200" t="s">
        <v>193</v>
      </c>
      <c r="L140" s="43"/>
      <c r="M140" s="205" t="s">
        <v>1</v>
      </c>
      <c r="N140" s="206" t="s">
        <v>44</v>
      </c>
      <c r="O140" s="90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9" t="s">
        <v>194</v>
      </c>
      <c r="AT140" s="209" t="s">
        <v>189</v>
      </c>
      <c r="AU140" s="209" t="s">
        <v>79</v>
      </c>
      <c r="AY140" s="16" t="s">
        <v>195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6" t="s">
        <v>86</v>
      </c>
      <c r="BK140" s="210">
        <f>ROUND(I140*H140,2)</f>
        <v>0</v>
      </c>
      <c r="BL140" s="16" t="s">
        <v>194</v>
      </c>
      <c r="BM140" s="209" t="s">
        <v>1193</v>
      </c>
    </row>
    <row r="141" s="2" customFormat="1">
      <c r="A141" s="37"/>
      <c r="B141" s="38"/>
      <c r="C141" s="39"/>
      <c r="D141" s="211" t="s">
        <v>197</v>
      </c>
      <c r="E141" s="39"/>
      <c r="F141" s="212" t="s">
        <v>721</v>
      </c>
      <c r="G141" s="39"/>
      <c r="H141" s="39"/>
      <c r="I141" s="213"/>
      <c r="J141" s="39"/>
      <c r="K141" s="39"/>
      <c r="L141" s="43"/>
      <c r="M141" s="214"/>
      <c r="N141" s="21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197</v>
      </c>
      <c r="AU141" s="16" t="s">
        <v>79</v>
      </c>
    </row>
    <row r="142" s="2" customFormat="1">
      <c r="A142" s="37"/>
      <c r="B142" s="38"/>
      <c r="C142" s="39"/>
      <c r="D142" s="211" t="s">
        <v>199</v>
      </c>
      <c r="E142" s="39"/>
      <c r="F142" s="216" t="s">
        <v>713</v>
      </c>
      <c r="G142" s="39"/>
      <c r="H142" s="39"/>
      <c r="I142" s="213"/>
      <c r="J142" s="39"/>
      <c r="K142" s="39"/>
      <c r="L142" s="43"/>
      <c r="M142" s="214"/>
      <c r="N142" s="21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199</v>
      </c>
      <c r="AU142" s="16" t="s">
        <v>79</v>
      </c>
    </row>
    <row r="143" s="2" customFormat="1">
      <c r="A143" s="37"/>
      <c r="B143" s="38"/>
      <c r="C143" s="39"/>
      <c r="D143" s="211" t="s">
        <v>224</v>
      </c>
      <c r="E143" s="39"/>
      <c r="F143" s="216" t="s">
        <v>722</v>
      </c>
      <c r="G143" s="39"/>
      <c r="H143" s="39"/>
      <c r="I143" s="213"/>
      <c r="J143" s="39"/>
      <c r="K143" s="39"/>
      <c r="L143" s="43"/>
      <c r="M143" s="214"/>
      <c r="N143" s="21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224</v>
      </c>
      <c r="AU143" s="16" t="s">
        <v>79</v>
      </c>
    </row>
    <row r="144" s="2" customFormat="1" ht="33" customHeight="1">
      <c r="A144" s="37"/>
      <c r="B144" s="38"/>
      <c r="C144" s="198" t="s">
        <v>240</v>
      </c>
      <c r="D144" s="198" t="s">
        <v>189</v>
      </c>
      <c r="E144" s="199" t="s">
        <v>669</v>
      </c>
      <c r="F144" s="200" t="s">
        <v>670</v>
      </c>
      <c r="G144" s="201" t="s">
        <v>299</v>
      </c>
      <c r="H144" s="202">
        <v>17</v>
      </c>
      <c r="I144" s="203"/>
      <c r="J144" s="204">
        <f>ROUND(I144*H144,2)</f>
        <v>0</v>
      </c>
      <c r="K144" s="200" t="s">
        <v>193</v>
      </c>
      <c r="L144" s="43"/>
      <c r="M144" s="205" t="s">
        <v>1</v>
      </c>
      <c r="N144" s="206" t="s">
        <v>44</v>
      </c>
      <c r="O144" s="90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9" t="s">
        <v>194</v>
      </c>
      <c r="AT144" s="209" t="s">
        <v>189</v>
      </c>
      <c r="AU144" s="209" t="s">
        <v>79</v>
      </c>
      <c r="AY144" s="16" t="s">
        <v>195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6" t="s">
        <v>86</v>
      </c>
      <c r="BK144" s="210">
        <f>ROUND(I144*H144,2)</f>
        <v>0</v>
      </c>
      <c r="BL144" s="16" t="s">
        <v>194</v>
      </c>
      <c r="BM144" s="209" t="s">
        <v>1194</v>
      </c>
    </row>
    <row r="145" s="2" customFormat="1">
      <c r="A145" s="37"/>
      <c r="B145" s="38"/>
      <c r="C145" s="39"/>
      <c r="D145" s="211" t="s">
        <v>197</v>
      </c>
      <c r="E145" s="39"/>
      <c r="F145" s="212" t="s">
        <v>672</v>
      </c>
      <c r="G145" s="39"/>
      <c r="H145" s="39"/>
      <c r="I145" s="213"/>
      <c r="J145" s="39"/>
      <c r="K145" s="39"/>
      <c r="L145" s="43"/>
      <c r="M145" s="214"/>
      <c r="N145" s="21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197</v>
      </c>
      <c r="AU145" s="16" t="s">
        <v>79</v>
      </c>
    </row>
    <row r="146" s="2" customFormat="1">
      <c r="A146" s="37"/>
      <c r="B146" s="38"/>
      <c r="C146" s="39"/>
      <c r="D146" s="211" t="s">
        <v>199</v>
      </c>
      <c r="E146" s="39"/>
      <c r="F146" s="216" t="s">
        <v>673</v>
      </c>
      <c r="G146" s="39"/>
      <c r="H146" s="39"/>
      <c r="I146" s="213"/>
      <c r="J146" s="39"/>
      <c r="K146" s="39"/>
      <c r="L146" s="43"/>
      <c r="M146" s="214"/>
      <c r="N146" s="21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199</v>
      </c>
      <c r="AU146" s="16" t="s">
        <v>79</v>
      </c>
    </row>
    <row r="147" s="2" customFormat="1">
      <c r="A147" s="37"/>
      <c r="B147" s="38"/>
      <c r="C147" s="39"/>
      <c r="D147" s="211" t="s">
        <v>224</v>
      </c>
      <c r="E147" s="39"/>
      <c r="F147" s="216" t="s">
        <v>1195</v>
      </c>
      <c r="G147" s="39"/>
      <c r="H147" s="39"/>
      <c r="I147" s="213"/>
      <c r="J147" s="39"/>
      <c r="K147" s="39"/>
      <c r="L147" s="43"/>
      <c r="M147" s="214"/>
      <c r="N147" s="21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224</v>
      </c>
      <c r="AU147" s="16" t="s">
        <v>79</v>
      </c>
    </row>
    <row r="148" s="2" customFormat="1">
      <c r="A148" s="37"/>
      <c r="B148" s="38"/>
      <c r="C148" s="198" t="s">
        <v>245</v>
      </c>
      <c r="D148" s="198" t="s">
        <v>189</v>
      </c>
      <c r="E148" s="199" t="s">
        <v>682</v>
      </c>
      <c r="F148" s="200" t="s">
        <v>683</v>
      </c>
      <c r="G148" s="201" t="s">
        <v>299</v>
      </c>
      <c r="H148" s="202">
        <v>17</v>
      </c>
      <c r="I148" s="203"/>
      <c r="J148" s="204">
        <f>ROUND(I148*H148,2)</f>
        <v>0</v>
      </c>
      <c r="K148" s="200" t="s">
        <v>193</v>
      </c>
      <c r="L148" s="43"/>
      <c r="M148" s="205" t="s">
        <v>1</v>
      </c>
      <c r="N148" s="206" t="s">
        <v>44</v>
      </c>
      <c r="O148" s="90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9" t="s">
        <v>194</v>
      </c>
      <c r="AT148" s="209" t="s">
        <v>189</v>
      </c>
      <c r="AU148" s="209" t="s">
        <v>79</v>
      </c>
      <c r="AY148" s="16" t="s">
        <v>195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6" t="s">
        <v>86</v>
      </c>
      <c r="BK148" s="210">
        <f>ROUND(I148*H148,2)</f>
        <v>0</v>
      </c>
      <c r="BL148" s="16" t="s">
        <v>194</v>
      </c>
      <c r="BM148" s="209" t="s">
        <v>1196</v>
      </c>
    </row>
    <row r="149" s="2" customFormat="1">
      <c r="A149" s="37"/>
      <c r="B149" s="38"/>
      <c r="C149" s="39"/>
      <c r="D149" s="211" t="s">
        <v>197</v>
      </c>
      <c r="E149" s="39"/>
      <c r="F149" s="212" t="s">
        <v>685</v>
      </c>
      <c r="G149" s="39"/>
      <c r="H149" s="39"/>
      <c r="I149" s="213"/>
      <c r="J149" s="39"/>
      <c r="K149" s="39"/>
      <c r="L149" s="43"/>
      <c r="M149" s="214"/>
      <c r="N149" s="21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197</v>
      </c>
      <c r="AU149" s="16" t="s">
        <v>79</v>
      </c>
    </row>
    <row r="150" s="2" customFormat="1">
      <c r="A150" s="37"/>
      <c r="B150" s="38"/>
      <c r="C150" s="39"/>
      <c r="D150" s="211" t="s">
        <v>199</v>
      </c>
      <c r="E150" s="39"/>
      <c r="F150" s="216" t="s">
        <v>686</v>
      </c>
      <c r="G150" s="39"/>
      <c r="H150" s="39"/>
      <c r="I150" s="213"/>
      <c r="J150" s="39"/>
      <c r="K150" s="39"/>
      <c r="L150" s="43"/>
      <c r="M150" s="214"/>
      <c r="N150" s="21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199</v>
      </c>
      <c r="AU150" s="16" t="s">
        <v>79</v>
      </c>
    </row>
    <row r="151" s="2" customFormat="1">
      <c r="A151" s="37"/>
      <c r="B151" s="38"/>
      <c r="C151" s="198" t="s">
        <v>256</v>
      </c>
      <c r="D151" s="198" t="s">
        <v>189</v>
      </c>
      <c r="E151" s="199" t="s">
        <v>687</v>
      </c>
      <c r="F151" s="200" t="s">
        <v>688</v>
      </c>
      <c r="G151" s="201" t="s">
        <v>248</v>
      </c>
      <c r="H151" s="202">
        <v>17.533000000000001</v>
      </c>
      <c r="I151" s="203"/>
      <c r="J151" s="204">
        <f>ROUND(I151*H151,2)</f>
        <v>0</v>
      </c>
      <c r="K151" s="200" t="s">
        <v>193</v>
      </c>
      <c r="L151" s="43"/>
      <c r="M151" s="205" t="s">
        <v>1</v>
      </c>
      <c r="N151" s="206" t="s">
        <v>44</v>
      </c>
      <c r="O151" s="90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9" t="s">
        <v>194</v>
      </c>
      <c r="AT151" s="209" t="s">
        <v>189</v>
      </c>
      <c r="AU151" s="209" t="s">
        <v>79</v>
      </c>
      <c r="AY151" s="16" t="s">
        <v>195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6" t="s">
        <v>86</v>
      </c>
      <c r="BK151" s="210">
        <f>ROUND(I151*H151,2)</f>
        <v>0</v>
      </c>
      <c r="BL151" s="16" t="s">
        <v>194</v>
      </c>
      <c r="BM151" s="209" t="s">
        <v>1197</v>
      </c>
    </row>
    <row r="152" s="2" customFormat="1">
      <c r="A152" s="37"/>
      <c r="B152" s="38"/>
      <c r="C152" s="39"/>
      <c r="D152" s="211" t="s">
        <v>197</v>
      </c>
      <c r="E152" s="39"/>
      <c r="F152" s="212" t="s">
        <v>690</v>
      </c>
      <c r="G152" s="39"/>
      <c r="H152" s="39"/>
      <c r="I152" s="213"/>
      <c r="J152" s="39"/>
      <c r="K152" s="39"/>
      <c r="L152" s="43"/>
      <c r="M152" s="214"/>
      <c r="N152" s="21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197</v>
      </c>
      <c r="AU152" s="16" t="s">
        <v>79</v>
      </c>
    </row>
    <row r="153" s="2" customFormat="1">
      <c r="A153" s="37"/>
      <c r="B153" s="38"/>
      <c r="C153" s="39"/>
      <c r="D153" s="211" t="s">
        <v>199</v>
      </c>
      <c r="E153" s="39"/>
      <c r="F153" s="216" t="s">
        <v>691</v>
      </c>
      <c r="G153" s="39"/>
      <c r="H153" s="39"/>
      <c r="I153" s="213"/>
      <c r="J153" s="39"/>
      <c r="K153" s="39"/>
      <c r="L153" s="43"/>
      <c r="M153" s="214"/>
      <c r="N153" s="21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199</v>
      </c>
      <c r="AU153" s="16" t="s">
        <v>79</v>
      </c>
    </row>
    <row r="154" s="2" customFormat="1">
      <c r="A154" s="37"/>
      <c r="B154" s="38"/>
      <c r="C154" s="39"/>
      <c r="D154" s="211" t="s">
        <v>224</v>
      </c>
      <c r="E154" s="39"/>
      <c r="F154" s="216" t="s">
        <v>1198</v>
      </c>
      <c r="G154" s="39"/>
      <c r="H154" s="39"/>
      <c r="I154" s="213"/>
      <c r="J154" s="39"/>
      <c r="K154" s="39"/>
      <c r="L154" s="43"/>
      <c r="M154" s="214"/>
      <c r="N154" s="21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224</v>
      </c>
      <c r="AU154" s="16" t="s">
        <v>79</v>
      </c>
    </row>
    <row r="155" s="10" customFormat="1">
      <c r="A155" s="10"/>
      <c r="B155" s="217"/>
      <c r="C155" s="218"/>
      <c r="D155" s="211" t="s">
        <v>207</v>
      </c>
      <c r="E155" s="219" t="s">
        <v>1</v>
      </c>
      <c r="F155" s="220" t="s">
        <v>1199</v>
      </c>
      <c r="G155" s="218"/>
      <c r="H155" s="221">
        <v>17.533000000000001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27" t="s">
        <v>207</v>
      </c>
      <c r="AU155" s="227" t="s">
        <v>79</v>
      </c>
      <c r="AV155" s="10" t="s">
        <v>88</v>
      </c>
      <c r="AW155" s="10" t="s">
        <v>34</v>
      </c>
      <c r="AX155" s="10" t="s">
        <v>86</v>
      </c>
      <c r="AY155" s="227" t="s">
        <v>195</v>
      </c>
    </row>
    <row r="156" s="2" customFormat="1" ht="16.5" customHeight="1">
      <c r="A156" s="37"/>
      <c r="B156" s="38"/>
      <c r="C156" s="198" t="s">
        <v>267</v>
      </c>
      <c r="D156" s="198" t="s">
        <v>189</v>
      </c>
      <c r="E156" s="199" t="s">
        <v>268</v>
      </c>
      <c r="F156" s="200" t="s">
        <v>269</v>
      </c>
      <c r="G156" s="201" t="s">
        <v>248</v>
      </c>
      <c r="H156" s="202">
        <v>17.533000000000001</v>
      </c>
      <c r="I156" s="203"/>
      <c r="J156" s="204">
        <f>ROUND(I156*H156,2)</f>
        <v>0</v>
      </c>
      <c r="K156" s="200" t="s">
        <v>193</v>
      </c>
      <c r="L156" s="43"/>
      <c r="M156" s="205" t="s">
        <v>1</v>
      </c>
      <c r="N156" s="206" t="s">
        <v>44</v>
      </c>
      <c r="O156" s="90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9" t="s">
        <v>194</v>
      </c>
      <c r="AT156" s="209" t="s">
        <v>189</v>
      </c>
      <c r="AU156" s="209" t="s">
        <v>79</v>
      </c>
      <c r="AY156" s="16" t="s">
        <v>195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6" t="s">
        <v>86</v>
      </c>
      <c r="BK156" s="210">
        <f>ROUND(I156*H156,2)</f>
        <v>0</v>
      </c>
      <c r="BL156" s="16" t="s">
        <v>194</v>
      </c>
      <c r="BM156" s="209" t="s">
        <v>1200</v>
      </c>
    </row>
    <row r="157" s="2" customFormat="1">
      <c r="A157" s="37"/>
      <c r="B157" s="38"/>
      <c r="C157" s="39"/>
      <c r="D157" s="211" t="s">
        <v>197</v>
      </c>
      <c r="E157" s="39"/>
      <c r="F157" s="212" t="s">
        <v>271</v>
      </c>
      <c r="G157" s="39"/>
      <c r="H157" s="39"/>
      <c r="I157" s="213"/>
      <c r="J157" s="39"/>
      <c r="K157" s="39"/>
      <c r="L157" s="43"/>
      <c r="M157" s="214"/>
      <c r="N157" s="21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197</v>
      </c>
      <c r="AU157" s="16" t="s">
        <v>79</v>
      </c>
    </row>
    <row r="158" s="2" customFormat="1">
      <c r="A158" s="37"/>
      <c r="B158" s="38"/>
      <c r="C158" s="39"/>
      <c r="D158" s="211" t="s">
        <v>199</v>
      </c>
      <c r="E158" s="39"/>
      <c r="F158" s="216" t="s">
        <v>695</v>
      </c>
      <c r="G158" s="39"/>
      <c r="H158" s="39"/>
      <c r="I158" s="213"/>
      <c r="J158" s="39"/>
      <c r="K158" s="39"/>
      <c r="L158" s="43"/>
      <c r="M158" s="214"/>
      <c r="N158" s="21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199</v>
      </c>
      <c r="AU158" s="16" t="s">
        <v>79</v>
      </c>
    </row>
    <row r="159" s="2" customFormat="1">
      <c r="A159" s="37"/>
      <c r="B159" s="38"/>
      <c r="C159" s="39"/>
      <c r="D159" s="211" t="s">
        <v>224</v>
      </c>
      <c r="E159" s="39"/>
      <c r="F159" s="216" t="s">
        <v>1118</v>
      </c>
      <c r="G159" s="39"/>
      <c r="H159" s="39"/>
      <c r="I159" s="213"/>
      <c r="J159" s="39"/>
      <c r="K159" s="39"/>
      <c r="L159" s="43"/>
      <c r="M159" s="214"/>
      <c r="N159" s="21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224</v>
      </c>
      <c r="AU159" s="16" t="s">
        <v>79</v>
      </c>
    </row>
    <row r="160" s="2" customFormat="1" ht="16.5" customHeight="1">
      <c r="A160" s="37"/>
      <c r="B160" s="38"/>
      <c r="C160" s="198" t="s">
        <v>275</v>
      </c>
      <c r="D160" s="198" t="s">
        <v>189</v>
      </c>
      <c r="E160" s="199" t="s">
        <v>759</v>
      </c>
      <c r="F160" s="200" t="s">
        <v>760</v>
      </c>
      <c r="G160" s="201" t="s">
        <v>203</v>
      </c>
      <c r="H160" s="202">
        <v>10.44</v>
      </c>
      <c r="I160" s="203"/>
      <c r="J160" s="204">
        <f>ROUND(I160*H160,2)</f>
        <v>0</v>
      </c>
      <c r="K160" s="200" t="s">
        <v>193</v>
      </c>
      <c r="L160" s="43"/>
      <c r="M160" s="205" t="s">
        <v>1</v>
      </c>
      <c r="N160" s="206" t="s">
        <v>44</v>
      </c>
      <c r="O160" s="90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9" t="s">
        <v>194</v>
      </c>
      <c r="AT160" s="209" t="s">
        <v>189</v>
      </c>
      <c r="AU160" s="209" t="s">
        <v>79</v>
      </c>
      <c r="AY160" s="16" t="s">
        <v>195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6" t="s">
        <v>86</v>
      </c>
      <c r="BK160" s="210">
        <f>ROUND(I160*H160,2)</f>
        <v>0</v>
      </c>
      <c r="BL160" s="16" t="s">
        <v>194</v>
      </c>
      <c r="BM160" s="209" t="s">
        <v>1201</v>
      </c>
    </row>
    <row r="161" s="2" customFormat="1">
      <c r="A161" s="37"/>
      <c r="B161" s="38"/>
      <c r="C161" s="39"/>
      <c r="D161" s="211" t="s">
        <v>197</v>
      </c>
      <c r="E161" s="39"/>
      <c r="F161" s="212" t="s">
        <v>762</v>
      </c>
      <c r="G161" s="39"/>
      <c r="H161" s="39"/>
      <c r="I161" s="213"/>
      <c r="J161" s="39"/>
      <c r="K161" s="39"/>
      <c r="L161" s="43"/>
      <c r="M161" s="214"/>
      <c r="N161" s="21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197</v>
      </c>
      <c r="AU161" s="16" t="s">
        <v>79</v>
      </c>
    </row>
    <row r="162" s="2" customFormat="1">
      <c r="A162" s="37"/>
      <c r="B162" s="38"/>
      <c r="C162" s="39"/>
      <c r="D162" s="211" t="s">
        <v>199</v>
      </c>
      <c r="E162" s="39"/>
      <c r="F162" s="216" t="s">
        <v>763</v>
      </c>
      <c r="G162" s="39"/>
      <c r="H162" s="39"/>
      <c r="I162" s="213"/>
      <c r="J162" s="39"/>
      <c r="K162" s="39"/>
      <c r="L162" s="43"/>
      <c r="M162" s="214"/>
      <c r="N162" s="21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199</v>
      </c>
      <c r="AU162" s="16" t="s">
        <v>79</v>
      </c>
    </row>
    <row r="163" s="2" customFormat="1">
      <c r="A163" s="37"/>
      <c r="B163" s="38"/>
      <c r="C163" s="39"/>
      <c r="D163" s="211" t="s">
        <v>224</v>
      </c>
      <c r="E163" s="39"/>
      <c r="F163" s="216" t="s">
        <v>1202</v>
      </c>
      <c r="G163" s="39"/>
      <c r="H163" s="39"/>
      <c r="I163" s="213"/>
      <c r="J163" s="39"/>
      <c r="K163" s="39"/>
      <c r="L163" s="43"/>
      <c r="M163" s="214"/>
      <c r="N163" s="21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224</v>
      </c>
      <c r="AU163" s="16" t="s">
        <v>79</v>
      </c>
    </row>
    <row r="164" s="10" customFormat="1">
      <c r="A164" s="10"/>
      <c r="B164" s="217"/>
      <c r="C164" s="218"/>
      <c r="D164" s="211" t="s">
        <v>207</v>
      </c>
      <c r="E164" s="219" t="s">
        <v>1</v>
      </c>
      <c r="F164" s="220" t="s">
        <v>1203</v>
      </c>
      <c r="G164" s="218"/>
      <c r="H164" s="221">
        <v>10.44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27" t="s">
        <v>207</v>
      </c>
      <c r="AU164" s="227" t="s">
        <v>79</v>
      </c>
      <c r="AV164" s="10" t="s">
        <v>88</v>
      </c>
      <c r="AW164" s="10" t="s">
        <v>34</v>
      </c>
      <c r="AX164" s="10" t="s">
        <v>86</v>
      </c>
      <c r="AY164" s="227" t="s">
        <v>195</v>
      </c>
    </row>
    <row r="165" s="2" customFormat="1">
      <c r="A165" s="37"/>
      <c r="B165" s="38"/>
      <c r="C165" s="198" t="s">
        <v>283</v>
      </c>
      <c r="D165" s="198" t="s">
        <v>189</v>
      </c>
      <c r="E165" s="199" t="s">
        <v>676</v>
      </c>
      <c r="F165" s="200" t="s">
        <v>677</v>
      </c>
      <c r="G165" s="201" t="s">
        <v>678</v>
      </c>
      <c r="H165" s="202">
        <v>34</v>
      </c>
      <c r="I165" s="203"/>
      <c r="J165" s="204">
        <f>ROUND(I165*H165,2)</f>
        <v>0</v>
      </c>
      <c r="K165" s="200" t="s">
        <v>193</v>
      </c>
      <c r="L165" s="43"/>
      <c r="M165" s="205" t="s">
        <v>1</v>
      </c>
      <c r="N165" s="206" t="s">
        <v>44</v>
      </c>
      <c r="O165" s="90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9" t="s">
        <v>194</v>
      </c>
      <c r="AT165" s="209" t="s">
        <v>189</v>
      </c>
      <c r="AU165" s="209" t="s">
        <v>79</v>
      </c>
      <c r="AY165" s="16" t="s">
        <v>195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6" t="s">
        <v>86</v>
      </c>
      <c r="BK165" s="210">
        <f>ROUND(I165*H165,2)</f>
        <v>0</v>
      </c>
      <c r="BL165" s="16" t="s">
        <v>194</v>
      </c>
      <c r="BM165" s="209" t="s">
        <v>1204</v>
      </c>
    </row>
    <row r="166" s="2" customFormat="1">
      <c r="A166" s="37"/>
      <c r="B166" s="38"/>
      <c r="C166" s="39"/>
      <c r="D166" s="211" t="s">
        <v>197</v>
      </c>
      <c r="E166" s="39"/>
      <c r="F166" s="212" t="s">
        <v>680</v>
      </c>
      <c r="G166" s="39"/>
      <c r="H166" s="39"/>
      <c r="I166" s="213"/>
      <c r="J166" s="39"/>
      <c r="K166" s="39"/>
      <c r="L166" s="43"/>
      <c r="M166" s="214"/>
      <c r="N166" s="21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197</v>
      </c>
      <c r="AU166" s="16" t="s">
        <v>79</v>
      </c>
    </row>
    <row r="167" s="2" customFormat="1">
      <c r="A167" s="37"/>
      <c r="B167" s="38"/>
      <c r="C167" s="39"/>
      <c r="D167" s="211" t="s">
        <v>199</v>
      </c>
      <c r="E167" s="39"/>
      <c r="F167" s="216" t="s">
        <v>681</v>
      </c>
      <c r="G167" s="39"/>
      <c r="H167" s="39"/>
      <c r="I167" s="213"/>
      <c r="J167" s="39"/>
      <c r="K167" s="39"/>
      <c r="L167" s="43"/>
      <c r="M167" s="214"/>
      <c r="N167" s="21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199</v>
      </c>
      <c r="AU167" s="16" t="s">
        <v>79</v>
      </c>
    </row>
    <row r="168" s="2" customFormat="1" ht="16.5" customHeight="1">
      <c r="A168" s="37"/>
      <c r="B168" s="38"/>
      <c r="C168" s="198" t="s">
        <v>289</v>
      </c>
      <c r="D168" s="198" t="s">
        <v>189</v>
      </c>
      <c r="E168" s="199" t="s">
        <v>241</v>
      </c>
      <c r="F168" s="200" t="s">
        <v>242</v>
      </c>
      <c r="G168" s="201" t="s">
        <v>213</v>
      </c>
      <c r="H168" s="202">
        <v>0.0050000000000000001</v>
      </c>
      <c r="I168" s="203"/>
      <c r="J168" s="204">
        <f>ROUND(I168*H168,2)</f>
        <v>0</v>
      </c>
      <c r="K168" s="200" t="s">
        <v>193</v>
      </c>
      <c r="L168" s="43"/>
      <c r="M168" s="205" t="s">
        <v>1</v>
      </c>
      <c r="N168" s="206" t="s">
        <v>44</v>
      </c>
      <c r="O168" s="90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9" t="s">
        <v>214</v>
      </c>
      <c r="AT168" s="209" t="s">
        <v>189</v>
      </c>
      <c r="AU168" s="209" t="s">
        <v>79</v>
      </c>
      <c r="AY168" s="16" t="s">
        <v>195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6" t="s">
        <v>86</v>
      </c>
      <c r="BK168" s="210">
        <f>ROUND(I168*H168,2)</f>
        <v>0</v>
      </c>
      <c r="BL168" s="16" t="s">
        <v>214</v>
      </c>
      <c r="BM168" s="209" t="s">
        <v>1205</v>
      </c>
    </row>
    <row r="169" s="2" customFormat="1">
      <c r="A169" s="37"/>
      <c r="B169" s="38"/>
      <c r="C169" s="39"/>
      <c r="D169" s="211" t="s">
        <v>197</v>
      </c>
      <c r="E169" s="39"/>
      <c r="F169" s="212" t="s">
        <v>652</v>
      </c>
      <c r="G169" s="39"/>
      <c r="H169" s="39"/>
      <c r="I169" s="213"/>
      <c r="J169" s="39"/>
      <c r="K169" s="39"/>
      <c r="L169" s="43"/>
      <c r="M169" s="214"/>
      <c r="N169" s="21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197</v>
      </c>
      <c r="AU169" s="16" t="s">
        <v>79</v>
      </c>
    </row>
    <row r="170" s="2" customFormat="1">
      <c r="A170" s="37"/>
      <c r="B170" s="38"/>
      <c r="C170" s="39"/>
      <c r="D170" s="211" t="s">
        <v>199</v>
      </c>
      <c r="E170" s="39"/>
      <c r="F170" s="216" t="s">
        <v>644</v>
      </c>
      <c r="G170" s="39"/>
      <c r="H170" s="39"/>
      <c r="I170" s="213"/>
      <c r="J170" s="39"/>
      <c r="K170" s="39"/>
      <c r="L170" s="43"/>
      <c r="M170" s="214"/>
      <c r="N170" s="21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199</v>
      </c>
      <c r="AU170" s="16" t="s">
        <v>79</v>
      </c>
    </row>
    <row r="171" s="2" customFormat="1" ht="16.5" customHeight="1">
      <c r="A171" s="37"/>
      <c r="B171" s="38"/>
      <c r="C171" s="198" t="s">
        <v>296</v>
      </c>
      <c r="D171" s="198" t="s">
        <v>189</v>
      </c>
      <c r="E171" s="199" t="s">
        <v>227</v>
      </c>
      <c r="F171" s="200" t="s">
        <v>228</v>
      </c>
      <c r="G171" s="201" t="s">
        <v>213</v>
      </c>
      <c r="H171" s="202">
        <v>3.448</v>
      </c>
      <c r="I171" s="203"/>
      <c r="J171" s="204">
        <f>ROUND(I171*H171,2)</f>
        <v>0</v>
      </c>
      <c r="K171" s="200" t="s">
        <v>193</v>
      </c>
      <c r="L171" s="43"/>
      <c r="M171" s="205" t="s">
        <v>1</v>
      </c>
      <c r="N171" s="206" t="s">
        <v>44</v>
      </c>
      <c r="O171" s="90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9" t="s">
        <v>214</v>
      </c>
      <c r="AT171" s="209" t="s">
        <v>189</v>
      </c>
      <c r="AU171" s="209" t="s">
        <v>79</v>
      </c>
      <c r="AY171" s="16" t="s">
        <v>195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6" t="s">
        <v>86</v>
      </c>
      <c r="BK171" s="210">
        <f>ROUND(I171*H171,2)</f>
        <v>0</v>
      </c>
      <c r="BL171" s="16" t="s">
        <v>214</v>
      </c>
      <c r="BM171" s="209" t="s">
        <v>1206</v>
      </c>
    </row>
    <row r="172" s="2" customFormat="1">
      <c r="A172" s="37"/>
      <c r="B172" s="38"/>
      <c r="C172" s="39"/>
      <c r="D172" s="211" t="s">
        <v>197</v>
      </c>
      <c r="E172" s="39"/>
      <c r="F172" s="212" t="s">
        <v>643</v>
      </c>
      <c r="G172" s="39"/>
      <c r="H172" s="39"/>
      <c r="I172" s="213"/>
      <c r="J172" s="39"/>
      <c r="K172" s="39"/>
      <c r="L172" s="43"/>
      <c r="M172" s="214"/>
      <c r="N172" s="21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197</v>
      </c>
      <c r="AU172" s="16" t="s">
        <v>79</v>
      </c>
    </row>
    <row r="173" s="2" customFormat="1">
      <c r="A173" s="37"/>
      <c r="B173" s="38"/>
      <c r="C173" s="39"/>
      <c r="D173" s="211" t="s">
        <v>199</v>
      </c>
      <c r="E173" s="39"/>
      <c r="F173" s="216" t="s">
        <v>644</v>
      </c>
      <c r="G173" s="39"/>
      <c r="H173" s="39"/>
      <c r="I173" s="213"/>
      <c r="J173" s="39"/>
      <c r="K173" s="39"/>
      <c r="L173" s="43"/>
      <c r="M173" s="214"/>
      <c r="N173" s="21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199</v>
      </c>
      <c r="AU173" s="16" t="s">
        <v>79</v>
      </c>
    </row>
    <row r="174" s="2" customFormat="1">
      <c r="A174" s="37"/>
      <c r="B174" s="38"/>
      <c r="C174" s="39"/>
      <c r="D174" s="211" t="s">
        <v>224</v>
      </c>
      <c r="E174" s="39"/>
      <c r="F174" s="216" t="s">
        <v>1207</v>
      </c>
      <c r="G174" s="39"/>
      <c r="H174" s="39"/>
      <c r="I174" s="213"/>
      <c r="J174" s="39"/>
      <c r="K174" s="39"/>
      <c r="L174" s="43"/>
      <c r="M174" s="214"/>
      <c r="N174" s="21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224</v>
      </c>
      <c r="AU174" s="16" t="s">
        <v>79</v>
      </c>
    </row>
    <row r="175" s="10" customFormat="1">
      <c r="A175" s="10"/>
      <c r="B175" s="217"/>
      <c r="C175" s="218"/>
      <c r="D175" s="211" t="s">
        <v>207</v>
      </c>
      <c r="E175" s="219" t="s">
        <v>1</v>
      </c>
      <c r="F175" s="220" t="s">
        <v>1208</v>
      </c>
      <c r="G175" s="218"/>
      <c r="H175" s="221">
        <v>3.448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27" t="s">
        <v>207</v>
      </c>
      <c r="AU175" s="227" t="s">
        <v>79</v>
      </c>
      <c r="AV175" s="10" t="s">
        <v>88</v>
      </c>
      <c r="AW175" s="10" t="s">
        <v>34</v>
      </c>
      <c r="AX175" s="10" t="s">
        <v>86</v>
      </c>
      <c r="AY175" s="227" t="s">
        <v>195</v>
      </c>
    </row>
    <row r="176" s="2" customFormat="1" ht="21.75" customHeight="1">
      <c r="A176" s="37"/>
      <c r="B176" s="38"/>
      <c r="C176" s="198" t="s">
        <v>8</v>
      </c>
      <c r="D176" s="198" t="s">
        <v>189</v>
      </c>
      <c r="E176" s="199" t="s">
        <v>257</v>
      </c>
      <c r="F176" s="200" t="s">
        <v>258</v>
      </c>
      <c r="G176" s="201" t="s">
        <v>213</v>
      </c>
      <c r="H176" s="202">
        <v>30.562000000000001</v>
      </c>
      <c r="I176" s="203"/>
      <c r="J176" s="204">
        <f>ROUND(I176*H176,2)</f>
        <v>0</v>
      </c>
      <c r="K176" s="200" t="s">
        <v>193</v>
      </c>
      <c r="L176" s="43"/>
      <c r="M176" s="205" t="s">
        <v>1</v>
      </c>
      <c r="N176" s="206" t="s">
        <v>44</v>
      </c>
      <c r="O176" s="90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9" t="s">
        <v>214</v>
      </c>
      <c r="AT176" s="209" t="s">
        <v>189</v>
      </c>
      <c r="AU176" s="209" t="s">
        <v>79</v>
      </c>
      <c r="AY176" s="16" t="s">
        <v>195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6" t="s">
        <v>86</v>
      </c>
      <c r="BK176" s="210">
        <f>ROUND(I176*H176,2)</f>
        <v>0</v>
      </c>
      <c r="BL176" s="16" t="s">
        <v>214</v>
      </c>
      <c r="BM176" s="209" t="s">
        <v>1209</v>
      </c>
    </row>
    <row r="177" s="2" customFormat="1">
      <c r="A177" s="37"/>
      <c r="B177" s="38"/>
      <c r="C177" s="39"/>
      <c r="D177" s="211" t="s">
        <v>197</v>
      </c>
      <c r="E177" s="39"/>
      <c r="F177" s="212" t="s">
        <v>648</v>
      </c>
      <c r="G177" s="39"/>
      <c r="H177" s="39"/>
      <c r="I177" s="213"/>
      <c r="J177" s="39"/>
      <c r="K177" s="39"/>
      <c r="L177" s="43"/>
      <c r="M177" s="214"/>
      <c r="N177" s="21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197</v>
      </c>
      <c r="AU177" s="16" t="s">
        <v>79</v>
      </c>
    </row>
    <row r="178" s="2" customFormat="1">
      <c r="A178" s="37"/>
      <c r="B178" s="38"/>
      <c r="C178" s="39"/>
      <c r="D178" s="211" t="s">
        <v>199</v>
      </c>
      <c r="E178" s="39"/>
      <c r="F178" s="216" t="s">
        <v>644</v>
      </c>
      <c r="G178" s="39"/>
      <c r="H178" s="39"/>
      <c r="I178" s="213"/>
      <c r="J178" s="39"/>
      <c r="K178" s="39"/>
      <c r="L178" s="43"/>
      <c r="M178" s="214"/>
      <c r="N178" s="21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199</v>
      </c>
      <c r="AU178" s="16" t="s">
        <v>79</v>
      </c>
    </row>
    <row r="179" s="2" customFormat="1">
      <c r="A179" s="37"/>
      <c r="B179" s="38"/>
      <c r="C179" s="39"/>
      <c r="D179" s="211" t="s">
        <v>224</v>
      </c>
      <c r="E179" s="39"/>
      <c r="F179" s="216" t="s">
        <v>1210</v>
      </c>
      <c r="G179" s="39"/>
      <c r="H179" s="39"/>
      <c r="I179" s="213"/>
      <c r="J179" s="39"/>
      <c r="K179" s="39"/>
      <c r="L179" s="43"/>
      <c r="M179" s="214"/>
      <c r="N179" s="21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224</v>
      </c>
      <c r="AU179" s="16" t="s">
        <v>79</v>
      </c>
    </row>
    <row r="180" s="10" customFormat="1">
      <c r="A180" s="10"/>
      <c r="B180" s="217"/>
      <c r="C180" s="218"/>
      <c r="D180" s="211" t="s">
        <v>207</v>
      </c>
      <c r="E180" s="219" t="s">
        <v>1</v>
      </c>
      <c r="F180" s="220" t="s">
        <v>1211</v>
      </c>
      <c r="G180" s="218"/>
      <c r="H180" s="221">
        <v>30.562000000000001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27" t="s">
        <v>207</v>
      </c>
      <c r="AU180" s="227" t="s">
        <v>79</v>
      </c>
      <c r="AV180" s="10" t="s">
        <v>88</v>
      </c>
      <c r="AW180" s="10" t="s">
        <v>34</v>
      </c>
      <c r="AX180" s="10" t="s">
        <v>86</v>
      </c>
      <c r="AY180" s="227" t="s">
        <v>195</v>
      </c>
    </row>
    <row r="181" s="2" customFormat="1">
      <c r="A181" s="37"/>
      <c r="B181" s="38"/>
      <c r="C181" s="198" t="s">
        <v>309</v>
      </c>
      <c r="D181" s="198" t="s">
        <v>189</v>
      </c>
      <c r="E181" s="199" t="s">
        <v>624</v>
      </c>
      <c r="F181" s="200" t="s">
        <v>625</v>
      </c>
      <c r="G181" s="201" t="s">
        <v>248</v>
      </c>
      <c r="H181" s="202">
        <v>0.41999999999999998</v>
      </c>
      <c r="I181" s="203"/>
      <c r="J181" s="204">
        <f>ROUND(I181*H181,2)</f>
        <v>0</v>
      </c>
      <c r="K181" s="200" t="s">
        <v>193</v>
      </c>
      <c r="L181" s="43"/>
      <c r="M181" s="205" t="s">
        <v>1</v>
      </c>
      <c r="N181" s="206" t="s">
        <v>44</v>
      </c>
      <c r="O181" s="90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9" t="s">
        <v>194</v>
      </c>
      <c r="AT181" s="209" t="s">
        <v>189</v>
      </c>
      <c r="AU181" s="209" t="s">
        <v>79</v>
      </c>
      <c r="AY181" s="16" t="s">
        <v>195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6" t="s">
        <v>86</v>
      </c>
      <c r="BK181" s="210">
        <f>ROUND(I181*H181,2)</f>
        <v>0</v>
      </c>
      <c r="BL181" s="16" t="s">
        <v>194</v>
      </c>
      <c r="BM181" s="209" t="s">
        <v>1212</v>
      </c>
    </row>
    <row r="182" s="2" customFormat="1">
      <c r="A182" s="37"/>
      <c r="B182" s="38"/>
      <c r="C182" s="39"/>
      <c r="D182" s="211" t="s">
        <v>197</v>
      </c>
      <c r="E182" s="39"/>
      <c r="F182" s="212" t="s">
        <v>627</v>
      </c>
      <c r="G182" s="39"/>
      <c r="H182" s="39"/>
      <c r="I182" s="213"/>
      <c r="J182" s="39"/>
      <c r="K182" s="39"/>
      <c r="L182" s="43"/>
      <c r="M182" s="214"/>
      <c r="N182" s="215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197</v>
      </c>
      <c r="AU182" s="16" t="s">
        <v>79</v>
      </c>
    </row>
    <row r="183" s="2" customFormat="1">
      <c r="A183" s="37"/>
      <c r="B183" s="38"/>
      <c r="C183" s="39"/>
      <c r="D183" s="211" t="s">
        <v>199</v>
      </c>
      <c r="E183" s="39"/>
      <c r="F183" s="216" t="s">
        <v>628</v>
      </c>
      <c r="G183" s="39"/>
      <c r="H183" s="39"/>
      <c r="I183" s="213"/>
      <c r="J183" s="39"/>
      <c r="K183" s="39"/>
      <c r="L183" s="43"/>
      <c r="M183" s="214"/>
      <c r="N183" s="21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199</v>
      </c>
      <c r="AU183" s="16" t="s">
        <v>79</v>
      </c>
    </row>
    <row r="184" s="2" customFormat="1">
      <c r="A184" s="37"/>
      <c r="B184" s="38"/>
      <c r="C184" s="39"/>
      <c r="D184" s="211" t="s">
        <v>224</v>
      </c>
      <c r="E184" s="39"/>
      <c r="F184" s="216" t="s">
        <v>1213</v>
      </c>
      <c r="G184" s="39"/>
      <c r="H184" s="39"/>
      <c r="I184" s="213"/>
      <c r="J184" s="39"/>
      <c r="K184" s="39"/>
      <c r="L184" s="43"/>
      <c r="M184" s="214"/>
      <c r="N184" s="21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224</v>
      </c>
      <c r="AU184" s="16" t="s">
        <v>79</v>
      </c>
    </row>
    <row r="185" s="10" customFormat="1">
      <c r="A185" s="10"/>
      <c r="B185" s="217"/>
      <c r="C185" s="218"/>
      <c r="D185" s="211" t="s">
        <v>207</v>
      </c>
      <c r="E185" s="219" t="s">
        <v>1</v>
      </c>
      <c r="F185" s="220" t="s">
        <v>1191</v>
      </c>
      <c r="G185" s="218"/>
      <c r="H185" s="221">
        <v>0.41999999999999998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27" t="s">
        <v>207</v>
      </c>
      <c r="AU185" s="227" t="s">
        <v>79</v>
      </c>
      <c r="AV185" s="10" t="s">
        <v>88</v>
      </c>
      <c r="AW185" s="10" t="s">
        <v>34</v>
      </c>
      <c r="AX185" s="10" t="s">
        <v>86</v>
      </c>
      <c r="AY185" s="227" t="s">
        <v>195</v>
      </c>
    </row>
    <row r="186" s="2" customFormat="1" ht="16.5" customHeight="1">
      <c r="A186" s="37"/>
      <c r="B186" s="38"/>
      <c r="C186" s="198" t="s">
        <v>315</v>
      </c>
      <c r="D186" s="198" t="s">
        <v>189</v>
      </c>
      <c r="E186" s="199" t="s">
        <v>753</v>
      </c>
      <c r="F186" s="200" t="s">
        <v>754</v>
      </c>
      <c r="G186" s="201" t="s">
        <v>299</v>
      </c>
      <c r="H186" s="202">
        <v>17</v>
      </c>
      <c r="I186" s="203"/>
      <c r="J186" s="204">
        <f>ROUND(I186*H186,2)</f>
        <v>0</v>
      </c>
      <c r="K186" s="200" t="s">
        <v>193</v>
      </c>
      <c r="L186" s="43"/>
      <c r="M186" s="205" t="s">
        <v>1</v>
      </c>
      <c r="N186" s="206" t="s">
        <v>44</v>
      </c>
      <c r="O186" s="90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9" t="s">
        <v>194</v>
      </c>
      <c r="AT186" s="209" t="s">
        <v>189</v>
      </c>
      <c r="AU186" s="209" t="s">
        <v>79</v>
      </c>
      <c r="AY186" s="16" t="s">
        <v>195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6" t="s">
        <v>86</v>
      </c>
      <c r="BK186" s="210">
        <f>ROUND(I186*H186,2)</f>
        <v>0</v>
      </c>
      <c r="BL186" s="16" t="s">
        <v>194</v>
      </c>
      <c r="BM186" s="209" t="s">
        <v>1214</v>
      </c>
    </row>
    <row r="187" s="2" customFormat="1">
      <c r="A187" s="37"/>
      <c r="B187" s="38"/>
      <c r="C187" s="39"/>
      <c r="D187" s="211" t="s">
        <v>197</v>
      </c>
      <c r="E187" s="39"/>
      <c r="F187" s="212" t="s">
        <v>756</v>
      </c>
      <c r="G187" s="39"/>
      <c r="H187" s="39"/>
      <c r="I187" s="213"/>
      <c r="J187" s="39"/>
      <c r="K187" s="39"/>
      <c r="L187" s="43"/>
      <c r="M187" s="214"/>
      <c r="N187" s="21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197</v>
      </c>
      <c r="AU187" s="16" t="s">
        <v>79</v>
      </c>
    </row>
    <row r="188" s="2" customFormat="1">
      <c r="A188" s="37"/>
      <c r="B188" s="38"/>
      <c r="C188" s="39"/>
      <c r="D188" s="211" t="s">
        <v>199</v>
      </c>
      <c r="E188" s="39"/>
      <c r="F188" s="216" t="s">
        <v>757</v>
      </c>
      <c r="G188" s="39"/>
      <c r="H188" s="39"/>
      <c r="I188" s="213"/>
      <c r="J188" s="39"/>
      <c r="K188" s="39"/>
      <c r="L188" s="43"/>
      <c r="M188" s="214"/>
      <c r="N188" s="21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199</v>
      </c>
      <c r="AU188" s="16" t="s">
        <v>79</v>
      </c>
    </row>
    <row r="189" s="2" customFormat="1" ht="21.75" customHeight="1">
      <c r="A189" s="37"/>
      <c r="B189" s="38"/>
      <c r="C189" s="198" t="s">
        <v>321</v>
      </c>
      <c r="D189" s="198" t="s">
        <v>189</v>
      </c>
      <c r="E189" s="199" t="s">
        <v>1215</v>
      </c>
      <c r="F189" s="200" t="s">
        <v>1216</v>
      </c>
      <c r="G189" s="201" t="s">
        <v>203</v>
      </c>
      <c r="H189" s="202">
        <v>2.1000000000000001</v>
      </c>
      <c r="I189" s="203"/>
      <c r="J189" s="204">
        <f>ROUND(I189*H189,2)</f>
        <v>0</v>
      </c>
      <c r="K189" s="200" t="s">
        <v>193</v>
      </c>
      <c r="L189" s="43"/>
      <c r="M189" s="205" t="s">
        <v>1</v>
      </c>
      <c r="N189" s="206" t="s">
        <v>44</v>
      </c>
      <c r="O189" s="90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9" t="s">
        <v>194</v>
      </c>
      <c r="AT189" s="209" t="s">
        <v>189</v>
      </c>
      <c r="AU189" s="209" t="s">
        <v>79</v>
      </c>
      <c r="AY189" s="16" t="s">
        <v>195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6" t="s">
        <v>86</v>
      </c>
      <c r="BK189" s="210">
        <f>ROUND(I189*H189,2)</f>
        <v>0</v>
      </c>
      <c r="BL189" s="16" t="s">
        <v>194</v>
      </c>
      <c r="BM189" s="209" t="s">
        <v>1217</v>
      </c>
    </row>
    <row r="190" s="2" customFormat="1">
      <c r="A190" s="37"/>
      <c r="B190" s="38"/>
      <c r="C190" s="39"/>
      <c r="D190" s="211" t="s">
        <v>197</v>
      </c>
      <c r="E190" s="39"/>
      <c r="F190" s="212" t="s">
        <v>1218</v>
      </c>
      <c r="G190" s="39"/>
      <c r="H190" s="39"/>
      <c r="I190" s="213"/>
      <c r="J190" s="39"/>
      <c r="K190" s="39"/>
      <c r="L190" s="43"/>
      <c r="M190" s="214"/>
      <c r="N190" s="21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197</v>
      </c>
      <c r="AU190" s="16" t="s">
        <v>79</v>
      </c>
    </row>
    <row r="191" s="2" customFormat="1">
      <c r="A191" s="37"/>
      <c r="B191" s="38"/>
      <c r="C191" s="39"/>
      <c r="D191" s="211" t="s">
        <v>199</v>
      </c>
      <c r="E191" s="39"/>
      <c r="F191" s="216" t="s">
        <v>1219</v>
      </c>
      <c r="G191" s="39"/>
      <c r="H191" s="39"/>
      <c r="I191" s="213"/>
      <c r="J191" s="39"/>
      <c r="K191" s="39"/>
      <c r="L191" s="43"/>
      <c r="M191" s="214"/>
      <c r="N191" s="21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199</v>
      </c>
      <c r="AU191" s="16" t="s">
        <v>79</v>
      </c>
    </row>
    <row r="192" s="2" customFormat="1">
      <c r="A192" s="37"/>
      <c r="B192" s="38"/>
      <c r="C192" s="39"/>
      <c r="D192" s="211" t="s">
        <v>224</v>
      </c>
      <c r="E192" s="39"/>
      <c r="F192" s="216" t="s">
        <v>1220</v>
      </c>
      <c r="G192" s="39"/>
      <c r="H192" s="39"/>
      <c r="I192" s="213"/>
      <c r="J192" s="39"/>
      <c r="K192" s="39"/>
      <c r="L192" s="43"/>
      <c r="M192" s="214"/>
      <c r="N192" s="215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224</v>
      </c>
      <c r="AU192" s="16" t="s">
        <v>79</v>
      </c>
    </row>
    <row r="193" s="10" customFormat="1">
      <c r="A193" s="10"/>
      <c r="B193" s="217"/>
      <c r="C193" s="218"/>
      <c r="D193" s="211" t="s">
        <v>207</v>
      </c>
      <c r="E193" s="219" t="s">
        <v>1</v>
      </c>
      <c r="F193" s="220" t="s">
        <v>1221</v>
      </c>
      <c r="G193" s="218"/>
      <c r="H193" s="221">
        <v>2.1000000000000001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27" t="s">
        <v>207</v>
      </c>
      <c r="AU193" s="227" t="s">
        <v>79</v>
      </c>
      <c r="AV193" s="10" t="s">
        <v>88</v>
      </c>
      <c r="AW193" s="10" t="s">
        <v>34</v>
      </c>
      <c r="AX193" s="10" t="s">
        <v>86</v>
      </c>
      <c r="AY193" s="227" t="s">
        <v>195</v>
      </c>
    </row>
    <row r="194" s="2" customFormat="1">
      <c r="A194" s="37"/>
      <c r="B194" s="38"/>
      <c r="C194" s="198" t="s">
        <v>329</v>
      </c>
      <c r="D194" s="198" t="s">
        <v>189</v>
      </c>
      <c r="E194" s="199" t="s">
        <v>499</v>
      </c>
      <c r="F194" s="200" t="s">
        <v>500</v>
      </c>
      <c r="G194" s="201" t="s">
        <v>299</v>
      </c>
      <c r="H194" s="202">
        <v>2</v>
      </c>
      <c r="I194" s="203"/>
      <c r="J194" s="204">
        <f>ROUND(I194*H194,2)</f>
        <v>0</v>
      </c>
      <c r="K194" s="200" t="s">
        <v>193</v>
      </c>
      <c r="L194" s="43"/>
      <c r="M194" s="205" t="s">
        <v>1</v>
      </c>
      <c r="N194" s="206" t="s">
        <v>44</v>
      </c>
      <c r="O194" s="90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9" t="s">
        <v>194</v>
      </c>
      <c r="AT194" s="209" t="s">
        <v>189</v>
      </c>
      <c r="AU194" s="209" t="s">
        <v>79</v>
      </c>
      <c r="AY194" s="16" t="s">
        <v>195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6" t="s">
        <v>86</v>
      </c>
      <c r="BK194" s="210">
        <f>ROUND(I194*H194,2)</f>
        <v>0</v>
      </c>
      <c r="BL194" s="16" t="s">
        <v>194</v>
      </c>
      <c r="BM194" s="209" t="s">
        <v>1222</v>
      </c>
    </row>
    <row r="195" s="2" customFormat="1">
      <c r="A195" s="37"/>
      <c r="B195" s="38"/>
      <c r="C195" s="39"/>
      <c r="D195" s="211" t="s">
        <v>197</v>
      </c>
      <c r="E195" s="39"/>
      <c r="F195" s="212" t="s">
        <v>502</v>
      </c>
      <c r="G195" s="39"/>
      <c r="H195" s="39"/>
      <c r="I195" s="213"/>
      <c r="J195" s="39"/>
      <c r="K195" s="39"/>
      <c r="L195" s="43"/>
      <c r="M195" s="214"/>
      <c r="N195" s="21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197</v>
      </c>
      <c r="AU195" s="16" t="s">
        <v>79</v>
      </c>
    </row>
    <row r="196" s="2" customFormat="1">
      <c r="A196" s="37"/>
      <c r="B196" s="38"/>
      <c r="C196" s="39"/>
      <c r="D196" s="211" t="s">
        <v>199</v>
      </c>
      <c r="E196" s="39"/>
      <c r="F196" s="216" t="s">
        <v>503</v>
      </c>
      <c r="G196" s="39"/>
      <c r="H196" s="39"/>
      <c r="I196" s="213"/>
      <c r="J196" s="39"/>
      <c r="K196" s="39"/>
      <c r="L196" s="43"/>
      <c r="M196" s="214"/>
      <c r="N196" s="215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199</v>
      </c>
      <c r="AU196" s="16" t="s">
        <v>79</v>
      </c>
    </row>
    <row r="197" s="2" customFormat="1">
      <c r="A197" s="37"/>
      <c r="B197" s="38"/>
      <c r="C197" s="198" t="s">
        <v>337</v>
      </c>
      <c r="D197" s="198" t="s">
        <v>189</v>
      </c>
      <c r="E197" s="199" t="s">
        <v>1223</v>
      </c>
      <c r="F197" s="200" t="s">
        <v>1224</v>
      </c>
      <c r="G197" s="201" t="s">
        <v>520</v>
      </c>
      <c r="H197" s="202">
        <v>2</v>
      </c>
      <c r="I197" s="203"/>
      <c r="J197" s="204">
        <f>ROUND(I197*H197,2)</f>
        <v>0</v>
      </c>
      <c r="K197" s="200" t="s">
        <v>193</v>
      </c>
      <c r="L197" s="43"/>
      <c r="M197" s="205" t="s">
        <v>1</v>
      </c>
      <c r="N197" s="206" t="s">
        <v>44</v>
      </c>
      <c r="O197" s="90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9" t="s">
        <v>194</v>
      </c>
      <c r="AT197" s="209" t="s">
        <v>189</v>
      </c>
      <c r="AU197" s="209" t="s">
        <v>79</v>
      </c>
      <c r="AY197" s="16" t="s">
        <v>195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6" t="s">
        <v>86</v>
      </c>
      <c r="BK197" s="210">
        <f>ROUND(I197*H197,2)</f>
        <v>0</v>
      </c>
      <c r="BL197" s="16" t="s">
        <v>194</v>
      </c>
      <c r="BM197" s="209" t="s">
        <v>1225</v>
      </c>
    </row>
    <row r="198" s="2" customFormat="1">
      <c r="A198" s="37"/>
      <c r="B198" s="38"/>
      <c r="C198" s="39"/>
      <c r="D198" s="211" t="s">
        <v>197</v>
      </c>
      <c r="E198" s="39"/>
      <c r="F198" s="212" t="s">
        <v>1226</v>
      </c>
      <c r="G198" s="39"/>
      <c r="H198" s="39"/>
      <c r="I198" s="213"/>
      <c r="J198" s="39"/>
      <c r="K198" s="39"/>
      <c r="L198" s="43"/>
      <c r="M198" s="214"/>
      <c r="N198" s="21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197</v>
      </c>
      <c r="AU198" s="16" t="s">
        <v>79</v>
      </c>
    </row>
    <row r="199" s="2" customFormat="1">
      <c r="A199" s="37"/>
      <c r="B199" s="38"/>
      <c r="C199" s="39"/>
      <c r="D199" s="211" t="s">
        <v>199</v>
      </c>
      <c r="E199" s="39"/>
      <c r="F199" s="216" t="s">
        <v>523</v>
      </c>
      <c r="G199" s="39"/>
      <c r="H199" s="39"/>
      <c r="I199" s="213"/>
      <c r="J199" s="39"/>
      <c r="K199" s="39"/>
      <c r="L199" s="43"/>
      <c r="M199" s="214"/>
      <c r="N199" s="21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199</v>
      </c>
      <c r="AU199" s="16" t="s">
        <v>79</v>
      </c>
    </row>
    <row r="200" s="2" customFormat="1">
      <c r="A200" s="37"/>
      <c r="B200" s="38"/>
      <c r="C200" s="198" t="s">
        <v>7</v>
      </c>
      <c r="D200" s="198" t="s">
        <v>189</v>
      </c>
      <c r="E200" s="199" t="s">
        <v>1018</v>
      </c>
      <c r="F200" s="200" t="s">
        <v>1019</v>
      </c>
      <c r="G200" s="201" t="s">
        <v>520</v>
      </c>
      <c r="H200" s="202">
        <v>2</v>
      </c>
      <c r="I200" s="203"/>
      <c r="J200" s="204">
        <f>ROUND(I200*H200,2)</f>
        <v>0</v>
      </c>
      <c r="K200" s="200" t="s">
        <v>193</v>
      </c>
      <c r="L200" s="43"/>
      <c r="M200" s="205" t="s">
        <v>1</v>
      </c>
      <c r="N200" s="206" t="s">
        <v>44</v>
      </c>
      <c r="O200" s="90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9" t="s">
        <v>194</v>
      </c>
      <c r="AT200" s="209" t="s">
        <v>189</v>
      </c>
      <c r="AU200" s="209" t="s">
        <v>79</v>
      </c>
      <c r="AY200" s="16" t="s">
        <v>195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6" t="s">
        <v>86</v>
      </c>
      <c r="BK200" s="210">
        <f>ROUND(I200*H200,2)</f>
        <v>0</v>
      </c>
      <c r="BL200" s="16" t="s">
        <v>194</v>
      </c>
      <c r="BM200" s="209" t="s">
        <v>1227</v>
      </c>
    </row>
    <row r="201" s="2" customFormat="1">
      <c r="A201" s="37"/>
      <c r="B201" s="38"/>
      <c r="C201" s="39"/>
      <c r="D201" s="211" t="s">
        <v>197</v>
      </c>
      <c r="E201" s="39"/>
      <c r="F201" s="212" t="s">
        <v>1021</v>
      </c>
      <c r="G201" s="39"/>
      <c r="H201" s="39"/>
      <c r="I201" s="213"/>
      <c r="J201" s="39"/>
      <c r="K201" s="39"/>
      <c r="L201" s="43"/>
      <c r="M201" s="214"/>
      <c r="N201" s="21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197</v>
      </c>
      <c r="AU201" s="16" t="s">
        <v>79</v>
      </c>
    </row>
    <row r="202" s="2" customFormat="1">
      <c r="A202" s="37"/>
      <c r="B202" s="38"/>
      <c r="C202" s="39"/>
      <c r="D202" s="211" t="s">
        <v>199</v>
      </c>
      <c r="E202" s="39"/>
      <c r="F202" s="216" t="s">
        <v>1228</v>
      </c>
      <c r="G202" s="39"/>
      <c r="H202" s="39"/>
      <c r="I202" s="213"/>
      <c r="J202" s="39"/>
      <c r="K202" s="39"/>
      <c r="L202" s="43"/>
      <c r="M202" s="214"/>
      <c r="N202" s="215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199</v>
      </c>
      <c r="AU202" s="16" t="s">
        <v>79</v>
      </c>
    </row>
    <row r="203" s="2" customFormat="1" ht="44.25" customHeight="1">
      <c r="A203" s="37"/>
      <c r="B203" s="38"/>
      <c r="C203" s="198" t="s">
        <v>350</v>
      </c>
      <c r="D203" s="198" t="s">
        <v>189</v>
      </c>
      <c r="E203" s="199" t="s">
        <v>1022</v>
      </c>
      <c r="F203" s="200" t="s">
        <v>1023</v>
      </c>
      <c r="G203" s="201" t="s">
        <v>192</v>
      </c>
      <c r="H203" s="202">
        <v>200</v>
      </c>
      <c r="I203" s="203"/>
      <c r="J203" s="204">
        <f>ROUND(I203*H203,2)</f>
        <v>0</v>
      </c>
      <c r="K203" s="200" t="s">
        <v>193</v>
      </c>
      <c r="L203" s="43"/>
      <c r="M203" s="205" t="s">
        <v>1</v>
      </c>
      <c r="N203" s="206" t="s">
        <v>44</v>
      </c>
      <c r="O203" s="90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9" t="s">
        <v>194</v>
      </c>
      <c r="AT203" s="209" t="s">
        <v>189</v>
      </c>
      <c r="AU203" s="209" t="s">
        <v>79</v>
      </c>
      <c r="AY203" s="16" t="s">
        <v>195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6" t="s">
        <v>86</v>
      </c>
      <c r="BK203" s="210">
        <f>ROUND(I203*H203,2)</f>
        <v>0</v>
      </c>
      <c r="BL203" s="16" t="s">
        <v>194</v>
      </c>
      <c r="BM203" s="209" t="s">
        <v>1229</v>
      </c>
    </row>
    <row r="204" s="2" customFormat="1">
      <c r="A204" s="37"/>
      <c r="B204" s="38"/>
      <c r="C204" s="39"/>
      <c r="D204" s="211" t="s">
        <v>197</v>
      </c>
      <c r="E204" s="39"/>
      <c r="F204" s="212" t="s">
        <v>1025</v>
      </c>
      <c r="G204" s="39"/>
      <c r="H204" s="39"/>
      <c r="I204" s="213"/>
      <c r="J204" s="39"/>
      <c r="K204" s="39"/>
      <c r="L204" s="43"/>
      <c r="M204" s="214"/>
      <c r="N204" s="21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197</v>
      </c>
      <c r="AU204" s="16" t="s">
        <v>79</v>
      </c>
    </row>
    <row r="205" s="2" customFormat="1">
      <c r="A205" s="37"/>
      <c r="B205" s="38"/>
      <c r="C205" s="39"/>
      <c r="D205" s="211" t="s">
        <v>199</v>
      </c>
      <c r="E205" s="39"/>
      <c r="F205" s="216" t="s">
        <v>534</v>
      </c>
      <c r="G205" s="39"/>
      <c r="H205" s="39"/>
      <c r="I205" s="213"/>
      <c r="J205" s="39"/>
      <c r="K205" s="39"/>
      <c r="L205" s="43"/>
      <c r="M205" s="214"/>
      <c r="N205" s="215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199</v>
      </c>
      <c r="AU205" s="16" t="s">
        <v>79</v>
      </c>
    </row>
    <row r="206" s="10" customFormat="1">
      <c r="A206" s="10"/>
      <c r="B206" s="217"/>
      <c r="C206" s="218"/>
      <c r="D206" s="211" t="s">
        <v>207</v>
      </c>
      <c r="E206" s="219" t="s">
        <v>1</v>
      </c>
      <c r="F206" s="220" t="s">
        <v>1230</v>
      </c>
      <c r="G206" s="218"/>
      <c r="H206" s="221">
        <v>200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27" t="s">
        <v>207</v>
      </c>
      <c r="AU206" s="227" t="s">
        <v>79</v>
      </c>
      <c r="AV206" s="10" t="s">
        <v>88</v>
      </c>
      <c r="AW206" s="10" t="s">
        <v>34</v>
      </c>
      <c r="AX206" s="10" t="s">
        <v>86</v>
      </c>
      <c r="AY206" s="227" t="s">
        <v>195</v>
      </c>
    </row>
    <row r="207" s="2" customFormat="1">
      <c r="A207" s="37"/>
      <c r="B207" s="38"/>
      <c r="C207" s="198" t="s">
        <v>355</v>
      </c>
      <c r="D207" s="198" t="s">
        <v>189</v>
      </c>
      <c r="E207" s="199" t="s">
        <v>698</v>
      </c>
      <c r="F207" s="200" t="s">
        <v>699</v>
      </c>
      <c r="G207" s="201" t="s">
        <v>278</v>
      </c>
      <c r="H207" s="202">
        <v>0.050000000000000003</v>
      </c>
      <c r="I207" s="203"/>
      <c r="J207" s="204">
        <f>ROUND(I207*H207,2)</f>
        <v>0</v>
      </c>
      <c r="K207" s="200" t="s">
        <v>193</v>
      </c>
      <c r="L207" s="43"/>
      <c r="M207" s="205" t="s">
        <v>1</v>
      </c>
      <c r="N207" s="206" t="s">
        <v>44</v>
      </c>
      <c r="O207" s="90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9" t="s">
        <v>194</v>
      </c>
      <c r="AT207" s="209" t="s">
        <v>189</v>
      </c>
      <c r="AU207" s="209" t="s">
        <v>79</v>
      </c>
      <c r="AY207" s="16" t="s">
        <v>195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6" t="s">
        <v>86</v>
      </c>
      <c r="BK207" s="210">
        <f>ROUND(I207*H207,2)</f>
        <v>0</v>
      </c>
      <c r="BL207" s="16" t="s">
        <v>194</v>
      </c>
      <c r="BM207" s="209" t="s">
        <v>1231</v>
      </c>
    </row>
    <row r="208" s="2" customFormat="1">
      <c r="A208" s="37"/>
      <c r="B208" s="38"/>
      <c r="C208" s="39"/>
      <c r="D208" s="211" t="s">
        <v>197</v>
      </c>
      <c r="E208" s="39"/>
      <c r="F208" s="212" t="s">
        <v>701</v>
      </c>
      <c r="G208" s="39"/>
      <c r="H208" s="39"/>
      <c r="I208" s="213"/>
      <c r="J208" s="39"/>
      <c r="K208" s="39"/>
      <c r="L208" s="43"/>
      <c r="M208" s="214"/>
      <c r="N208" s="21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197</v>
      </c>
      <c r="AU208" s="16" t="s">
        <v>79</v>
      </c>
    </row>
    <row r="209" s="2" customFormat="1">
      <c r="A209" s="37"/>
      <c r="B209" s="38"/>
      <c r="C209" s="39"/>
      <c r="D209" s="211" t="s">
        <v>199</v>
      </c>
      <c r="E209" s="39"/>
      <c r="F209" s="216" t="s">
        <v>702</v>
      </c>
      <c r="G209" s="39"/>
      <c r="H209" s="39"/>
      <c r="I209" s="213"/>
      <c r="J209" s="39"/>
      <c r="K209" s="39"/>
      <c r="L209" s="43"/>
      <c r="M209" s="214"/>
      <c r="N209" s="21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199</v>
      </c>
      <c r="AU209" s="16" t="s">
        <v>79</v>
      </c>
    </row>
    <row r="210" s="2" customFormat="1">
      <c r="A210" s="37"/>
      <c r="B210" s="38"/>
      <c r="C210" s="39"/>
      <c r="D210" s="211" t="s">
        <v>224</v>
      </c>
      <c r="E210" s="39"/>
      <c r="F210" s="216" t="s">
        <v>1232</v>
      </c>
      <c r="G210" s="39"/>
      <c r="H210" s="39"/>
      <c r="I210" s="213"/>
      <c r="J210" s="39"/>
      <c r="K210" s="39"/>
      <c r="L210" s="43"/>
      <c r="M210" s="214"/>
      <c r="N210" s="215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224</v>
      </c>
      <c r="AU210" s="16" t="s">
        <v>79</v>
      </c>
    </row>
    <row r="211" s="2" customFormat="1">
      <c r="A211" s="37"/>
      <c r="B211" s="38"/>
      <c r="C211" s="239" t="s">
        <v>359</v>
      </c>
      <c r="D211" s="239" t="s">
        <v>338</v>
      </c>
      <c r="E211" s="240" t="s">
        <v>464</v>
      </c>
      <c r="F211" s="241" t="s">
        <v>465</v>
      </c>
      <c r="G211" s="242" t="s">
        <v>299</v>
      </c>
      <c r="H211" s="243">
        <v>12</v>
      </c>
      <c r="I211" s="244"/>
      <c r="J211" s="245">
        <f>ROUND(I211*H211,2)</f>
        <v>0</v>
      </c>
      <c r="K211" s="241" t="s">
        <v>193</v>
      </c>
      <c r="L211" s="246"/>
      <c r="M211" s="247" t="s">
        <v>1</v>
      </c>
      <c r="N211" s="248" t="s">
        <v>44</v>
      </c>
      <c r="O211" s="90"/>
      <c r="P211" s="207">
        <f>O211*H211</f>
        <v>0</v>
      </c>
      <c r="Q211" s="207">
        <v>0.00123</v>
      </c>
      <c r="R211" s="207">
        <f>Q211*H211</f>
        <v>0.014759999999999999</v>
      </c>
      <c r="S211" s="207">
        <v>0</v>
      </c>
      <c r="T211" s="20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9" t="s">
        <v>245</v>
      </c>
      <c r="AT211" s="209" t="s">
        <v>338</v>
      </c>
      <c r="AU211" s="209" t="s">
        <v>79</v>
      </c>
      <c r="AY211" s="16" t="s">
        <v>195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6" t="s">
        <v>86</v>
      </c>
      <c r="BK211" s="210">
        <f>ROUND(I211*H211,2)</f>
        <v>0</v>
      </c>
      <c r="BL211" s="16" t="s">
        <v>194</v>
      </c>
      <c r="BM211" s="209" t="s">
        <v>1233</v>
      </c>
    </row>
    <row r="212" s="2" customFormat="1">
      <c r="A212" s="37"/>
      <c r="B212" s="38"/>
      <c r="C212" s="39"/>
      <c r="D212" s="211" t="s">
        <v>197</v>
      </c>
      <c r="E212" s="39"/>
      <c r="F212" s="212" t="s">
        <v>465</v>
      </c>
      <c r="G212" s="39"/>
      <c r="H212" s="39"/>
      <c r="I212" s="213"/>
      <c r="J212" s="39"/>
      <c r="K212" s="39"/>
      <c r="L212" s="43"/>
      <c r="M212" s="214"/>
      <c r="N212" s="215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197</v>
      </c>
      <c r="AU212" s="16" t="s">
        <v>79</v>
      </c>
    </row>
    <row r="213" s="2" customFormat="1">
      <c r="A213" s="37"/>
      <c r="B213" s="38"/>
      <c r="C213" s="39"/>
      <c r="D213" s="211" t="s">
        <v>224</v>
      </c>
      <c r="E213" s="39"/>
      <c r="F213" s="216" t="s">
        <v>1234</v>
      </c>
      <c r="G213" s="39"/>
      <c r="H213" s="39"/>
      <c r="I213" s="213"/>
      <c r="J213" s="39"/>
      <c r="K213" s="39"/>
      <c r="L213" s="43"/>
      <c r="M213" s="214"/>
      <c r="N213" s="21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224</v>
      </c>
      <c r="AU213" s="16" t="s">
        <v>79</v>
      </c>
    </row>
    <row r="214" s="2" customFormat="1">
      <c r="A214" s="37"/>
      <c r="B214" s="38"/>
      <c r="C214" s="239" t="s">
        <v>363</v>
      </c>
      <c r="D214" s="239" t="s">
        <v>338</v>
      </c>
      <c r="E214" s="240" t="s">
        <v>730</v>
      </c>
      <c r="F214" s="241" t="s">
        <v>731</v>
      </c>
      <c r="G214" s="242" t="s">
        <v>299</v>
      </c>
      <c r="H214" s="243">
        <v>24</v>
      </c>
      <c r="I214" s="244"/>
      <c r="J214" s="245">
        <f>ROUND(I214*H214,2)</f>
        <v>0</v>
      </c>
      <c r="K214" s="241" t="s">
        <v>193</v>
      </c>
      <c r="L214" s="246"/>
      <c r="M214" s="247" t="s">
        <v>1</v>
      </c>
      <c r="N214" s="248" t="s">
        <v>44</v>
      </c>
      <c r="O214" s="90"/>
      <c r="P214" s="207">
        <f>O214*H214</f>
        <v>0</v>
      </c>
      <c r="Q214" s="207">
        <v>0.00051999999999999995</v>
      </c>
      <c r="R214" s="207">
        <f>Q214*H214</f>
        <v>0.012479999999999998</v>
      </c>
      <c r="S214" s="207">
        <v>0</v>
      </c>
      <c r="T214" s="20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9" t="s">
        <v>245</v>
      </c>
      <c r="AT214" s="209" t="s">
        <v>338</v>
      </c>
      <c r="AU214" s="209" t="s">
        <v>79</v>
      </c>
      <c r="AY214" s="16" t="s">
        <v>195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6" t="s">
        <v>86</v>
      </c>
      <c r="BK214" s="210">
        <f>ROUND(I214*H214,2)</f>
        <v>0</v>
      </c>
      <c r="BL214" s="16" t="s">
        <v>194</v>
      </c>
      <c r="BM214" s="209" t="s">
        <v>1235</v>
      </c>
    </row>
    <row r="215" s="2" customFormat="1">
      <c r="A215" s="37"/>
      <c r="B215" s="38"/>
      <c r="C215" s="39"/>
      <c r="D215" s="211" t="s">
        <v>197</v>
      </c>
      <c r="E215" s="39"/>
      <c r="F215" s="212" t="s">
        <v>731</v>
      </c>
      <c r="G215" s="39"/>
      <c r="H215" s="39"/>
      <c r="I215" s="213"/>
      <c r="J215" s="39"/>
      <c r="K215" s="39"/>
      <c r="L215" s="43"/>
      <c r="M215" s="214"/>
      <c r="N215" s="215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197</v>
      </c>
      <c r="AU215" s="16" t="s">
        <v>79</v>
      </c>
    </row>
    <row r="216" s="2" customFormat="1">
      <c r="A216" s="37"/>
      <c r="B216" s="38"/>
      <c r="C216" s="239" t="s">
        <v>368</v>
      </c>
      <c r="D216" s="239" t="s">
        <v>338</v>
      </c>
      <c r="E216" s="240" t="s">
        <v>733</v>
      </c>
      <c r="F216" s="241" t="s">
        <v>734</v>
      </c>
      <c r="G216" s="242" t="s">
        <v>299</v>
      </c>
      <c r="H216" s="243">
        <v>36</v>
      </c>
      <c r="I216" s="244"/>
      <c r="J216" s="245">
        <f>ROUND(I216*H216,2)</f>
        <v>0</v>
      </c>
      <c r="K216" s="241" t="s">
        <v>193</v>
      </c>
      <c r="L216" s="246"/>
      <c r="M216" s="247" t="s">
        <v>1</v>
      </c>
      <c r="N216" s="248" t="s">
        <v>44</v>
      </c>
      <c r="O216" s="90"/>
      <c r="P216" s="207">
        <f>O216*H216</f>
        <v>0</v>
      </c>
      <c r="Q216" s="207">
        <v>9.0000000000000006E-05</v>
      </c>
      <c r="R216" s="207">
        <f>Q216*H216</f>
        <v>0.0032400000000000003</v>
      </c>
      <c r="S216" s="207">
        <v>0</v>
      </c>
      <c r="T216" s="20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9" t="s">
        <v>245</v>
      </c>
      <c r="AT216" s="209" t="s">
        <v>338</v>
      </c>
      <c r="AU216" s="209" t="s">
        <v>79</v>
      </c>
      <c r="AY216" s="16" t="s">
        <v>195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6" t="s">
        <v>86</v>
      </c>
      <c r="BK216" s="210">
        <f>ROUND(I216*H216,2)</f>
        <v>0</v>
      </c>
      <c r="BL216" s="16" t="s">
        <v>194</v>
      </c>
      <c r="BM216" s="209" t="s">
        <v>1236</v>
      </c>
    </row>
    <row r="217" s="2" customFormat="1">
      <c r="A217" s="37"/>
      <c r="B217" s="38"/>
      <c r="C217" s="39"/>
      <c r="D217" s="211" t="s">
        <v>197</v>
      </c>
      <c r="E217" s="39"/>
      <c r="F217" s="212" t="s">
        <v>734</v>
      </c>
      <c r="G217" s="39"/>
      <c r="H217" s="39"/>
      <c r="I217" s="213"/>
      <c r="J217" s="39"/>
      <c r="K217" s="39"/>
      <c r="L217" s="43"/>
      <c r="M217" s="214"/>
      <c r="N217" s="21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197</v>
      </c>
      <c r="AU217" s="16" t="s">
        <v>79</v>
      </c>
    </row>
    <row r="218" s="2" customFormat="1" ht="21.75" customHeight="1">
      <c r="A218" s="37"/>
      <c r="B218" s="38"/>
      <c r="C218" s="239" t="s">
        <v>373</v>
      </c>
      <c r="D218" s="239" t="s">
        <v>338</v>
      </c>
      <c r="E218" s="240" t="s">
        <v>575</v>
      </c>
      <c r="F218" s="241" t="s">
        <v>576</v>
      </c>
      <c r="G218" s="242" t="s">
        <v>299</v>
      </c>
      <c r="H218" s="243">
        <v>34</v>
      </c>
      <c r="I218" s="244"/>
      <c r="J218" s="245">
        <f>ROUND(I218*H218,2)</f>
        <v>0</v>
      </c>
      <c r="K218" s="241" t="s">
        <v>193</v>
      </c>
      <c r="L218" s="246"/>
      <c r="M218" s="247" t="s">
        <v>1</v>
      </c>
      <c r="N218" s="248" t="s">
        <v>44</v>
      </c>
      <c r="O218" s="90"/>
      <c r="P218" s="207">
        <f>O218*H218</f>
        <v>0</v>
      </c>
      <c r="Q218" s="207">
        <v>0.00018000000000000001</v>
      </c>
      <c r="R218" s="207">
        <f>Q218*H218</f>
        <v>0.0061200000000000004</v>
      </c>
      <c r="S218" s="207">
        <v>0</v>
      </c>
      <c r="T218" s="20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9" t="s">
        <v>245</v>
      </c>
      <c r="AT218" s="209" t="s">
        <v>338</v>
      </c>
      <c r="AU218" s="209" t="s">
        <v>79</v>
      </c>
      <c r="AY218" s="16" t="s">
        <v>195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6" t="s">
        <v>86</v>
      </c>
      <c r="BK218" s="210">
        <f>ROUND(I218*H218,2)</f>
        <v>0</v>
      </c>
      <c r="BL218" s="16" t="s">
        <v>194</v>
      </c>
      <c r="BM218" s="209" t="s">
        <v>1237</v>
      </c>
    </row>
    <row r="219" s="2" customFormat="1">
      <c r="A219" s="37"/>
      <c r="B219" s="38"/>
      <c r="C219" s="39"/>
      <c r="D219" s="211" t="s">
        <v>197</v>
      </c>
      <c r="E219" s="39"/>
      <c r="F219" s="212" t="s">
        <v>576</v>
      </c>
      <c r="G219" s="39"/>
      <c r="H219" s="39"/>
      <c r="I219" s="213"/>
      <c r="J219" s="39"/>
      <c r="K219" s="39"/>
      <c r="L219" s="43"/>
      <c r="M219" s="214"/>
      <c r="N219" s="21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197</v>
      </c>
      <c r="AU219" s="16" t="s">
        <v>79</v>
      </c>
    </row>
    <row r="220" s="2" customFormat="1" ht="16.5" customHeight="1">
      <c r="A220" s="37"/>
      <c r="B220" s="38"/>
      <c r="C220" s="239" t="s">
        <v>377</v>
      </c>
      <c r="D220" s="239" t="s">
        <v>338</v>
      </c>
      <c r="E220" s="240" t="s">
        <v>345</v>
      </c>
      <c r="F220" s="241" t="s">
        <v>346</v>
      </c>
      <c r="G220" s="242" t="s">
        <v>213</v>
      </c>
      <c r="H220" s="243">
        <v>29.806000000000001</v>
      </c>
      <c r="I220" s="244"/>
      <c r="J220" s="245">
        <f>ROUND(I220*H220,2)</f>
        <v>0</v>
      </c>
      <c r="K220" s="241" t="s">
        <v>193</v>
      </c>
      <c r="L220" s="246"/>
      <c r="M220" s="247" t="s">
        <v>1</v>
      </c>
      <c r="N220" s="248" t="s">
        <v>44</v>
      </c>
      <c r="O220" s="90"/>
      <c r="P220" s="207">
        <f>O220*H220</f>
        <v>0</v>
      </c>
      <c r="Q220" s="207">
        <v>1</v>
      </c>
      <c r="R220" s="207">
        <f>Q220*H220</f>
        <v>29.806000000000001</v>
      </c>
      <c r="S220" s="207">
        <v>0</v>
      </c>
      <c r="T220" s="20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9" t="s">
        <v>245</v>
      </c>
      <c r="AT220" s="209" t="s">
        <v>338</v>
      </c>
      <c r="AU220" s="209" t="s">
        <v>79</v>
      </c>
      <c r="AY220" s="16" t="s">
        <v>195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6" t="s">
        <v>86</v>
      </c>
      <c r="BK220" s="210">
        <f>ROUND(I220*H220,2)</f>
        <v>0</v>
      </c>
      <c r="BL220" s="16" t="s">
        <v>194</v>
      </c>
      <c r="BM220" s="209" t="s">
        <v>1238</v>
      </c>
    </row>
    <row r="221" s="2" customFormat="1">
      <c r="A221" s="37"/>
      <c r="B221" s="38"/>
      <c r="C221" s="39"/>
      <c r="D221" s="211" t="s">
        <v>197</v>
      </c>
      <c r="E221" s="39"/>
      <c r="F221" s="212" t="s">
        <v>346</v>
      </c>
      <c r="G221" s="39"/>
      <c r="H221" s="39"/>
      <c r="I221" s="213"/>
      <c r="J221" s="39"/>
      <c r="K221" s="39"/>
      <c r="L221" s="43"/>
      <c r="M221" s="214"/>
      <c r="N221" s="215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197</v>
      </c>
      <c r="AU221" s="16" t="s">
        <v>79</v>
      </c>
    </row>
    <row r="222" s="10" customFormat="1">
      <c r="A222" s="10"/>
      <c r="B222" s="217"/>
      <c r="C222" s="218"/>
      <c r="D222" s="211" t="s">
        <v>207</v>
      </c>
      <c r="E222" s="219" t="s">
        <v>1</v>
      </c>
      <c r="F222" s="220" t="s">
        <v>1239</v>
      </c>
      <c r="G222" s="218"/>
      <c r="H222" s="221">
        <v>29.806000000000001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27" t="s">
        <v>207</v>
      </c>
      <c r="AU222" s="227" t="s">
        <v>79</v>
      </c>
      <c r="AV222" s="10" t="s">
        <v>88</v>
      </c>
      <c r="AW222" s="10" t="s">
        <v>34</v>
      </c>
      <c r="AX222" s="10" t="s">
        <v>86</v>
      </c>
      <c r="AY222" s="227" t="s">
        <v>195</v>
      </c>
    </row>
    <row r="223" s="2" customFormat="1" ht="16.5" customHeight="1">
      <c r="A223" s="37"/>
      <c r="B223" s="38"/>
      <c r="C223" s="239" t="s">
        <v>383</v>
      </c>
      <c r="D223" s="239" t="s">
        <v>338</v>
      </c>
      <c r="E223" s="240" t="s">
        <v>339</v>
      </c>
      <c r="F223" s="241" t="s">
        <v>340</v>
      </c>
      <c r="G223" s="242" t="s">
        <v>213</v>
      </c>
      <c r="H223" s="243">
        <v>0.17899999999999999</v>
      </c>
      <c r="I223" s="244"/>
      <c r="J223" s="245">
        <f>ROUND(I223*H223,2)</f>
        <v>0</v>
      </c>
      <c r="K223" s="241" t="s">
        <v>193</v>
      </c>
      <c r="L223" s="246"/>
      <c r="M223" s="247" t="s">
        <v>1</v>
      </c>
      <c r="N223" s="248" t="s">
        <v>44</v>
      </c>
      <c r="O223" s="90"/>
      <c r="P223" s="207">
        <f>O223*H223</f>
        <v>0</v>
      </c>
      <c r="Q223" s="207">
        <v>1</v>
      </c>
      <c r="R223" s="207">
        <f>Q223*H223</f>
        <v>0.17899999999999999</v>
      </c>
      <c r="S223" s="207">
        <v>0</v>
      </c>
      <c r="T223" s="208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9" t="s">
        <v>245</v>
      </c>
      <c r="AT223" s="209" t="s">
        <v>338</v>
      </c>
      <c r="AU223" s="209" t="s">
        <v>79</v>
      </c>
      <c r="AY223" s="16" t="s">
        <v>195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6" t="s">
        <v>86</v>
      </c>
      <c r="BK223" s="210">
        <f>ROUND(I223*H223,2)</f>
        <v>0</v>
      </c>
      <c r="BL223" s="16" t="s">
        <v>194</v>
      </c>
      <c r="BM223" s="209" t="s">
        <v>1240</v>
      </c>
    </row>
    <row r="224" s="2" customFormat="1">
      <c r="A224" s="37"/>
      <c r="B224" s="38"/>
      <c r="C224" s="39"/>
      <c r="D224" s="211" t="s">
        <v>197</v>
      </c>
      <c r="E224" s="39"/>
      <c r="F224" s="212" t="s">
        <v>340</v>
      </c>
      <c r="G224" s="39"/>
      <c r="H224" s="39"/>
      <c r="I224" s="213"/>
      <c r="J224" s="39"/>
      <c r="K224" s="39"/>
      <c r="L224" s="43"/>
      <c r="M224" s="214"/>
      <c r="N224" s="215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197</v>
      </c>
      <c r="AU224" s="16" t="s">
        <v>79</v>
      </c>
    </row>
    <row r="225" s="2" customFormat="1">
      <c r="A225" s="37"/>
      <c r="B225" s="38"/>
      <c r="C225" s="39"/>
      <c r="D225" s="211" t="s">
        <v>224</v>
      </c>
      <c r="E225" s="39"/>
      <c r="F225" s="216" t="s">
        <v>749</v>
      </c>
      <c r="G225" s="39"/>
      <c r="H225" s="39"/>
      <c r="I225" s="213"/>
      <c r="J225" s="39"/>
      <c r="K225" s="39"/>
      <c r="L225" s="43"/>
      <c r="M225" s="214"/>
      <c r="N225" s="215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224</v>
      </c>
      <c r="AU225" s="16" t="s">
        <v>79</v>
      </c>
    </row>
    <row r="226" s="10" customFormat="1">
      <c r="A226" s="10"/>
      <c r="B226" s="217"/>
      <c r="C226" s="218"/>
      <c r="D226" s="211" t="s">
        <v>207</v>
      </c>
      <c r="E226" s="219" t="s">
        <v>1</v>
      </c>
      <c r="F226" s="220" t="s">
        <v>1241</v>
      </c>
      <c r="G226" s="218"/>
      <c r="H226" s="221">
        <v>0.17899999999999999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227" t="s">
        <v>207</v>
      </c>
      <c r="AU226" s="227" t="s">
        <v>79</v>
      </c>
      <c r="AV226" s="10" t="s">
        <v>88</v>
      </c>
      <c r="AW226" s="10" t="s">
        <v>34</v>
      </c>
      <c r="AX226" s="10" t="s">
        <v>86</v>
      </c>
      <c r="AY226" s="227" t="s">
        <v>195</v>
      </c>
    </row>
    <row r="227" s="2" customFormat="1" ht="21.75" customHeight="1">
      <c r="A227" s="37"/>
      <c r="B227" s="38"/>
      <c r="C227" s="239" t="s">
        <v>388</v>
      </c>
      <c r="D227" s="239" t="s">
        <v>338</v>
      </c>
      <c r="E227" s="240" t="s">
        <v>395</v>
      </c>
      <c r="F227" s="241" t="s">
        <v>396</v>
      </c>
      <c r="G227" s="242" t="s">
        <v>248</v>
      </c>
      <c r="H227" s="243">
        <v>0.105</v>
      </c>
      <c r="I227" s="244"/>
      <c r="J227" s="245">
        <f>ROUND(I227*H227,2)</f>
        <v>0</v>
      </c>
      <c r="K227" s="241" t="s">
        <v>193</v>
      </c>
      <c r="L227" s="246"/>
      <c r="M227" s="247" t="s">
        <v>1</v>
      </c>
      <c r="N227" s="248" t="s">
        <v>44</v>
      </c>
      <c r="O227" s="90"/>
      <c r="P227" s="207">
        <f>O227*H227</f>
        <v>0</v>
      </c>
      <c r="Q227" s="207">
        <v>2.4289999999999998</v>
      </c>
      <c r="R227" s="207">
        <f>Q227*H227</f>
        <v>0.25504499999999997</v>
      </c>
      <c r="S227" s="207">
        <v>0</v>
      </c>
      <c r="T227" s="208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9" t="s">
        <v>245</v>
      </c>
      <c r="AT227" s="209" t="s">
        <v>338</v>
      </c>
      <c r="AU227" s="209" t="s">
        <v>79</v>
      </c>
      <c r="AY227" s="16" t="s">
        <v>195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6" t="s">
        <v>86</v>
      </c>
      <c r="BK227" s="210">
        <f>ROUND(I227*H227,2)</f>
        <v>0</v>
      </c>
      <c r="BL227" s="16" t="s">
        <v>194</v>
      </c>
      <c r="BM227" s="209" t="s">
        <v>1242</v>
      </c>
    </row>
    <row r="228" s="2" customFormat="1">
      <c r="A228" s="37"/>
      <c r="B228" s="38"/>
      <c r="C228" s="39"/>
      <c r="D228" s="211" t="s">
        <v>197</v>
      </c>
      <c r="E228" s="39"/>
      <c r="F228" s="212" t="s">
        <v>396</v>
      </c>
      <c r="G228" s="39"/>
      <c r="H228" s="39"/>
      <c r="I228" s="213"/>
      <c r="J228" s="39"/>
      <c r="K228" s="39"/>
      <c r="L228" s="43"/>
      <c r="M228" s="214"/>
      <c r="N228" s="215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197</v>
      </c>
      <c r="AU228" s="16" t="s">
        <v>79</v>
      </c>
    </row>
    <row r="229" s="10" customFormat="1">
      <c r="A229" s="10"/>
      <c r="B229" s="217"/>
      <c r="C229" s="218"/>
      <c r="D229" s="211" t="s">
        <v>207</v>
      </c>
      <c r="E229" s="219" t="s">
        <v>1</v>
      </c>
      <c r="F229" s="220" t="s">
        <v>1243</v>
      </c>
      <c r="G229" s="218"/>
      <c r="H229" s="221">
        <v>0.105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T229" s="227" t="s">
        <v>207</v>
      </c>
      <c r="AU229" s="227" t="s">
        <v>79</v>
      </c>
      <c r="AV229" s="10" t="s">
        <v>88</v>
      </c>
      <c r="AW229" s="10" t="s">
        <v>34</v>
      </c>
      <c r="AX229" s="10" t="s">
        <v>86</v>
      </c>
      <c r="AY229" s="227" t="s">
        <v>195</v>
      </c>
    </row>
    <row r="230" s="2" customFormat="1" ht="21.75" customHeight="1">
      <c r="A230" s="37"/>
      <c r="B230" s="38"/>
      <c r="C230" s="239" t="s">
        <v>394</v>
      </c>
      <c r="D230" s="239" t="s">
        <v>338</v>
      </c>
      <c r="E230" s="240" t="s">
        <v>1244</v>
      </c>
      <c r="F230" s="241" t="s">
        <v>1245</v>
      </c>
      <c r="G230" s="242" t="s">
        <v>299</v>
      </c>
      <c r="H230" s="243">
        <v>2</v>
      </c>
      <c r="I230" s="244"/>
      <c r="J230" s="245">
        <f>ROUND(I230*H230,2)</f>
        <v>0</v>
      </c>
      <c r="K230" s="241" t="s">
        <v>193</v>
      </c>
      <c r="L230" s="246"/>
      <c r="M230" s="247" t="s">
        <v>1</v>
      </c>
      <c r="N230" s="248" t="s">
        <v>44</v>
      </c>
      <c r="O230" s="90"/>
      <c r="P230" s="207">
        <f>O230*H230</f>
        <v>0</v>
      </c>
      <c r="Q230" s="207">
        <v>0.35599999999999998</v>
      </c>
      <c r="R230" s="207">
        <f>Q230*H230</f>
        <v>0.71199999999999997</v>
      </c>
      <c r="S230" s="207">
        <v>0</v>
      </c>
      <c r="T230" s="20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9" t="s">
        <v>245</v>
      </c>
      <c r="AT230" s="209" t="s">
        <v>338</v>
      </c>
      <c r="AU230" s="209" t="s">
        <v>79</v>
      </c>
      <c r="AY230" s="16" t="s">
        <v>195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6" t="s">
        <v>86</v>
      </c>
      <c r="BK230" s="210">
        <f>ROUND(I230*H230,2)</f>
        <v>0</v>
      </c>
      <c r="BL230" s="16" t="s">
        <v>194</v>
      </c>
      <c r="BM230" s="209" t="s">
        <v>1246</v>
      </c>
    </row>
    <row r="231" s="2" customFormat="1">
      <c r="A231" s="37"/>
      <c r="B231" s="38"/>
      <c r="C231" s="39"/>
      <c r="D231" s="211" t="s">
        <v>197</v>
      </c>
      <c r="E231" s="39"/>
      <c r="F231" s="212" t="s">
        <v>1245</v>
      </c>
      <c r="G231" s="39"/>
      <c r="H231" s="39"/>
      <c r="I231" s="213"/>
      <c r="J231" s="39"/>
      <c r="K231" s="39"/>
      <c r="L231" s="43"/>
      <c r="M231" s="214"/>
      <c r="N231" s="215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197</v>
      </c>
      <c r="AU231" s="16" t="s">
        <v>79</v>
      </c>
    </row>
    <row r="232" s="2" customFormat="1">
      <c r="A232" s="37"/>
      <c r="B232" s="38"/>
      <c r="C232" s="239" t="s">
        <v>583</v>
      </c>
      <c r="D232" s="239" t="s">
        <v>338</v>
      </c>
      <c r="E232" s="240" t="s">
        <v>1247</v>
      </c>
      <c r="F232" s="241" t="s">
        <v>1248</v>
      </c>
      <c r="G232" s="242" t="s">
        <v>299</v>
      </c>
      <c r="H232" s="243">
        <v>1</v>
      </c>
      <c r="I232" s="244"/>
      <c r="J232" s="245">
        <f>ROUND(I232*H232,2)</f>
        <v>0</v>
      </c>
      <c r="K232" s="241" t="s">
        <v>193</v>
      </c>
      <c r="L232" s="246"/>
      <c r="M232" s="247" t="s">
        <v>1</v>
      </c>
      <c r="N232" s="248" t="s">
        <v>44</v>
      </c>
      <c r="O232" s="90"/>
      <c r="P232" s="207">
        <f>O232*H232</f>
        <v>0</v>
      </c>
      <c r="Q232" s="207">
        <v>0.77400000000000002</v>
      </c>
      <c r="R232" s="207">
        <f>Q232*H232</f>
        <v>0.77400000000000002</v>
      </c>
      <c r="S232" s="207">
        <v>0</v>
      </c>
      <c r="T232" s="208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9" t="s">
        <v>245</v>
      </c>
      <c r="AT232" s="209" t="s">
        <v>338</v>
      </c>
      <c r="AU232" s="209" t="s">
        <v>79</v>
      </c>
      <c r="AY232" s="16" t="s">
        <v>195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6" t="s">
        <v>86</v>
      </c>
      <c r="BK232" s="210">
        <f>ROUND(I232*H232,2)</f>
        <v>0</v>
      </c>
      <c r="BL232" s="16" t="s">
        <v>194</v>
      </c>
      <c r="BM232" s="209" t="s">
        <v>1249</v>
      </c>
    </row>
    <row r="233" s="2" customFormat="1">
      <c r="A233" s="37"/>
      <c r="B233" s="38"/>
      <c r="C233" s="39"/>
      <c r="D233" s="211" t="s">
        <v>197</v>
      </c>
      <c r="E233" s="39"/>
      <c r="F233" s="212" t="s">
        <v>1248</v>
      </c>
      <c r="G233" s="39"/>
      <c r="H233" s="39"/>
      <c r="I233" s="213"/>
      <c r="J233" s="39"/>
      <c r="K233" s="39"/>
      <c r="L233" s="43"/>
      <c r="M233" s="252"/>
      <c r="N233" s="253"/>
      <c r="O233" s="254"/>
      <c r="P233" s="254"/>
      <c r="Q233" s="254"/>
      <c r="R233" s="254"/>
      <c r="S233" s="254"/>
      <c r="T233" s="255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197</v>
      </c>
      <c r="AU233" s="16" t="s">
        <v>79</v>
      </c>
    </row>
    <row r="234" s="2" customFormat="1" ht="6.96" customHeight="1">
      <c r="A234" s="37"/>
      <c r="B234" s="65"/>
      <c r="C234" s="66"/>
      <c r="D234" s="66"/>
      <c r="E234" s="66"/>
      <c r="F234" s="66"/>
      <c r="G234" s="66"/>
      <c r="H234" s="66"/>
      <c r="I234" s="66"/>
      <c r="J234" s="66"/>
      <c r="K234" s="66"/>
      <c r="L234" s="43"/>
      <c r="M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</row>
  </sheetData>
  <sheetProtection sheet="1" autoFilter="0" formatColumns="0" formatRows="0" objects="1" scenarios="1" spinCount="100000" saltValue="d+2D9zNxtmqQnPah9upVbPuypVH3JLlOYGNXmoI3CXe1jYhKPz6CmTNT5pmQYEytCJgOVddAcFoQLO7vTCw5Kw==" hashValue="/hnRzelBhnJoknP7lexdEu/wItr82kt4tU0DftfAtBIHp0YdeR7sAIpjwA9OW371bTTcGSNpWEtXbFCvw2OceA==" algorithmName="SHA-512" password="CC35"/>
  <autoFilter ref="C119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160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1183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1250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ROUND((SUM(BE120:BE126)),  2)</f>
        <v>0</v>
      </c>
      <c r="G35" s="37"/>
      <c r="H35" s="37"/>
      <c r="I35" s="163">
        <v>0.20999999999999999</v>
      </c>
      <c r="J35" s="162">
        <f>ROUND(((SUM(BE120:BE126))*I35),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ROUND((SUM(BF120:BF126)),  2)</f>
        <v>0</v>
      </c>
      <c r="G36" s="37"/>
      <c r="H36" s="37"/>
      <c r="I36" s="163">
        <v>0.14999999999999999</v>
      </c>
      <c r="J36" s="162">
        <f>ROUND(((SUM(BF120:BF126))*I36),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ROUND((SUM(BG120:BG126)),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ROUND((SUM(BH120:BH126)),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ROUND((SUM(BI120:BI126)),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1183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A.8.2 - Materiál zajištěnáý objednatelem - NEOCEŇOVAT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1183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A.8.2 - Materiál zajištěnáý objednatelem - NEOCEŇOVAT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SUM(P121:P126)</f>
        <v>0</v>
      </c>
      <c r="Q120" s="103"/>
      <c r="R120" s="195">
        <f>SUM(R121:R126)</f>
        <v>1.7393600000000002</v>
      </c>
      <c r="S120" s="103"/>
      <c r="T120" s="196">
        <f>SUM(T121:T126)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SUM(BK121:BK126)</f>
        <v>0</v>
      </c>
    </row>
    <row r="121" s="2" customFormat="1">
      <c r="A121" s="37"/>
      <c r="B121" s="38"/>
      <c r="C121" s="239" t="s">
        <v>86</v>
      </c>
      <c r="D121" s="239" t="s">
        <v>338</v>
      </c>
      <c r="E121" s="240" t="s">
        <v>770</v>
      </c>
      <c r="F121" s="241" t="s">
        <v>771</v>
      </c>
      <c r="G121" s="242" t="s">
        <v>299</v>
      </c>
      <c r="H121" s="243">
        <v>17</v>
      </c>
      <c r="I121" s="244"/>
      <c r="J121" s="245">
        <f>ROUND(I121*H121,2)</f>
        <v>0</v>
      </c>
      <c r="K121" s="241" t="s">
        <v>193</v>
      </c>
      <c r="L121" s="246"/>
      <c r="M121" s="247" t="s">
        <v>1</v>
      </c>
      <c r="N121" s="248" t="s">
        <v>44</v>
      </c>
      <c r="O121" s="90"/>
      <c r="P121" s="207">
        <f>O121*H121</f>
        <v>0</v>
      </c>
      <c r="Q121" s="207">
        <v>0.098000000000000004</v>
      </c>
      <c r="R121" s="207">
        <f>Q121*H121</f>
        <v>1.6660000000000002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245</v>
      </c>
      <c r="AT121" s="209" t="s">
        <v>338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1251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771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 ht="16.5" customHeight="1">
      <c r="A123" s="37"/>
      <c r="B123" s="38"/>
      <c r="C123" s="239" t="s">
        <v>88</v>
      </c>
      <c r="D123" s="239" t="s">
        <v>338</v>
      </c>
      <c r="E123" s="240" t="s">
        <v>774</v>
      </c>
      <c r="F123" s="241" t="s">
        <v>775</v>
      </c>
      <c r="G123" s="242" t="s">
        <v>299</v>
      </c>
      <c r="H123" s="243">
        <v>112</v>
      </c>
      <c r="I123" s="244"/>
      <c r="J123" s="245">
        <f>ROUND(I123*H123,2)</f>
        <v>0</v>
      </c>
      <c r="K123" s="241" t="s">
        <v>193</v>
      </c>
      <c r="L123" s="246"/>
      <c r="M123" s="247" t="s">
        <v>1</v>
      </c>
      <c r="N123" s="248" t="s">
        <v>44</v>
      </c>
      <c r="O123" s="90"/>
      <c r="P123" s="207">
        <f>O123*H123</f>
        <v>0</v>
      </c>
      <c r="Q123" s="207">
        <v>0.00051999999999999995</v>
      </c>
      <c r="R123" s="207">
        <f>Q123*H123</f>
        <v>0.058239999999999993</v>
      </c>
      <c r="S123" s="207">
        <v>0</v>
      </c>
      <c r="T123" s="20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9" t="s">
        <v>245</v>
      </c>
      <c r="AT123" s="209" t="s">
        <v>338</v>
      </c>
      <c r="AU123" s="209" t="s">
        <v>79</v>
      </c>
      <c r="AY123" s="16" t="s">
        <v>195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6" t="s">
        <v>86</v>
      </c>
      <c r="BK123" s="210">
        <f>ROUND(I123*H123,2)</f>
        <v>0</v>
      </c>
      <c r="BL123" s="16" t="s">
        <v>194</v>
      </c>
      <c r="BM123" s="209" t="s">
        <v>1252</v>
      </c>
    </row>
    <row r="124" s="2" customFormat="1">
      <c r="A124" s="37"/>
      <c r="B124" s="38"/>
      <c r="C124" s="39"/>
      <c r="D124" s="211" t="s">
        <v>197</v>
      </c>
      <c r="E124" s="39"/>
      <c r="F124" s="212" t="s">
        <v>775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197</v>
      </c>
      <c r="AU124" s="16" t="s">
        <v>79</v>
      </c>
    </row>
    <row r="125" s="2" customFormat="1" ht="16.5" customHeight="1">
      <c r="A125" s="37"/>
      <c r="B125" s="38"/>
      <c r="C125" s="239" t="s">
        <v>194</v>
      </c>
      <c r="D125" s="239" t="s">
        <v>338</v>
      </c>
      <c r="E125" s="240" t="s">
        <v>1153</v>
      </c>
      <c r="F125" s="241" t="s">
        <v>1154</v>
      </c>
      <c r="G125" s="242" t="s">
        <v>299</v>
      </c>
      <c r="H125" s="243">
        <v>168</v>
      </c>
      <c r="I125" s="244"/>
      <c r="J125" s="245">
        <f>ROUND(I125*H125,2)</f>
        <v>0</v>
      </c>
      <c r="K125" s="241" t="s">
        <v>193</v>
      </c>
      <c r="L125" s="246"/>
      <c r="M125" s="247" t="s">
        <v>1</v>
      </c>
      <c r="N125" s="248" t="s">
        <v>44</v>
      </c>
      <c r="O125" s="90"/>
      <c r="P125" s="207">
        <f>O125*H125</f>
        <v>0</v>
      </c>
      <c r="Q125" s="207">
        <v>9.0000000000000006E-05</v>
      </c>
      <c r="R125" s="207">
        <f>Q125*H125</f>
        <v>0.015120000000000002</v>
      </c>
      <c r="S125" s="207">
        <v>0</v>
      </c>
      <c r="T125" s="20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9" t="s">
        <v>245</v>
      </c>
      <c r="AT125" s="209" t="s">
        <v>338</v>
      </c>
      <c r="AU125" s="209" t="s">
        <v>79</v>
      </c>
      <c r="AY125" s="16" t="s">
        <v>195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6" t="s">
        <v>86</v>
      </c>
      <c r="BK125" s="210">
        <f>ROUND(I125*H125,2)</f>
        <v>0</v>
      </c>
      <c r="BL125" s="16" t="s">
        <v>194</v>
      </c>
      <c r="BM125" s="209" t="s">
        <v>1253</v>
      </c>
    </row>
    <row r="126" s="2" customFormat="1">
      <c r="A126" s="37"/>
      <c r="B126" s="38"/>
      <c r="C126" s="39"/>
      <c r="D126" s="211" t="s">
        <v>197</v>
      </c>
      <c r="E126" s="39"/>
      <c r="F126" s="212" t="s">
        <v>1154</v>
      </c>
      <c r="G126" s="39"/>
      <c r="H126" s="39"/>
      <c r="I126" s="213"/>
      <c r="J126" s="39"/>
      <c r="K126" s="39"/>
      <c r="L126" s="43"/>
      <c r="M126" s="252"/>
      <c r="N126" s="253"/>
      <c r="O126" s="254"/>
      <c r="P126" s="254"/>
      <c r="Q126" s="254"/>
      <c r="R126" s="254"/>
      <c r="S126" s="254"/>
      <c r="T126" s="255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197</v>
      </c>
      <c r="AU126" s="16" t="s">
        <v>79</v>
      </c>
    </row>
    <row r="127" s="2" customFormat="1" ht="6.96" customHeight="1">
      <c r="A127" s="37"/>
      <c r="B127" s="65"/>
      <c r="C127" s="66"/>
      <c r="D127" s="66"/>
      <c r="E127" s="66"/>
      <c r="F127" s="66"/>
      <c r="G127" s="66"/>
      <c r="H127" s="66"/>
      <c r="I127" s="66"/>
      <c r="J127" s="66"/>
      <c r="K127" s="66"/>
      <c r="L127" s="43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sheetProtection sheet="1" autoFilter="0" formatColumns="0" formatRows="0" objects="1" scenarios="1" spinCount="100000" saltValue="sPUWOyhBx9DoidIYS7aXNGFsCIAuChW35tj6zuXsyUV/Th6VBaeHrbl56gn6jrCCujzsRMHwz+LYXrofE1h6Hg==" hashValue="CGkaQ1iKobNwTkPN940d07QyEE62bFtLb5p2AmlZ5q7dT0pjWOu/JsD2w9/oqxwaKtyP6XtXuIm0+rQvI/pQCg==" algorithmName="SHA-512" password="CC35"/>
  <autoFilter ref="C119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162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1183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1254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ROUND((SUM(BE121:BE131)),  2)</f>
        <v>0</v>
      </c>
      <c r="G35" s="37"/>
      <c r="H35" s="37"/>
      <c r="I35" s="163">
        <v>0.20999999999999999</v>
      </c>
      <c r="J35" s="162">
        <f>ROUND(((SUM(BE121:BE131))*I35),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ROUND((SUM(BF121:BF131)),  2)</f>
        <v>0</v>
      </c>
      <c r="G36" s="37"/>
      <c r="H36" s="37"/>
      <c r="I36" s="163">
        <v>0.14999999999999999</v>
      </c>
      <c r="J36" s="162">
        <f>ROUND(((SUM(BF121:BF131))*I36),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ROUND((SUM(BG121:BG131)),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ROUND((SUM(BH121:BH131)),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ROUND((SUM(BI121:BI131)),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1183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A.8.3 - Přeprava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12" customFormat="1" ht="24.96" customHeight="1">
      <c r="A99" s="12"/>
      <c r="B99" s="259"/>
      <c r="C99" s="260"/>
      <c r="D99" s="261" t="s">
        <v>784</v>
      </c>
      <c r="E99" s="262"/>
      <c r="F99" s="262"/>
      <c r="G99" s="262"/>
      <c r="H99" s="262"/>
      <c r="I99" s="262"/>
      <c r="J99" s="263">
        <f>J122</f>
        <v>0</v>
      </c>
      <c r="K99" s="260"/>
      <c r="L99" s="264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176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přejezdů v obvodu ST Karlovy Vary 2021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167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1183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A.8.3 - Přeprava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>ST Karlovy Vary</v>
      </c>
      <c r="G115" s="39"/>
      <c r="H115" s="39"/>
      <c r="I115" s="31" t="s">
        <v>22</v>
      </c>
      <c r="J115" s="78" t="str">
        <f>IF(J14="","",J14)</f>
        <v>20. 1. 2021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>Správa železnic,s.o.;OŘ ÚNL - ST K.Vary</v>
      </c>
      <c r="G117" s="39"/>
      <c r="H117" s="39"/>
      <c r="I117" s="31" t="s">
        <v>32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IF(E20="","",E20)</f>
        <v>Vyplň údaj</v>
      </c>
      <c r="G118" s="39"/>
      <c r="H118" s="39"/>
      <c r="I118" s="31" t="s">
        <v>35</v>
      </c>
      <c r="J118" s="35" t="str">
        <f>E26</f>
        <v>Pavlína Liprtová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9" customFormat="1" ht="29.28" customHeight="1">
      <c r="A120" s="187"/>
      <c r="B120" s="188"/>
      <c r="C120" s="189" t="s">
        <v>177</v>
      </c>
      <c r="D120" s="190" t="s">
        <v>64</v>
      </c>
      <c r="E120" s="190" t="s">
        <v>60</v>
      </c>
      <c r="F120" s="190" t="s">
        <v>61</v>
      </c>
      <c r="G120" s="190" t="s">
        <v>178</v>
      </c>
      <c r="H120" s="190" t="s">
        <v>179</v>
      </c>
      <c r="I120" s="190" t="s">
        <v>180</v>
      </c>
      <c r="J120" s="190" t="s">
        <v>173</v>
      </c>
      <c r="K120" s="191" t="s">
        <v>181</v>
      </c>
      <c r="L120" s="192"/>
      <c r="M120" s="99" t="s">
        <v>1</v>
      </c>
      <c r="N120" s="100" t="s">
        <v>43</v>
      </c>
      <c r="O120" s="100" t="s">
        <v>182</v>
      </c>
      <c r="P120" s="100" t="s">
        <v>183</v>
      </c>
      <c r="Q120" s="100" t="s">
        <v>184</v>
      </c>
      <c r="R120" s="100" t="s">
        <v>185</v>
      </c>
      <c r="S120" s="100" t="s">
        <v>186</v>
      </c>
      <c r="T120" s="101" t="s">
        <v>187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</row>
    <row r="121" s="2" customFormat="1" ht="22.8" customHeight="1">
      <c r="A121" s="37"/>
      <c r="B121" s="38"/>
      <c r="C121" s="106" t="s">
        <v>188</v>
      </c>
      <c r="D121" s="39"/>
      <c r="E121" s="39"/>
      <c r="F121" s="39"/>
      <c r="G121" s="39"/>
      <c r="H121" s="39"/>
      <c r="I121" s="39"/>
      <c r="J121" s="193">
        <f>BK121</f>
        <v>0</v>
      </c>
      <c r="K121" s="39"/>
      <c r="L121" s="43"/>
      <c r="M121" s="102"/>
      <c r="N121" s="194"/>
      <c r="O121" s="103"/>
      <c r="P121" s="195">
        <f>P122</f>
        <v>0</v>
      </c>
      <c r="Q121" s="103"/>
      <c r="R121" s="195">
        <f>R122</f>
        <v>0</v>
      </c>
      <c r="S121" s="103"/>
      <c r="T121" s="196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78</v>
      </c>
      <c r="AU121" s="16" t="s">
        <v>175</v>
      </c>
      <c r="BK121" s="197">
        <f>BK122</f>
        <v>0</v>
      </c>
    </row>
    <row r="122" s="13" customFormat="1" ht="25.92" customHeight="1">
      <c r="A122" s="13"/>
      <c r="B122" s="265"/>
      <c r="C122" s="266"/>
      <c r="D122" s="267" t="s">
        <v>78</v>
      </c>
      <c r="E122" s="268" t="s">
        <v>785</v>
      </c>
      <c r="F122" s="268" t="s">
        <v>786</v>
      </c>
      <c r="G122" s="266"/>
      <c r="H122" s="266"/>
      <c r="I122" s="269"/>
      <c r="J122" s="270">
        <f>BK122</f>
        <v>0</v>
      </c>
      <c r="K122" s="266"/>
      <c r="L122" s="271"/>
      <c r="M122" s="272"/>
      <c r="N122" s="273"/>
      <c r="O122" s="273"/>
      <c r="P122" s="274">
        <f>SUM(P123:P131)</f>
        <v>0</v>
      </c>
      <c r="Q122" s="273"/>
      <c r="R122" s="274">
        <f>SUM(R123:R131)</f>
        <v>0</v>
      </c>
      <c r="S122" s="273"/>
      <c r="T122" s="275">
        <f>SUM(T123:T131)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76" t="s">
        <v>194</v>
      </c>
      <c r="AT122" s="277" t="s">
        <v>78</v>
      </c>
      <c r="AU122" s="277" t="s">
        <v>79</v>
      </c>
      <c r="AY122" s="276" t="s">
        <v>195</v>
      </c>
      <c r="BK122" s="278">
        <f>SUM(BK123:BK131)</f>
        <v>0</v>
      </c>
    </row>
    <row r="123" s="2" customFormat="1" ht="55.5" customHeight="1">
      <c r="A123" s="37"/>
      <c r="B123" s="38"/>
      <c r="C123" s="198" t="s">
        <v>88</v>
      </c>
      <c r="D123" s="198" t="s">
        <v>189</v>
      </c>
      <c r="E123" s="199" t="s">
        <v>477</v>
      </c>
      <c r="F123" s="200" t="s">
        <v>478</v>
      </c>
      <c r="G123" s="201" t="s">
        <v>213</v>
      </c>
      <c r="H123" s="202">
        <v>64.254999999999995</v>
      </c>
      <c r="I123" s="203"/>
      <c r="J123" s="204">
        <f>ROUND(I123*H123,2)</f>
        <v>0</v>
      </c>
      <c r="K123" s="200" t="s">
        <v>193</v>
      </c>
      <c r="L123" s="43"/>
      <c r="M123" s="205" t="s">
        <v>1</v>
      </c>
      <c r="N123" s="206" t="s">
        <v>44</v>
      </c>
      <c r="O123" s="90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9" t="s">
        <v>214</v>
      </c>
      <c r="AT123" s="209" t="s">
        <v>189</v>
      </c>
      <c r="AU123" s="209" t="s">
        <v>86</v>
      </c>
      <c r="AY123" s="16" t="s">
        <v>195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6" t="s">
        <v>86</v>
      </c>
      <c r="BK123" s="210">
        <f>ROUND(I123*H123,2)</f>
        <v>0</v>
      </c>
      <c r="BL123" s="16" t="s">
        <v>214</v>
      </c>
      <c r="BM123" s="209" t="s">
        <v>1255</v>
      </c>
    </row>
    <row r="124" s="2" customFormat="1">
      <c r="A124" s="37"/>
      <c r="B124" s="38"/>
      <c r="C124" s="39"/>
      <c r="D124" s="211" t="s">
        <v>197</v>
      </c>
      <c r="E124" s="39"/>
      <c r="F124" s="212" t="s">
        <v>480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197</v>
      </c>
      <c r="AU124" s="16" t="s">
        <v>86</v>
      </c>
    </row>
    <row r="125" s="2" customFormat="1">
      <c r="A125" s="37"/>
      <c r="B125" s="38"/>
      <c r="C125" s="39"/>
      <c r="D125" s="211" t="s">
        <v>199</v>
      </c>
      <c r="E125" s="39"/>
      <c r="F125" s="216" t="s">
        <v>428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199</v>
      </c>
      <c r="AU125" s="16" t="s">
        <v>86</v>
      </c>
    </row>
    <row r="126" s="2" customFormat="1">
      <c r="A126" s="37"/>
      <c r="B126" s="38"/>
      <c r="C126" s="39"/>
      <c r="D126" s="211" t="s">
        <v>224</v>
      </c>
      <c r="E126" s="39"/>
      <c r="F126" s="216" t="s">
        <v>1256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224</v>
      </c>
      <c r="AU126" s="16" t="s">
        <v>86</v>
      </c>
    </row>
    <row r="127" s="10" customFormat="1">
      <c r="A127" s="10"/>
      <c r="B127" s="217"/>
      <c r="C127" s="218"/>
      <c r="D127" s="211" t="s">
        <v>207</v>
      </c>
      <c r="E127" s="219" t="s">
        <v>1</v>
      </c>
      <c r="F127" s="220" t="s">
        <v>1257</v>
      </c>
      <c r="G127" s="218"/>
      <c r="H127" s="221">
        <v>64.254999999999995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7" t="s">
        <v>207</v>
      </c>
      <c r="AU127" s="227" t="s">
        <v>86</v>
      </c>
      <c r="AV127" s="10" t="s">
        <v>88</v>
      </c>
      <c r="AW127" s="10" t="s">
        <v>34</v>
      </c>
      <c r="AX127" s="10" t="s">
        <v>86</v>
      </c>
      <c r="AY127" s="227" t="s">
        <v>195</v>
      </c>
    </row>
    <row r="128" s="2" customFormat="1" ht="66.75" customHeight="1">
      <c r="A128" s="37"/>
      <c r="B128" s="38"/>
      <c r="C128" s="198" t="s">
        <v>210</v>
      </c>
      <c r="D128" s="198" t="s">
        <v>189</v>
      </c>
      <c r="E128" s="199" t="s">
        <v>1178</v>
      </c>
      <c r="F128" s="200" t="s">
        <v>1179</v>
      </c>
      <c r="G128" s="201" t="s">
        <v>213</v>
      </c>
      <c r="H128" s="202">
        <v>1.486</v>
      </c>
      <c r="I128" s="203"/>
      <c r="J128" s="204">
        <f>ROUND(I128*H128,2)</f>
        <v>0</v>
      </c>
      <c r="K128" s="200" t="s">
        <v>193</v>
      </c>
      <c r="L128" s="43"/>
      <c r="M128" s="205" t="s">
        <v>1</v>
      </c>
      <c r="N128" s="206" t="s">
        <v>44</v>
      </c>
      <c r="O128" s="90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9" t="s">
        <v>214</v>
      </c>
      <c r="AT128" s="209" t="s">
        <v>189</v>
      </c>
      <c r="AU128" s="209" t="s">
        <v>86</v>
      </c>
      <c r="AY128" s="16" t="s">
        <v>195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6" t="s">
        <v>86</v>
      </c>
      <c r="BK128" s="210">
        <f>ROUND(I128*H128,2)</f>
        <v>0</v>
      </c>
      <c r="BL128" s="16" t="s">
        <v>214</v>
      </c>
      <c r="BM128" s="209" t="s">
        <v>1258</v>
      </c>
    </row>
    <row r="129" s="2" customFormat="1">
      <c r="A129" s="37"/>
      <c r="B129" s="38"/>
      <c r="C129" s="39"/>
      <c r="D129" s="211" t="s">
        <v>197</v>
      </c>
      <c r="E129" s="39"/>
      <c r="F129" s="212" t="s">
        <v>1181</v>
      </c>
      <c r="G129" s="39"/>
      <c r="H129" s="39"/>
      <c r="I129" s="213"/>
      <c r="J129" s="39"/>
      <c r="K129" s="39"/>
      <c r="L129" s="43"/>
      <c r="M129" s="214"/>
      <c r="N129" s="21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197</v>
      </c>
      <c r="AU129" s="16" t="s">
        <v>86</v>
      </c>
    </row>
    <row r="130" s="2" customFormat="1">
      <c r="A130" s="37"/>
      <c r="B130" s="38"/>
      <c r="C130" s="39"/>
      <c r="D130" s="211" t="s">
        <v>199</v>
      </c>
      <c r="E130" s="39"/>
      <c r="F130" s="216" t="s">
        <v>428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199</v>
      </c>
      <c r="AU130" s="16" t="s">
        <v>86</v>
      </c>
    </row>
    <row r="131" s="2" customFormat="1">
      <c r="A131" s="37"/>
      <c r="B131" s="38"/>
      <c r="C131" s="39"/>
      <c r="D131" s="211" t="s">
        <v>224</v>
      </c>
      <c r="E131" s="39"/>
      <c r="F131" s="216" t="s">
        <v>1182</v>
      </c>
      <c r="G131" s="39"/>
      <c r="H131" s="39"/>
      <c r="I131" s="213"/>
      <c r="J131" s="39"/>
      <c r="K131" s="39"/>
      <c r="L131" s="43"/>
      <c r="M131" s="252"/>
      <c r="N131" s="253"/>
      <c r="O131" s="254"/>
      <c r="P131" s="254"/>
      <c r="Q131" s="254"/>
      <c r="R131" s="254"/>
      <c r="S131" s="254"/>
      <c r="T131" s="255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224</v>
      </c>
      <c r="AU131" s="16" t="s">
        <v>86</v>
      </c>
    </row>
    <row r="132" s="2" customFormat="1" ht="6.96" customHeight="1">
      <c r="A132" s="37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tuR3IQrgkTKYYa+p7tGY3kCTKq3QbThKOm63OjLxS1g2TFFU/guwk9MBxoJqjD/i2RbBTClWQ7YofhIuFDfAzg==" hashValue="cCgMDHDSPjoDXKIY7UayL2WbIQrDDST/E5fxH3RwkZLcNnKzxYhyIIL1J7NWsRezMU73e2LWNGxJUDhXe4wLag==" algorithmName="SHA-512" password="CC35"/>
  <autoFilter ref="C120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165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2" customFormat="1" ht="12" customHeight="1">
      <c r="A8" s="37"/>
      <c r="B8" s="43"/>
      <c r="C8" s="37"/>
      <c r="D8" s="149" t="s">
        <v>167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51" t="s">
        <v>1259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20. 1. 2021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9" t="s">
        <v>30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9" t="s">
        <v>32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28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9" t="s">
        <v>35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0" t="s">
        <v>36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8" t="s">
        <v>39</v>
      </c>
      <c r="E30" s="37"/>
      <c r="F30" s="37"/>
      <c r="G30" s="37"/>
      <c r="H30" s="37"/>
      <c r="I30" s="37"/>
      <c r="J30" s="159">
        <f>ROUND(J116,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60" t="s">
        <v>41</v>
      </c>
      <c r="G32" s="37"/>
      <c r="H32" s="37"/>
      <c r="I32" s="160" t="s">
        <v>40</v>
      </c>
      <c r="J32" s="160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61" t="s">
        <v>43</v>
      </c>
      <c r="E33" s="149" t="s">
        <v>44</v>
      </c>
      <c r="F33" s="162">
        <f>ROUND((SUM(BE116:BE135)),  2)</f>
        <v>0</v>
      </c>
      <c r="G33" s="37"/>
      <c r="H33" s="37"/>
      <c r="I33" s="163">
        <v>0.20999999999999999</v>
      </c>
      <c r="J33" s="162">
        <f>ROUND(((SUM(BE116:BE135))*I33),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9" t="s">
        <v>45</v>
      </c>
      <c r="F34" s="162">
        <f>ROUND((SUM(BF116:BF135)),  2)</f>
        <v>0</v>
      </c>
      <c r="G34" s="37"/>
      <c r="H34" s="37"/>
      <c r="I34" s="163">
        <v>0.14999999999999999</v>
      </c>
      <c r="J34" s="162">
        <f>ROUND(((SUM(BF116:BF135))*I34),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46</v>
      </c>
      <c r="F35" s="162">
        <f>ROUND((SUM(BG116:BG135)),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47</v>
      </c>
      <c r="F36" s="162">
        <f>ROUND((SUM(BH116:BH135)),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48</v>
      </c>
      <c r="F37" s="162">
        <f>ROUND((SUM(BI116:BI135)),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167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A.9 -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ST Karlovy Vary</v>
      </c>
      <c r="G89" s="39"/>
      <c r="H89" s="39"/>
      <c r="I89" s="31" t="s">
        <v>22</v>
      </c>
      <c r="J89" s="78" t="str">
        <f>IF(J12="","",J12)</f>
        <v>20. 1. 2021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železnic,s.o.;OŘ ÚNL - ST K.Vary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Pavlína Liprtová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83" t="s">
        <v>172</v>
      </c>
      <c r="D94" s="184"/>
      <c r="E94" s="184"/>
      <c r="F94" s="184"/>
      <c r="G94" s="184"/>
      <c r="H94" s="184"/>
      <c r="I94" s="184"/>
      <c r="J94" s="185" t="s">
        <v>173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86" t="s">
        <v>174</v>
      </c>
      <c r="D96" s="39"/>
      <c r="E96" s="39"/>
      <c r="F96" s="39"/>
      <c r="G96" s="39"/>
      <c r="H96" s="39"/>
      <c r="I96" s="39"/>
      <c r="J96" s="109">
        <f>J116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175</v>
      </c>
    </row>
    <row r="97" hidden="1" s="2" customFormat="1" ht="21.84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/>
    <row r="100" hidden="1"/>
    <row r="101" hidden="1"/>
    <row r="102" s="2" customFormat="1" ht="6.96" customHeight="1">
      <c r="A102" s="37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4.96" customHeight="1">
      <c r="A103" s="37"/>
      <c r="B103" s="38"/>
      <c r="C103" s="22" t="s">
        <v>176</v>
      </c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12" customHeight="1">
      <c r="A105" s="37"/>
      <c r="B105" s="38"/>
      <c r="C105" s="31" t="s">
        <v>16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6.5" customHeight="1">
      <c r="A106" s="37"/>
      <c r="B106" s="38"/>
      <c r="C106" s="39"/>
      <c r="D106" s="39"/>
      <c r="E106" s="182" t="str">
        <f>E7</f>
        <v>Oprava přejezdů v obvodu ST Karlovy Vary 2021</v>
      </c>
      <c r="F106" s="31"/>
      <c r="G106" s="31"/>
      <c r="H106" s="31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167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75" t="str">
        <f>E9</f>
        <v>A.9 - VON</v>
      </c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20</v>
      </c>
      <c r="D110" s="39"/>
      <c r="E110" s="39"/>
      <c r="F110" s="26" t="str">
        <f>F12</f>
        <v>ST Karlovy Vary</v>
      </c>
      <c r="G110" s="39"/>
      <c r="H110" s="39"/>
      <c r="I110" s="31" t="s">
        <v>22</v>
      </c>
      <c r="J110" s="78" t="str">
        <f>IF(J12="","",J12)</f>
        <v>20. 1. 2021</v>
      </c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5.15" customHeight="1">
      <c r="A112" s="37"/>
      <c r="B112" s="38"/>
      <c r="C112" s="31" t="s">
        <v>24</v>
      </c>
      <c r="D112" s="39"/>
      <c r="E112" s="39"/>
      <c r="F112" s="26" t="str">
        <f>E15</f>
        <v>Správa železnic,s.o.;OŘ ÚNL - ST K.Vary</v>
      </c>
      <c r="G112" s="39"/>
      <c r="H112" s="39"/>
      <c r="I112" s="31" t="s">
        <v>32</v>
      </c>
      <c r="J112" s="35" t="str">
        <f>E21</f>
        <v xml:space="preserve"> 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30</v>
      </c>
      <c r="D113" s="39"/>
      <c r="E113" s="39"/>
      <c r="F113" s="26" t="str">
        <f>IF(E18="","",E18)</f>
        <v>Vyplň údaj</v>
      </c>
      <c r="G113" s="39"/>
      <c r="H113" s="39"/>
      <c r="I113" s="31" t="s">
        <v>35</v>
      </c>
      <c r="J113" s="35" t="str">
        <f>E24</f>
        <v>Pavlína Liprtová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0.32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9" customFormat="1" ht="29.28" customHeight="1">
      <c r="A115" s="187"/>
      <c r="B115" s="188"/>
      <c r="C115" s="189" t="s">
        <v>177</v>
      </c>
      <c r="D115" s="190" t="s">
        <v>64</v>
      </c>
      <c r="E115" s="190" t="s">
        <v>60</v>
      </c>
      <c r="F115" s="190" t="s">
        <v>61</v>
      </c>
      <c r="G115" s="190" t="s">
        <v>178</v>
      </c>
      <c r="H115" s="190" t="s">
        <v>179</v>
      </c>
      <c r="I115" s="190" t="s">
        <v>180</v>
      </c>
      <c r="J115" s="190" t="s">
        <v>173</v>
      </c>
      <c r="K115" s="191" t="s">
        <v>181</v>
      </c>
      <c r="L115" s="192"/>
      <c r="M115" s="99" t="s">
        <v>1</v>
      </c>
      <c r="N115" s="100" t="s">
        <v>43</v>
      </c>
      <c r="O115" s="100" t="s">
        <v>182</v>
      </c>
      <c r="P115" s="100" t="s">
        <v>183</v>
      </c>
      <c r="Q115" s="100" t="s">
        <v>184</v>
      </c>
      <c r="R115" s="100" t="s">
        <v>185</v>
      </c>
      <c r="S115" s="100" t="s">
        <v>186</v>
      </c>
      <c r="T115" s="101" t="s">
        <v>187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7"/>
      <c r="B116" s="38"/>
      <c r="C116" s="106" t="s">
        <v>188</v>
      </c>
      <c r="D116" s="39"/>
      <c r="E116" s="39"/>
      <c r="F116" s="39"/>
      <c r="G116" s="39"/>
      <c r="H116" s="39"/>
      <c r="I116" s="39"/>
      <c r="J116" s="193">
        <f>BK116</f>
        <v>0</v>
      </c>
      <c r="K116" s="39"/>
      <c r="L116" s="43"/>
      <c r="M116" s="102"/>
      <c r="N116" s="194"/>
      <c r="O116" s="103"/>
      <c r="P116" s="195">
        <f>SUM(P117:P135)</f>
        <v>0</v>
      </c>
      <c r="Q116" s="103"/>
      <c r="R116" s="195">
        <f>SUM(R117:R135)</f>
        <v>0</v>
      </c>
      <c r="S116" s="103"/>
      <c r="T116" s="196">
        <f>SUM(T117:T135)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78</v>
      </c>
      <c r="AU116" s="16" t="s">
        <v>175</v>
      </c>
      <c r="BK116" s="197">
        <f>SUM(BK117:BK135)</f>
        <v>0</v>
      </c>
    </row>
    <row r="117" s="2" customFormat="1" ht="66.75" customHeight="1">
      <c r="A117" s="37"/>
      <c r="B117" s="38"/>
      <c r="C117" s="198" t="s">
        <v>86</v>
      </c>
      <c r="D117" s="198" t="s">
        <v>189</v>
      </c>
      <c r="E117" s="199" t="s">
        <v>1260</v>
      </c>
      <c r="F117" s="200" t="s">
        <v>1261</v>
      </c>
      <c r="G117" s="201" t="s">
        <v>1262</v>
      </c>
      <c r="H117" s="202">
        <v>1</v>
      </c>
      <c r="I117" s="203"/>
      <c r="J117" s="204">
        <f>ROUND(I117*H117,2)</f>
        <v>0</v>
      </c>
      <c r="K117" s="200" t="s">
        <v>193</v>
      </c>
      <c r="L117" s="43"/>
      <c r="M117" s="205" t="s">
        <v>1</v>
      </c>
      <c r="N117" s="206" t="s">
        <v>44</v>
      </c>
      <c r="O117" s="90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9" t="s">
        <v>194</v>
      </c>
      <c r="AT117" s="209" t="s">
        <v>189</v>
      </c>
      <c r="AU117" s="209" t="s">
        <v>79</v>
      </c>
      <c r="AY117" s="16" t="s">
        <v>195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6" t="s">
        <v>86</v>
      </c>
      <c r="BK117" s="210">
        <f>ROUND(I117*H117,2)</f>
        <v>0</v>
      </c>
      <c r="BL117" s="16" t="s">
        <v>194</v>
      </c>
      <c r="BM117" s="209" t="s">
        <v>1263</v>
      </c>
    </row>
    <row r="118" s="2" customFormat="1">
      <c r="A118" s="37"/>
      <c r="B118" s="38"/>
      <c r="C118" s="39"/>
      <c r="D118" s="211" t="s">
        <v>197</v>
      </c>
      <c r="E118" s="39"/>
      <c r="F118" s="212" t="s">
        <v>1261</v>
      </c>
      <c r="G118" s="39"/>
      <c r="H118" s="39"/>
      <c r="I118" s="213"/>
      <c r="J118" s="39"/>
      <c r="K118" s="39"/>
      <c r="L118" s="43"/>
      <c r="M118" s="214"/>
      <c r="N118" s="215"/>
      <c r="O118" s="90"/>
      <c r="P118" s="90"/>
      <c r="Q118" s="90"/>
      <c r="R118" s="90"/>
      <c r="S118" s="90"/>
      <c r="T118" s="91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197</v>
      </c>
      <c r="AU118" s="16" t="s">
        <v>79</v>
      </c>
    </row>
    <row r="119" s="2" customFormat="1">
      <c r="A119" s="37"/>
      <c r="B119" s="38"/>
      <c r="C119" s="39"/>
      <c r="D119" s="211" t="s">
        <v>224</v>
      </c>
      <c r="E119" s="39"/>
      <c r="F119" s="216" t="s">
        <v>1264</v>
      </c>
      <c r="G119" s="39"/>
      <c r="H119" s="39"/>
      <c r="I119" s="213"/>
      <c r="J119" s="39"/>
      <c r="K119" s="39"/>
      <c r="L119" s="43"/>
      <c r="M119" s="214"/>
      <c r="N119" s="215"/>
      <c r="O119" s="90"/>
      <c r="P119" s="90"/>
      <c r="Q119" s="90"/>
      <c r="R119" s="90"/>
      <c r="S119" s="90"/>
      <c r="T119" s="91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224</v>
      </c>
      <c r="AU119" s="16" t="s">
        <v>79</v>
      </c>
    </row>
    <row r="120" s="2" customFormat="1" ht="21.75" customHeight="1">
      <c r="A120" s="37"/>
      <c r="B120" s="38"/>
      <c r="C120" s="198" t="s">
        <v>88</v>
      </c>
      <c r="D120" s="198" t="s">
        <v>189</v>
      </c>
      <c r="E120" s="199" t="s">
        <v>1265</v>
      </c>
      <c r="F120" s="200" t="s">
        <v>1266</v>
      </c>
      <c r="G120" s="201" t="s">
        <v>1262</v>
      </c>
      <c r="H120" s="202">
        <v>1</v>
      </c>
      <c r="I120" s="203"/>
      <c r="J120" s="204">
        <f>ROUND(I120*H120,2)</f>
        <v>0</v>
      </c>
      <c r="K120" s="200" t="s">
        <v>193</v>
      </c>
      <c r="L120" s="43"/>
      <c r="M120" s="205" t="s">
        <v>1</v>
      </c>
      <c r="N120" s="206" t="s">
        <v>44</v>
      </c>
      <c r="O120" s="90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9" t="s">
        <v>194</v>
      </c>
      <c r="AT120" s="209" t="s">
        <v>189</v>
      </c>
      <c r="AU120" s="209" t="s">
        <v>79</v>
      </c>
      <c r="AY120" s="16" t="s">
        <v>195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6" t="s">
        <v>86</v>
      </c>
      <c r="BK120" s="210">
        <f>ROUND(I120*H120,2)</f>
        <v>0</v>
      </c>
      <c r="BL120" s="16" t="s">
        <v>194</v>
      </c>
      <c r="BM120" s="209" t="s">
        <v>1267</v>
      </c>
    </row>
    <row r="121" s="2" customFormat="1">
      <c r="A121" s="37"/>
      <c r="B121" s="38"/>
      <c r="C121" s="39"/>
      <c r="D121" s="211" t="s">
        <v>197</v>
      </c>
      <c r="E121" s="39"/>
      <c r="F121" s="212" t="s">
        <v>1266</v>
      </c>
      <c r="G121" s="39"/>
      <c r="H121" s="39"/>
      <c r="I121" s="213"/>
      <c r="J121" s="39"/>
      <c r="K121" s="39"/>
      <c r="L121" s="43"/>
      <c r="M121" s="214"/>
      <c r="N121" s="215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197</v>
      </c>
      <c r="AU121" s="16" t="s">
        <v>79</v>
      </c>
    </row>
    <row r="122" s="2" customFormat="1">
      <c r="A122" s="37"/>
      <c r="B122" s="38"/>
      <c r="C122" s="39"/>
      <c r="D122" s="211" t="s">
        <v>224</v>
      </c>
      <c r="E122" s="39"/>
      <c r="F122" s="216" t="s">
        <v>1268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224</v>
      </c>
      <c r="AU122" s="16" t="s">
        <v>79</v>
      </c>
    </row>
    <row r="123" s="2" customFormat="1">
      <c r="A123" s="37"/>
      <c r="B123" s="38"/>
      <c r="C123" s="198" t="s">
        <v>210</v>
      </c>
      <c r="D123" s="198" t="s">
        <v>189</v>
      </c>
      <c r="E123" s="199" t="s">
        <v>1269</v>
      </c>
      <c r="F123" s="200" t="s">
        <v>1270</v>
      </c>
      <c r="G123" s="201" t="s">
        <v>1262</v>
      </c>
      <c r="H123" s="202">
        <v>1</v>
      </c>
      <c r="I123" s="203"/>
      <c r="J123" s="204">
        <f>ROUND(I123*H123,2)</f>
        <v>0</v>
      </c>
      <c r="K123" s="200" t="s">
        <v>193</v>
      </c>
      <c r="L123" s="43"/>
      <c r="M123" s="205" t="s">
        <v>1</v>
      </c>
      <c r="N123" s="206" t="s">
        <v>44</v>
      </c>
      <c r="O123" s="90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9" t="s">
        <v>194</v>
      </c>
      <c r="AT123" s="209" t="s">
        <v>189</v>
      </c>
      <c r="AU123" s="209" t="s">
        <v>79</v>
      </c>
      <c r="AY123" s="16" t="s">
        <v>195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6" t="s">
        <v>86</v>
      </c>
      <c r="BK123" s="210">
        <f>ROUND(I123*H123,2)</f>
        <v>0</v>
      </c>
      <c r="BL123" s="16" t="s">
        <v>194</v>
      </c>
      <c r="BM123" s="209" t="s">
        <v>1271</v>
      </c>
    </row>
    <row r="124" s="2" customFormat="1">
      <c r="A124" s="37"/>
      <c r="B124" s="38"/>
      <c r="C124" s="39"/>
      <c r="D124" s="211" t="s">
        <v>197</v>
      </c>
      <c r="E124" s="39"/>
      <c r="F124" s="212" t="s">
        <v>1270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197</v>
      </c>
      <c r="AU124" s="16" t="s">
        <v>79</v>
      </c>
    </row>
    <row r="125" s="2" customFormat="1">
      <c r="A125" s="37"/>
      <c r="B125" s="38"/>
      <c r="C125" s="39"/>
      <c r="D125" s="211" t="s">
        <v>224</v>
      </c>
      <c r="E125" s="39"/>
      <c r="F125" s="216" t="s">
        <v>1268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224</v>
      </c>
      <c r="AU125" s="16" t="s">
        <v>79</v>
      </c>
    </row>
    <row r="126" s="2" customFormat="1">
      <c r="A126" s="37"/>
      <c r="B126" s="38"/>
      <c r="C126" s="198" t="s">
        <v>194</v>
      </c>
      <c r="D126" s="198" t="s">
        <v>189</v>
      </c>
      <c r="E126" s="199" t="s">
        <v>1272</v>
      </c>
      <c r="F126" s="200" t="s">
        <v>1273</v>
      </c>
      <c r="G126" s="201" t="s">
        <v>192</v>
      </c>
      <c r="H126" s="202">
        <v>3280</v>
      </c>
      <c r="I126" s="203"/>
      <c r="J126" s="204">
        <f>ROUND(I126*H126,2)</f>
        <v>0</v>
      </c>
      <c r="K126" s="200" t="s">
        <v>193</v>
      </c>
      <c r="L126" s="43"/>
      <c r="M126" s="205" t="s">
        <v>1</v>
      </c>
      <c r="N126" s="206" t="s">
        <v>44</v>
      </c>
      <c r="O126" s="90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9" t="s">
        <v>194</v>
      </c>
      <c r="AT126" s="209" t="s">
        <v>189</v>
      </c>
      <c r="AU126" s="209" t="s">
        <v>79</v>
      </c>
      <c r="AY126" s="16" t="s">
        <v>195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6" t="s">
        <v>86</v>
      </c>
      <c r="BK126" s="210">
        <f>ROUND(I126*H126,2)</f>
        <v>0</v>
      </c>
      <c r="BL126" s="16" t="s">
        <v>194</v>
      </c>
      <c r="BM126" s="209" t="s">
        <v>1274</v>
      </c>
    </row>
    <row r="127" s="2" customFormat="1">
      <c r="A127" s="37"/>
      <c r="B127" s="38"/>
      <c r="C127" s="39"/>
      <c r="D127" s="211" t="s">
        <v>197</v>
      </c>
      <c r="E127" s="39"/>
      <c r="F127" s="212" t="s">
        <v>1275</v>
      </c>
      <c r="G127" s="39"/>
      <c r="H127" s="39"/>
      <c r="I127" s="213"/>
      <c r="J127" s="39"/>
      <c r="K127" s="39"/>
      <c r="L127" s="43"/>
      <c r="M127" s="214"/>
      <c r="N127" s="21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197</v>
      </c>
      <c r="AU127" s="16" t="s">
        <v>79</v>
      </c>
    </row>
    <row r="128" s="2" customFormat="1">
      <c r="A128" s="37"/>
      <c r="B128" s="38"/>
      <c r="C128" s="39"/>
      <c r="D128" s="211" t="s">
        <v>224</v>
      </c>
      <c r="E128" s="39"/>
      <c r="F128" s="216" t="s">
        <v>1276</v>
      </c>
      <c r="G128" s="39"/>
      <c r="H128" s="39"/>
      <c r="I128" s="213"/>
      <c r="J128" s="39"/>
      <c r="K128" s="39"/>
      <c r="L128" s="43"/>
      <c r="M128" s="214"/>
      <c r="N128" s="21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224</v>
      </c>
      <c r="AU128" s="16" t="s">
        <v>79</v>
      </c>
    </row>
    <row r="129" s="10" customFormat="1">
      <c r="A129" s="10"/>
      <c r="B129" s="217"/>
      <c r="C129" s="218"/>
      <c r="D129" s="211" t="s">
        <v>207</v>
      </c>
      <c r="E129" s="219" t="s">
        <v>1</v>
      </c>
      <c r="F129" s="220" t="s">
        <v>1277</v>
      </c>
      <c r="G129" s="218"/>
      <c r="H129" s="221">
        <v>3280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7" t="s">
        <v>207</v>
      </c>
      <c r="AU129" s="227" t="s">
        <v>79</v>
      </c>
      <c r="AV129" s="10" t="s">
        <v>88</v>
      </c>
      <c r="AW129" s="10" t="s">
        <v>34</v>
      </c>
      <c r="AX129" s="10" t="s">
        <v>86</v>
      </c>
      <c r="AY129" s="227" t="s">
        <v>195</v>
      </c>
    </row>
    <row r="130" s="2" customFormat="1" ht="33" customHeight="1">
      <c r="A130" s="37"/>
      <c r="B130" s="38"/>
      <c r="C130" s="198" t="s">
        <v>226</v>
      </c>
      <c r="D130" s="198" t="s">
        <v>189</v>
      </c>
      <c r="E130" s="199" t="s">
        <v>1278</v>
      </c>
      <c r="F130" s="200" t="s">
        <v>1279</v>
      </c>
      <c r="G130" s="201" t="s">
        <v>299</v>
      </c>
      <c r="H130" s="202">
        <v>6</v>
      </c>
      <c r="I130" s="203"/>
      <c r="J130" s="204">
        <f>ROUND(I130*H130,2)</f>
        <v>0</v>
      </c>
      <c r="K130" s="200" t="s">
        <v>193</v>
      </c>
      <c r="L130" s="43"/>
      <c r="M130" s="205" t="s">
        <v>1</v>
      </c>
      <c r="N130" s="206" t="s">
        <v>44</v>
      </c>
      <c r="O130" s="90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9" t="s">
        <v>194</v>
      </c>
      <c r="AT130" s="209" t="s">
        <v>189</v>
      </c>
      <c r="AU130" s="209" t="s">
        <v>79</v>
      </c>
      <c r="AY130" s="16" t="s">
        <v>195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6" t="s">
        <v>86</v>
      </c>
      <c r="BK130" s="210">
        <f>ROUND(I130*H130,2)</f>
        <v>0</v>
      </c>
      <c r="BL130" s="16" t="s">
        <v>194</v>
      </c>
      <c r="BM130" s="209" t="s">
        <v>1280</v>
      </c>
    </row>
    <row r="131" s="2" customFormat="1">
      <c r="A131" s="37"/>
      <c r="B131" s="38"/>
      <c r="C131" s="39"/>
      <c r="D131" s="211" t="s">
        <v>197</v>
      </c>
      <c r="E131" s="39"/>
      <c r="F131" s="212" t="s">
        <v>1281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197</v>
      </c>
      <c r="AU131" s="16" t="s">
        <v>79</v>
      </c>
    </row>
    <row r="132" s="2" customFormat="1">
      <c r="A132" s="37"/>
      <c r="B132" s="38"/>
      <c r="C132" s="39"/>
      <c r="D132" s="211" t="s">
        <v>224</v>
      </c>
      <c r="E132" s="39"/>
      <c r="F132" s="216" t="s">
        <v>1282</v>
      </c>
      <c r="G132" s="39"/>
      <c r="H132" s="39"/>
      <c r="I132" s="213"/>
      <c r="J132" s="39"/>
      <c r="K132" s="39"/>
      <c r="L132" s="43"/>
      <c r="M132" s="214"/>
      <c r="N132" s="21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224</v>
      </c>
      <c r="AU132" s="16" t="s">
        <v>79</v>
      </c>
    </row>
    <row r="133" s="2" customFormat="1">
      <c r="A133" s="37"/>
      <c r="B133" s="38"/>
      <c r="C133" s="198" t="s">
        <v>232</v>
      </c>
      <c r="D133" s="198" t="s">
        <v>189</v>
      </c>
      <c r="E133" s="199" t="s">
        <v>1283</v>
      </c>
      <c r="F133" s="200" t="s">
        <v>1284</v>
      </c>
      <c r="G133" s="201" t="s">
        <v>1262</v>
      </c>
      <c r="H133" s="202">
        <v>1</v>
      </c>
      <c r="I133" s="203"/>
      <c r="J133" s="204">
        <f>ROUND(I133*H133,2)</f>
        <v>0</v>
      </c>
      <c r="K133" s="200" t="s">
        <v>193</v>
      </c>
      <c r="L133" s="43"/>
      <c r="M133" s="205" t="s">
        <v>1</v>
      </c>
      <c r="N133" s="206" t="s">
        <v>44</v>
      </c>
      <c r="O133" s="90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9" t="s">
        <v>194</v>
      </c>
      <c r="AT133" s="209" t="s">
        <v>189</v>
      </c>
      <c r="AU133" s="209" t="s">
        <v>79</v>
      </c>
      <c r="AY133" s="16" t="s">
        <v>195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6" t="s">
        <v>86</v>
      </c>
      <c r="BK133" s="210">
        <f>ROUND(I133*H133,2)</f>
        <v>0</v>
      </c>
      <c r="BL133" s="16" t="s">
        <v>194</v>
      </c>
      <c r="BM133" s="209" t="s">
        <v>1285</v>
      </c>
    </row>
    <row r="134" s="2" customFormat="1">
      <c r="A134" s="37"/>
      <c r="B134" s="38"/>
      <c r="C134" s="39"/>
      <c r="D134" s="211" t="s">
        <v>197</v>
      </c>
      <c r="E134" s="39"/>
      <c r="F134" s="212" t="s">
        <v>1286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197</v>
      </c>
      <c r="AU134" s="16" t="s">
        <v>79</v>
      </c>
    </row>
    <row r="135" s="2" customFormat="1">
      <c r="A135" s="37"/>
      <c r="B135" s="38"/>
      <c r="C135" s="39"/>
      <c r="D135" s="211" t="s">
        <v>224</v>
      </c>
      <c r="E135" s="39"/>
      <c r="F135" s="216" t="s">
        <v>1268</v>
      </c>
      <c r="G135" s="39"/>
      <c r="H135" s="39"/>
      <c r="I135" s="213"/>
      <c r="J135" s="39"/>
      <c r="K135" s="39"/>
      <c r="L135" s="43"/>
      <c r="M135" s="252"/>
      <c r="N135" s="253"/>
      <c r="O135" s="254"/>
      <c r="P135" s="254"/>
      <c r="Q135" s="254"/>
      <c r="R135" s="254"/>
      <c r="S135" s="254"/>
      <c r="T135" s="255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224</v>
      </c>
      <c r="AU135" s="16" t="s">
        <v>79</v>
      </c>
    </row>
    <row r="136" s="2" customFormat="1" ht="6.96" customHeight="1">
      <c r="A136" s="37"/>
      <c r="B136" s="65"/>
      <c r="C136" s="66"/>
      <c r="D136" s="66"/>
      <c r="E136" s="66"/>
      <c r="F136" s="66"/>
      <c r="G136" s="66"/>
      <c r="H136" s="66"/>
      <c r="I136" s="66"/>
      <c r="J136" s="66"/>
      <c r="K136" s="66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CZ43YU/UEYxr63VvMkWV+8oCwpzeeH+Va92n6PzEYJbWz7dbVOSPQyOfp62o4pwpquILQIG1vXow4Uzmh5G92A==" hashValue="68yAHz6gXS4cXpXAB2QGfWVK/98bgsC/4y9PscwVu+OLU07kCGoNIWHpdXFfPv0csXrivjPSXy+2VAebMgXcMQ==" algorithmName="SHA-512" password="CC35"/>
  <autoFilter ref="C115:K13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168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401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ROUND((SUM(BE120:BE126)),  2)</f>
        <v>0</v>
      </c>
      <c r="G35" s="37"/>
      <c r="H35" s="37"/>
      <c r="I35" s="163">
        <v>0.20999999999999999</v>
      </c>
      <c r="J35" s="162">
        <f>ROUND(((SUM(BE120:BE126))*I35),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ROUND((SUM(BF120:BF126)),  2)</f>
        <v>0</v>
      </c>
      <c r="G36" s="37"/>
      <c r="H36" s="37"/>
      <c r="I36" s="163">
        <v>0.14999999999999999</v>
      </c>
      <c r="J36" s="162">
        <f>ROUND(((SUM(BF120:BF126))*I36),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ROUND((SUM(BG120:BG126)),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ROUND((SUM(BH120:BH126)),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ROUND((SUM(BI120:BI126)),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168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A.1.2 - Práce SSZT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168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A.1.2 - Práce SSZT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SUM(P121:P126)</f>
        <v>0</v>
      </c>
      <c r="Q120" s="103"/>
      <c r="R120" s="195">
        <f>SUM(R121:R126)</f>
        <v>0</v>
      </c>
      <c r="S120" s="103"/>
      <c r="T120" s="196">
        <f>SUM(T121:T126)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SUM(BK121:BK126)</f>
        <v>0</v>
      </c>
    </row>
    <row r="121" s="2" customFormat="1" ht="16.5" customHeight="1">
      <c r="A121" s="37"/>
      <c r="B121" s="38"/>
      <c r="C121" s="198" t="s">
        <v>86</v>
      </c>
      <c r="D121" s="198" t="s">
        <v>189</v>
      </c>
      <c r="E121" s="199" t="s">
        <v>402</v>
      </c>
      <c r="F121" s="200" t="s">
        <v>403</v>
      </c>
      <c r="G121" s="201" t="s">
        <v>299</v>
      </c>
      <c r="H121" s="202">
        <v>4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214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214</v>
      </c>
      <c r="BM121" s="209" t="s">
        <v>404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405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224</v>
      </c>
      <c r="E123" s="39"/>
      <c r="F123" s="216" t="s">
        <v>406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224</v>
      </c>
      <c r="AU123" s="16" t="s">
        <v>79</v>
      </c>
    </row>
    <row r="124" s="2" customFormat="1" ht="16.5" customHeight="1">
      <c r="A124" s="37"/>
      <c r="B124" s="38"/>
      <c r="C124" s="198" t="s">
        <v>88</v>
      </c>
      <c r="D124" s="198" t="s">
        <v>189</v>
      </c>
      <c r="E124" s="199" t="s">
        <v>407</v>
      </c>
      <c r="F124" s="200" t="s">
        <v>408</v>
      </c>
      <c r="G124" s="201" t="s">
        <v>299</v>
      </c>
      <c r="H124" s="202">
        <v>4</v>
      </c>
      <c r="I124" s="203"/>
      <c r="J124" s="204">
        <f>ROUND(I124*H124,2)</f>
        <v>0</v>
      </c>
      <c r="K124" s="200" t="s">
        <v>193</v>
      </c>
      <c r="L124" s="43"/>
      <c r="M124" s="205" t="s">
        <v>1</v>
      </c>
      <c r="N124" s="206" t="s">
        <v>44</v>
      </c>
      <c r="O124" s="90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214</v>
      </c>
      <c r="AT124" s="209" t="s">
        <v>189</v>
      </c>
      <c r="AU124" s="209" t="s">
        <v>79</v>
      </c>
      <c r="AY124" s="16" t="s">
        <v>195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86</v>
      </c>
      <c r="BK124" s="210">
        <f>ROUND(I124*H124,2)</f>
        <v>0</v>
      </c>
      <c r="BL124" s="16" t="s">
        <v>214</v>
      </c>
      <c r="BM124" s="209" t="s">
        <v>409</v>
      </c>
    </row>
    <row r="125" s="2" customFormat="1">
      <c r="A125" s="37"/>
      <c r="B125" s="38"/>
      <c r="C125" s="39"/>
      <c r="D125" s="211" t="s">
        <v>197</v>
      </c>
      <c r="E125" s="39"/>
      <c r="F125" s="212" t="s">
        <v>408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197</v>
      </c>
      <c r="AU125" s="16" t="s">
        <v>79</v>
      </c>
    </row>
    <row r="126" s="2" customFormat="1">
      <c r="A126" s="37"/>
      <c r="B126" s="38"/>
      <c r="C126" s="39"/>
      <c r="D126" s="211" t="s">
        <v>224</v>
      </c>
      <c r="E126" s="39"/>
      <c r="F126" s="216" t="s">
        <v>406</v>
      </c>
      <c r="G126" s="39"/>
      <c r="H126" s="39"/>
      <c r="I126" s="213"/>
      <c r="J126" s="39"/>
      <c r="K126" s="39"/>
      <c r="L126" s="43"/>
      <c r="M126" s="252"/>
      <c r="N126" s="253"/>
      <c r="O126" s="254"/>
      <c r="P126" s="254"/>
      <c r="Q126" s="254"/>
      <c r="R126" s="254"/>
      <c r="S126" s="254"/>
      <c r="T126" s="255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224</v>
      </c>
      <c r="AU126" s="16" t="s">
        <v>79</v>
      </c>
    </row>
    <row r="127" s="2" customFormat="1" ht="6.96" customHeight="1">
      <c r="A127" s="37"/>
      <c r="B127" s="65"/>
      <c r="C127" s="66"/>
      <c r="D127" s="66"/>
      <c r="E127" s="66"/>
      <c r="F127" s="66"/>
      <c r="G127" s="66"/>
      <c r="H127" s="66"/>
      <c r="I127" s="66"/>
      <c r="J127" s="66"/>
      <c r="K127" s="66"/>
      <c r="L127" s="43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sheetProtection sheet="1" autoFilter="0" formatColumns="0" formatRows="0" objects="1" scenarios="1" spinCount="100000" saltValue="uYo1W5EuLJc3YqYNbeenx5i0kkvmeD3JWIz+ZeP4RZDo/7xMGw2Eo+hFXBK60/EeyPCUON790fuYU8YUZ6o+EQ==" hashValue="LEthq57NVPRk1Do8FcZtE1rMBuxQwfUYmr4jsn/zdCGPe4WWnqwMkoUv3AQHYWYt1q3MsFMki5p1eB+TfGs5gw==" algorithmName="SHA-512" password="CC35"/>
  <autoFilter ref="C119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168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410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ROUND((SUM(BE120:BE139)),  2)</f>
        <v>0</v>
      </c>
      <c r="G35" s="37"/>
      <c r="H35" s="37"/>
      <c r="I35" s="163">
        <v>0.20999999999999999</v>
      </c>
      <c r="J35" s="162">
        <f>ROUND(((SUM(BE120:BE139))*I35),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ROUND((SUM(BF120:BF139)),  2)</f>
        <v>0</v>
      </c>
      <c r="G36" s="37"/>
      <c r="H36" s="37"/>
      <c r="I36" s="163">
        <v>0.14999999999999999</v>
      </c>
      <c r="J36" s="162">
        <f>ROUND(((SUM(BF120:BF139))*I36),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ROUND((SUM(BG120:BG139)),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ROUND((SUM(BH120:BH139)),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ROUND((SUM(BI120:BI139)),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168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A.1.3 - Přeprava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168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A.1.3 - Přeprava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SUM(P121:P139)</f>
        <v>0</v>
      </c>
      <c r="Q120" s="103"/>
      <c r="R120" s="195">
        <f>SUM(R121:R139)</f>
        <v>0</v>
      </c>
      <c r="S120" s="103"/>
      <c r="T120" s="196">
        <f>SUM(T121:T139)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SUM(BK121:BK139)</f>
        <v>0</v>
      </c>
    </row>
    <row r="121" s="2" customFormat="1" ht="33" customHeight="1">
      <c r="A121" s="37"/>
      <c r="B121" s="38"/>
      <c r="C121" s="198" t="s">
        <v>86</v>
      </c>
      <c r="D121" s="198" t="s">
        <v>189</v>
      </c>
      <c r="E121" s="199" t="s">
        <v>411</v>
      </c>
      <c r="F121" s="200" t="s">
        <v>412</v>
      </c>
      <c r="G121" s="201" t="s">
        <v>213</v>
      </c>
      <c r="H121" s="202">
        <v>265.24099999999999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214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214</v>
      </c>
      <c r="BM121" s="209" t="s">
        <v>413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414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415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39"/>
      <c r="D124" s="211" t="s">
        <v>224</v>
      </c>
      <c r="E124" s="39"/>
      <c r="F124" s="216" t="s">
        <v>416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224</v>
      </c>
      <c r="AU124" s="16" t="s">
        <v>79</v>
      </c>
    </row>
    <row r="125" s="10" customFormat="1">
      <c r="A125" s="10"/>
      <c r="B125" s="217"/>
      <c r="C125" s="218"/>
      <c r="D125" s="211" t="s">
        <v>207</v>
      </c>
      <c r="E125" s="219" t="s">
        <v>1</v>
      </c>
      <c r="F125" s="220" t="s">
        <v>417</v>
      </c>
      <c r="G125" s="218"/>
      <c r="H125" s="221">
        <v>265.24099999999999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27" t="s">
        <v>207</v>
      </c>
      <c r="AU125" s="227" t="s">
        <v>79</v>
      </c>
      <c r="AV125" s="10" t="s">
        <v>88</v>
      </c>
      <c r="AW125" s="10" t="s">
        <v>34</v>
      </c>
      <c r="AX125" s="10" t="s">
        <v>86</v>
      </c>
      <c r="AY125" s="227" t="s">
        <v>195</v>
      </c>
    </row>
    <row r="126" s="2" customFormat="1">
      <c r="A126" s="37"/>
      <c r="B126" s="38"/>
      <c r="C126" s="198" t="s">
        <v>210</v>
      </c>
      <c r="D126" s="198" t="s">
        <v>189</v>
      </c>
      <c r="E126" s="199" t="s">
        <v>418</v>
      </c>
      <c r="F126" s="200" t="s">
        <v>419</v>
      </c>
      <c r="G126" s="201" t="s">
        <v>213</v>
      </c>
      <c r="H126" s="202">
        <v>10.885</v>
      </c>
      <c r="I126" s="203"/>
      <c r="J126" s="204">
        <f>ROUND(I126*H126,2)</f>
        <v>0</v>
      </c>
      <c r="K126" s="200" t="s">
        <v>193</v>
      </c>
      <c r="L126" s="43"/>
      <c r="M126" s="205" t="s">
        <v>1</v>
      </c>
      <c r="N126" s="206" t="s">
        <v>44</v>
      </c>
      <c r="O126" s="90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9" t="s">
        <v>214</v>
      </c>
      <c r="AT126" s="209" t="s">
        <v>189</v>
      </c>
      <c r="AU126" s="209" t="s">
        <v>79</v>
      </c>
      <c r="AY126" s="16" t="s">
        <v>195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6" t="s">
        <v>86</v>
      </c>
      <c r="BK126" s="210">
        <f>ROUND(I126*H126,2)</f>
        <v>0</v>
      </c>
      <c r="BL126" s="16" t="s">
        <v>214</v>
      </c>
      <c r="BM126" s="209" t="s">
        <v>420</v>
      </c>
    </row>
    <row r="127" s="2" customFormat="1">
      <c r="A127" s="37"/>
      <c r="B127" s="38"/>
      <c r="C127" s="39"/>
      <c r="D127" s="211" t="s">
        <v>197</v>
      </c>
      <c r="E127" s="39"/>
      <c r="F127" s="212" t="s">
        <v>421</v>
      </c>
      <c r="G127" s="39"/>
      <c r="H127" s="39"/>
      <c r="I127" s="213"/>
      <c r="J127" s="39"/>
      <c r="K127" s="39"/>
      <c r="L127" s="43"/>
      <c r="M127" s="214"/>
      <c r="N127" s="21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197</v>
      </c>
      <c r="AU127" s="16" t="s">
        <v>79</v>
      </c>
    </row>
    <row r="128" s="2" customFormat="1">
      <c r="A128" s="37"/>
      <c r="B128" s="38"/>
      <c r="C128" s="39"/>
      <c r="D128" s="211" t="s">
        <v>199</v>
      </c>
      <c r="E128" s="39"/>
      <c r="F128" s="216" t="s">
        <v>415</v>
      </c>
      <c r="G128" s="39"/>
      <c r="H128" s="39"/>
      <c r="I128" s="213"/>
      <c r="J128" s="39"/>
      <c r="K128" s="39"/>
      <c r="L128" s="43"/>
      <c r="M128" s="214"/>
      <c r="N128" s="21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199</v>
      </c>
      <c r="AU128" s="16" t="s">
        <v>79</v>
      </c>
    </row>
    <row r="129" s="2" customFormat="1">
      <c r="A129" s="37"/>
      <c r="B129" s="38"/>
      <c r="C129" s="39"/>
      <c r="D129" s="211" t="s">
        <v>224</v>
      </c>
      <c r="E129" s="39"/>
      <c r="F129" s="216" t="s">
        <v>422</v>
      </c>
      <c r="G129" s="39"/>
      <c r="H129" s="39"/>
      <c r="I129" s="213"/>
      <c r="J129" s="39"/>
      <c r="K129" s="39"/>
      <c r="L129" s="43"/>
      <c r="M129" s="214"/>
      <c r="N129" s="21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224</v>
      </c>
      <c r="AU129" s="16" t="s">
        <v>79</v>
      </c>
    </row>
    <row r="130" s="10" customFormat="1">
      <c r="A130" s="10"/>
      <c r="B130" s="217"/>
      <c r="C130" s="218"/>
      <c r="D130" s="211" t="s">
        <v>207</v>
      </c>
      <c r="E130" s="219" t="s">
        <v>1</v>
      </c>
      <c r="F130" s="220" t="s">
        <v>423</v>
      </c>
      <c r="G130" s="218"/>
      <c r="H130" s="221">
        <v>10.885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7" t="s">
        <v>207</v>
      </c>
      <c r="AU130" s="227" t="s">
        <v>79</v>
      </c>
      <c r="AV130" s="10" t="s">
        <v>88</v>
      </c>
      <c r="AW130" s="10" t="s">
        <v>34</v>
      </c>
      <c r="AX130" s="10" t="s">
        <v>86</v>
      </c>
      <c r="AY130" s="227" t="s">
        <v>195</v>
      </c>
    </row>
    <row r="131" s="2" customFormat="1" ht="66.75" customHeight="1">
      <c r="A131" s="37"/>
      <c r="B131" s="38"/>
      <c r="C131" s="198" t="s">
        <v>226</v>
      </c>
      <c r="D131" s="198" t="s">
        <v>189</v>
      </c>
      <c r="E131" s="199" t="s">
        <v>424</v>
      </c>
      <c r="F131" s="200" t="s">
        <v>425</v>
      </c>
      <c r="G131" s="201" t="s">
        <v>213</v>
      </c>
      <c r="H131" s="202">
        <v>8.0800000000000001</v>
      </c>
      <c r="I131" s="203"/>
      <c r="J131" s="204">
        <f>ROUND(I131*H131,2)</f>
        <v>0</v>
      </c>
      <c r="K131" s="200" t="s">
        <v>193</v>
      </c>
      <c r="L131" s="43"/>
      <c r="M131" s="205" t="s">
        <v>1</v>
      </c>
      <c r="N131" s="206" t="s">
        <v>44</v>
      </c>
      <c r="O131" s="90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9" t="s">
        <v>214</v>
      </c>
      <c r="AT131" s="209" t="s">
        <v>189</v>
      </c>
      <c r="AU131" s="209" t="s">
        <v>79</v>
      </c>
      <c r="AY131" s="16" t="s">
        <v>195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6" t="s">
        <v>86</v>
      </c>
      <c r="BK131" s="210">
        <f>ROUND(I131*H131,2)</f>
        <v>0</v>
      </c>
      <c r="BL131" s="16" t="s">
        <v>214</v>
      </c>
      <c r="BM131" s="209" t="s">
        <v>426</v>
      </c>
    </row>
    <row r="132" s="2" customFormat="1">
      <c r="A132" s="37"/>
      <c r="B132" s="38"/>
      <c r="C132" s="39"/>
      <c r="D132" s="211" t="s">
        <v>197</v>
      </c>
      <c r="E132" s="39"/>
      <c r="F132" s="212" t="s">
        <v>427</v>
      </c>
      <c r="G132" s="39"/>
      <c r="H132" s="39"/>
      <c r="I132" s="213"/>
      <c r="J132" s="39"/>
      <c r="K132" s="39"/>
      <c r="L132" s="43"/>
      <c r="M132" s="214"/>
      <c r="N132" s="21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197</v>
      </c>
      <c r="AU132" s="16" t="s">
        <v>79</v>
      </c>
    </row>
    <row r="133" s="2" customFormat="1">
      <c r="A133" s="37"/>
      <c r="B133" s="38"/>
      <c r="C133" s="39"/>
      <c r="D133" s="211" t="s">
        <v>199</v>
      </c>
      <c r="E133" s="39"/>
      <c r="F133" s="216" t="s">
        <v>428</v>
      </c>
      <c r="G133" s="39"/>
      <c r="H133" s="39"/>
      <c r="I133" s="213"/>
      <c r="J133" s="39"/>
      <c r="K133" s="39"/>
      <c r="L133" s="43"/>
      <c r="M133" s="214"/>
      <c r="N133" s="21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199</v>
      </c>
      <c r="AU133" s="16" t="s">
        <v>79</v>
      </c>
    </row>
    <row r="134" s="2" customFormat="1">
      <c r="A134" s="37"/>
      <c r="B134" s="38"/>
      <c r="C134" s="39"/>
      <c r="D134" s="211" t="s">
        <v>224</v>
      </c>
      <c r="E134" s="39"/>
      <c r="F134" s="216" t="s">
        <v>429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224</v>
      </c>
      <c r="AU134" s="16" t="s">
        <v>79</v>
      </c>
    </row>
    <row r="135" s="10" customFormat="1">
      <c r="A135" s="10"/>
      <c r="B135" s="217"/>
      <c r="C135" s="218"/>
      <c r="D135" s="211" t="s">
        <v>207</v>
      </c>
      <c r="E135" s="219" t="s">
        <v>1</v>
      </c>
      <c r="F135" s="220" t="s">
        <v>430</v>
      </c>
      <c r="G135" s="218"/>
      <c r="H135" s="221">
        <v>8.0800000000000001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7" t="s">
        <v>207</v>
      </c>
      <c r="AU135" s="227" t="s">
        <v>79</v>
      </c>
      <c r="AV135" s="10" t="s">
        <v>88</v>
      </c>
      <c r="AW135" s="10" t="s">
        <v>34</v>
      </c>
      <c r="AX135" s="10" t="s">
        <v>86</v>
      </c>
      <c r="AY135" s="227" t="s">
        <v>195</v>
      </c>
    </row>
    <row r="136" s="2" customFormat="1">
      <c r="A136" s="37"/>
      <c r="B136" s="38"/>
      <c r="C136" s="198" t="s">
        <v>194</v>
      </c>
      <c r="D136" s="198" t="s">
        <v>189</v>
      </c>
      <c r="E136" s="199" t="s">
        <v>431</v>
      </c>
      <c r="F136" s="200" t="s">
        <v>432</v>
      </c>
      <c r="G136" s="201" t="s">
        <v>299</v>
      </c>
      <c r="H136" s="202">
        <v>2</v>
      </c>
      <c r="I136" s="203"/>
      <c r="J136" s="204">
        <f>ROUND(I136*H136,2)</f>
        <v>0</v>
      </c>
      <c r="K136" s="200" t="s">
        <v>193</v>
      </c>
      <c r="L136" s="43"/>
      <c r="M136" s="205" t="s">
        <v>1</v>
      </c>
      <c r="N136" s="206" t="s">
        <v>44</v>
      </c>
      <c r="O136" s="90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9" t="s">
        <v>214</v>
      </c>
      <c r="AT136" s="209" t="s">
        <v>189</v>
      </c>
      <c r="AU136" s="209" t="s">
        <v>79</v>
      </c>
      <c r="AY136" s="16" t="s">
        <v>195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6" t="s">
        <v>86</v>
      </c>
      <c r="BK136" s="210">
        <f>ROUND(I136*H136,2)</f>
        <v>0</v>
      </c>
      <c r="BL136" s="16" t="s">
        <v>214</v>
      </c>
      <c r="BM136" s="209" t="s">
        <v>433</v>
      </c>
    </row>
    <row r="137" s="2" customFormat="1">
      <c r="A137" s="37"/>
      <c r="B137" s="38"/>
      <c r="C137" s="39"/>
      <c r="D137" s="211" t="s">
        <v>197</v>
      </c>
      <c r="E137" s="39"/>
      <c r="F137" s="212" t="s">
        <v>434</v>
      </c>
      <c r="G137" s="39"/>
      <c r="H137" s="39"/>
      <c r="I137" s="213"/>
      <c r="J137" s="39"/>
      <c r="K137" s="39"/>
      <c r="L137" s="43"/>
      <c r="M137" s="214"/>
      <c r="N137" s="21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197</v>
      </c>
      <c r="AU137" s="16" t="s">
        <v>79</v>
      </c>
    </row>
    <row r="138" s="2" customFormat="1">
      <c r="A138" s="37"/>
      <c r="B138" s="38"/>
      <c r="C138" s="39"/>
      <c r="D138" s="211" t="s">
        <v>199</v>
      </c>
      <c r="E138" s="39"/>
      <c r="F138" s="216" t="s">
        <v>435</v>
      </c>
      <c r="G138" s="39"/>
      <c r="H138" s="39"/>
      <c r="I138" s="213"/>
      <c r="J138" s="39"/>
      <c r="K138" s="39"/>
      <c r="L138" s="43"/>
      <c r="M138" s="214"/>
      <c r="N138" s="21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199</v>
      </c>
      <c r="AU138" s="16" t="s">
        <v>79</v>
      </c>
    </row>
    <row r="139" s="2" customFormat="1">
      <c r="A139" s="37"/>
      <c r="B139" s="38"/>
      <c r="C139" s="39"/>
      <c r="D139" s="211" t="s">
        <v>224</v>
      </c>
      <c r="E139" s="39"/>
      <c r="F139" s="216" t="s">
        <v>436</v>
      </c>
      <c r="G139" s="39"/>
      <c r="H139" s="39"/>
      <c r="I139" s="213"/>
      <c r="J139" s="39"/>
      <c r="K139" s="39"/>
      <c r="L139" s="43"/>
      <c r="M139" s="252"/>
      <c r="N139" s="253"/>
      <c r="O139" s="254"/>
      <c r="P139" s="254"/>
      <c r="Q139" s="254"/>
      <c r="R139" s="254"/>
      <c r="S139" s="254"/>
      <c r="T139" s="255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224</v>
      </c>
      <c r="AU139" s="16" t="s">
        <v>79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D54/Q3J5DDUgH61+3vCL2wEkCpMhgB/eJmjVx/ieKQWa1EH7AfIVdlFbLVaFlGCr7CgPGYfy6TRmosqH4jYBOA==" hashValue="lfnzeuepJ/XcASy+yHCUL+BqhKpDwY8aeNNSPBuqQlBRerCIecDq5+aEr6x7p00Bf/ZaC/EDoOUcMw/sHW6nZg==" algorithmName="SHA-512" password="CC35"/>
  <autoFilter ref="C119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437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438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ROUND((SUM(BE120:BE180)),  2)</f>
        <v>0</v>
      </c>
      <c r="G35" s="37"/>
      <c r="H35" s="37"/>
      <c r="I35" s="163">
        <v>0.20999999999999999</v>
      </c>
      <c r="J35" s="162">
        <f>ROUND(((SUM(BE120:BE180))*I35),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ROUND((SUM(BF120:BF180)),  2)</f>
        <v>0</v>
      </c>
      <c r="G36" s="37"/>
      <c r="H36" s="37"/>
      <c r="I36" s="163">
        <v>0.14999999999999999</v>
      </c>
      <c r="J36" s="162">
        <f>ROUND(((SUM(BF120:BF180))*I36),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ROUND((SUM(BG120:BG180)),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ROUND((SUM(BH120:BH180)),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ROUND((SUM(BI120:BI180)),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437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A.2.1 - Práce na přejezdu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437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A.2.1 - Práce na přejezdu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SUM(P121:P180)</f>
        <v>0</v>
      </c>
      <c r="Q120" s="103"/>
      <c r="R120" s="195">
        <f>SUM(R121:R180)</f>
        <v>16.866312000000001</v>
      </c>
      <c r="S120" s="103"/>
      <c r="T120" s="196">
        <f>SUM(T121:T180)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SUM(BK121:BK180)</f>
        <v>0</v>
      </c>
    </row>
    <row r="121" s="2" customFormat="1" ht="21.75" customHeight="1">
      <c r="A121" s="37"/>
      <c r="B121" s="38"/>
      <c r="C121" s="198" t="s">
        <v>86</v>
      </c>
      <c r="D121" s="198" t="s">
        <v>189</v>
      </c>
      <c r="E121" s="199" t="s">
        <v>190</v>
      </c>
      <c r="F121" s="200" t="s">
        <v>191</v>
      </c>
      <c r="G121" s="201" t="s">
        <v>192</v>
      </c>
      <c r="H121" s="202">
        <v>6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194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439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198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200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198" t="s">
        <v>88</v>
      </c>
      <c r="D124" s="198" t="s">
        <v>189</v>
      </c>
      <c r="E124" s="199" t="s">
        <v>201</v>
      </c>
      <c r="F124" s="200" t="s">
        <v>202</v>
      </c>
      <c r="G124" s="201" t="s">
        <v>203</v>
      </c>
      <c r="H124" s="202">
        <v>32.340000000000003</v>
      </c>
      <c r="I124" s="203"/>
      <c r="J124" s="204">
        <f>ROUND(I124*H124,2)</f>
        <v>0</v>
      </c>
      <c r="K124" s="200" t="s">
        <v>193</v>
      </c>
      <c r="L124" s="43"/>
      <c r="M124" s="205" t="s">
        <v>1</v>
      </c>
      <c r="N124" s="206" t="s">
        <v>44</v>
      </c>
      <c r="O124" s="90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194</v>
      </c>
      <c r="AT124" s="209" t="s">
        <v>189</v>
      </c>
      <c r="AU124" s="209" t="s">
        <v>79</v>
      </c>
      <c r="AY124" s="16" t="s">
        <v>195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86</v>
      </c>
      <c r="BK124" s="210">
        <f>ROUND(I124*H124,2)</f>
        <v>0</v>
      </c>
      <c r="BL124" s="16" t="s">
        <v>194</v>
      </c>
      <c r="BM124" s="209" t="s">
        <v>440</v>
      </c>
    </row>
    <row r="125" s="2" customFormat="1">
      <c r="A125" s="37"/>
      <c r="B125" s="38"/>
      <c r="C125" s="39"/>
      <c r="D125" s="211" t="s">
        <v>197</v>
      </c>
      <c r="E125" s="39"/>
      <c r="F125" s="212" t="s">
        <v>205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197</v>
      </c>
      <c r="AU125" s="16" t="s">
        <v>79</v>
      </c>
    </row>
    <row r="126" s="2" customFormat="1">
      <c r="A126" s="37"/>
      <c r="B126" s="38"/>
      <c r="C126" s="39"/>
      <c r="D126" s="211" t="s">
        <v>199</v>
      </c>
      <c r="E126" s="39"/>
      <c r="F126" s="216" t="s">
        <v>206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199</v>
      </c>
      <c r="AU126" s="16" t="s">
        <v>79</v>
      </c>
    </row>
    <row r="127" s="2" customFormat="1">
      <c r="A127" s="37"/>
      <c r="B127" s="38"/>
      <c r="C127" s="39"/>
      <c r="D127" s="211" t="s">
        <v>224</v>
      </c>
      <c r="E127" s="39"/>
      <c r="F127" s="216" t="s">
        <v>441</v>
      </c>
      <c r="G127" s="39"/>
      <c r="H127" s="39"/>
      <c r="I127" s="213"/>
      <c r="J127" s="39"/>
      <c r="K127" s="39"/>
      <c r="L127" s="43"/>
      <c r="M127" s="214"/>
      <c r="N127" s="21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224</v>
      </c>
      <c r="AU127" s="16" t="s">
        <v>79</v>
      </c>
    </row>
    <row r="128" s="10" customFormat="1">
      <c r="A128" s="10"/>
      <c r="B128" s="217"/>
      <c r="C128" s="218"/>
      <c r="D128" s="211" t="s">
        <v>207</v>
      </c>
      <c r="E128" s="219" t="s">
        <v>1</v>
      </c>
      <c r="F128" s="220" t="s">
        <v>442</v>
      </c>
      <c r="G128" s="218"/>
      <c r="H128" s="221">
        <v>32.340000000000003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7" t="s">
        <v>207</v>
      </c>
      <c r="AU128" s="227" t="s">
        <v>79</v>
      </c>
      <c r="AV128" s="10" t="s">
        <v>88</v>
      </c>
      <c r="AW128" s="10" t="s">
        <v>34</v>
      </c>
      <c r="AX128" s="10" t="s">
        <v>86</v>
      </c>
      <c r="AY128" s="227" t="s">
        <v>195</v>
      </c>
    </row>
    <row r="129" s="2" customFormat="1">
      <c r="A129" s="37"/>
      <c r="B129" s="38"/>
      <c r="C129" s="198" t="s">
        <v>210</v>
      </c>
      <c r="D129" s="198" t="s">
        <v>189</v>
      </c>
      <c r="E129" s="199" t="s">
        <v>211</v>
      </c>
      <c r="F129" s="200" t="s">
        <v>212</v>
      </c>
      <c r="G129" s="201" t="s">
        <v>213</v>
      </c>
      <c r="H129" s="202">
        <v>15.523</v>
      </c>
      <c r="I129" s="203"/>
      <c r="J129" s="204">
        <f>ROUND(I129*H129,2)</f>
        <v>0</v>
      </c>
      <c r="K129" s="200" t="s">
        <v>193</v>
      </c>
      <c r="L129" s="43"/>
      <c r="M129" s="205" t="s">
        <v>1</v>
      </c>
      <c r="N129" s="206" t="s">
        <v>44</v>
      </c>
      <c r="O129" s="90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9" t="s">
        <v>214</v>
      </c>
      <c r="AT129" s="209" t="s">
        <v>189</v>
      </c>
      <c r="AU129" s="209" t="s">
        <v>79</v>
      </c>
      <c r="AY129" s="16" t="s">
        <v>195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6" t="s">
        <v>86</v>
      </c>
      <c r="BK129" s="210">
        <f>ROUND(I129*H129,2)</f>
        <v>0</v>
      </c>
      <c r="BL129" s="16" t="s">
        <v>214</v>
      </c>
      <c r="BM129" s="209" t="s">
        <v>443</v>
      </c>
    </row>
    <row r="130" s="2" customFormat="1">
      <c r="A130" s="37"/>
      <c r="B130" s="38"/>
      <c r="C130" s="39"/>
      <c r="D130" s="211" t="s">
        <v>197</v>
      </c>
      <c r="E130" s="39"/>
      <c r="F130" s="212" t="s">
        <v>216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197</v>
      </c>
      <c r="AU130" s="16" t="s">
        <v>79</v>
      </c>
    </row>
    <row r="131" s="2" customFormat="1">
      <c r="A131" s="37"/>
      <c r="B131" s="38"/>
      <c r="C131" s="39"/>
      <c r="D131" s="211" t="s">
        <v>199</v>
      </c>
      <c r="E131" s="39"/>
      <c r="F131" s="216" t="s">
        <v>217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199</v>
      </c>
      <c r="AU131" s="16" t="s">
        <v>79</v>
      </c>
    </row>
    <row r="132" s="10" customFormat="1">
      <c r="A132" s="10"/>
      <c r="B132" s="217"/>
      <c r="C132" s="218"/>
      <c r="D132" s="211" t="s">
        <v>207</v>
      </c>
      <c r="E132" s="219" t="s">
        <v>1</v>
      </c>
      <c r="F132" s="220" t="s">
        <v>444</v>
      </c>
      <c r="G132" s="218"/>
      <c r="H132" s="221">
        <v>15.523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7" t="s">
        <v>207</v>
      </c>
      <c r="AU132" s="227" t="s">
        <v>79</v>
      </c>
      <c r="AV132" s="10" t="s">
        <v>88</v>
      </c>
      <c r="AW132" s="10" t="s">
        <v>34</v>
      </c>
      <c r="AX132" s="10" t="s">
        <v>86</v>
      </c>
      <c r="AY132" s="227" t="s">
        <v>195</v>
      </c>
    </row>
    <row r="133" s="2" customFormat="1">
      <c r="A133" s="37"/>
      <c r="B133" s="38"/>
      <c r="C133" s="198" t="s">
        <v>194</v>
      </c>
      <c r="D133" s="198" t="s">
        <v>189</v>
      </c>
      <c r="E133" s="199" t="s">
        <v>233</v>
      </c>
      <c r="F133" s="200" t="s">
        <v>234</v>
      </c>
      <c r="G133" s="201" t="s">
        <v>192</v>
      </c>
      <c r="H133" s="202">
        <v>7.2000000000000002</v>
      </c>
      <c r="I133" s="203"/>
      <c r="J133" s="204">
        <f>ROUND(I133*H133,2)</f>
        <v>0</v>
      </c>
      <c r="K133" s="200" t="s">
        <v>193</v>
      </c>
      <c r="L133" s="43"/>
      <c r="M133" s="205" t="s">
        <v>1</v>
      </c>
      <c r="N133" s="206" t="s">
        <v>44</v>
      </c>
      <c r="O133" s="90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9" t="s">
        <v>194</v>
      </c>
      <c r="AT133" s="209" t="s">
        <v>189</v>
      </c>
      <c r="AU133" s="209" t="s">
        <v>79</v>
      </c>
      <c r="AY133" s="16" t="s">
        <v>195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6" t="s">
        <v>86</v>
      </c>
      <c r="BK133" s="210">
        <f>ROUND(I133*H133,2)</f>
        <v>0</v>
      </c>
      <c r="BL133" s="16" t="s">
        <v>194</v>
      </c>
      <c r="BM133" s="209" t="s">
        <v>445</v>
      </c>
    </row>
    <row r="134" s="2" customFormat="1">
      <c r="A134" s="37"/>
      <c r="B134" s="38"/>
      <c r="C134" s="39"/>
      <c r="D134" s="211" t="s">
        <v>197</v>
      </c>
      <c r="E134" s="39"/>
      <c r="F134" s="212" t="s">
        <v>236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197</v>
      </c>
      <c r="AU134" s="16" t="s">
        <v>79</v>
      </c>
    </row>
    <row r="135" s="2" customFormat="1">
      <c r="A135" s="37"/>
      <c r="B135" s="38"/>
      <c r="C135" s="39"/>
      <c r="D135" s="211" t="s">
        <v>199</v>
      </c>
      <c r="E135" s="39"/>
      <c r="F135" s="216" t="s">
        <v>237</v>
      </c>
      <c r="G135" s="39"/>
      <c r="H135" s="39"/>
      <c r="I135" s="213"/>
      <c r="J135" s="39"/>
      <c r="K135" s="39"/>
      <c r="L135" s="43"/>
      <c r="M135" s="214"/>
      <c r="N135" s="21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199</v>
      </c>
      <c r="AU135" s="16" t="s">
        <v>79</v>
      </c>
    </row>
    <row r="136" s="2" customFormat="1">
      <c r="A136" s="37"/>
      <c r="B136" s="38"/>
      <c r="C136" s="39"/>
      <c r="D136" s="211" t="s">
        <v>224</v>
      </c>
      <c r="E136" s="39"/>
      <c r="F136" s="216" t="s">
        <v>446</v>
      </c>
      <c r="G136" s="39"/>
      <c r="H136" s="39"/>
      <c r="I136" s="213"/>
      <c r="J136" s="39"/>
      <c r="K136" s="39"/>
      <c r="L136" s="43"/>
      <c r="M136" s="214"/>
      <c r="N136" s="21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224</v>
      </c>
      <c r="AU136" s="16" t="s">
        <v>79</v>
      </c>
    </row>
    <row r="137" s="10" customFormat="1">
      <c r="A137" s="10"/>
      <c r="B137" s="217"/>
      <c r="C137" s="218"/>
      <c r="D137" s="211" t="s">
        <v>207</v>
      </c>
      <c r="E137" s="219" t="s">
        <v>1</v>
      </c>
      <c r="F137" s="220" t="s">
        <v>447</v>
      </c>
      <c r="G137" s="218"/>
      <c r="H137" s="221">
        <v>7.2000000000000002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7" t="s">
        <v>207</v>
      </c>
      <c r="AU137" s="227" t="s">
        <v>79</v>
      </c>
      <c r="AV137" s="10" t="s">
        <v>88</v>
      </c>
      <c r="AW137" s="10" t="s">
        <v>34</v>
      </c>
      <c r="AX137" s="10" t="s">
        <v>86</v>
      </c>
      <c r="AY137" s="227" t="s">
        <v>195</v>
      </c>
    </row>
    <row r="138" s="2" customFormat="1" ht="21.75" customHeight="1">
      <c r="A138" s="37"/>
      <c r="B138" s="38"/>
      <c r="C138" s="198" t="s">
        <v>226</v>
      </c>
      <c r="D138" s="198" t="s">
        <v>189</v>
      </c>
      <c r="E138" s="199" t="s">
        <v>246</v>
      </c>
      <c r="F138" s="200" t="s">
        <v>247</v>
      </c>
      <c r="G138" s="201" t="s">
        <v>248</v>
      </c>
      <c r="H138" s="202">
        <v>4.5</v>
      </c>
      <c r="I138" s="203"/>
      <c r="J138" s="204">
        <f>ROUND(I138*H138,2)</f>
        <v>0</v>
      </c>
      <c r="K138" s="200" t="s">
        <v>193</v>
      </c>
      <c r="L138" s="43"/>
      <c r="M138" s="205" t="s">
        <v>1</v>
      </c>
      <c r="N138" s="206" t="s">
        <v>44</v>
      </c>
      <c r="O138" s="90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9" t="s">
        <v>194</v>
      </c>
      <c r="AT138" s="209" t="s">
        <v>189</v>
      </c>
      <c r="AU138" s="209" t="s">
        <v>79</v>
      </c>
      <c r="AY138" s="16" t="s">
        <v>195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6" t="s">
        <v>86</v>
      </c>
      <c r="BK138" s="210">
        <f>ROUND(I138*H138,2)</f>
        <v>0</v>
      </c>
      <c r="BL138" s="16" t="s">
        <v>194</v>
      </c>
      <c r="BM138" s="209" t="s">
        <v>448</v>
      </c>
    </row>
    <row r="139" s="2" customFormat="1">
      <c r="A139" s="37"/>
      <c r="B139" s="38"/>
      <c r="C139" s="39"/>
      <c r="D139" s="211" t="s">
        <v>197</v>
      </c>
      <c r="E139" s="39"/>
      <c r="F139" s="212" t="s">
        <v>250</v>
      </c>
      <c r="G139" s="39"/>
      <c r="H139" s="39"/>
      <c r="I139" s="213"/>
      <c r="J139" s="39"/>
      <c r="K139" s="39"/>
      <c r="L139" s="43"/>
      <c r="M139" s="214"/>
      <c r="N139" s="21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197</v>
      </c>
      <c r="AU139" s="16" t="s">
        <v>79</v>
      </c>
    </row>
    <row r="140" s="2" customFormat="1">
      <c r="A140" s="37"/>
      <c r="B140" s="38"/>
      <c r="C140" s="39"/>
      <c r="D140" s="211" t="s">
        <v>199</v>
      </c>
      <c r="E140" s="39"/>
      <c r="F140" s="216" t="s">
        <v>251</v>
      </c>
      <c r="G140" s="39"/>
      <c r="H140" s="39"/>
      <c r="I140" s="213"/>
      <c r="J140" s="39"/>
      <c r="K140" s="39"/>
      <c r="L140" s="43"/>
      <c r="M140" s="214"/>
      <c r="N140" s="21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199</v>
      </c>
      <c r="AU140" s="16" t="s">
        <v>79</v>
      </c>
    </row>
    <row r="141" s="10" customFormat="1">
      <c r="A141" s="10"/>
      <c r="B141" s="217"/>
      <c r="C141" s="218"/>
      <c r="D141" s="211" t="s">
        <v>207</v>
      </c>
      <c r="E141" s="219" t="s">
        <v>1</v>
      </c>
      <c r="F141" s="220" t="s">
        <v>449</v>
      </c>
      <c r="G141" s="218"/>
      <c r="H141" s="221">
        <v>4.5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7" t="s">
        <v>207</v>
      </c>
      <c r="AU141" s="227" t="s">
        <v>79</v>
      </c>
      <c r="AV141" s="10" t="s">
        <v>88</v>
      </c>
      <c r="AW141" s="10" t="s">
        <v>34</v>
      </c>
      <c r="AX141" s="10" t="s">
        <v>86</v>
      </c>
      <c r="AY141" s="227" t="s">
        <v>195</v>
      </c>
    </row>
    <row r="142" s="2" customFormat="1" ht="21.75" customHeight="1">
      <c r="A142" s="37"/>
      <c r="B142" s="38"/>
      <c r="C142" s="198" t="s">
        <v>232</v>
      </c>
      <c r="D142" s="198" t="s">
        <v>189</v>
      </c>
      <c r="E142" s="199" t="s">
        <v>257</v>
      </c>
      <c r="F142" s="200" t="s">
        <v>258</v>
      </c>
      <c r="G142" s="201" t="s">
        <v>213</v>
      </c>
      <c r="H142" s="202">
        <v>8.0999999999999996</v>
      </c>
      <c r="I142" s="203"/>
      <c r="J142" s="204">
        <f>ROUND(I142*H142,2)</f>
        <v>0</v>
      </c>
      <c r="K142" s="200" t="s">
        <v>193</v>
      </c>
      <c r="L142" s="43"/>
      <c r="M142" s="205" t="s">
        <v>1</v>
      </c>
      <c r="N142" s="206" t="s">
        <v>44</v>
      </c>
      <c r="O142" s="90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9" t="s">
        <v>214</v>
      </c>
      <c r="AT142" s="209" t="s">
        <v>189</v>
      </c>
      <c r="AU142" s="209" t="s">
        <v>79</v>
      </c>
      <c r="AY142" s="16" t="s">
        <v>195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6" t="s">
        <v>86</v>
      </c>
      <c r="BK142" s="210">
        <f>ROUND(I142*H142,2)</f>
        <v>0</v>
      </c>
      <c r="BL142" s="16" t="s">
        <v>214</v>
      </c>
      <c r="BM142" s="209" t="s">
        <v>450</v>
      </c>
    </row>
    <row r="143" s="2" customFormat="1">
      <c r="A143" s="37"/>
      <c r="B143" s="38"/>
      <c r="C143" s="39"/>
      <c r="D143" s="211" t="s">
        <v>197</v>
      </c>
      <c r="E143" s="39"/>
      <c r="F143" s="212" t="s">
        <v>260</v>
      </c>
      <c r="G143" s="39"/>
      <c r="H143" s="39"/>
      <c r="I143" s="213"/>
      <c r="J143" s="39"/>
      <c r="K143" s="39"/>
      <c r="L143" s="43"/>
      <c r="M143" s="214"/>
      <c r="N143" s="21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197</v>
      </c>
      <c r="AU143" s="16" t="s">
        <v>79</v>
      </c>
    </row>
    <row r="144" s="2" customFormat="1">
      <c r="A144" s="37"/>
      <c r="B144" s="38"/>
      <c r="C144" s="39"/>
      <c r="D144" s="211" t="s">
        <v>199</v>
      </c>
      <c r="E144" s="39"/>
      <c r="F144" s="216" t="s">
        <v>217</v>
      </c>
      <c r="G144" s="39"/>
      <c r="H144" s="39"/>
      <c r="I144" s="213"/>
      <c r="J144" s="39"/>
      <c r="K144" s="39"/>
      <c r="L144" s="43"/>
      <c r="M144" s="214"/>
      <c r="N144" s="21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199</v>
      </c>
      <c r="AU144" s="16" t="s">
        <v>79</v>
      </c>
    </row>
    <row r="145" s="10" customFormat="1">
      <c r="A145" s="10"/>
      <c r="B145" s="217"/>
      <c r="C145" s="218"/>
      <c r="D145" s="211" t="s">
        <v>207</v>
      </c>
      <c r="E145" s="219" t="s">
        <v>1</v>
      </c>
      <c r="F145" s="220" t="s">
        <v>451</v>
      </c>
      <c r="G145" s="218"/>
      <c r="H145" s="221">
        <v>8.0999999999999996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7" t="s">
        <v>207</v>
      </c>
      <c r="AU145" s="227" t="s">
        <v>79</v>
      </c>
      <c r="AV145" s="10" t="s">
        <v>88</v>
      </c>
      <c r="AW145" s="10" t="s">
        <v>34</v>
      </c>
      <c r="AX145" s="10" t="s">
        <v>86</v>
      </c>
      <c r="AY145" s="227" t="s">
        <v>195</v>
      </c>
    </row>
    <row r="146" s="2" customFormat="1">
      <c r="A146" s="37"/>
      <c r="B146" s="38"/>
      <c r="C146" s="198" t="s">
        <v>240</v>
      </c>
      <c r="D146" s="198" t="s">
        <v>189</v>
      </c>
      <c r="E146" s="199" t="s">
        <v>284</v>
      </c>
      <c r="F146" s="200" t="s">
        <v>285</v>
      </c>
      <c r="G146" s="201" t="s">
        <v>192</v>
      </c>
      <c r="H146" s="202">
        <v>7.2000000000000002</v>
      </c>
      <c r="I146" s="203"/>
      <c r="J146" s="204">
        <f>ROUND(I146*H146,2)</f>
        <v>0</v>
      </c>
      <c r="K146" s="200" t="s">
        <v>193</v>
      </c>
      <c r="L146" s="43"/>
      <c r="M146" s="205" t="s">
        <v>1</v>
      </c>
      <c r="N146" s="206" t="s">
        <v>44</v>
      </c>
      <c r="O146" s="90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9" t="s">
        <v>194</v>
      </c>
      <c r="AT146" s="209" t="s">
        <v>189</v>
      </c>
      <c r="AU146" s="209" t="s">
        <v>79</v>
      </c>
      <c r="AY146" s="16" t="s">
        <v>195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6" t="s">
        <v>86</v>
      </c>
      <c r="BK146" s="210">
        <f>ROUND(I146*H146,2)</f>
        <v>0</v>
      </c>
      <c r="BL146" s="16" t="s">
        <v>194</v>
      </c>
      <c r="BM146" s="209" t="s">
        <v>452</v>
      </c>
    </row>
    <row r="147" s="2" customFormat="1">
      <c r="A147" s="37"/>
      <c r="B147" s="38"/>
      <c r="C147" s="39"/>
      <c r="D147" s="211" t="s">
        <v>197</v>
      </c>
      <c r="E147" s="39"/>
      <c r="F147" s="212" t="s">
        <v>287</v>
      </c>
      <c r="G147" s="39"/>
      <c r="H147" s="39"/>
      <c r="I147" s="213"/>
      <c r="J147" s="39"/>
      <c r="K147" s="39"/>
      <c r="L147" s="43"/>
      <c r="M147" s="214"/>
      <c r="N147" s="21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197</v>
      </c>
      <c r="AU147" s="16" t="s">
        <v>79</v>
      </c>
    </row>
    <row r="148" s="2" customFormat="1">
      <c r="A148" s="37"/>
      <c r="B148" s="38"/>
      <c r="C148" s="39"/>
      <c r="D148" s="211" t="s">
        <v>199</v>
      </c>
      <c r="E148" s="39"/>
      <c r="F148" s="216" t="s">
        <v>288</v>
      </c>
      <c r="G148" s="39"/>
      <c r="H148" s="39"/>
      <c r="I148" s="213"/>
      <c r="J148" s="39"/>
      <c r="K148" s="39"/>
      <c r="L148" s="43"/>
      <c r="M148" s="214"/>
      <c r="N148" s="21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199</v>
      </c>
      <c r="AU148" s="16" t="s">
        <v>79</v>
      </c>
    </row>
    <row r="149" s="2" customFormat="1">
      <c r="A149" s="37"/>
      <c r="B149" s="38"/>
      <c r="C149" s="39"/>
      <c r="D149" s="211" t="s">
        <v>224</v>
      </c>
      <c r="E149" s="39"/>
      <c r="F149" s="216" t="s">
        <v>453</v>
      </c>
      <c r="G149" s="39"/>
      <c r="H149" s="39"/>
      <c r="I149" s="213"/>
      <c r="J149" s="39"/>
      <c r="K149" s="39"/>
      <c r="L149" s="43"/>
      <c r="M149" s="214"/>
      <c r="N149" s="21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224</v>
      </c>
      <c r="AU149" s="16" t="s">
        <v>79</v>
      </c>
    </row>
    <row r="150" s="2" customFormat="1">
      <c r="A150" s="37"/>
      <c r="B150" s="38"/>
      <c r="C150" s="198" t="s">
        <v>245</v>
      </c>
      <c r="D150" s="198" t="s">
        <v>189</v>
      </c>
      <c r="E150" s="199" t="s">
        <v>290</v>
      </c>
      <c r="F150" s="200" t="s">
        <v>291</v>
      </c>
      <c r="G150" s="201" t="s">
        <v>192</v>
      </c>
      <c r="H150" s="202">
        <v>15</v>
      </c>
      <c r="I150" s="203"/>
      <c r="J150" s="204">
        <f>ROUND(I150*H150,2)</f>
        <v>0</v>
      </c>
      <c r="K150" s="200" t="s">
        <v>193</v>
      </c>
      <c r="L150" s="43"/>
      <c r="M150" s="205" t="s">
        <v>1</v>
      </c>
      <c r="N150" s="206" t="s">
        <v>44</v>
      </c>
      <c r="O150" s="90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9" t="s">
        <v>194</v>
      </c>
      <c r="AT150" s="209" t="s">
        <v>189</v>
      </c>
      <c r="AU150" s="209" t="s">
        <v>79</v>
      </c>
      <c r="AY150" s="16" t="s">
        <v>195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6" t="s">
        <v>86</v>
      </c>
      <c r="BK150" s="210">
        <f>ROUND(I150*H150,2)</f>
        <v>0</v>
      </c>
      <c r="BL150" s="16" t="s">
        <v>194</v>
      </c>
      <c r="BM150" s="209" t="s">
        <v>454</v>
      </c>
    </row>
    <row r="151" s="2" customFormat="1">
      <c r="A151" s="37"/>
      <c r="B151" s="38"/>
      <c r="C151" s="39"/>
      <c r="D151" s="211" t="s">
        <v>197</v>
      </c>
      <c r="E151" s="39"/>
      <c r="F151" s="212" t="s">
        <v>293</v>
      </c>
      <c r="G151" s="39"/>
      <c r="H151" s="39"/>
      <c r="I151" s="213"/>
      <c r="J151" s="39"/>
      <c r="K151" s="39"/>
      <c r="L151" s="43"/>
      <c r="M151" s="214"/>
      <c r="N151" s="21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197</v>
      </c>
      <c r="AU151" s="16" t="s">
        <v>79</v>
      </c>
    </row>
    <row r="152" s="2" customFormat="1">
      <c r="A152" s="37"/>
      <c r="B152" s="38"/>
      <c r="C152" s="39"/>
      <c r="D152" s="211" t="s">
        <v>199</v>
      </c>
      <c r="E152" s="39"/>
      <c r="F152" s="216" t="s">
        <v>294</v>
      </c>
      <c r="G152" s="39"/>
      <c r="H152" s="39"/>
      <c r="I152" s="213"/>
      <c r="J152" s="39"/>
      <c r="K152" s="39"/>
      <c r="L152" s="43"/>
      <c r="M152" s="214"/>
      <c r="N152" s="21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199</v>
      </c>
      <c r="AU152" s="16" t="s">
        <v>79</v>
      </c>
    </row>
    <row r="153" s="2" customFormat="1">
      <c r="A153" s="37"/>
      <c r="B153" s="38"/>
      <c r="C153" s="39"/>
      <c r="D153" s="211" t="s">
        <v>224</v>
      </c>
      <c r="E153" s="39"/>
      <c r="F153" s="216" t="s">
        <v>455</v>
      </c>
      <c r="G153" s="39"/>
      <c r="H153" s="39"/>
      <c r="I153" s="213"/>
      <c r="J153" s="39"/>
      <c r="K153" s="39"/>
      <c r="L153" s="43"/>
      <c r="M153" s="214"/>
      <c r="N153" s="21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224</v>
      </c>
      <c r="AU153" s="16" t="s">
        <v>79</v>
      </c>
    </row>
    <row r="154" s="10" customFormat="1">
      <c r="A154" s="10"/>
      <c r="B154" s="217"/>
      <c r="C154" s="218"/>
      <c r="D154" s="211" t="s">
        <v>207</v>
      </c>
      <c r="E154" s="219" t="s">
        <v>1</v>
      </c>
      <c r="F154" s="220" t="s">
        <v>456</v>
      </c>
      <c r="G154" s="218"/>
      <c r="H154" s="221">
        <v>15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7" t="s">
        <v>207</v>
      </c>
      <c r="AU154" s="227" t="s">
        <v>79</v>
      </c>
      <c r="AV154" s="10" t="s">
        <v>88</v>
      </c>
      <c r="AW154" s="10" t="s">
        <v>34</v>
      </c>
      <c r="AX154" s="10" t="s">
        <v>86</v>
      </c>
      <c r="AY154" s="227" t="s">
        <v>195</v>
      </c>
    </row>
    <row r="155" s="2" customFormat="1">
      <c r="A155" s="37"/>
      <c r="B155" s="38"/>
      <c r="C155" s="198" t="s">
        <v>256</v>
      </c>
      <c r="D155" s="198" t="s">
        <v>189</v>
      </c>
      <c r="E155" s="199" t="s">
        <v>297</v>
      </c>
      <c r="F155" s="200" t="s">
        <v>298</v>
      </c>
      <c r="G155" s="201" t="s">
        <v>299</v>
      </c>
      <c r="H155" s="202">
        <v>2</v>
      </c>
      <c r="I155" s="203"/>
      <c r="J155" s="204">
        <f>ROUND(I155*H155,2)</f>
        <v>0</v>
      </c>
      <c r="K155" s="200" t="s">
        <v>193</v>
      </c>
      <c r="L155" s="43"/>
      <c r="M155" s="205" t="s">
        <v>1</v>
      </c>
      <c r="N155" s="206" t="s">
        <v>44</v>
      </c>
      <c r="O155" s="90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9" t="s">
        <v>194</v>
      </c>
      <c r="AT155" s="209" t="s">
        <v>189</v>
      </c>
      <c r="AU155" s="209" t="s">
        <v>79</v>
      </c>
      <c r="AY155" s="16" t="s">
        <v>195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6" t="s">
        <v>86</v>
      </c>
      <c r="BK155" s="210">
        <f>ROUND(I155*H155,2)</f>
        <v>0</v>
      </c>
      <c r="BL155" s="16" t="s">
        <v>194</v>
      </c>
      <c r="BM155" s="209" t="s">
        <v>457</v>
      </c>
    </row>
    <row r="156" s="2" customFormat="1">
      <c r="A156" s="37"/>
      <c r="B156" s="38"/>
      <c r="C156" s="39"/>
      <c r="D156" s="211" t="s">
        <v>197</v>
      </c>
      <c r="E156" s="39"/>
      <c r="F156" s="212" t="s">
        <v>301</v>
      </c>
      <c r="G156" s="39"/>
      <c r="H156" s="39"/>
      <c r="I156" s="213"/>
      <c r="J156" s="39"/>
      <c r="K156" s="39"/>
      <c r="L156" s="43"/>
      <c r="M156" s="214"/>
      <c r="N156" s="21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197</v>
      </c>
      <c r="AU156" s="16" t="s">
        <v>79</v>
      </c>
    </row>
    <row r="157" s="2" customFormat="1">
      <c r="A157" s="37"/>
      <c r="B157" s="38"/>
      <c r="C157" s="39"/>
      <c r="D157" s="211" t="s">
        <v>199</v>
      </c>
      <c r="E157" s="39"/>
      <c r="F157" s="216" t="s">
        <v>302</v>
      </c>
      <c r="G157" s="39"/>
      <c r="H157" s="39"/>
      <c r="I157" s="213"/>
      <c r="J157" s="39"/>
      <c r="K157" s="39"/>
      <c r="L157" s="43"/>
      <c r="M157" s="214"/>
      <c r="N157" s="21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199</v>
      </c>
      <c r="AU157" s="16" t="s">
        <v>79</v>
      </c>
    </row>
    <row r="158" s="2" customFormat="1">
      <c r="A158" s="37"/>
      <c r="B158" s="38"/>
      <c r="C158" s="198" t="s">
        <v>267</v>
      </c>
      <c r="D158" s="198" t="s">
        <v>189</v>
      </c>
      <c r="E158" s="199" t="s">
        <v>316</v>
      </c>
      <c r="F158" s="200" t="s">
        <v>317</v>
      </c>
      <c r="G158" s="201" t="s">
        <v>203</v>
      </c>
      <c r="H158" s="202">
        <v>32.340000000000003</v>
      </c>
      <c r="I158" s="203"/>
      <c r="J158" s="204">
        <f>ROUND(I158*H158,2)</f>
        <v>0</v>
      </c>
      <c r="K158" s="200" t="s">
        <v>193</v>
      </c>
      <c r="L158" s="43"/>
      <c r="M158" s="205" t="s">
        <v>1</v>
      </c>
      <c r="N158" s="206" t="s">
        <v>44</v>
      </c>
      <c r="O158" s="90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9" t="s">
        <v>194</v>
      </c>
      <c r="AT158" s="209" t="s">
        <v>189</v>
      </c>
      <c r="AU158" s="209" t="s">
        <v>79</v>
      </c>
      <c r="AY158" s="16" t="s">
        <v>195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6" t="s">
        <v>86</v>
      </c>
      <c r="BK158" s="210">
        <f>ROUND(I158*H158,2)</f>
        <v>0</v>
      </c>
      <c r="BL158" s="16" t="s">
        <v>194</v>
      </c>
      <c r="BM158" s="209" t="s">
        <v>458</v>
      </c>
    </row>
    <row r="159" s="2" customFormat="1">
      <c r="A159" s="37"/>
      <c r="B159" s="38"/>
      <c r="C159" s="39"/>
      <c r="D159" s="211" t="s">
        <v>197</v>
      </c>
      <c r="E159" s="39"/>
      <c r="F159" s="212" t="s">
        <v>319</v>
      </c>
      <c r="G159" s="39"/>
      <c r="H159" s="39"/>
      <c r="I159" s="213"/>
      <c r="J159" s="39"/>
      <c r="K159" s="39"/>
      <c r="L159" s="43"/>
      <c r="M159" s="214"/>
      <c r="N159" s="21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197</v>
      </c>
      <c r="AU159" s="16" t="s">
        <v>79</v>
      </c>
    </row>
    <row r="160" s="2" customFormat="1">
      <c r="A160" s="37"/>
      <c r="B160" s="38"/>
      <c r="C160" s="39"/>
      <c r="D160" s="211" t="s">
        <v>199</v>
      </c>
      <c r="E160" s="39"/>
      <c r="F160" s="216" t="s">
        <v>320</v>
      </c>
      <c r="G160" s="39"/>
      <c r="H160" s="39"/>
      <c r="I160" s="213"/>
      <c r="J160" s="39"/>
      <c r="K160" s="39"/>
      <c r="L160" s="43"/>
      <c r="M160" s="214"/>
      <c r="N160" s="21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199</v>
      </c>
      <c r="AU160" s="16" t="s">
        <v>79</v>
      </c>
    </row>
    <row r="161" s="2" customFormat="1" ht="16.5" customHeight="1">
      <c r="A161" s="37"/>
      <c r="B161" s="38"/>
      <c r="C161" s="198" t="s">
        <v>275</v>
      </c>
      <c r="D161" s="198" t="s">
        <v>189</v>
      </c>
      <c r="E161" s="199" t="s">
        <v>459</v>
      </c>
      <c r="F161" s="200" t="s">
        <v>460</v>
      </c>
      <c r="G161" s="201" t="s">
        <v>299</v>
      </c>
      <c r="H161" s="202">
        <v>4</v>
      </c>
      <c r="I161" s="203"/>
      <c r="J161" s="204">
        <f>ROUND(I161*H161,2)</f>
        <v>0</v>
      </c>
      <c r="K161" s="200" t="s">
        <v>193</v>
      </c>
      <c r="L161" s="43"/>
      <c r="M161" s="205" t="s">
        <v>1</v>
      </c>
      <c r="N161" s="206" t="s">
        <v>44</v>
      </c>
      <c r="O161" s="90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9" t="s">
        <v>194</v>
      </c>
      <c r="AT161" s="209" t="s">
        <v>189</v>
      </c>
      <c r="AU161" s="209" t="s">
        <v>79</v>
      </c>
      <c r="AY161" s="16" t="s">
        <v>195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6" t="s">
        <v>86</v>
      </c>
      <c r="BK161" s="210">
        <f>ROUND(I161*H161,2)</f>
        <v>0</v>
      </c>
      <c r="BL161" s="16" t="s">
        <v>194</v>
      </c>
      <c r="BM161" s="209" t="s">
        <v>461</v>
      </c>
    </row>
    <row r="162" s="2" customFormat="1">
      <c r="A162" s="37"/>
      <c r="B162" s="38"/>
      <c r="C162" s="39"/>
      <c r="D162" s="211" t="s">
        <v>197</v>
      </c>
      <c r="E162" s="39"/>
      <c r="F162" s="212" t="s">
        <v>462</v>
      </c>
      <c r="G162" s="39"/>
      <c r="H162" s="39"/>
      <c r="I162" s="213"/>
      <c r="J162" s="39"/>
      <c r="K162" s="39"/>
      <c r="L162" s="43"/>
      <c r="M162" s="214"/>
      <c r="N162" s="21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197</v>
      </c>
      <c r="AU162" s="16" t="s">
        <v>79</v>
      </c>
    </row>
    <row r="163" s="2" customFormat="1">
      <c r="A163" s="37"/>
      <c r="B163" s="38"/>
      <c r="C163" s="39"/>
      <c r="D163" s="211" t="s">
        <v>199</v>
      </c>
      <c r="E163" s="39"/>
      <c r="F163" s="216" t="s">
        <v>463</v>
      </c>
      <c r="G163" s="39"/>
      <c r="H163" s="39"/>
      <c r="I163" s="213"/>
      <c r="J163" s="39"/>
      <c r="K163" s="39"/>
      <c r="L163" s="43"/>
      <c r="M163" s="214"/>
      <c r="N163" s="21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199</v>
      </c>
      <c r="AU163" s="16" t="s">
        <v>79</v>
      </c>
    </row>
    <row r="164" s="2" customFormat="1">
      <c r="A164" s="37"/>
      <c r="B164" s="38"/>
      <c r="C164" s="239" t="s">
        <v>283</v>
      </c>
      <c r="D164" s="239" t="s">
        <v>338</v>
      </c>
      <c r="E164" s="240" t="s">
        <v>464</v>
      </c>
      <c r="F164" s="241" t="s">
        <v>465</v>
      </c>
      <c r="G164" s="242" t="s">
        <v>299</v>
      </c>
      <c r="H164" s="243">
        <v>60</v>
      </c>
      <c r="I164" s="244"/>
      <c r="J164" s="245">
        <f>ROUND(I164*H164,2)</f>
        <v>0</v>
      </c>
      <c r="K164" s="241" t="s">
        <v>193</v>
      </c>
      <c r="L164" s="246"/>
      <c r="M164" s="247" t="s">
        <v>1</v>
      </c>
      <c r="N164" s="248" t="s">
        <v>44</v>
      </c>
      <c r="O164" s="90"/>
      <c r="P164" s="207">
        <f>O164*H164</f>
        <v>0</v>
      </c>
      <c r="Q164" s="207">
        <v>0.00123</v>
      </c>
      <c r="R164" s="207">
        <f>Q164*H164</f>
        <v>0.073800000000000004</v>
      </c>
      <c r="S164" s="207">
        <v>0</v>
      </c>
      <c r="T164" s="20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9" t="s">
        <v>214</v>
      </c>
      <c r="AT164" s="209" t="s">
        <v>338</v>
      </c>
      <c r="AU164" s="209" t="s">
        <v>79</v>
      </c>
      <c r="AY164" s="16" t="s">
        <v>195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6" t="s">
        <v>86</v>
      </c>
      <c r="BK164" s="210">
        <f>ROUND(I164*H164,2)</f>
        <v>0</v>
      </c>
      <c r="BL164" s="16" t="s">
        <v>214</v>
      </c>
      <c r="BM164" s="209" t="s">
        <v>466</v>
      </c>
    </row>
    <row r="165" s="2" customFormat="1">
      <c r="A165" s="37"/>
      <c r="B165" s="38"/>
      <c r="C165" s="39"/>
      <c r="D165" s="211" t="s">
        <v>197</v>
      </c>
      <c r="E165" s="39"/>
      <c r="F165" s="212" t="s">
        <v>465</v>
      </c>
      <c r="G165" s="39"/>
      <c r="H165" s="39"/>
      <c r="I165" s="213"/>
      <c r="J165" s="39"/>
      <c r="K165" s="39"/>
      <c r="L165" s="43"/>
      <c r="M165" s="214"/>
      <c r="N165" s="21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197</v>
      </c>
      <c r="AU165" s="16" t="s">
        <v>79</v>
      </c>
    </row>
    <row r="166" s="2" customFormat="1">
      <c r="A166" s="37"/>
      <c r="B166" s="38"/>
      <c r="C166" s="39"/>
      <c r="D166" s="211" t="s">
        <v>224</v>
      </c>
      <c r="E166" s="39"/>
      <c r="F166" s="216" t="s">
        <v>467</v>
      </c>
      <c r="G166" s="39"/>
      <c r="H166" s="39"/>
      <c r="I166" s="213"/>
      <c r="J166" s="39"/>
      <c r="K166" s="39"/>
      <c r="L166" s="43"/>
      <c r="M166" s="214"/>
      <c r="N166" s="21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224</v>
      </c>
      <c r="AU166" s="16" t="s">
        <v>79</v>
      </c>
    </row>
    <row r="167" s="10" customFormat="1">
      <c r="A167" s="10"/>
      <c r="B167" s="217"/>
      <c r="C167" s="218"/>
      <c r="D167" s="211" t="s">
        <v>207</v>
      </c>
      <c r="E167" s="219" t="s">
        <v>1</v>
      </c>
      <c r="F167" s="220" t="s">
        <v>468</v>
      </c>
      <c r="G167" s="218"/>
      <c r="H167" s="221">
        <v>60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27" t="s">
        <v>207</v>
      </c>
      <c r="AU167" s="227" t="s">
        <v>79</v>
      </c>
      <c r="AV167" s="10" t="s">
        <v>88</v>
      </c>
      <c r="AW167" s="10" t="s">
        <v>34</v>
      </c>
      <c r="AX167" s="10" t="s">
        <v>86</v>
      </c>
      <c r="AY167" s="227" t="s">
        <v>195</v>
      </c>
    </row>
    <row r="168" s="2" customFormat="1">
      <c r="A168" s="37"/>
      <c r="B168" s="38"/>
      <c r="C168" s="239" t="s">
        <v>289</v>
      </c>
      <c r="D168" s="239" t="s">
        <v>338</v>
      </c>
      <c r="E168" s="240" t="s">
        <v>351</v>
      </c>
      <c r="F168" s="241" t="s">
        <v>352</v>
      </c>
      <c r="G168" s="242" t="s">
        <v>213</v>
      </c>
      <c r="H168" s="243">
        <v>5.1699999999999999</v>
      </c>
      <c r="I168" s="244"/>
      <c r="J168" s="245">
        <f>ROUND(I168*H168,2)</f>
        <v>0</v>
      </c>
      <c r="K168" s="241" t="s">
        <v>193</v>
      </c>
      <c r="L168" s="246"/>
      <c r="M168" s="247" t="s">
        <v>1</v>
      </c>
      <c r="N168" s="248" t="s">
        <v>44</v>
      </c>
      <c r="O168" s="90"/>
      <c r="P168" s="207">
        <f>O168*H168</f>
        <v>0</v>
      </c>
      <c r="Q168" s="207">
        <v>1</v>
      </c>
      <c r="R168" s="207">
        <f>Q168*H168</f>
        <v>5.1699999999999999</v>
      </c>
      <c r="S168" s="207">
        <v>0</v>
      </c>
      <c r="T168" s="20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9" t="s">
        <v>214</v>
      </c>
      <c r="AT168" s="209" t="s">
        <v>338</v>
      </c>
      <c r="AU168" s="209" t="s">
        <v>79</v>
      </c>
      <c r="AY168" s="16" t="s">
        <v>195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6" t="s">
        <v>86</v>
      </c>
      <c r="BK168" s="210">
        <f>ROUND(I168*H168,2)</f>
        <v>0</v>
      </c>
      <c r="BL168" s="16" t="s">
        <v>214</v>
      </c>
      <c r="BM168" s="209" t="s">
        <v>469</v>
      </c>
    </row>
    <row r="169" s="2" customFormat="1">
      <c r="A169" s="37"/>
      <c r="B169" s="38"/>
      <c r="C169" s="39"/>
      <c r="D169" s="211" t="s">
        <v>197</v>
      </c>
      <c r="E169" s="39"/>
      <c r="F169" s="212" t="s">
        <v>352</v>
      </c>
      <c r="G169" s="39"/>
      <c r="H169" s="39"/>
      <c r="I169" s="213"/>
      <c r="J169" s="39"/>
      <c r="K169" s="39"/>
      <c r="L169" s="43"/>
      <c r="M169" s="214"/>
      <c r="N169" s="21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197</v>
      </c>
      <c r="AU169" s="16" t="s">
        <v>79</v>
      </c>
    </row>
    <row r="170" s="2" customFormat="1" ht="21.75" customHeight="1">
      <c r="A170" s="37"/>
      <c r="B170" s="38"/>
      <c r="C170" s="239" t="s">
        <v>296</v>
      </c>
      <c r="D170" s="239" t="s">
        <v>338</v>
      </c>
      <c r="E170" s="240" t="s">
        <v>356</v>
      </c>
      <c r="F170" s="241" t="s">
        <v>357</v>
      </c>
      <c r="G170" s="242" t="s">
        <v>213</v>
      </c>
      <c r="H170" s="243">
        <v>5.1699999999999999</v>
      </c>
      <c r="I170" s="244"/>
      <c r="J170" s="245">
        <f>ROUND(I170*H170,2)</f>
        <v>0</v>
      </c>
      <c r="K170" s="241" t="s">
        <v>193</v>
      </c>
      <c r="L170" s="246"/>
      <c r="M170" s="247" t="s">
        <v>1</v>
      </c>
      <c r="N170" s="248" t="s">
        <v>44</v>
      </c>
      <c r="O170" s="90"/>
      <c r="P170" s="207">
        <f>O170*H170</f>
        <v>0</v>
      </c>
      <c r="Q170" s="207">
        <v>1</v>
      </c>
      <c r="R170" s="207">
        <f>Q170*H170</f>
        <v>5.1699999999999999</v>
      </c>
      <c r="S170" s="207">
        <v>0</v>
      </c>
      <c r="T170" s="20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9" t="s">
        <v>214</v>
      </c>
      <c r="AT170" s="209" t="s">
        <v>338</v>
      </c>
      <c r="AU170" s="209" t="s">
        <v>79</v>
      </c>
      <c r="AY170" s="16" t="s">
        <v>195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6" t="s">
        <v>86</v>
      </c>
      <c r="BK170" s="210">
        <f>ROUND(I170*H170,2)</f>
        <v>0</v>
      </c>
      <c r="BL170" s="16" t="s">
        <v>214</v>
      </c>
      <c r="BM170" s="209" t="s">
        <v>470</v>
      </c>
    </row>
    <row r="171" s="2" customFormat="1">
      <c r="A171" s="37"/>
      <c r="B171" s="38"/>
      <c r="C171" s="39"/>
      <c r="D171" s="211" t="s">
        <v>197</v>
      </c>
      <c r="E171" s="39"/>
      <c r="F171" s="212" t="s">
        <v>357</v>
      </c>
      <c r="G171" s="39"/>
      <c r="H171" s="39"/>
      <c r="I171" s="213"/>
      <c r="J171" s="39"/>
      <c r="K171" s="39"/>
      <c r="L171" s="43"/>
      <c r="M171" s="214"/>
      <c r="N171" s="21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197</v>
      </c>
      <c r="AU171" s="16" t="s">
        <v>79</v>
      </c>
    </row>
    <row r="172" s="2" customFormat="1">
      <c r="A172" s="37"/>
      <c r="B172" s="38"/>
      <c r="C172" s="239" t="s">
        <v>8</v>
      </c>
      <c r="D172" s="239" t="s">
        <v>338</v>
      </c>
      <c r="E172" s="240" t="s">
        <v>360</v>
      </c>
      <c r="F172" s="241" t="s">
        <v>361</v>
      </c>
      <c r="G172" s="242" t="s">
        <v>213</v>
      </c>
      <c r="H172" s="243">
        <v>5.1699999999999999</v>
      </c>
      <c r="I172" s="244"/>
      <c r="J172" s="245">
        <f>ROUND(I172*H172,2)</f>
        <v>0</v>
      </c>
      <c r="K172" s="241" t="s">
        <v>193</v>
      </c>
      <c r="L172" s="246"/>
      <c r="M172" s="247" t="s">
        <v>1</v>
      </c>
      <c r="N172" s="248" t="s">
        <v>44</v>
      </c>
      <c r="O172" s="90"/>
      <c r="P172" s="207">
        <f>O172*H172</f>
        <v>0</v>
      </c>
      <c r="Q172" s="207">
        <v>1</v>
      </c>
      <c r="R172" s="207">
        <f>Q172*H172</f>
        <v>5.1699999999999999</v>
      </c>
      <c r="S172" s="207">
        <v>0</v>
      </c>
      <c r="T172" s="20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9" t="s">
        <v>214</v>
      </c>
      <c r="AT172" s="209" t="s">
        <v>338</v>
      </c>
      <c r="AU172" s="209" t="s">
        <v>79</v>
      </c>
      <c r="AY172" s="16" t="s">
        <v>195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6" t="s">
        <v>86</v>
      </c>
      <c r="BK172" s="210">
        <f>ROUND(I172*H172,2)</f>
        <v>0</v>
      </c>
      <c r="BL172" s="16" t="s">
        <v>214</v>
      </c>
      <c r="BM172" s="209" t="s">
        <v>471</v>
      </c>
    </row>
    <row r="173" s="2" customFormat="1">
      <c r="A173" s="37"/>
      <c r="B173" s="38"/>
      <c r="C173" s="39"/>
      <c r="D173" s="211" t="s">
        <v>197</v>
      </c>
      <c r="E173" s="39"/>
      <c r="F173" s="212" t="s">
        <v>361</v>
      </c>
      <c r="G173" s="39"/>
      <c r="H173" s="39"/>
      <c r="I173" s="213"/>
      <c r="J173" s="39"/>
      <c r="K173" s="39"/>
      <c r="L173" s="43"/>
      <c r="M173" s="214"/>
      <c r="N173" s="21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197</v>
      </c>
      <c r="AU173" s="16" t="s">
        <v>79</v>
      </c>
    </row>
    <row r="174" s="2" customFormat="1" ht="16.5" customHeight="1">
      <c r="A174" s="37"/>
      <c r="B174" s="38"/>
      <c r="C174" s="239" t="s">
        <v>309</v>
      </c>
      <c r="D174" s="239" t="s">
        <v>338</v>
      </c>
      <c r="E174" s="240" t="s">
        <v>364</v>
      </c>
      <c r="F174" s="241" t="s">
        <v>365</v>
      </c>
      <c r="G174" s="242" t="s">
        <v>192</v>
      </c>
      <c r="H174" s="243">
        <v>26.399999999999999</v>
      </c>
      <c r="I174" s="244"/>
      <c r="J174" s="245">
        <f>ROUND(I174*H174,2)</f>
        <v>0</v>
      </c>
      <c r="K174" s="241" t="s">
        <v>193</v>
      </c>
      <c r="L174" s="246"/>
      <c r="M174" s="247" t="s">
        <v>1</v>
      </c>
      <c r="N174" s="248" t="s">
        <v>44</v>
      </c>
      <c r="O174" s="90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9" t="s">
        <v>214</v>
      </c>
      <c r="AT174" s="209" t="s">
        <v>338</v>
      </c>
      <c r="AU174" s="209" t="s">
        <v>79</v>
      </c>
      <c r="AY174" s="16" t="s">
        <v>195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6" t="s">
        <v>86</v>
      </c>
      <c r="BK174" s="210">
        <f>ROUND(I174*H174,2)</f>
        <v>0</v>
      </c>
      <c r="BL174" s="16" t="s">
        <v>214</v>
      </c>
      <c r="BM174" s="209" t="s">
        <v>472</v>
      </c>
    </row>
    <row r="175" s="2" customFormat="1">
      <c r="A175" s="37"/>
      <c r="B175" s="38"/>
      <c r="C175" s="39"/>
      <c r="D175" s="211" t="s">
        <v>197</v>
      </c>
      <c r="E175" s="39"/>
      <c r="F175" s="212" t="s">
        <v>365</v>
      </c>
      <c r="G175" s="39"/>
      <c r="H175" s="39"/>
      <c r="I175" s="213"/>
      <c r="J175" s="39"/>
      <c r="K175" s="39"/>
      <c r="L175" s="43"/>
      <c r="M175" s="214"/>
      <c r="N175" s="21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197</v>
      </c>
      <c r="AU175" s="16" t="s">
        <v>79</v>
      </c>
    </row>
    <row r="176" s="10" customFormat="1">
      <c r="A176" s="10"/>
      <c r="B176" s="217"/>
      <c r="C176" s="218"/>
      <c r="D176" s="211" t="s">
        <v>207</v>
      </c>
      <c r="E176" s="219" t="s">
        <v>1</v>
      </c>
      <c r="F176" s="220" t="s">
        <v>473</v>
      </c>
      <c r="G176" s="218"/>
      <c r="H176" s="221">
        <v>26.399999999999999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27" t="s">
        <v>207</v>
      </c>
      <c r="AU176" s="227" t="s">
        <v>79</v>
      </c>
      <c r="AV176" s="10" t="s">
        <v>88</v>
      </c>
      <c r="AW176" s="10" t="s">
        <v>34</v>
      </c>
      <c r="AX176" s="10" t="s">
        <v>86</v>
      </c>
      <c r="AY176" s="227" t="s">
        <v>195</v>
      </c>
    </row>
    <row r="177" s="2" customFormat="1" ht="21.75" customHeight="1">
      <c r="A177" s="37"/>
      <c r="B177" s="38"/>
      <c r="C177" s="239" t="s">
        <v>315</v>
      </c>
      <c r="D177" s="239" t="s">
        <v>338</v>
      </c>
      <c r="E177" s="240" t="s">
        <v>395</v>
      </c>
      <c r="F177" s="241" t="s">
        <v>396</v>
      </c>
      <c r="G177" s="242" t="s">
        <v>248</v>
      </c>
      <c r="H177" s="243">
        <v>0.52800000000000002</v>
      </c>
      <c r="I177" s="244"/>
      <c r="J177" s="245">
        <f>ROUND(I177*H177,2)</f>
        <v>0</v>
      </c>
      <c r="K177" s="241" t="s">
        <v>193</v>
      </c>
      <c r="L177" s="246"/>
      <c r="M177" s="247" t="s">
        <v>1</v>
      </c>
      <c r="N177" s="248" t="s">
        <v>44</v>
      </c>
      <c r="O177" s="90"/>
      <c r="P177" s="207">
        <f>O177*H177</f>
        <v>0</v>
      </c>
      <c r="Q177" s="207">
        <v>2.4289999999999998</v>
      </c>
      <c r="R177" s="207">
        <f>Q177*H177</f>
        <v>1.2825119999999999</v>
      </c>
      <c r="S177" s="207">
        <v>0</v>
      </c>
      <c r="T177" s="20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9" t="s">
        <v>214</v>
      </c>
      <c r="AT177" s="209" t="s">
        <v>338</v>
      </c>
      <c r="AU177" s="209" t="s">
        <v>79</v>
      </c>
      <c r="AY177" s="16" t="s">
        <v>195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6" t="s">
        <v>86</v>
      </c>
      <c r="BK177" s="210">
        <f>ROUND(I177*H177,2)</f>
        <v>0</v>
      </c>
      <c r="BL177" s="16" t="s">
        <v>214</v>
      </c>
      <c r="BM177" s="209" t="s">
        <v>474</v>
      </c>
    </row>
    <row r="178" s="2" customFormat="1">
      <c r="A178" s="37"/>
      <c r="B178" s="38"/>
      <c r="C178" s="39"/>
      <c r="D178" s="211" t="s">
        <v>197</v>
      </c>
      <c r="E178" s="39"/>
      <c r="F178" s="212" t="s">
        <v>396</v>
      </c>
      <c r="G178" s="39"/>
      <c r="H178" s="39"/>
      <c r="I178" s="213"/>
      <c r="J178" s="39"/>
      <c r="K178" s="39"/>
      <c r="L178" s="43"/>
      <c r="M178" s="214"/>
      <c r="N178" s="21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197</v>
      </c>
      <c r="AU178" s="16" t="s">
        <v>79</v>
      </c>
    </row>
    <row r="179" s="2" customFormat="1">
      <c r="A179" s="37"/>
      <c r="B179" s="38"/>
      <c r="C179" s="39"/>
      <c r="D179" s="211" t="s">
        <v>224</v>
      </c>
      <c r="E179" s="39"/>
      <c r="F179" s="216" t="s">
        <v>398</v>
      </c>
      <c r="G179" s="39"/>
      <c r="H179" s="39"/>
      <c r="I179" s="213"/>
      <c r="J179" s="39"/>
      <c r="K179" s="39"/>
      <c r="L179" s="43"/>
      <c r="M179" s="214"/>
      <c r="N179" s="21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224</v>
      </c>
      <c r="AU179" s="16" t="s">
        <v>79</v>
      </c>
    </row>
    <row r="180" s="10" customFormat="1">
      <c r="A180" s="10"/>
      <c r="B180" s="217"/>
      <c r="C180" s="218"/>
      <c r="D180" s="211" t="s">
        <v>207</v>
      </c>
      <c r="E180" s="219" t="s">
        <v>1</v>
      </c>
      <c r="F180" s="220" t="s">
        <v>475</v>
      </c>
      <c r="G180" s="218"/>
      <c r="H180" s="221">
        <v>0.52800000000000002</v>
      </c>
      <c r="I180" s="222"/>
      <c r="J180" s="218"/>
      <c r="K180" s="218"/>
      <c r="L180" s="223"/>
      <c r="M180" s="256"/>
      <c r="N180" s="257"/>
      <c r="O180" s="257"/>
      <c r="P180" s="257"/>
      <c r="Q180" s="257"/>
      <c r="R180" s="257"/>
      <c r="S180" s="257"/>
      <c r="T180" s="258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27" t="s">
        <v>207</v>
      </c>
      <c r="AU180" s="227" t="s">
        <v>79</v>
      </c>
      <c r="AV180" s="10" t="s">
        <v>88</v>
      </c>
      <c r="AW180" s="10" t="s">
        <v>34</v>
      </c>
      <c r="AX180" s="10" t="s">
        <v>86</v>
      </c>
      <c r="AY180" s="227" t="s">
        <v>195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njNYLyH6/zytajbUEbNUzBjfcOFchLly7wRlDU+s4lqNNKGlyGAXTwMel3Zy4KWzYewMoDLSPVzy0a1b3n9vPA==" hashValue="oR8Na9qbORLzlA6kWcIE3jItFW+9AIiTNldWjmhqG3yEVPPgDqkm0IgxsiKknS/4dmTPGJfKNoU7OM1RaKpdhQ==" algorithmName="SHA-512" password="CC35"/>
  <autoFilter ref="C119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437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476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ROUND((SUM(BE120:BE129)),  2)</f>
        <v>0</v>
      </c>
      <c r="G35" s="37"/>
      <c r="H35" s="37"/>
      <c r="I35" s="163">
        <v>0.20999999999999999</v>
      </c>
      <c r="J35" s="162">
        <f>ROUND(((SUM(BE120:BE129))*I35),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ROUND((SUM(BF120:BF129)),  2)</f>
        <v>0</v>
      </c>
      <c r="G36" s="37"/>
      <c r="H36" s="37"/>
      <c r="I36" s="163">
        <v>0.14999999999999999</v>
      </c>
      <c r="J36" s="162">
        <f>ROUND(((SUM(BF120:BF129))*I36),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ROUND((SUM(BG120:BG129)),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ROUND((SUM(BH120:BH129)),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ROUND((SUM(BI120:BI129)),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437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A.2.2 - Přeprava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437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A.2.2 - Přeprava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SUM(P121:P129)</f>
        <v>0</v>
      </c>
      <c r="Q120" s="103"/>
      <c r="R120" s="195">
        <f>SUM(R121:R129)</f>
        <v>0</v>
      </c>
      <c r="S120" s="103"/>
      <c r="T120" s="196">
        <f>SUM(T121:T129)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SUM(BK121:BK129)</f>
        <v>0</v>
      </c>
    </row>
    <row r="121" s="2" customFormat="1" ht="55.5" customHeight="1">
      <c r="A121" s="37"/>
      <c r="B121" s="38"/>
      <c r="C121" s="198" t="s">
        <v>86</v>
      </c>
      <c r="D121" s="198" t="s">
        <v>189</v>
      </c>
      <c r="E121" s="199" t="s">
        <v>477</v>
      </c>
      <c r="F121" s="200" t="s">
        <v>478</v>
      </c>
      <c r="G121" s="201" t="s">
        <v>213</v>
      </c>
      <c r="H121" s="202">
        <v>40.429000000000002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214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214</v>
      </c>
      <c r="BM121" s="209" t="s">
        <v>479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480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428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39"/>
      <c r="D124" s="211" t="s">
        <v>224</v>
      </c>
      <c r="E124" s="39"/>
      <c r="F124" s="216" t="s">
        <v>481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224</v>
      </c>
      <c r="AU124" s="16" t="s">
        <v>79</v>
      </c>
    </row>
    <row r="125" s="10" customFormat="1">
      <c r="A125" s="10"/>
      <c r="B125" s="217"/>
      <c r="C125" s="218"/>
      <c r="D125" s="211" t="s">
        <v>207</v>
      </c>
      <c r="E125" s="219" t="s">
        <v>1</v>
      </c>
      <c r="F125" s="220" t="s">
        <v>482</v>
      </c>
      <c r="G125" s="218"/>
      <c r="H125" s="221">
        <v>40.429000000000002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27" t="s">
        <v>207</v>
      </c>
      <c r="AU125" s="227" t="s">
        <v>79</v>
      </c>
      <c r="AV125" s="10" t="s">
        <v>88</v>
      </c>
      <c r="AW125" s="10" t="s">
        <v>34</v>
      </c>
      <c r="AX125" s="10" t="s">
        <v>86</v>
      </c>
      <c r="AY125" s="227" t="s">
        <v>195</v>
      </c>
    </row>
    <row r="126" s="2" customFormat="1">
      <c r="A126" s="37"/>
      <c r="B126" s="38"/>
      <c r="C126" s="198" t="s">
        <v>210</v>
      </c>
      <c r="D126" s="198" t="s">
        <v>189</v>
      </c>
      <c r="E126" s="199" t="s">
        <v>483</v>
      </c>
      <c r="F126" s="200" t="s">
        <v>484</v>
      </c>
      <c r="G126" s="201" t="s">
        <v>299</v>
      </c>
      <c r="H126" s="202">
        <v>1</v>
      </c>
      <c r="I126" s="203"/>
      <c r="J126" s="204">
        <f>ROUND(I126*H126,2)</f>
        <v>0</v>
      </c>
      <c r="K126" s="200" t="s">
        <v>193</v>
      </c>
      <c r="L126" s="43"/>
      <c r="M126" s="205" t="s">
        <v>1</v>
      </c>
      <c r="N126" s="206" t="s">
        <v>44</v>
      </c>
      <c r="O126" s="90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9" t="s">
        <v>214</v>
      </c>
      <c r="AT126" s="209" t="s">
        <v>189</v>
      </c>
      <c r="AU126" s="209" t="s">
        <v>79</v>
      </c>
      <c r="AY126" s="16" t="s">
        <v>195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6" t="s">
        <v>86</v>
      </c>
      <c r="BK126" s="210">
        <f>ROUND(I126*H126,2)</f>
        <v>0</v>
      </c>
      <c r="BL126" s="16" t="s">
        <v>214</v>
      </c>
      <c r="BM126" s="209" t="s">
        <v>485</v>
      </c>
    </row>
    <row r="127" s="2" customFormat="1">
      <c r="A127" s="37"/>
      <c r="B127" s="38"/>
      <c r="C127" s="39"/>
      <c r="D127" s="211" t="s">
        <v>197</v>
      </c>
      <c r="E127" s="39"/>
      <c r="F127" s="212" t="s">
        <v>486</v>
      </c>
      <c r="G127" s="39"/>
      <c r="H127" s="39"/>
      <c r="I127" s="213"/>
      <c r="J127" s="39"/>
      <c r="K127" s="39"/>
      <c r="L127" s="43"/>
      <c r="M127" s="214"/>
      <c r="N127" s="21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197</v>
      </c>
      <c r="AU127" s="16" t="s">
        <v>79</v>
      </c>
    </row>
    <row r="128" s="2" customFormat="1">
      <c r="A128" s="37"/>
      <c r="B128" s="38"/>
      <c r="C128" s="39"/>
      <c r="D128" s="211" t="s">
        <v>199</v>
      </c>
      <c r="E128" s="39"/>
      <c r="F128" s="216" t="s">
        <v>415</v>
      </c>
      <c r="G128" s="39"/>
      <c r="H128" s="39"/>
      <c r="I128" s="213"/>
      <c r="J128" s="39"/>
      <c r="K128" s="39"/>
      <c r="L128" s="43"/>
      <c r="M128" s="214"/>
      <c r="N128" s="21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199</v>
      </c>
      <c r="AU128" s="16" t="s">
        <v>79</v>
      </c>
    </row>
    <row r="129" s="2" customFormat="1">
      <c r="A129" s="37"/>
      <c r="B129" s="38"/>
      <c r="C129" s="39"/>
      <c r="D129" s="211" t="s">
        <v>224</v>
      </c>
      <c r="E129" s="39"/>
      <c r="F129" s="216" t="s">
        <v>487</v>
      </c>
      <c r="G129" s="39"/>
      <c r="H129" s="39"/>
      <c r="I129" s="213"/>
      <c r="J129" s="39"/>
      <c r="K129" s="39"/>
      <c r="L129" s="43"/>
      <c r="M129" s="252"/>
      <c r="N129" s="253"/>
      <c r="O129" s="254"/>
      <c r="P129" s="254"/>
      <c r="Q129" s="254"/>
      <c r="R129" s="254"/>
      <c r="S129" s="254"/>
      <c r="T129" s="255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224</v>
      </c>
      <c r="AU129" s="16" t="s">
        <v>79</v>
      </c>
    </row>
    <row r="130" s="2" customFormat="1" ht="6.96" customHeight="1">
      <c r="A130" s="37"/>
      <c r="B130" s="65"/>
      <c r="C130" s="66"/>
      <c r="D130" s="66"/>
      <c r="E130" s="66"/>
      <c r="F130" s="66"/>
      <c r="G130" s="66"/>
      <c r="H130" s="66"/>
      <c r="I130" s="66"/>
      <c r="J130" s="66"/>
      <c r="K130" s="66"/>
      <c r="L130" s="43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sheetProtection sheet="1" autoFilter="0" formatColumns="0" formatRows="0" objects="1" scenarios="1" spinCount="100000" saltValue="ImrLOOeUYXFKAYX37sVL6RuBtmPwTXRo1tHdKSl/1LGN27qM9Gk8b3kThzjhsrFDHfxwEy56hfGDRVrGhFOPeQ==" hashValue="lZ8t7jpcppL/iO3mhJRJQA/wv66ndj/yi4gq+PsZq3A2S6n2lNJyssZDOsC9RmgroyRXv0zSKGomlDgK3MHeKA==" algorithmName="SHA-512" password="CC35"/>
  <autoFilter ref="C119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488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489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ROUND((SUM(BE120:BE235)),  2)</f>
        <v>0</v>
      </c>
      <c r="G35" s="37"/>
      <c r="H35" s="37"/>
      <c r="I35" s="163">
        <v>0.20999999999999999</v>
      </c>
      <c r="J35" s="162">
        <f>ROUND(((SUM(BE120:BE235))*I35),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ROUND((SUM(BF120:BF235)),  2)</f>
        <v>0</v>
      </c>
      <c r="G36" s="37"/>
      <c r="H36" s="37"/>
      <c r="I36" s="163">
        <v>0.14999999999999999</v>
      </c>
      <c r="J36" s="162">
        <f>ROUND(((SUM(BF120:BF235))*I36),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ROUND((SUM(BG120:BG235)),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ROUND((SUM(BH120:BH235)),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ROUND((SUM(BI120:BI235)),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488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A.3.1 - Práce na přejezdu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488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A.3.1 - Práce na přejezdu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SUM(P121:P235)</f>
        <v>0</v>
      </c>
      <c r="Q120" s="103"/>
      <c r="R120" s="195">
        <f>SUM(R121:R235)</f>
        <v>22.531896</v>
      </c>
      <c r="S120" s="103"/>
      <c r="T120" s="196">
        <f>SUM(T121:T235)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SUM(BK121:BK235)</f>
        <v>0</v>
      </c>
    </row>
    <row r="121" s="2" customFormat="1" ht="21.75" customHeight="1">
      <c r="A121" s="37"/>
      <c r="B121" s="38"/>
      <c r="C121" s="198" t="s">
        <v>86</v>
      </c>
      <c r="D121" s="198" t="s">
        <v>189</v>
      </c>
      <c r="E121" s="199" t="s">
        <v>190</v>
      </c>
      <c r="F121" s="200" t="s">
        <v>191</v>
      </c>
      <c r="G121" s="201" t="s">
        <v>192</v>
      </c>
      <c r="H121" s="202">
        <v>12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194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490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198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200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198" t="s">
        <v>88</v>
      </c>
      <c r="D124" s="198" t="s">
        <v>189</v>
      </c>
      <c r="E124" s="199" t="s">
        <v>201</v>
      </c>
      <c r="F124" s="200" t="s">
        <v>202</v>
      </c>
      <c r="G124" s="201" t="s">
        <v>203</v>
      </c>
      <c r="H124" s="202">
        <v>33.5</v>
      </c>
      <c r="I124" s="203"/>
      <c r="J124" s="204">
        <f>ROUND(I124*H124,2)</f>
        <v>0</v>
      </c>
      <c r="K124" s="200" t="s">
        <v>193</v>
      </c>
      <c r="L124" s="43"/>
      <c r="M124" s="205" t="s">
        <v>1</v>
      </c>
      <c r="N124" s="206" t="s">
        <v>44</v>
      </c>
      <c r="O124" s="90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9" t="s">
        <v>194</v>
      </c>
      <c r="AT124" s="209" t="s">
        <v>189</v>
      </c>
      <c r="AU124" s="209" t="s">
        <v>79</v>
      </c>
      <c r="AY124" s="16" t="s">
        <v>195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6" t="s">
        <v>86</v>
      </c>
      <c r="BK124" s="210">
        <f>ROUND(I124*H124,2)</f>
        <v>0</v>
      </c>
      <c r="BL124" s="16" t="s">
        <v>194</v>
      </c>
      <c r="BM124" s="209" t="s">
        <v>491</v>
      </c>
    </row>
    <row r="125" s="2" customFormat="1">
      <c r="A125" s="37"/>
      <c r="B125" s="38"/>
      <c r="C125" s="39"/>
      <c r="D125" s="211" t="s">
        <v>197</v>
      </c>
      <c r="E125" s="39"/>
      <c r="F125" s="212" t="s">
        <v>205</v>
      </c>
      <c r="G125" s="39"/>
      <c r="H125" s="39"/>
      <c r="I125" s="213"/>
      <c r="J125" s="39"/>
      <c r="K125" s="39"/>
      <c r="L125" s="43"/>
      <c r="M125" s="214"/>
      <c r="N125" s="21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197</v>
      </c>
      <c r="AU125" s="16" t="s">
        <v>79</v>
      </c>
    </row>
    <row r="126" s="2" customFormat="1">
      <c r="A126" s="37"/>
      <c r="B126" s="38"/>
      <c r="C126" s="39"/>
      <c r="D126" s="211" t="s">
        <v>199</v>
      </c>
      <c r="E126" s="39"/>
      <c r="F126" s="216" t="s">
        <v>206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199</v>
      </c>
      <c r="AU126" s="16" t="s">
        <v>79</v>
      </c>
    </row>
    <row r="127" s="2" customFormat="1">
      <c r="A127" s="37"/>
      <c r="B127" s="38"/>
      <c r="C127" s="39"/>
      <c r="D127" s="211" t="s">
        <v>224</v>
      </c>
      <c r="E127" s="39"/>
      <c r="F127" s="216" t="s">
        <v>492</v>
      </c>
      <c r="G127" s="39"/>
      <c r="H127" s="39"/>
      <c r="I127" s="213"/>
      <c r="J127" s="39"/>
      <c r="K127" s="39"/>
      <c r="L127" s="43"/>
      <c r="M127" s="214"/>
      <c r="N127" s="21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224</v>
      </c>
      <c r="AU127" s="16" t="s">
        <v>79</v>
      </c>
    </row>
    <row r="128" s="10" customFormat="1">
      <c r="A128" s="10"/>
      <c r="B128" s="217"/>
      <c r="C128" s="218"/>
      <c r="D128" s="211" t="s">
        <v>207</v>
      </c>
      <c r="E128" s="219" t="s">
        <v>1</v>
      </c>
      <c r="F128" s="220" t="s">
        <v>493</v>
      </c>
      <c r="G128" s="218"/>
      <c r="H128" s="221">
        <v>33.5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7" t="s">
        <v>207</v>
      </c>
      <c r="AU128" s="227" t="s">
        <v>79</v>
      </c>
      <c r="AV128" s="10" t="s">
        <v>88</v>
      </c>
      <c r="AW128" s="10" t="s">
        <v>34</v>
      </c>
      <c r="AX128" s="10" t="s">
        <v>86</v>
      </c>
      <c r="AY128" s="227" t="s">
        <v>195</v>
      </c>
    </row>
    <row r="129" s="2" customFormat="1">
      <c r="A129" s="37"/>
      <c r="B129" s="38"/>
      <c r="C129" s="198" t="s">
        <v>210</v>
      </c>
      <c r="D129" s="198" t="s">
        <v>189</v>
      </c>
      <c r="E129" s="199" t="s">
        <v>211</v>
      </c>
      <c r="F129" s="200" t="s">
        <v>212</v>
      </c>
      <c r="G129" s="201" t="s">
        <v>213</v>
      </c>
      <c r="H129" s="202">
        <v>16.079999999999998</v>
      </c>
      <c r="I129" s="203"/>
      <c r="J129" s="204">
        <f>ROUND(I129*H129,2)</f>
        <v>0</v>
      </c>
      <c r="K129" s="200" t="s">
        <v>193</v>
      </c>
      <c r="L129" s="43"/>
      <c r="M129" s="205" t="s">
        <v>1</v>
      </c>
      <c r="N129" s="206" t="s">
        <v>44</v>
      </c>
      <c r="O129" s="90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9" t="s">
        <v>214</v>
      </c>
      <c r="AT129" s="209" t="s">
        <v>189</v>
      </c>
      <c r="AU129" s="209" t="s">
        <v>79</v>
      </c>
      <c r="AY129" s="16" t="s">
        <v>195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6" t="s">
        <v>86</v>
      </c>
      <c r="BK129" s="210">
        <f>ROUND(I129*H129,2)</f>
        <v>0</v>
      </c>
      <c r="BL129" s="16" t="s">
        <v>214</v>
      </c>
      <c r="BM129" s="209" t="s">
        <v>494</v>
      </c>
    </row>
    <row r="130" s="2" customFormat="1">
      <c r="A130" s="37"/>
      <c r="B130" s="38"/>
      <c r="C130" s="39"/>
      <c r="D130" s="211" t="s">
        <v>197</v>
      </c>
      <c r="E130" s="39"/>
      <c r="F130" s="212" t="s">
        <v>216</v>
      </c>
      <c r="G130" s="39"/>
      <c r="H130" s="39"/>
      <c r="I130" s="213"/>
      <c r="J130" s="39"/>
      <c r="K130" s="39"/>
      <c r="L130" s="43"/>
      <c r="M130" s="214"/>
      <c r="N130" s="21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197</v>
      </c>
      <c r="AU130" s="16" t="s">
        <v>79</v>
      </c>
    </row>
    <row r="131" s="2" customFormat="1">
      <c r="A131" s="37"/>
      <c r="B131" s="38"/>
      <c r="C131" s="39"/>
      <c r="D131" s="211" t="s">
        <v>199</v>
      </c>
      <c r="E131" s="39"/>
      <c r="F131" s="216" t="s">
        <v>217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199</v>
      </c>
      <c r="AU131" s="16" t="s">
        <v>79</v>
      </c>
    </row>
    <row r="132" s="10" customFormat="1">
      <c r="A132" s="10"/>
      <c r="B132" s="217"/>
      <c r="C132" s="218"/>
      <c r="D132" s="211" t="s">
        <v>207</v>
      </c>
      <c r="E132" s="219" t="s">
        <v>1</v>
      </c>
      <c r="F132" s="220" t="s">
        <v>495</v>
      </c>
      <c r="G132" s="218"/>
      <c r="H132" s="221">
        <v>16.079999999999998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7" t="s">
        <v>207</v>
      </c>
      <c r="AU132" s="227" t="s">
        <v>79</v>
      </c>
      <c r="AV132" s="10" t="s">
        <v>88</v>
      </c>
      <c r="AW132" s="10" t="s">
        <v>34</v>
      </c>
      <c r="AX132" s="10" t="s">
        <v>86</v>
      </c>
      <c r="AY132" s="227" t="s">
        <v>195</v>
      </c>
    </row>
    <row r="133" s="2" customFormat="1">
      <c r="A133" s="37"/>
      <c r="B133" s="38"/>
      <c r="C133" s="198" t="s">
        <v>194</v>
      </c>
      <c r="D133" s="198" t="s">
        <v>189</v>
      </c>
      <c r="E133" s="199" t="s">
        <v>233</v>
      </c>
      <c r="F133" s="200" t="s">
        <v>234</v>
      </c>
      <c r="G133" s="201" t="s">
        <v>192</v>
      </c>
      <c r="H133" s="202">
        <v>16.800000000000001</v>
      </c>
      <c r="I133" s="203"/>
      <c r="J133" s="204">
        <f>ROUND(I133*H133,2)</f>
        <v>0</v>
      </c>
      <c r="K133" s="200" t="s">
        <v>193</v>
      </c>
      <c r="L133" s="43"/>
      <c r="M133" s="205" t="s">
        <v>1</v>
      </c>
      <c r="N133" s="206" t="s">
        <v>44</v>
      </c>
      <c r="O133" s="90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9" t="s">
        <v>194</v>
      </c>
      <c r="AT133" s="209" t="s">
        <v>189</v>
      </c>
      <c r="AU133" s="209" t="s">
        <v>79</v>
      </c>
      <c r="AY133" s="16" t="s">
        <v>195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6" t="s">
        <v>86</v>
      </c>
      <c r="BK133" s="210">
        <f>ROUND(I133*H133,2)</f>
        <v>0</v>
      </c>
      <c r="BL133" s="16" t="s">
        <v>194</v>
      </c>
      <c r="BM133" s="209" t="s">
        <v>496</v>
      </c>
    </row>
    <row r="134" s="2" customFormat="1">
      <c r="A134" s="37"/>
      <c r="B134" s="38"/>
      <c r="C134" s="39"/>
      <c r="D134" s="211" t="s">
        <v>197</v>
      </c>
      <c r="E134" s="39"/>
      <c r="F134" s="212" t="s">
        <v>236</v>
      </c>
      <c r="G134" s="39"/>
      <c r="H134" s="39"/>
      <c r="I134" s="213"/>
      <c r="J134" s="39"/>
      <c r="K134" s="39"/>
      <c r="L134" s="43"/>
      <c r="M134" s="214"/>
      <c r="N134" s="21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197</v>
      </c>
      <c r="AU134" s="16" t="s">
        <v>79</v>
      </c>
    </row>
    <row r="135" s="2" customFormat="1">
      <c r="A135" s="37"/>
      <c r="B135" s="38"/>
      <c r="C135" s="39"/>
      <c r="D135" s="211" t="s">
        <v>199</v>
      </c>
      <c r="E135" s="39"/>
      <c r="F135" s="216" t="s">
        <v>237</v>
      </c>
      <c r="G135" s="39"/>
      <c r="H135" s="39"/>
      <c r="I135" s="213"/>
      <c r="J135" s="39"/>
      <c r="K135" s="39"/>
      <c r="L135" s="43"/>
      <c r="M135" s="214"/>
      <c r="N135" s="21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199</v>
      </c>
      <c r="AU135" s="16" t="s">
        <v>79</v>
      </c>
    </row>
    <row r="136" s="2" customFormat="1">
      <c r="A136" s="37"/>
      <c r="B136" s="38"/>
      <c r="C136" s="39"/>
      <c r="D136" s="211" t="s">
        <v>224</v>
      </c>
      <c r="E136" s="39"/>
      <c r="F136" s="216" t="s">
        <v>497</v>
      </c>
      <c r="G136" s="39"/>
      <c r="H136" s="39"/>
      <c r="I136" s="213"/>
      <c r="J136" s="39"/>
      <c r="K136" s="39"/>
      <c r="L136" s="43"/>
      <c r="M136" s="214"/>
      <c r="N136" s="21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224</v>
      </c>
      <c r="AU136" s="16" t="s">
        <v>79</v>
      </c>
    </row>
    <row r="137" s="10" customFormat="1">
      <c r="A137" s="10"/>
      <c r="B137" s="217"/>
      <c r="C137" s="218"/>
      <c r="D137" s="211" t="s">
        <v>207</v>
      </c>
      <c r="E137" s="219" t="s">
        <v>1</v>
      </c>
      <c r="F137" s="220" t="s">
        <v>498</v>
      </c>
      <c r="G137" s="218"/>
      <c r="H137" s="221">
        <v>16.800000000000001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7" t="s">
        <v>207</v>
      </c>
      <c r="AU137" s="227" t="s">
        <v>79</v>
      </c>
      <c r="AV137" s="10" t="s">
        <v>88</v>
      </c>
      <c r="AW137" s="10" t="s">
        <v>34</v>
      </c>
      <c r="AX137" s="10" t="s">
        <v>86</v>
      </c>
      <c r="AY137" s="227" t="s">
        <v>195</v>
      </c>
    </row>
    <row r="138" s="2" customFormat="1">
      <c r="A138" s="37"/>
      <c r="B138" s="38"/>
      <c r="C138" s="198" t="s">
        <v>226</v>
      </c>
      <c r="D138" s="198" t="s">
        <v>189</v>
      </c>
      <c r="E138" s="199" t="s">
        <v>499</v>
      </c>
      <c r="F138" s="200" t="s">
        <v>500</v>
      </c>
      <c r="G138" s="201" t="s">
        <v>299</v>
      </c>
      <c r="H138" s="202">
        <v>12</v>
      </c>
      <c r="I138" s="203"/>
      <c r="J138" s="204">
        <f>ROUND(I138*H138,2)</f>
        <v>0</v>
      </c>
      <c r="K138" s="200" t="s">
        <v>193</v>
      </c>
      <c r="L138" s="43"/>
      <c r="M138" s="205" t="s">
        <v>1</v>
      </c>
      <c r="N138" s="206" t="s">
        <v>44</v>
      </c>
      <c r="O138" s="90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9" t="s">
        <v>194</v>
      </c>
      <c r="AT138" s="209" t="s">
        <v>189</v>
      </c>
      <c r="AU138" s="209" t="s">
        <v>79</v>
      </c>
      <c r="AY138" s="16" t="s">
        <v>195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6" t="s">
        <v>86</v>
      </c>
      <c r="BK138" s="210">
        <f>ROUND(I138*H138,2)</f>
        <v>0</v>
      </c>
      <c r="BL138" s="16" t="s">
        <v>194</v>
      </c>
      <c r="BM138" s="209" t="s">
        <v>501</v>
      </c>
    </row>
    <row r="139" s="2" customFormat="1">
      <c r="A139" s="37"/>
      <c r="B139" s="38"/>
      <c r="C139" s="39"/>
      <c r="D139" s="211" t="s">
        <v>197</v>
      </c>
      <c r="E139" s="39"/>
      <c r="F139" s="212" t="s">
        <v>502</v>
      </c>
      <c r="G139" s="39"/>
      <c r="H139" s="39"/>
      <c r="I139" s="213"/>
      <c r="J139" s="39"/>
      <c r="K139" s="39"/>
      <c r="L139" s="43"/>
      <c r="M139" s="214"/>
      <c r="N139" s="21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197</v>
      </c>
      <c r="AU139" s="16" t="s">
        <v>79</v>
      </c>
    </row>
    <row r="140" s="2" customFormat="1">
      <c r="A140" s="37"/>
      <c r="B140" s="38"/>
      <c r="C140" s="39"/>
      <c r="D140" s="211" t="s">
        <v>199</v>
      </c>
      <c r="E140" s="39"/>
      <c r="F140" s="216" t="s">
        <v>503</v>
      </c>
      <c r="G140" s="39"/>
      <c r="H140" s="39"/>
      <c r="I140" s="213"/>
      <c r="J140" s="39"/>
      <c r="K140" s="39"/>
      <c r="L140" s="43"/>
      <c r="M140" s="214"/>
      <c r="N140" s="21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199</v>
      </c>
      <c r="AU140" s="16" t="s">
        <v>79</v>
      </c>
    </row>
    <row r="141" s="2" customFormat="1">
      <c r="A141" s="37"/>
      <c r="B141" s="38"/>
      <c r="C141" s="198" t="s">
        <v>232</v>
      </c>
      <c r="D141" s="198" t="s">
        <v>189</v>
      </c>
      <c r="E141" s="199" t="s">
        <v>504</v>
      </c>
      <c r="F141" s="200" t="s">
        <v>505</v>
      </c>
      <c r="G141" s="201" t="s">
        <v>192</v>
      </c>
      <c r="H141" s="202">
        <v>450</v>
      </c>
      <c r="I141" s="203"/>
      <c r="J141" s="204">
        <f>ROUND(I141*H141,2)</f>
        <v>0</v>
      </c>
      <c r="K141" s="200" t="s">
        <v>193</v>
      </c>
      <c r="L141" s="43"/>
      <c r="M141" s="205" t="s">
        <v>1</v>
      </c>
      <c r="N141" s="206" t="s">
        <v>44</v>
      </c>
      <c r="O141" s="90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9" t="s">
        <v>194</v>
      </c>
      <c r="AT141" s="209" t="s">
        <v>189</v>
      </c>
      <c r="AU141" s="209" t="s">
        <v>79</v>
      </c>
      <c r="AY141" s="16" t="s">
        <v>195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6" t="s">
        <v>86</v>
      </c>
      <c r="BK141" s="210">
        <f>ROUND(I141*H141,2)</f>
        <v>0</v>
      </c>
      <c r="BL141" s="16" t="s">
        <v>194</v>
      </c>
      <c r="BM141" s="209" t="s">
        <v>506</v>
      </c>
    </row>
    <row r="142" s="2" customFormat="1">
      <c r="A142" s="37"/>
      <c r="B142" s="38"/>
      <c r="C142" s="39"/>
      <c r="D142" s="211" t="s">
        <v>197</v>
      </c>
      <c r="E142" s="39"/>
      <c r="F142" s="212" t="s">
        <v>507</v>
      </c>
      <c r="G142" s="39"/>
      <c r="H142" s="39"/>
      <c r="I142" s="213"/>
      <c r="J142" s="39"/>
      <c r="K142" s="39"/>
      <c r="L142" s="43"/>
      <c r="M142" s="214"/>
      <c r="N142" s="21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197</v>
      </c>
      <c r="AU142" s="16" t="s">
        <v>79</v>
      </c>
    </row>
    <row r="143" s="2" customFormat="1">
      <c r="A143" s="37"/>
      <c r="B143" s="38"/>
      <c r="C143" s="39"/>
      <c r="D143" s="211" t="s">
        <v>199</v>
      </c>
      <c r="E143" s="39"/>
      <c r="F143" s="216" t="s">
        <v>508</v>
      </c>
      <c r="G143" s="39"/>
      <c r="H143" s="39"/>
      <c r="I143" s="213"/>
      <c r="J143" s="39"/>
      <c r="K143" s="39"/>
      <c r="L143" s="43"/>
      <c r="M143" s="214"/>
      <c r="N143" s="21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199</v>
      </c>
      <c r="AU143" s="16" t="s">
        <v>79</v>
      </c>
    </row>
    <row r="144" s="2" customFormat="1">
      <c r="A144" s="37"/>
      <c r="B144" s="38"/>
      <c r="C144" s="39"/>
      <c r="D144" s="211" t="s">
        <v>224</v>
      </c>
      <c r="E144" s="39"/>
      <c r="F144" s="216" t="s">
        <v>509</v>
      </c>
      <c r="G144" s="39"/>
      <c r="H144" s="39"/>
      <c r="I144" s="213"/>
      <c r="J144" s="39"/>
      <c r="K144" s="39"/>
      <c r="L144" s="43"/>
      <c r="M144" s="214"/>
      <c r="N144" s="21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224</v>
      </c>
      <c r="AU144" s="16" t="s">
        <v>79</v>
      </c>
    </row>
    <row r="145" s="10" customFormat="1">
      <c r="A145" s="10"/>
      <c r="B145" s="217"/>
      <c r="C145" s="218"/>
      <c r="D145" s="211" t="s">
        <v>207</v>
      </c>
      <c r="E145" s="219" t="s">
        <v>1</v>
      </c>
      <c r="F145" s="220" t="s">
        <v>510</v>
      </c>
      <c r="G145" s="218"/>
      <c r="H145" s="221">
        <v>450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7" t="s">
        <v>207</v>
      </c>
      <c r="AU145" s="227" t="s">
        <v>79</v>
      </c>
      <c r="AV145" s="10" t="s">
        <v>88</v>
      </c>
      <c r="AW145" s="10" t="s">
        <v>34</v>
      </c>
      <c r="AX145" s="10" t="s">
        <v>86</v>
      </c>
      <c r="AY145" s="227" t="s">
        <v>195</v>
      </c>
    </row>
    <row r="146" s="2" customFormat="1">
      <c r="A146" s="37"/>
      <c r="B146" s="38"/>
      <c r="C146" s="198" t="s">
        <v>240</v>
      </c>
      <c r="D146" s="198" t="s">
        <v>189</v>
      </c>
      <c r="E146" s="199" t="s">
        <v>511</v>
      </c>
      <c r="F146" s="200" t="s">
        <v>512</v>
      </c>
      <c r="G146" s="201" t="s">
        <v>192</v>
      </c>
      <c r="H146" s="202">
        <v>75</v>
      </c>
      <c r="I146" s="203"/>
      <c r="J146" s="204">
        <f>ROUND(I146*H146,2)</f>
        <v>0</v>
      </c>
      <c r="K146" s="200" t="s">
        <v>193</v>
      </c>
      <c r="L146" s="43"/>
      <c r="M146" s="205" t="s">
        <v>1</v>
      </c>
      <c r="N146" s="206" t="s">
        <v>44</v>
      </c>
      <c r="O146" s="90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9" t="s">
        <v>194</v>
      </c>
      <c r="AT146" s="209" t="s">
        <v>189</v>
      </c>
      <c r="AU146" s="209" t="s">
        <v>79</v>
      </c>
      <c r="AY146" s="16" t="s">
        <v>195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6" t="s">
        <v>86</v>
      </c>
      <c r="BK146" s="210">
        <f>ROUND(I146*H146,2)</f>
        <v>0</v>
      </c>
      <c r="BL146" s="16" t="s">
        <v>194</v>
      </c>
      <c r="BM146" s="209" t="s">
        <v>513</v>
      </c>
    </row>
    <row r="147" s="2" customFormat="1">
      <c r="A147" s="37"/>
      <c r="B147" s="38"/>
      <c r="C147" s="39"/>
      <c r="D147" s="211" t="s">
        <v>197</v>
      </c>
      <c r="E147" s="39"/>
      <c r="F147" s="212" t="s">
        <v>514</v>
      </c>
      <c r="G147" s="39"/>
      <c r="H147" s="39"/>
      <c r="I147" s="213"/>
      <c r="J147" s="39"/>
      <c r="K147" s="39"/>
      <c r="L147" s="43"/>
      <c r="M147" s="214"/>
      <c r="N147" s="21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197</v>
      </c>
      <c r="AU147" s="16" t="s">
        <v>79</v>
      </c>
    </row>
    <row r="148" s="2" customFormat="1">
      <c r="A148" s="37"/>
      <c r="B148" s="38"/>
      <c r="C148" s="39"/>
      <c r="D148" s="211" t="s">
        <v>199</v>
      </c>
      <c r="E148" s="39"/>
      <c r="F148" s="216" t="s">
        <v>515</v>
      </c>
      <c r="G148" s="39"/>
      <c r="H148" s="39"/>
      <c r="I148" s="213"/>
      <c r="J148" s="39"/>
      <c r="K148" s="39"/>
      <c r="L148" s="43"/>
      <c r="M148" s="214"/>
      <c r="N148" s="21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199</v>
      </c>
      <c r="AU148" s="16" t="s">
        <v>79</v>
      </c>
    </row>
    <row r="149" s="2" customFormat="1">
      <c r="A149" s="37"/>
      <c r="B149" s="38"/>
      <c r="C149" s="39"/>
      <c r="D149" s="211" t="s">
        <v>224</v>
      </c>
      <c r="E149" s="39"/>
      <c r="F149" s="216" t="s">
        <v>516</v>
      </c>
      <c r="G149" s="39"/>
      <c r="H149" s="39"/>
      <c r="I149" s="213"/>
      <c r="J149" s="39"/>
      <c r="K149" s="39"/>
      <c r="L149" s="43"/>
      <c r="M149" s="214"/>
      <c r="N149" s="21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224</v>
      </c>
      <c r="AU149" s="16" t="s">
        <v>79</v>
      </c>
    </row>
    <row r="150" s="10" customFormat="1">
      <c r="A150" s="10"/>
      <c r="B150" s="217"/>
      <c r="C150" s="218"/>
      <c r="D150" s="211" t="s">
        <v>207</v>
      </c>
      <c r="E150" s="219" t="s">
        <v>1</v>
      </c>
      <c r="F150" s="220" t="s">
        <v>517</v>
      </c>
      <c r="G150" s="218"/>
      <c r="H150" s="221">
        <v>75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27" t="s">
        <v>207</v>
      </c>
      <c r="AU150" s="227" t="s">
        <v>79</v>
      </c>
      <c r="AV150" s="10" t="s">
        <v>88</v>
      </c>
      <c r="AW150" s="10" t="s">
        <v>34</v>
      </c>
      <c r="AX150" s="10" t="s">
        <v>86</v>
      </c>
      <c r="AY150" s="227" t="s">
        <v>195</v>
      </c>
    </row>
    <row r="151" s="2" customFormat="1">
      <c r="A151" s="37"/>
      <c r="B151" s="38"/>
      <c r="C151" s="198" t="s">
        <v>245</v>
      </c>
      <c r="D151" s="198" t="s">
        <v>189</v>
      </c>
      <c r="E151" s="199" t="s">
        <v>518</v>
      </c>
      <c r="F151" s="200" t="s">
        <v>519</v>
      </c>
      <c r="G151" s="201" t="s">
        <v>520</v>
      </c>
      <c r="H151" s="202">
        <v>8</v>
      </c>
      <c r="I151" s="203"/>
      <c r="J151" s="204">
        <f>ROUND(I151*H151,2)</f>
        <v>0</v>
      </c>
      <c r="K151" s="200" t="s">
        <v>193</v>
      </c>
      <c r="L151" s="43"/>
      <c r="M151" s="205" t="s">
        <v>1</v>
      </c>
      <c r="N151" s="206" t="s">
        <v>44</v>
      </c>
      <c r="O151" s="90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9" t="s">
        <v>194</v>
      </c>
      <c r="AT151" s="209" t="s">
        <v>189</v>
      </c>
      <c r="AU151" s="209" t="s">
        <v>79</v>
      </c>
      <c r="AY151" s="16" t="s">
        <v>195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6" t="s">
        <v>86</v>
      </c>
      <c r="BK151" s="210">
        <f>ROUND(I151*H151,2)</f>
        <v>0</v>
      </c>
      <c r="BL151" s="16" t="s">
        <v>194</v>
      </c>
      <c r="BM151" s="209" t="s">
        <v>521</v>
      </c>
    </row>
    <row r="152" s="2" customFormat="1">
      <c r="A152" s="37"/>
      <c r="B152" s="38"/>
      <c r="C152" s="39"/>
      <c r="D152" s="211" t="s">
        <v>197</v>
      </c>
      <c r="E152" s="39"/>
      <c r="F152" s="212" t="s">
        <v>522</v>
      </c>
      <c r="G152" s="39"/>
      <c r="H152" s="39"/>
      <c r="I152" s="213"/>
      <c r="J152" s="39"/>
      <c r="K152" s="39"/>
      <c r="L152" s="43"/>
      <c r="M152" s="214"/>
      <c r="N152" s="21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197</v>
      </c>
      <c r="AU152" s="16" t="s">
        <v>79</v>
      </c>
    </row>
    <row r="153" s="2" customFormat="1">
      <c r="A153" s="37"/>
      <c r="B153" s="38"/>
      <c r="C153" s="39"/>
      <c r="D153" s="211" t="s">
        <v>199</v>
      </c>
      <c r="E153" s="39"/>
      <c r="F153" s="216" t="s">
        <v>523</v>
      </c>
      <c r="G153" s="39"/>
      <c r="H153" s="39"/>
      <c r="I153" s="213"/>
      <c r="J153" s="39"/>
      <c r="K153" s="39"/>
      <c r="L153" s="43"/>
      <c r="M153" s="214"/>
      <c r="N153" s="21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199</v>
      </c>
      <c r="AU153" s="16" t="s">
        <v>79</v>
      </c>
    </row>
    <row r="154" s="2" customFormat="1">
      <c r="A154" s="37"/>
      <c r="B154" s="38"/>
      <c r="C154" s="198" t="s">
        <v>256</v>
      </c>
      <c r="D154" s="198" t="s">
        <v>189</v>
      </c>
      <c r="E154" s="199" t="s">
        <v>524</v>
      </c>
      <c r="F154" s="200" t="s">
        <v>525</v>
      </c>
      <c r="G154" s="201" t="s">
        <v>520</v>
      </c>
      <c r="H154" s="202">
        <v>4</v>
      </c>
      <c r="I154" s="203"/>
      <c r="J154" s="204">
        <f>ROUND(I154*H154,2)</f>
        <v>0</v>
      </c>
      <c r="K154" s="200" t="s">
        <v>193</v>
      </c>
      <c r="L154" s="43"/>
      <c r="M154" s="205" t="s">
        <v>1</v>
      </c>
      <c r="N154" s="206" t="s">
        <v>44</v>
      </c>
      <c r="O154" s="90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9" t="s">
        <v>194</v>
      </c>
      <c r="AT154" s="209" t="s">
        <v>189</v>
      </c>
      <c r="AU154" s="209" t="s">
        <v>79</v>
      </c>
      <c r="AY154" s="16" t="s">
        <v>195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6" t="s">
        <v>86</v>
      </c>
      <c r="BK154" s="210">
        <f>ROUND(I154*H154,2)</f>
        <v>0</v>
      </c>
      <c r="BL154" s="16" t="s">
        <v>194</v>
      </c>
      <c r="BM154" s="209" t="s">
        <v>526</v>
      </c>
    </row>
    <row r="155" s="2" customFormat="1">
      <c r="A155" s="37"/>
      <c r="B155" s="38"/>
      <c r="C155" s="39"/>
      <c r="D155" s="211" t="s">
        <v>197</v>
      </c>
      <c r="E155" s="39"/>
      <c r="F155" s="212" t="s">
        <v>527</v>
      </c>
      <c r="G155" s="39"/>
      <c r="H155" s="39"/>
      <c r="I155" s="213"/>
      <c r="J155" s="39"/>
      <c r="K155" s="39"/>
      <c r="L155" s="43"/>
      <c r="M155" s="214"/>
      <c r="N155" s="21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197</v>
      </c>
      <c r="AU155" s="16" t="s">
        <v>79</v>
      </c>
    </row>
    <row r="156" s="2" customFormat="1">
      <c r="A156" s="37"/>
      <c r="B156" s="38"/>
      <c r="C156" s="39"/>
      <c r="D156" s="211" t="s">
        <v>199</v>
      </c>
      <c r="E156" s="39"/>
      <c r="F156" s="216" t="s">
        <v>523</v>
      </c>
      <c r="G156" s="39"/>
      <c r="H156" s="39"/>
      <c r="I156" s="213"/>
      <c r="J156" s="39"/>
      <c r="K156" s="39"/>
      <c r="L156" s="43"/>
      <c r="M156" s="214"/>
      <c r="N156" s="21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199</v>
      </c>
      <c r="AU156" s="16" t="s">
        <v>79</v>
      </c>
    </row>
    <row r="157" s="2" customFormat="1">
      <c r="A157" s="37"/>
      <c r="B157" s="38"/>
      <c r="C157" s="198" t="s">
        <v>267</v>
      </c>
      <c r="D157" s="198" t="s">
        <v>189</v>
      </c>
      <c r="E157" s="199" t="s">
        <v>330</v>
      </c>
      <c r="F157" s="200" t="s">
        <v>331</v>
      </c>
      <c r="G157" s="201" t="s">
        <v>213</v>
      </c>
      <c r="H157" s="202">
        <v>9.5199999999999996</v>
      </c>
      <c r="I157" s="203"/>
      <c r="J157" s="204">
        <f>ROUND(I157*H157,2)</f>
        <v>0</v>
      </c>
      <c r="K157" s="200" t="s">
        <v>193</v>
      </c>
      <c r="L157" s="43"/>
      <c r="M157" s="205" t="s">
        <v>1</v>
      </c>
      <c r="N157" s="206" t="s">
        <v>44</v>
      </c>
      <c r="O157" s="90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9" t="s">
        <v>214</v>
      </c>
      <c r="AT157" s="209" t="s">
        <v>189</v>
      </c>
      <c r="AU157" s="209" t="s">
        <v>79</v>
      </c>
      <c r="AY157" s="16" t="s">
        <v>195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6" t="s">
        <v>86</v>
      </c>
      <c r="BK157" s="210">
        <f>ROUND(I157*H157,2)</f>
        <v>0</v>
      </c>
      <c r="BL157" s="16" t="s">
        <v>214</v>
      </c>
      <c r="BM157" s="209" t="s">
        <v>528</v>
      </c>
    </row>
    <row r="158" s="2" customFormat="1">
      <c r="A158" s="37"/>
      <c r="B158" s="38"/>
      <c r="C158" s="39"/>
      <c r="D158" s="211" t="s">
        <v>197</v>
      </c>
      <c r="E158" s="39"/>
      <c r="F158" s="212" t="s">
        <v>333</v>
      </c>
      <c r="G158" s="39"/>
      <c r="H158" s="39"/>
      <c r="I158" s="213"/>
      <c r="J158" s="39"/>
      <c r="K158" s="39"/>
      <c r="L158" s="43"/>
      <c r="M158" s="214"/>
      <c r="N158" s="21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197</v>
      </c>
      <c r="AU158" s="16" t="s">
        <v>79</v>
      </c>
    </row>
    <row r="159" s="2" customFormat="1">
      <c r="A159" s="37"/>
      <c r="B159" s="38"/>
      <c r="C159" s="39"/>
      <c r="D159" s="211" t="s">
        <v>199</v>
      </c>
      <c r="E159" s="39"/>
      <c r="F159" s="216" t="s">
        <v>334</v>
      </c>
      <c r="G159" s="39"/>
      <c r="H159" s="39"/>
      <c r="I159" s="213"/>
      <c r="J159" s="39"/>
      <c r="K159" s="39"/>
      <c r="L159" s="43"/>
      <c r="M159" s="214"/>
      <c r="N159" s="21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199</v>
      </c>
      <c r="AU159" s="16" t="s">
        <v>79</v>
      </c>
    </row>
    <row r="160" s="2" customFormat="1">
      <c r="A160" s="37"/>
      <c r="B160" s="38"/>
      <c r="C160" s="39"/>
      <c r="D160" s="211" t="s">
        <v>224</v>
      </c>
      <c r="E160" s="39"/>
      <c r="F160" s="216" t="s">
        <v>335</v>
      </c>
      <c r="G160" s="39"/>
      <c r="H160" s="39"/>
      <c r="I160" s="213"/>
      <c r="J160" s="39"/>
      <c r="K160" s="39"/>
      <c r="L160" s="43"/>
      <c r="M160" s="214"/>
      <c r="N160" s="21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224</v>
      </c>
      <c r="AU160" s="16" t="s">
        <v>79</v>
      </c>
    </row>
    <row r="161" s="10" customFormat="1">
      <c r="A161" s="10"/>
      <c r="B161" s="217"/>
      <c r="C161" s="218"/>
      <c r="D161" s="211" t="s">
        <v>207</v>
      </c>
      <c r="E161" s="219" t="s">
        <v>1</v>
      </c>
      <c r="F161" s="220" t="s">
        <v>529</v>
      </c>
      <c r="G161" s="218"/>
      <c r="H161" s="221">
        <v>9.5199999999999996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27" t="s">
        <v>207</v>
      </c>
      <c r="AU161" s="227" t="s">
        <v>79</v>
      </c>
      <c r="AV161" s="10" t="s">
        <v>88</v>
      </c>
      <c r="AW161" s="10" t="s">
        <v>34</v>
      </c>
      <c r="AX161" s="10" t="s">
        <v>86</v>
      </c>
      <c r="AY161" s="227" t="s">
        <v>195</v>
      </c>
    </row>
    <row r="162" s="2" customFormat="1" ht="44.25" customHeight="1">
      <c r="A162" s="37"/>
      <c r="B162" s="38"/>
      <c r="C162" s="198" t="s">
        <v>275</v>
      </c>
      <c r="D162" s="198" t="s">
        <v>189</v>
      </c>
      <c r="E162" s="199" t="s">
        <v>530</v>
      </c>
      <c r="F162" s="200" t="s">
        <v>531</v>
      </c>
      <c r="G162" s="201" t="s">
        <v>192</v>
      </c>
      <c r="H162" s="202">
        <v>926</v>
      </c>
      <c r="I162" s="203"/>
      <c r="J162" s="204">
        <f>ROUND(I162*H162,2)</f>
        <v>0</v>
      </c>
      <c r="K162" s="200" t="s">
        <v>193</v>
      </c>
      <c r="L162" s="43"/>
      <c r="M162" s="205" t="s">
        <v>1</v>
      </c>
      <c r="N162" s="206" t="s">
        <v>44</v>
      </c>
      <c r="O162" s="90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9" t="s">
        <v>194</v>
      </c>
      <c r="AT162" s="209" t="s">
        <v>189</v>
      </c>
      <c r="AU162" s="209" t="s">
        <v>79</v>
      </c>
      <c r="AY162" s="16" t="s">
        <v>195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6" t="s">
        <v>86</v>
      </c>
      <c r="BK162" s="210">
        <f>ROUND(I162*H162,2)</f>
        <v>0</v>
      </c>
      <c r="BL162" s="16" t="s">
        <v>194</v>
      </c>
      <c r="BM162" s="209" t="s">
        <v>532</v>
      </c>
    </row>
    <row r="163" s="2" customFormat="1">
      <c r="A163" s="37"/>
      <c r="B163" s="38"/>
      <c r="C163" s="39"/>
      <c r="D163" s="211" t="s">
        <v>197</v>
      </c>
      <c r="E163" s="39"/>
      <c r="F163" s="212" t="s">
        <v>533</v>
      </c>
      <c r="G163" s="39"/>
      <c r="H163" s="39"/>
      <c r="I163" s="213"/>
      <c r="J163" s="39"/>
      <c r="K163" s="39"/>
      <c r="L163" s="43"/>
      <c r="M163" s="214"/>
      <c r="N163" s="21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197</v>
      </c>
      <c r="AU163" s="16" t="s">
        <v>79</v>
      </c>
    </row>
    <row r="164" s="2" customFormat="1">
      <c r="A164" s="37"/>
      <c r="B164" s="38"/>
      <c r="C164" s="39"/>
      <c r="D164" s="211" t="s">
        <v>199</v>
      </c>
      <c r="E164" s="39"/>
      <c r="F164" s="216" t="s">
        <v>534</v>
      </c>
      <c r="G164" s="39"/>
      <c r="H164" s="39"/>
      <c r="I164" s="213"/>
      <c r="J164" s="39"/>
      <c r="K164" s="39"/>
      <c r="L164" s="43"/>
      <c r="M164" s="214"/>
      <c r="N164" s="21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199</v>
      </c>
      <c r="AU164" s="16" t="s">
        <v>79</v>
      </c>
    </row>
    <row r="165" s="2" customFormat="1">
      <c r="A165" s="37"/>
      <c r="B165" s="38"/>
      <c r="C165" s="39"/>
      <c r="D165" s="211" t="s">
        <v>224</v>
      </c>
      <c r="E165" s="39"/>
      <c r="F165" s="216" t="s">
        <v>535</v>
      </c>
      <c r="G165" s="39"/>
      <c r="H165" s="39"/>
      <c r="I165" s="213"/>
      <c r="J165" s="39"/>
      <c r="K165" s="39"/>
      <c r="L165" s="43"/>
      <c r="M165" s="214"/>
      <c r="N165" s="21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224</v>
      </c>
      <c r="AU165" s="16" t="s">
        <v>79</v>
      </c>
    </row>
    <row r="166" s="10" customFormat="1">
      <c r="A166" s="10"/>
      <c r="B166" s="217"/>
      <c r="C166" s="218"/>
      <c r="D166" s="211" t="s">
        <v>207</v>
      </c>
      <c r="E166" s="219" t="s">
        <v>1</v>
      </c>
      <c r="F166" s="220" t="s">
        <v>536</v>
      </c>
      <c r="G166" s="218"/>
      <c r="H166" s="221">
        <v>926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27" t="s">
        <v>207</v>
      </c>
      <c r="AU166" s="227" t="s">
        <v>79</v>
      </c>
      <c r="AV166" s="10" t="s">
        <v>88</v>
      </c>
      <c r="AW166" s="10" t="s">
        <v>34</v>
      </c>
      <c r="AX166" s="10" t="s">
        <v>86</v>
      </c>
      <c r="AY166" s="227" t="s">
        <v>195</v>
      </c>
    </row>
    <row r="167" s="2" customFormat="1" ht="16.5" customHeight="1">
      <c r="A167" s="37"/>
      <c r="B167" s="38"/>
      <c r="C167" s="198" t="s">
        <v>283</v>
      </c>
      <c r="D167" s="198" t="s">
        <v>189</v>
      </c>
      <c r="E167" s="199" t="s">
        <v>241</v>
      </c>
      <c r="F167" s="200" t="s">
        <v>242</v>
      </c>
      <c r="G167" s="201" t="s">
        <v>213</v>
      </c>
      <c r="H167" s="202">
        <v>0.17399999999999999</v>
      </c>
      <c r="I167" s="203"/>
      <c r="J167" s="204">
        <f>ROUND(I167*H167,2)</f>
        <v>0</v>
      </c>
      <c r="K167" s="200" t="s">
        <v>193</v>
      </c>
      <c r="L167" s="43"/>
      <c r="M167" s="205" t="s">
        <v>1</v>
      </c>
      <c r="N167" s="206" t="s">
        <v>44</v>
      </c>
      <c r="O167" s="90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9" t="s">
        <v>214</v>
      </c>
      <c r="AT167" s="209" t="s">
        <v>189</v>
      </c>
      <c r="AU167" s="209" t="s">
        <v>79</v>
      </c>
      <c r="AY167" s="16" t="s">
        <v>195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6" t="s">
        <v>86</v>
      </c>
      <c r="BK167" s="210">
        <f>ROUND(I167*H167,2)</f>
        <v>0</v>
      </c>
      <c r="BL167" s="16" t="s">
        <v>214</v>
      </c>
      <c r="BM167" s="209" t="s">
        <v>537</v>
      </c>
    </row>
    <row r="168" s="2" customFormat="1">
      <c r="A168" s="37"/>
      <c r="B168" s="38"/>
      <c r="C168" s="39"/>
      <c r="D168" s="211" t="s">
        <v>197</v>
      </c>
      <c r="E168" s="39"/>
      <c r="F168" s="212" t="s">
        <v>244</v>
      </c>
      <c r="G168" s="39"/>
      <c r="H168" s="39"/>
      <c r="I168" s="213"/>
      <c r="J168" s="39"/>
      <c r="K168" s="39"/>
      <c r="L168" s="43"/>
      <c r="M168" s="214"/>
      <c r="N168" s="21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197</v>
      </c>
      <c r="AU168" s="16" t="s">
        <v>79</v>
      </c>
    </row>
    <row r="169" s="2" customFormat="1">
      <c r="A169" s="37"/>
      <c r="B169" s="38"/>
      <c r="C169" s="39"/>
      <c r="D169" s="211" t="s">
        <v>199</v>
      </c>
      <c r="E169" s="39"/>
      <c r="F169" s="216" t="s">
        <v>217</v>
      </c>
      <c r="G169" s="39"/>
      <c r="H169" s="39"/>
      <c r="I169" s="213"/>
      <c r="J169" s="39"/>
      <c r="K169" s="39"/>
      <c r="L169" s="43"/>
      <c r="M169" s="214"/>
      <c r="N169" s="21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199</v>
      </c>
      <c r="AU169" s="16" t="s">
        <v>79</v>
      </c>
    </row>
    <row r="170" s="2" customFormat="1" ht="21.75" customHeight="1">
      <c r="A170" s="37"/>
      <c r="B170" s="38"/>
      <c r="C170" s="198" t="s">
        <v>289</v>
      </c>
      <c r="D170" s="198" t="s">
        <v>189</v>
      </c>
      <c r="E170" s="199" t="s">
        <v>246</v>
      </c>
      <c r="F170" s="200" t="s">
        <v>247</v>
      </c>
      <c r="G170" s="201" t="s">
        <v>248</v>
      </c>
      <c r="H170" s="202">
        <v>10.08</v>
      </c>
      <c r="I170" s="203"/>
      <c r="J170" s="204">
        <f>ROUND(I170*H170,2)</f>
        <v>0</v>
      </c>
      <c r="K170" s="200" t="s">
        <v>193</v>
      </c>
      <c r="L170" s="43"/>
      <c r="M170" s="205" t="s">
        <v>1</v>
      </c>
      <c r="N170" s="206" t="s">
        <v>44</v>
      </c>
      <c r="O170" s="90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9" t="s">
        <v>194</v>
      </c>
      <c r="AT170" s="209" t="s">
        <v>189</v>
      </c>
      <c r="AU170" s="209" t="s">
        <v>79</v>
      </c>
      <c r="AY170" s="16" t="s">
        <v>195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6" t="s">
        <v>86</v>
      </c>
      <c r="BK170" s="210">
        <f>ROUND(I170*H170,2)</f>
        <v>0</v>
      </c>
      <c r="BL170" s="16" t="s">
        <v>194</v>
      </c>
      <c r="BM170" s="209" t="s">
        <v>538</v>
      </c>
    </row>
    <row r="171" s="2" customFormat="1">
      <c r="A171" s="37"/>
      <c r="B171" s="38"/>
      <c r="C171" s="39"/>
      <c r="D171" s="211" t="s">
        <v>197</v>
      </c>
      <c r="E171" s="39"/>
      <c r="F171" s="212" t="s">
        <v>250</v>
      </c>
      <c r="G171" s="39"/>
      <c r="H171" s="39"/>
      <c r="I171" s="213"/>
      <c r="J171" s="39"/>
      <c r="K171" s="39"/>
      <c r="L171" s="43"/>
      <c r="M171" s="214"/>
      <c r="N171" s="21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197</v>
      </c>
      <c r="AU171" s="16" t="s">
        <v>79</v>
      </c>
    </row>
    <row r="172" s="2" customFormat="1">
      <c r="A172" s="37"/>
      <c r="B172" s="38"/>
      <c r="C172" s="39"/>
      <c r="D172" s="211" t="s">
        <v>199</v>
      </c>
      <c r="E172" s="39"/>
      <c r="F172" s="216" t="s">
        <v>251</v>
      </c>
      <c r="G172" s="39"/>
      <c r="H172" s="39"/>
      <c r="I172" s="213"/>
      <c r="J172" s="39"/>
      <c r="K172" s="39"/>
      <c r="L172" s="43"/>
      <c r="M172" s="214"/>
      <c r="N172" s="21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199</v>
      </c>
      <c r="AU172" s="16" t="s">
        <v>79</v>
      </c>
    </row>
    <row r="173" s="2" customFormat="1">
      <c r="A173" s="37"/>
      <c r="B173" s="38"/>
      <c r="C173" s="39"/>
      <c r="D173" s="211" t="s">
        <v>224</v>
      </c>
      <c r="E173" s="39"/>
      <c r="F173" s="216" t="s">
        <v>539</v>
      </c>
      <c r="G173" s="39"/>
      <c r="H173" s="39"/>
      <c r="I173" s="213"/>
      <c r="J173" s="39"/>
      <c r="K173" s="39"/>
      <c r="L173" s="43"/>
      <c r="M173" s="214"/>
      <c r="N173" s="21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224</v>
      </c>
      <c r="AU173" s="16" t="s">
        <v>79</v>
      </c>
    </row>
    <row r="174" s="10" customFormat="1">
      <c r="A174" s="10"/>
      <c r="B174" s="217"/>
      <c r="C174" s="218"/>
      <c r="D174" s="211" t="s">
        <v>207</v>
      </c>
      <c r="E174" s="219" t="s">
        <v>1</v>
      </c>
      <c r="F174" s="220" t="s">
        <v>540</v>
      </c>
      <c r="G174" s="218"/>
      <c r="H174" s="221">
        <v>10.08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27" t="s">
        <v>207</v>
      </c>
      <c r="AU174" s="227" t="s">
        <v>79</v>
      </c>
      <c r="AV174" s="10" t="s">
        <v>88</v>
      </c>
      <c r="AW174" s="10" t="s">
        <v>34</v>
      </c>
      <c r="AX174" s="10" t="s">
        <v>86</v>
      </c>
      <c r="AY174" s="227" t="s">
        <v>195</v>
      </c>
    </row>
    <row r="175" s="2" customFormat="1" ht="21.75" customHeight="1">
      <c r="A175" s="37"/>
      <c r="B175" s="38"/>
      <c r="C175" s="198" t="s">
        <v>296</v>
      </c>
      <c r="D175" s="198" t="s">
        <v>189</v>
      </c>
      <c r="E175" s="199" t="s">
        <v>257</v>
      </c>
      <c r="F175" s="200" t="s">
        <v>258</v>
      </c>
      <c r="G175" s="201" t="s">
        <v>213</v>
      </c>
      <c r="H175" s="202">
        <v>18.143999999999998</v>
      </c>
      <c r="I175" s="203"/>
      <c r="J175" s="204">
        <f>ROUND(I175*H175,2)</f>
        <v>0</v>
      </c>
      <c r="K175" s="200" t="s">
        <v>193</v>
      </c>
      <c r="L175" s="43"/>
      <c r="M175" s="205" t="s">
        <v>1</v>
      </c>
      <c r="N175" s="206" t="s">
        <v>44</v>
      </c>
      <c r="O175" s="90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9" t="s">
        <v>214</v>
      </c>
      <c r="AT175" s="209" t="s">
        <v>189</v>
      </c>
      <c r="AU175" s="209" t="s">
        <v>79</v>
      </c>
      <c r="AY175" s="16" t="s">
        <v>195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6" t="s">
        <v>86</v>
      </c>
      <c r="BK175" s="210">
        <f>ROUND(I175*H175,2)</f>
        <v>0</v>
      </c>
      <c r="BL175" s="16" t="s">
        <v>214</v>
      </c>
      <c r="BM175" s="209" t="s">
        <v>541</v>
      </c>
    </row>
    <row r="176" s="2" customFormat="1">
      <c r="A176" s="37"/>
      <c r="B176" s="38"/>
      <c r="C176" s="39"/>
      <c r="D176" s="211" t="s">
        <v>197</v>
      </c>
      <c r="E176" s="39"/>
      <c r="F176" s="212" t="s">
        <v>260</v>
      </c>
      <c r="G176" s="39"/>
      <c r="H176" s="39"/>
      <c r="I176" s="213"/>
      <c r="J176" s="39"/>
      <c r="K176" s="39"/>
      <c r="L176" s="43"/>
      <c r="M176" s="214"/>
      <c r="N176" s="21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197</v>
      </c>
      <c r="AU176" s="16" t="s">
        <v>79</v>
      </c>
    </row>
    <row r="177" s="2" customFormat="1">
      <c r="A177" s="37"/>
      <c r="B177" s="38"/>
      <c r="C177" s="39"/>
      <c r="D177" s="211" t="s">
        <v>199</v>
      </c>
      <c r="E177" s="39"/>
      <c r="F177" s="216" t="s">
        <v>217</v>
      </c>
      <c r="G177" s="39"/>
      <c r="H177" s="39"/>
      <c r="I177" s="213"/>
      <c r="J177" s="39"/>
      <c r="K177" s="39"/>
      <c r="L177" s="43"/>
      <c r="M177" s="214"/>
      <c r="N177" s="21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199</v>
      </c>
      <c r="AU177" s="16" t="s">
        <v>79</v>
      </c>
    </row>
    <row r="178" s="10" customFormat="1">
      <c r="A178" s="10"/>
      <c r="B178" s="217"/>
      <c r="C178" s="218"/>
      <c r="D178" s="211" t="s">
        <v>207</v>
      </c>
      <c r="E178" s="219" t="s">
        <v>1</v>
      </c>
      <c r="F178" s="220" t="s">
        <v>542</v>
      </c>
      <c r="G178" s="218"/>
      <c r="H178" s="221">
        <v>18.143999999999998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27" t="s">
        <v>207</v>
      </c>
      <c r="AU178" s="227" t="s">
        <v>79</v>
      </c>
      <c r="AV178" s="10" t="s">
        <v>88</v>
      </c>
      <c r="AW178" s="10" t="s">
        <v>34</v>
      </c>
      <c r="AX178" s="10" t="s">
        <v>86</v>
      </c>
      <c r="AY178" s="227" t="s">
        <v>195</v>
      </c>
    </row>
    <row r="179" s="2" customFormat="1" ht="16.5" customHeight="1">
      <c r="A179" s="37"/>
      <c r="B179" s="38"/>
      <c r="C179" s="198" t="s">
        <v>8</v>
      </c>
      <c r="D179" s="198" t="s">
        <v>189</v>
      </c>
      <c r="E179" s="199" t="s">
        <v>459</v>
      </c>
      <c r="F179" s="200" t="s">
        <v>460</v>
      </c>
      <c r="G179" s="201" t="s">
        <v>299</v>
      </c>
      <c r="H179" s="202">
        <v>8</v>
      </c>
      <c r="I179" s="203"/>
      <c r="J179" s="204">
        <f>ROUND(I179*H179,2)</f>
        <v>0</v>
      </c>
      <c r="K179" s="200" t="s">
        <v>193</v>
      </c>
      <c r="L179" s="43"/>
      <c r="M179" s="205" t="s">
        <v>1</v>
      </c>
      <c r="N179" s="206" t="s">
        <v>44</v>
      </c>
      <c r="O179" s="90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9" t="s">
        <v>194</v>
      </c>
      <c r="AT179" s="209" t="s">
        <v>189</v>
      </c>
      <c r="AU179" s="209" t="s">
        <v>79</v>
      </c>
      <c r="AY179" s="16" t="s">
        <v>195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6" t="s">
        <v>86</v>
      </c>
      <c r="BK179" s="210">
        <f>ROUND(I179*H179,2)</f>
        <v>0</v>
      </c>
      <c r="BL179" s="16" t="s">
        <v>194</v>
      </c>
      <c r="BM179" s="209" t="s">
        <v>543</v>
      </c>
    </row>
    <row r="180" s="2" customFormat="1">
      <c r="A180" s="37"/>
      <c r="B180" s="38"/>
      <c r="C180" s="39"/>
      <c r="D180" s="211" t="s">
        <v>197</v>
      </c>
      <c r="E180" s="39"/>
      <c r="F180" s="212" t="s">
        <v>462</v>
      </c>
      <c r="G180" s="39"/>
      <c r="H180" s="39"/>
      <c r="I180" s="213"/>
      <c r="J180" s="39"/>
      <c r="K180" s="39"/>
      <c r="L180" s="43"/>
      <c r="M180" s="214"/>
      <c r="N180" s="21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197</v>
      </c>
      <c r="AU180" s="16" t="s">
        <v>79</v>
      </c>
    </row>
    <row r="181" s="2" customFormat="1">
      <c r="A181" s="37"/>
      <c r="B181" s="38"/>
      <c r="C181" s="39"/>
      <c r="D181" s="211" t="s">
        <v>199</v>
      </c>
      <c r="E181" s="39"/>
      <c r="F181" s="216" t="s">
        <v>463</v>
      </c>
      <c r="G181" s="39"/>
      <c r="H181" s="39"/>
      <c r="I181" s="213"/>
      <c r="J181" s="39"/>
      <c r="K181" s="39"/>
      <c r="L181" s="43"/>
      <c r="M181" s="214"/>
      <c r="N181" s="21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199</v>
      </c>
      <c r="AU181" s="16" t="s">
        <v>79</v>
      </c>
    </row>
    <row r="182" s="2" customFormat="1">
      <c r="A182" s="37"/>
      <c r="B182" s="38"/>
      <c r="C182" s="198" t="s">
        <v>309</v>
      </c>
      <c r="D182" s="198" t="s">
        <v>189</v>
      </c>
      <c r="E182" s="199" t="s">
        <v>284</v>
      </c>
      <c r="F182" s="200" t="s">
        <v>285</v>
      </c>
      <c r="G182" s="201" t="s">
        <v>192</v>
      </c>
      <c r="H182" s="202">
        <v>16.800000000000001</v>
      </c>
      <c r="I182" s="203"/>
      <c r="J182" s="204">
        <f>ROUND(I182*H182,2)</f>
        <v>0</v>
      </c>
      <c r="K182" s="200" t="s">
        <v>193</v>
      </c>
      <c r="L182" s="43"/>
      <c r="M182" s="205" t="s">
        <v>1</v>
      </c>
      <c r="N182" s="206" t="s">
        <v>44</v>
      </c>
      <c r="O182" s="90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9" t="s">
        <v>194</v>
      </c>
      <c r="AT182" s="209" t="s">
        <v>189</v>
      </c>
      <c r="AU182" s="209" t="s">
        <v>79</v>
      </c>
      <c r="AY182" s="16" t="s">
        <v>195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6" t="s">
        <v>86</v>
      </c>
      <c r="BK182" s="210">
        <f>ROUND(I182*H182,2)</f>
        <v>0</v>
      </c>
      <c r="BL182" s="16" t="s">
        <v>194</v>
      </c>
      <c r="BM182" s="209" t="s">
        <v>544</v>
      </c>
    </row>
    <row r="183" s="2" customFormat="1">
      <c r="A183" s="37"/>
      <c r="B183" s="38"/>
      <c r="C183" s="39"/>
      <c r="D183" s="211" t="s">
        <v>197</v>
      </c>
      <c r="E183" s="39"/>
      <c r="F183" s="212" t="s">
        <v>287</v>
      </c>
      <c r="G183" s="39"/>
      <c r="H183" s="39"/>
      <c r="I183" s="213"/>
      <c r="J183" s="39"/>
      <c r="K183" s="39"/>
      <c r="L183" s="43"/>
      <c r="M183" s="214"/>
      <c r="N183" s="21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197</v>
      </c>
      <c r="AU183" s="16" t="s">
        <v>79</v>
      </c>
    </row>
    <row r="184" s="2" customFormat="1">
      <c r="A184" s="37"/>
      <c r="B184" s="38"/>
      <c r="C184" s="39"/>
      <c r="D184" s="211" t="s">
        <v>199</v>
      </c>
      <c r="E184" s="39"/>
      <c r="F184" s="216" t="s">
        <v>288</v>
      </c>
      <c r="G184" s="39"/>
      <c r="H184" s="39"/>
      <c r="I184" s="213"/>
      <c r="J184" s="39"/>
      <c r="K184" s="39"/>
      <c r="L184" s="43"/>
      <c r="M184" s="214"/>
      <c r="N184" s="21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199</v>
      </c>
      <c r="AU184" s="16" t="s">
        <v>79</v>
      </c>
    </row>
    <row r="185" s="2" customFormat="1">
      <c r="A185" s="37"/>
      <c r="B185" s="38"/>
      <c r="C185" s="198" t="s">
        <v>315</v>
      </c>
      <c r="D185" s="198" t="s">
        <v>189</v>
      </c>
      <c r="E185" s="199" t="s">
        <v>290</v>
      </c>
      <c r="F185" s="200" t="s">
        <v>291</v>
      </c>
      <c r="G185" s="201" t="s">
        <v>192</v>
      </c>
      <c r="H185" s="202">
        <v>33.600000000000001</v>
      </c>
      <c r="I185" s="203"/>
      <c r="J185" s="204">
        <f>ROUND(I185*H185,2)</f>
        <v>0</v>
      </c>
      <c r="K185" s="200" t="s">
        <v>193</v>
      </c>
      <c r="L185" s="43"/>
      <c r="M185" s="205" t="s">
        <v>1</v>
      </c>
      <c r="N185" s="206" t="s">
        <v>44</v>
      </c>
      <c r="O185" s="90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9" t="s">
        <v>194</v>
      </c>
      <c r="AT185" s="209" t="s">
        <v>189</v>
      </c>
      <c r="AU185" s="209" t="s">
        <v>79</v>
      </c>
      <c r="AY185" s="16" t="s">
        <v>195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6" t="s">
        <v>86</v>
      </c>
      <c r="BK185" s="210">
        <f>ROUND(I185*H185,2)</f>
        <v>0</v>
      </c>
      <c r="BL185" s="16" t="s">
        <v>194</v>
      </c>
      <c r="BM185" s="209" t="s">
        <v>545</v>
      </c>
    </row>
    <row r="186" s="2" customFormat="1">
      <c r="A186" s="37"/>
      <c r="B186" s="38"/>
      <c r="C186" s="39"/>
      <c r="D186" s="211" t="s">
        <v>197</v>
      </c>
      <c r="E186" s="39"/>
      <c r="F186" s="212" t="s">
        <v>293</v>
      </c>
      <c r="G186" s="39"/>
      <c r="H186" s="39"/>
      <c r="I186" s="213"/>
      <c r="J186" s="39"/>
      <c r="K186" s="39"/>
      <c r="L186" s="43"/>
      <c r="M186" s="214"/>
      <c r="N186" s="21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197</v>
      </c>
      <c r="AU186" s="16" t="s">
        <v>79</v>
      </c>
    </row>
    <row r="187" s="2" customFormat="1">
      <c r="A187" s="37"/>
      <c r="B187" s="38"/>
      <c r="C187" s="39"/>
      <c r="D187" s="211" t="s">
        <v>199</v>
      </c>
      <c r="E187" s="39"/>
      <c r="F187" s="216" t="s">
        <v>294</v>
      </c>
      <c r="G187" s="39"/>
      <c r="H187" s="39"/>
      <c r="I187" s="213"/>
      <c r="J187" s="39"/>
      <c r="K187" s="39"/>
      <c r="L187" s="43"/>
      <c r="M187" s="214"/>
      <c r="N187" s="21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199</v>
      </c>
      <c r="AU187" s="16" t="s">
        <v>79</v>
      </c>
    </row>
    <row r="188" s="2" customFormat="1">
      <c r="A188" s="37"/>
      <c r="B188" s="38"/>
      <c r="C188" s="39"/>
      <c r="D188" s="211" t="s">
        <v>224</v>
      </c>
      <c r="E188" s="39"/>
      <c r="F188" s="216" t="s">
        <v>546</v>
      </c>
      <c r="G188" s="39"/>
      <c r="H188" s="39"/>
      <c r="I188" s="213"/>
      <c r="J188" s="39"/>
      <c r="K188" s="39"/>
      <c r="L188" s="43"/>
      <c r="M188" s="214"/>
      <c r="N188" s="21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224</v>
      </c>
      <c r="AU188" s="16" t="s">
        <v>79</v>
      </c>
    </row>
    <row r="189" s="10" customFormat="1">
      <c r="A189" s="10"/>
      <c r="B189" s="217"/>
      <c r="C189" s="218"/>
      <c r="D189" s="211" t="s">
        <v>207</v>
      </c>
      <c r="E189" s="219" t="s">
        <v>1</v>
      </c>
      <c r="F189" s="220" t="s">
        <v>547</v>
      </c>
      <c r="G189" s="218"/>
      <c r="H189" s="221">
        <v>33.600000000000001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27" t="s">
        <v>207</v>
      </c>
      <c r="AU189" s="227" t="s">
        <v>79</v>
      </c>
      <c r="AV189" s="10" t="s">
        <v>88</v>
      </c>
      <c r="AW189" s="10" t="s">
        <v>34</v>
      </c>
      <c r="AX189" s="10" t="s">
        <v>86</v>
      </c>
      <c r="AY189" s="227" t="s">
        <v>195</v>
      </c>
    </row>
    <row r="190" s="2" customFormat="1">
      <c r="A190" s="37"/>
      <c r="B190" s="38"/>
      <c r="C190" s="198" t="s">
        <v>321</v>
      </c>
      <c r="D190" s="198" t="s">
        <v>189</v>
      </c>
      <c r="E190" s="199" t="s">
        <v>297</v>
      </c>
      <c r="F190" s="200" t="s">
        <v>298</v>
      </c>
      <c r="G190" s="201" t="s">
        <v>299</v>
      </c>
      <c r="H190" s="202">
        <v>4</v>
      </c>
      <c r="I190" s="203"/>
      <c r="J190" s="204">
        <f>ROUND(I190*H190,2)</f>
        <v>0</v>
      </c>
      <c r="K190" s="200" t="s">
        <v>193</v>
      </c>
      <c r="L190" s="43"/>
      <c r="M190" s="205" t="s">
        <v>1</v>
      </c>
      <c r="N190" s="206" t="s">
        <v>44</v>
      </c>
      <c r="O190" s="90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9" t="s">
        <v>194</v>
      </c>
      <c r="AT190" s="209" t="s">
        <v>189</v>
      </c>
      <c r="AU190" s="209" t="s">
        <v>79</v>
      </c>
      <c r="AY190" s="16" t="s">
        <v>195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6" t="s">
        <v>86</v>
      </c>
      <c r="BK190" s="210">
        <f>ROUND(I190*H190,2)</f>
        <v>0</v>
      </c>
      <c r="BL190" s="16" t="s">
        <v>194</v>
      </c>
      <c r="BM190" s="209" t="s">
        <v>548</v>
      </c>
    </row>
    <row r="191" s="2" customFormat="1">
      <c r="A191" s="37"/>
      <c r="B191" s="38"/>
      <c r="C191" s="39"/>
      <c r="D191" s="211" t="s">
        <v>197</v>
      </c>
      <c r="E191" s="39"/>
      <c r="F191" s="212" t="s">
        <v>301</v>
      </c>
      <c r="G191" s="39"/>
      <c r="H191" s="39"/>
      <c r="I191" s="213"/>
      <c r="J191" s="39"/>
      <c r="K191" s="39"/>
      <c r="L191" s="43"/>
      <c r="M191" s="214"/>
      <c r="N191" s="21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197</v>
      </c>
      <c r="AU191" s="16" t="s">
        <v>79</v>
      </c>
    </row>
    <row r="192" s="2" customFormat="1">
      <c r="A192" s="37"/>
      <c r="B192" s="38"/>
      <c r="C192" s="39"/>
      <c r="D192" s="211" t="s">
        <v>199</v>
      </c>
      <c r="E192" s="39"/>
      <c r="F192" s="216" t="s">
        <v>302</v>
      </c>
      <c r="G192" s="39"/>
      <c r="H192" s="39"/>
      <c r="I192" s="213"/>
      <c r="J192" s="39"/>
      <c r="K192" s="39"/>
      <c r="L192" s="43"/>
      <c r="M192" s="214"/>
      <c r="N192" s="215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199</v>
      </c>
      <c r="AU192" s="16" t="s">
        <v>79</v>
      </c>
    </row>
    <row r="193" s="2" customFormat="1">
      <c r="A193" s="37"/>
      <c r="B193" s="38"/>
      <c r="C193" s="198" t="s">
        <v>329</v>
      </c>
      <c r="D193" s="198" t="s">
        <v>189</v>
      </c>
      <c r="E193" s="199" t="s">
        <v>316</v>
      </c>
      <c r="F193" s="200" t="s">
        <v>317</v>
      </c>
      <c r="G193" s="201" t="s">
        <v>203</v>
      </c>
      <c r="H193" s="202">
        <v>33.5</v>
      </c>
      <c r="I193" s="203"/>
      <c r="J193" s="204">
        <f>ROUND(I193*H193,2)</f>
        <v>0</v>
      </c>
      <c r="K193" s="200" t="s">
        <v>193</v>
      </c>
      <c r="L193" s="43"/>
      <c r="M193" s="205" t="s">
        <v>1</v>
      </c>
      <c r="N193" s="206" t="s">
        <v>44</v>
      </c>
      <c r="O193" s="90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9" t="s">
        <v>194</v>
      </c>
      <c r="AT193" s="209" t="s">
        <v>189</v>
      </c>
      <c r="AU193" s="209" t="s">
        <v>79</v>
      </c>
      <c r="AY193" s="16" t="s">
        <v>195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6" t="s">
        <v>86</v>
      </c>
      <c r="BK193" s="210">
        <f>ROUND(I193*H193,2)</f>
        <v>0</v>
      </c>
      <c r="BL193" s="16" t="s">
        <v>194</v>
      </c>
      <c r="BM193" s="209" t="s">
        <v>549</v>
      </c>
    </row>
    <row r="194" s="2" customFormat="1">
      <c r="A194" s="37"/>
      <c r="B194" s="38"/>
      <c r="C194" s="39"/>
      <c r="D194" s="211" t="s">
        <v>197</v>
      </c>
      <c r="E194" s="39"/>
      <c r="F194" s="212" t="s">
        <v>319</v>
      </c>
      <c r="G194" s="39"/>
      <c r="H194" s="39"/>
      <c r="I194" s="213"/>
      <c r="J194" s="39"/>
      <c r="K194" s="39"/>
      <c r="L194" s="43"/>
      <c r="M194" s="214"/>
      <c r="N194" s="215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197</v>
      </c>
      <c r="AU194" s="16" t="s">
        <v>79</v>
      </c>
    </row>
    <row r="195" s="2" customFormat="1">
      <c r="A195" s="37"/>
      <c r="B195" s="38"/>
      <c r="C195" s="39"/>
      <c r="D195" s="211" t="s">
        <v>199</v>
      </c>
      <c r="E195" s="39"/>
      <c r="F195" s="216" t="s">
        <v>320</v>
      </c>
      <c r="G195" s="39"/>
      <c r="H195" s="39"/>
      <c r="I195" s="213"/>
      <c r="J195" s="39"/>
      <c r="K195" s="39"/>
      <c r="L195" s="43"/>
      <c r="M195" s="214"/>
      <c r="N195" s="21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199</v>
      </c>
      <c r="AU195" s="16" t="s">
        <v>79</v>
      </c>
    </row>
    <row r="196" s="2" customFormat="1">
      <c r="A196" s="37"/>
      <c r="B196" s="38"/>
      <c r="C196" s="198" t="s">
        <v>337</v>
      </c>
      <c r="D196" s="198" t="s">
        <v>189</v>
      </c>
      <c r="E196" s="199" t="s">
        <v>550</v>
      </c>
      <c r="F196" s="200" t="s">
        <v>551</v>
      </c>
      <c r="G196" s="201" t="s">
        <v>192</v>
      </c>
      <c r="H196" s="202">
        <v>6</v>
      </c>
      <c r="I196" s="203"/>
      <c r="J196" s="204">
        <f>ROUND(I196*H196,2)</f>
        <v>0</v>
      </c>
      <c r="K196" s="200" t="s">
        <v>193</v>
      </c>
      <c r="L196" s="43"/>
      <c r="M196" s="205" t="s">
        <v>1</v>
      </c>
      <c r="N196" s="206" t="s">
        <v>44</v>
      </c>
      <c r="O196" s="90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9" t="s">
        <v>194</v>
      </c>
      <c r="AT196" s="209" t="s">
        <v>189</v>
      </c>
      <c r="AU196" s="209" t="s">
        <v>79</v>
      </c>
      <c r="AY196" s="16" t="s">
        <v>195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6" t="s">
        <v>86</v>
      </c>
      <c r="BK196" s="210">
        <f>ROUND(I196*H196,2)</f>
        <v>0</v>
      </c>
      <c r="BL196" s="16" t="s">
        <v>194</v>
      </c>
      <c r="BM196" s="209" t="s">
        <v>552</v>
      </c>
    </row>
    <row r="197" s="2" customFormat="1">
      <c r="A197" s="37"/>
      <c r="B197" s="38"/>
      <c r="C197" s="39"/>
      <c r="D197" s="211" t="s">
        <v>197</v>
      </c>
      <c r="E197" s="39"/>
      <c r="F197" s="212" t="s">
        <v>553</v>
      </c>
      <c r="G197" s="39"/>
      <c r="H197" s="39"/>
      <c r="I197" s="213"/>
      <c r="J197" s="39"/>
      <c r="K197" s="39"/>
      <c r="L197" s="43"/>
      <c r="M197" s="214"/>
      <c r="N197" s="21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197</v>
      </c>
      <c r="AU197" s="16" t="s">
        <v>79</v>
      </c>
    </row>
    <row r="198" s="2" customFormat="1">
      <c r="A198" s="37"/>
      <c r="B198" s="38"/>
      <c r="C198" s="39"/>
      <c r="D198" s="211" t="s">
        <v>199</v>
      </c>
      <c r="E198" s="39"/>
      <c r="F198" s="216" t="s">
        <v>554</v>
      </c>
      <c r="G198" s="39"/>
      <c r="H198" s="39"/>
      <c r="I198" s="213"/>
      <c r="J198" s="39"/>
      <c r="K198" s="39"/>
      <c r="L198" s="43"/>
      <c r="M198" s="214"/>
      <c r="N198" s="21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199</v>
      </c>
      <c r="AU198" s="16" t="s">
        <v>79</v>
      </c>
    </row>
    <row r="199" s="2" customFormat="1">
      <c r="A199" s="37"/>
      <c r="B199" s="38"/>
      <c r="C199" s="198" t="s">
        <v>7</v>
      </c>
      <c r="D199" s="198" t="s">
        <v>189</v>
      </c>
      <c r="E199" s="199" t="s">
        <v>555</v>
      </c>
      <c r="F199" s="200" t="s">
        <v>556</v>
      </c>
      <c r="G199" s="201" t="s">
        <v>192</v>
      </c>
      <c r="H199" s="202">
        <v>6</v>
      </c>
      <c r="I199" s="203"/>
      <c r="J199" s="204">
        <f>ROUND(I199*H199,2)</f>
        <v>0</v>
      </c>
      <c r="K199" s="200" t="s">
        <v>193</v>
      </c>
      <c r="L199" s="43"/>
      <c r="M199" s="205" t="s">
        <v>1</v>
      </c>
      <c r="N199" s="206" t="s">
        <v>44</v>
      </c>
      <c r="O199" s="90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9" t="s">
        <v>194</v>
      </c>
      <c r="AT199" s="209" t="s">
        <v>189</v>
      </c>
      <c r="AU199" s="209" t="s">
        <v>79</v>
      </c>
      <c r="AY199" s="16" t="s">
        <v>195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6" t="s">
        <v>86</v>
      </c>
      <c r="BK199" s="210">
        <f>ROUND(I199*H199,2)</f>
        <v>0</v>
      </c>
      <c r="BL199" s="16" t="s">
        <v>194</v>
      </c>
      <c r="BM199" s="209" t="s">
        <v>557</v>
      </c>
    </row>
    <row r="200" s="2" customFormat="1">
      <c r="A200" s="37"/>
      <c r="B200" s="38"/>
      <c r="C200" s="39"/>
      <c r="D200" s="211" t="s">
        <v>197</v>
      </c>
      <c r="E200" s="39"/>
      <c r="F200" s="212" t="s">
        <v>558</v>
      </c>
      <c r="G200" s="39"/>
      <c r="H200" s="39"/>
      <c r="I200" s="213"/>
      <c r="J200" s="39"/>
      <c r="K200" s="39"/>
      <c r="L200" s="43"/>
      <c r="M200" s="214"/>
      <c r="N200" s="215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197</v>
      </c>
      <c r="AU200" s="16" t="s">
        <v>79</v>
      </c>
    </row>
    <row r="201" s="2" customFormat="1">
      <c r="A201" s="37"/>
      <c r="B201" s="38"/>
      <c r="C201" s="39"/>
      <c r="D201" s="211" t="s">
        <v>199</v>
      </c>
      <c r="E201" s="39"/>
      <c r="F201" s="216" t="s">
        <v>559</v>
      </c>
      <c r="G201" s="39"/>
      <c r="H201" s="39"/>
      <c r="I201" s="213"/>
      <c r="J201" s="39"/>
      <c r="K201" s="39"/>
      <c r="L201" s="43"/>
      <c r="M201" s="214"/>
      <c r="N201" s="21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199</v>
      </c>
      <c r="AU201" s="16" t="s">
        <v>79</v>
      </c>
    </row>
    <row r="202" s="2" customFormat="1">
      <c r="A202" s="37"/>
      <c r="B202" s="38"/>
      <c r="C202" s="239" t="s">
        <v>350</v>
      </c>
      <c r="D202" s="239" t="s">
        <v>338</v>
      </c>
      <c r="E202" s="240" t="s">
        <v>464</v>
      </c>
      <c r="F202" s="241" t="s">
        <v>465</v>
      </c>
      <c r="G202" s="242" t="s">
        <v>299</v>
      </c>
      <c r="H202" s="243">
        <v>128</v>
      </c>
      <c r="I202" s="244"/>
      <c r="J202" s="245">
        <f>ROUND(I202*H202,2)</f>
        <v>0</v>
      </c>
      <c r="K202" s="241" t="s">
        <v>193</v>
      </c>
      <c r="L202" s="246"/>
      <c r="M202" s="247" t="s">
        <v>1</v>
      </c>
      <c r="N202" s="248" t="s">
        <v>44</v>
      </c>
      <c r="O202" s="90"/>
      <c r="P202" s="207">
        <f>O202*H202</f>
        <v>0</v>
      </c>
      <c r="Q202" s="207">
        <v>0.00123</v>
      </c>
      <c r="R202" s="207">
        <f>Q202*H202</f>
        <v>0.15744</v>
      </c>
      <c r="S202" s="207">
        <v>0</v>
      </c>
      <c r="T202" s="20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9" t="s">
        <v>214</v>
      </c>
      <c r="AT202" s="209" t="s">
        <v>338</v>
      </c>
      <c r="AU202" s="209" t="s">
        <v>79</v>
      </c>
      <c r="AY202" s="16" t="s">
        <v>195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6" t="s">
        <v>86</v>
      </c>
      <c r="BK202" s="210">
        <f>ROUND(I202*H202,2)</f>
        <v>0</v>
      </c>
      <c r="BL202" s="16" t="s">
        <v>214</v>
      </c>
      <c r="BM202" s="209" t="s">
        <v>560</v>
      </c>
    </row>
    <row r="203" s="2" customFormat="1">
      <c r="A203" s="37"/>
      <c r="B203" s="38"/>
      <c r="C203" s="39"/>
      <c r="D203" s="211" t="s">
        <v>197</v>
      </c>
      <c r="E203" s="39"/>
      <c r="F203" s="212" t="s">
        <v>465</v>
      </c>
      <c r="G203" s="39"/>
      <c r="H203" s="39"/>
      <c r="I203" s="213"/>
      <c r="J203" s="39"/>
      <c r="K203" s="39"/>
      <c r="L203" s="43"/>
      <c r="M203" s="214"/>
      <c r="N203" s="21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197</v>
      </c>
      <c r="AU203" s="16" t="s">
        <v>79</v>
      </c>
    </row>
    <row r="204" s="2" customFormat="1">
      <c r="A204" s="37"/>
      <c r="B204" s="38"/>
      <c r="C204" s="39"/>
      <c r="D204" s="211" t="s">
        <v>224</v>
      </c>
      <c r="E204" s="39"/>
      <c r="F204" s="216" t="s">
        <v>561</v>
      </c>
      <c r="G204" s="39"/>
      <c r="H204" s="39"/>
      <c r="I204" s="213"/>
      <c r="J204" s="39"/>
      <c r="K204" s="39"/>
      <c r="L204" s="43"/>
      <c r="M204" s="214"/>
      <c r="N204" s="21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224</v>
      </c>
      <c r="AU204" s="16" t="s">
        <v>79</v>
      </c>
    </row>
    <row r="205" s="10" customFormat="1">
      <c r="A205" s="10"/>
      <c r="B205" s="217"/>
      <c r="C205" s="218"/>
      <c r="D205" s="211" t="s">
        <v>207</v>
      </c>
      <c r="E205" s="219" t="s">
        <v>1</v>
      </c>
      <c r="F205" s="220" t="s">
        <v>562</v>
      </c>
      <c r="G205" s="218"/>
      <c r="H205" s="221">
        <v>128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27" t="s">
        <v>207</v>
      </c>
      <c r="AU205" s="227" t="s">
        <v>79</v>
      </c>
      <c r="AV205" s="10" t="s">
        <v>88</v>
      </c>
      <c r="AW205" s="10" t="s">
        <v>34</v>
      </c>
      <c r="AX205" s="10" t="s">
        <v>79</v>
      </c>
      <c r="AY205" s="227" t="s">
        <v>195</v>
      </c>
    </row>
    <row r="206" s="11" customFormat="1">
      <c r="A206" s="11"/>
      <c r="B206" s="228"/>
      <c r="C206" s="229"/>
      <c r="D206" s="211" t="s">
        <v>207</v>
      </c>
      <c r="E206" s="230" t="s">
        <v>1</v>
      </c>
      <c r="F206" s="231" t="s">
        <v>209</v>
      </c>
      <c r="G206" s="229"/>
      <c r="H206" s="232">
        <v>128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T206" s="238" t="s">
        <v>207</v>
      </c>
      <c r="AU206" s="238" t="s">
        <v>79</v>
      </c>
      <c r="AV206" s="11" t="s">
        <v>194</v>
      </c>
      <c r="AW206" s="11" t="s">
        <v>34</v>
      </c>
      <c r="AX206" s="11" t="s">
        <v>86</v>
      </c>
      <c r="AY206" s="238" t="s">
        <v>195</v>
      </c>
    </row>
    <row r="207" s="2" customFormat="1" ht="16.5" customHeight="1">
      <c r="A207" s="37"/>
      <c r="B207" s="38"/>
      <c r="C207" s="239" t="s">
        <v>355</v>
      </c>
      <c r="D207" s="239" t="s">
        <v>338</v>
      </c>
      <c r="E207" s="240" t="s">
        <v>339</v>
      </c>
      <c r="F207" s="241" t="s">
        <v>340</v>
      </c>
      <c r="G207" s="242" t="s">
        <v>213</v>
      </c>
      <c r="H207" s="243">
        <v>2.8559999999999999</v>
      </c>
      <c r="I207" s="244"/>
      <c r="J207" s="245">
        <f>ROUND(I207*H207,2)</f>
        <v>0</v>
      </c>
      <c r="K207" s="241" t="s">
        <v>193</v>
      </c>
      <c r="L207" s="246"/>
      <c r="M207" s="247" t="s">
        <v>1</v>
      </c>
      <c r="N207" s="248" t="s">
        <v>44</v>
      </c>
      <c r="O207" s="90"/>
      <c r="P207" s="207">
        <f>O207*H207</f>
        <v>0</v>
      </c>
      <c r="Q207" s="207">
        <v>1</v>
      </c>
      <c r="R207" s="207">
        <f>Q207*H207</f>
        <v>2.8559999999999999</v>
      </c>
      <c r="S207" s="207">
        <v>0</v>
      </c>
      <c r="T207" s="20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9" t="s">
        <v>214</v>
      </c>
      <c r="AT207" s="209" t="s">
        <v>338</v>
      </c>
      <c r="AU207" s="209" t="s">
        <v>79</v>
      </c>
      <c r="AY207" s="16" t="s">
        <v>195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6" t="s">
        <v>86</v>
      </c>
      <c r="BK207" s="210">
        <f>ROUND(I207*H207,2)</f>
        <v>0</v>
      </c>
      <c r="BL207" s="16" t="s">
        <v>214</v>
      </c>
      <c r="BM207" s="209" t="s">
        <v>563</v>
      </c>
    </row>
    <row r="208" s="2" customFormat="1">
      <c r="A208" s="37"/>
      <c r="B208" s="38"/>
      <c r="C208" s="39"/>
      <c r="D208" s="211" t="s">
        <v>197</v>
      </c>
      <c r="E208" s="39"/>
      <c r="F208" s="212" t="s">
        <v>340</v>
      </c>
      <c r="G208" s="39"/>
      <c r="H208" s="39"/>
      <c r="I208" s="213"/>
      <c r="J208" s="39"/>
      <c r="K208" s="39"/>
      <c r="L208" s="43"/>
      <c r="M208" s="214"/>
      <c r="N208" s="21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197</v>
      </c>
      <c r="AU208" s="16" t="s">
        <v>79</v>
      </c>
    </row>
    <row r="209" s="2" customFormat="1">
      <c r="A209" s="37"/>
      <c r="B209" s="38"/>
      <c r="C209" s="39"/>
      <c r="D209" s="211" t="s">
        <v>224</v>
      </c>
      <c r="E209" s="39"/>
      <c r="F209" s="216" t="s">
        <v>564</v>
      </c>
      <c r="G209" s="39"/>
      <c r="H209" s="39"/>
      <c r="I209" s="213"/>
      <c r="J209" s="39"/>
      <c r="K209" s="39"/>
      <c r="L209" s="43"/>
      <c r="M209" s="214"/>
      <c r="N209" s="21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224</v>
      </c>
      <c r="AU209" s="16" t="s">
        <v>79</v>
      </c>
    </row>
    <row r="210" s="10" customFormat="1">
      <c r="A210" s="10"/>
      <c r="B210" s="217"/>
      <c r="C210" s="218"/>
      <c r="D210" s="211" t="s">
        <v>207</v>
      </c>
      <c r="E210" s="219" t="s">
        <v>1</v>
      </c>
      <c r="F210" s="220" t="s">
        <v>565</v>
      </c>
      <c r="G210" s="218"/>
      <c r="H210" s="221">
        <v>2.8559999999999999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27" t="s">
        <v>207</v>
      </c>
      <c r="AU210" s="227" t="s">
        <v>79</v>
      </c>
      <c r="AV210" s="10" t="s">
        <v>88</v>
      </c>
      <c r="AW210" s="10" t="s">
        <v>34</v>
      </c>
      <c r="AX210" s="10" t="s">
        <v>86</v>
      </c>
      <c r="AY210" s="227" t="s">
        <v>195</v>
      </c>
    </row>
    <row r="211" s="2" customFormat="1" ht="21.75" customHeight="1">
      <c r="A211" s="37"/>
      <c r="B211" s="38"/>
      <c r="C211" s="239" t="s">
        <v>359</v>
      </c>
      <c r="D211" s="239" t="s">
        <v>338</v>
      </c>
      <c r="E211" s="240" t="s">
        <v>395</v>
      </c>
      <c r="F211" s="241" t="s">
        <v>396</v>
      </c>
      <c r="G211" s="242" t="s">
        <v>248</v>
      </c>
      <c r="H211" s="243">
        <v>1.3440000000000001</v>
      </c>
      <c r="I211" s="244"/>
      <c r="J211" s="245">
        <f>ROUND(I211*H211,2)</f>
        <v>0</v>
      </c>
      <c r="K211" s="241" t="s">
        <v>193</v>
      </c>
      <c r="L211" s="246"/>
      <c r="M211" s="247" t="s">
        <v>1</v>
      </c>
      <c r="N211" s="248" t="s">
        <v>44</v>
      </c>
      <c r="O211" s="90"/>
      <c r="P211" s="207">
        <f>O211*H211</f>
        <v>0</v>
      </c>
      <c r="Q211" s="207">
        <v>2.4289999999999998</v>
      </c>
      <c r="R211" s="207">
        <f>Q211*H211</f>
        <v>3.2645759999999999</v>
      </c>
      <c r="S211" s="207">
        <v>0</v>
      </c>
      <c r="T211" s="20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9" t="s">
        <v>214</v>
      </c>
      <c r="AT211" s="209" t="s">
        <v>338</v>
      </c>
      <c r="AU211" s="209" t="s">
        <v>79</v>
      </c>
      <c r="AY211" s="16" t="s">
        <v>195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6" t="s">
        <v>86</v>
      </c>
      <c r="BK211" s="210">
        <f>ROUND(I211*H211,2)</f>
        <v>0</v>
      </c>
      <c r="BL211" s="16" t="s">
        <v>214</v>
      </c>
      <c r="BM211" s="209" t="s">
        <v>566</v>
      </c>
    </row>
    <row r="212" s="2" customFormat="1">
      <c r="A212" s="37"/>
      <c r="B212" s="38"/>
      <c r="C212" s="39"/>
      <c r="D212" s="211" t="s">
        <v>197</v>
      </c>
      <c r="E212" s="39"/>
      <c r="F212" s="212" t="s">
        <v>396</v>
      </c>
      <c r="G212" s="39"/>
      <c r="H212" s="39"/>
      <c r="I212" s="213"/>
      <c r="J212" s="39"/>
      <c r="K212" s="39"/>
      <c r="L212" s="43"/>
      <c r="M212" s="214"/>
      <c r="N212" s="215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197</v>
      </c>
      <c r="AU212" s="16" t="s">
        <v>79</v>
      </c>
    </row>
    <row r="213" s="2" customFormat="1">
      <c r="A213" s="37"/>
      <c r="B213" s="38"/>
      <c r="C213" s="39"/>
      <c r="D213" s="211" t="s">
        <v>224</v>
      </c>
      <c r="E213" s="39"/>
      <c r="F213" s="216" t="s">
        <v>567</v>
      </c>
      <c r="G213" s="39"/>
      <c r="H213" s="39"/>
      <c r="I213" s="213"/>
      <c r="J213" s="39"/>
      <c r="K213" s="39"/>
      <c r="L213" s="43"/>
      <c r="M213" s="214"/>
      <c r="N213" s="21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224</v>
      </c>
      <c r="AU213" s="16" t="s">
        <v>79</v>
      </c>
    </row>
    <row r="214" s="10" customFormat="1">
      <c r="A214" s="10"/>
      <c r="B214" s="217"/>
      <c r="C214" s="218"/>
      <c r="D214" s="211" t="s">
        <v>207</v>
      </c>
      <c r="E214" s="219" t="s">
        <v>1</v>
      </c>
      <c r="F214" s="220" t="s">
        <v>568</v>
      </c>
      <c r="G214" s="218"/>
      <c r="H214" s="221">
        <v>1.3440000000000001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T214" s="227" t="s">
        <v>207</v>
      </c>
      <c r="AU214" s="227" t="s">
        <v>79</v>
      </c>
      <c r="AV214" s="10" t="s">
        <v>88</v>
      </c>
      <c r="AW214" s="10" t="s">
        <v>34</v>
      </c>
      <c r="AX214" s="10" t="s">
        <v>86</v>
      </c>
      <c r="AY214" s="227" t="s">
        <v>195</v>
      </c>
    </row>
    <row r="215" s="2" customFormat="1">
      <c r="A215" s="37"/>
      <c r="B215" s="38"/>
      <c r="C215" s="239" t="s">
        <v>363</v>
      </c>
      <c r="D215" s="239" t="s">
        <v>338</v>
      </c>
      <c r="E215" s="240" t="s">
        <v>351</v>
      </c>
      <c r="F215" s="241" t="s">
        <v>352</v>
      </c>
      <c r="G215" s="242" t="s">
        <v>213</v>
      </c>
      <c r="H215" s="243">
        <v>5.3600000000000003</v>
      </c>
      <c r="I215" s="244"/>
      <c r="J215" s="245">
        <f>ROUND(I215*H215,2)</f>
        <v>0</v>
      </c>
      <c r="K215" s="241" t="s">
        <v>193</v>
      </c>
      <c r="L215" s="246"/>
      <c r="M215" s="247" t="s">
        <v>1</v>
      </c>
      <c r="N215" s="248" t="s">
        <v>44</v>
      </c>
      <c r="O215" s="90"/>
      <c r="P215" s="207">
        <f>O215*H215</f>
        <v>0</v>
      </c>
      <c r="Q215" s="207">
        <v>1</v>
      </c>
      <c r="R215" s="207">
        <f>Q215*H215</f>
        <v>5.3600000000000003</v>
      </c>
      <c r="S215" s="207">
        <v>0</v>
      </c>
      <c r="T215" s="20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9" t="s">
        <v>214</v>
      </c>
      <c r="AT215" s="209" t="s">
        <v>338</v>
      </c>
      <c r="AU215" s="209" t="s">
        <v>79</v>
      </c>
      <c r="AY215" s="16" t="s">
        <v>195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6" t="s">
        <v>86</v>
      </c>
      <c r="BK215" s="210">
        <f>ROUND(I215*H215,2)</f>
        <v>0</v>
      </c>
      <c r="BL215" s="16" t="s">
        <v>214</v>
      </c>
      <c r="BM215" s="209" t="s">
        <v>569</v>
      </c>
    </row>
    <row r="216" s="2" customFormat="1">
      <c r="A216" s="37"/>
      <c r="B216" s="38"/>
      <c r="C216" s="39"/>
      <c r="D216" s="211" t="s">
        <v>197</v>
      </c>
      <c r="E216" s="39"/>
      <c r="F216" s="212" t="s">
        <v>352</v>
      </c>
      <c r="G216" s="39"/>
      <c r="H216" s="39"/>
      <c r="I216" s="213"/>
      <c r="J216" s="39"/>
      <c r="K216" s="39"/>
      <c r="L216" s="43"/>
      <c r="M216" s="214"/>
      <c r="N216" s="215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197</v>
      </c>
      <c r="AU216" s="16" t="s">
        <v>79</v>
      </c>
    </row>
    <row r="217" s="2" customFormat="1" ht="21.75" customHeight="1">
      <c r="A217" s="37"/>
      <c r="B217" s="38"/>
      <c r="C217" s="239" t="s">
        <v>368</v>
      </c>
      <c r="D217" s="239" t="s">
        <v>338</v>
      </c>
      <c r="E217" s="240" t="s">
        <v>356</v>
      </c>
      <c r="F217" s="241" t="s">
        <v>357</v>
      </c>
      <c r="G217" s="242" t="s">
        <v>213</v>
      </c>
      <c r="H217" s="243">
        <v>5.3600000000000003</v>
      </c>
      <c r="I217" s="244"/>
      <c r="J217" s="245">
        <f>ROUND(I217*H217,2)</f>
        <v>0</v>
      </c>
      <c r="K217" s="241" t="s">
        <v>193</v>
      </c>
      <c r="L217" s="246"/>
      <c r="M217" s="247" t="s">
        <v>1</v>
      </c>
      <c r="N217" s="248" t="s">
        <v>44</v>
      </c>
      <c r="O217" s="90"/>
      <c r="P217" s="207">
        <f>O217*H217</f>
        <v>0</v>
      </c>
      <c r="Q217" s="207">
        <v>1</v>
      </c>
      <c r="R217" s="207">
        <f>Q217*H217</f>
        <v>5.3600000000000003</v>
      </c>
      <c r="S217" s="207">
        <v>0</v>
      </c>
      <c r="T217" s="20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9" t="s">
        <v>214</v>
      </c>
      <c r="AT217" s="209" t="s">
        <v>338</v>
      </c>
      <c r="AU217" s="209" t="s">
        <v>79</v>
      </c>
      <c r="AY217" s="16" t="s">
        <v>195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6" t="s">
        <v>86</v>
      </c>
      <c r="BK217" s="210">
        <f>ROUND(I217*H217,2)</f>
        <v>0</v>
      </c>
      <c r="BL217" s="16" t="s">
        <v>214</v>
      </c>
      <c r="BM217" s="209" t="s">
        <v>570</v>
      </c>
    </row>
    <row r="218" s="2" customFormat="1">
      <c r="A218" s="37"/>
      <c r="B218" s="38"/>
      <c r="C218" s="39"/>
      <c r="D218" s="211" t="s">
        <v>197</v>
      </c>
      <c r="E218" s="39"/>
      <c r="F218" s="212" t="s">
        <v>357</v>
      </c>
      <c r="G218" s="39"/>
      <c r="H218" s="39"/>
      <c r="I218" s="213"/>
      <c r="J218" s="39"/>
      <c r="K218" s="39"/>
      <c r="L218" s="43"/>
      <c r="M218" s="214"/>
      <c r="N218" s="21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197</v>
      </c>
      <c r="AU218" s="16" t="s">
        <v>79</v>
      </c>
    </row>
    <row r="219" s="2" customFormat="1">
      <c r="A219" s="37"/>
      <c r="B219" s="38"/>
      <c r="C219" s="239" t="s">
        <v>373</v>
      </c>
      <c r="D219" s="239" t="s">
        <v>338</v>
      </c>
      <c r="E219" s="240" t="s">
        <v>360</v>
      </c>
      <c r="F219" s="241" t="s">
        <v>361</v>
      </c>
      <c r="G219" s="242" t="s">
        <v>213</v>
      </c>
      <c r="H219" s="243">
        <v>5.3600000000000003</v>
      </c>
      <c r="I219" s="244"/>
      <c r="J219" s="245">
        <f>ROUND(I219*H219,2)</f>
        <v>0</v>
      </c>
      <c r="K219" s="241" t="s">
        <v>193</v>
      </c>
      <c r="L219" s="246"/>
      <c r="M219" s="247" t="s">
        <v>1</v>
      </c>
      <c r="N219" s="248" t="s">
        <v>44</v>
      </c>
      <c r="O219" s="90"/>
      <c r="P219" s="207">
        <f>O219*H219</f>
        <v>0</v>
      </c>
      <c r="Q219" s="207">
        <v>1</v>
      </c>
      <c r="R219" s="207">
        <f>Q219*H219</f>
        <v>5.3600000000000003</v>
      </c>
      <c r="S219" s="207">
        <v>0</v>
      </c>
      <c r="T219" s="20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9" t="s">
        <v>214</v>
      </c>
      <c r="AT219" s="209" t="s">
        <v>338</v>
      </c>
      <c r="AU219" s="209" t="s">
        <v>79</v>
      </c>
      <c r="AY219" s="16" t="s">
        <v>195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6" t="s">
        <v>86</v>
      </c>
      <c r="BK219" s="210">
        <f>ROUND(I219*H219,2)</f>
        <v>0</v>
      </c>
      <c r="BL219" s="16" t="s">
        <v>214</v>
      </c>
      <c r="BM219" s="209" t="s">
        <v>571</v>
      </c>
    </row>
    <row r="220" s="2" customFormat="1">
      <c r="A220" s="37"/>
      <c r="B220" s="38"/>
      <c r="C220" s="39"/>
      <c r="D220" s="211" t="s">
        <v>197</v>
      </c>
      <c r="E220" s="39"/>
      <c r="F220" s="212" t="s">
        <v>361</v>
      </c>
      <c r="G220" s="39"/>
      <c r="H220" s="39"/>
      <c r="I220" s="213"/>
      <c r="J220" s="39"/>
      <c r="K220" s="39"/>
      <c r="L220" s="43"/>
      <c r="M220" s="214"/>
      <c r="N220" s="215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197</v>
      </c>
      <c r="AU220" s="16" t="s">
        <v>79</v>
      </c>
    </row>
    <row r="221" s="2" customFormat="1" ht="16.5" customHeight="1">
      <c r="A221" s="37"/>
      <c r="B221" s="38"/>
      <c r="C221" s="239" t="s">
        <v>377</v>
      </c>
      <c r="D221" s="239" t="s">
        <v>338</v>
      </c>
      <c r="E221" s="240" t="s">
        <v>364</v>
      </c>
      <c r="F221" s="241" t="s">
        <v>365</v>
      </c>
      <c r="G221" s="242" t="s">
        <v>192</v>
      </c>
      <c r="H221" s="243">
        <v>42</v>
      </c>
      <c r="I221" s="244"/>
      <c r="J221" s="245">
        <f>ROUND(I221*H221,2)</f>
        <v>0</v>
      </c>
      <c r="K221" s="241" t="s">
        <v>193</v>
      </c>
      <c r="L221" s="246"/>
      <c r="M221" s="247" t="s">
        <v>1</v>
      </c>
      <c r="N221" s="248" t="s">
        <v>44</v>
      </c>
      <c r="O221" s="90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9" t="s">
        <v>214</v>
      </c>
      <c r="AT221" s="209" t="s">
        <v>338</v>
      </c>
      <c r="AU221" s="209" t="s">
        <v>79</v>
      </c>
      <c r="AY221" s="16" t="s">
        <v>195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6" t="s">
        <v>86</v>
      </c>
      <c r="BK221" s="210">
        <f>ROUND(I221*H221,2)</f>
        <v>0</v>
      </c>
      <c r="BL221" s="16" t="s">
        <v>214</v>
      </c>
      <c r="BM221" s="209" t="s">
        <v>572</v>
      </c>
    </row>
    <row r="222" s="2" customFormat="1">
      <c r="A222" s="37"/>
      <c r="B222" s="38"/>
      <c r="C222" s="39"/>
      <c r="D222" s="211" t="s">
        <v>197</v>
      </c>
      <c r="E222" s="39"/>
      <c r="F222" s="212" t="s">
        <v>365</v>
      </c>
      <c r="G222" s="39"/>
      <c r="H222" s="39"/>
      <c r="I222" s="213"/>
      <c r="J222" s="39"/>
      <c r="K222" s="39"/>
      <c r="L222" s="43"/>
      <c r="M222" s="214"/>
      <c r="N222" s="215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197</v>
      </c>
      <c r="AU222" s="16" t="s">
        <v>79</v>
      </c>
    </row>
    <row r="223" s="2" customFormat="1">
      <c r="A223" s="37"/>
      <c r="B223" s="38"/>
      <c r="C223" s="39"/>
      <c r="D223" s="211" t="s">
        <v>224</v>
      </c>
      <c r="E223" s="39"/>
      <c r="F223" s="216" t="s">
        <v>573</v>
      </c>
      <c r="G223" s="39"/>
      <c r="H223" s="39"/>
      <c r="I223" s="213"/>
      <c r="J223" s="39"/>
      <c r="K223" s="39"/>
      <c r="L223" s="43"/>
      <c r="M223" s="214"/>
      <c r="N223" s="215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224</v>
      </c>
      <c r="AU223" s="16" t="s">
        <v>79</v>
      </c>
    </row>
    <row r="224" s="10" customFormat="1">
      <c r="A224" s="10"/>
      <c r="B224" s="217"/>
      <c r="C224" s="218"/>
      <c r="D224" s="211" t="s">
        <v>207</v>
      </c>
      <c r="E224" s="219" t="s">
        <v>1</v>
      </c>
      <c r="F224" s="220" t="s">
        <v>574</v>
      </c>
      <c r="G224" s="218"/>
      <c r="H224" s="221">
        <v>42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27" t="s">
        <v>207</v>
      </c>
      <c r="AU224" s="227" t="s">
        <v>79</v>
      </c>
      <c r="AV224" s="10" t="s">
        <v>88</v>
      </c>
      <c r="AW224" s="10" t="s">
        <v>34</v>
      </c>
      <c r="AX224" s="10" t="s">
        <v>86</v>
      </c>
      <c r="AY224" s="227" t="s">
        <v>195</v>
      </c>
    </row>
    <row r="225" s="2" customFormat="1" ht="21.75" customHeight="1">
      <c r="A225" s="37"/>
      <c r="B225" s="38"/>
      <c r="C225" s="239" t="s">
        <v>383</v>
      </c>
      <c r="D225" s="239" t="s">
        <v>338</v>
      </c>
      <c r="E225" s="240" t="s">
        <v>575</v>
      </c>
      <c r="F225" s="241" t="s">
        <v>576</v>
      </c>
      <c r="G225" s="242" t="s">
        <v>299</v>
      </c>
      <c r="H225" s="243">
        <v>966</v>
      </c>
      <c r="I225" s="244"/>
      <c r="J225" s="245">
        <f>ROUND(I225*H225,2)</f>
        <v>0</v>
      </c>
      <c r="K225" s="241" t="s">
        <v>193</v>
      </c>
      <c r="L225" s="246"/>
      <c r="M225" s="247" t="s">
        <v>1</v>
      </c>
      <c r="N225" s="248" t="s">
        <v>44</v>
      </c>
      <c r="O225" s="90"/>
      <c r="P225" s="207">
        <f>O225*H225</f>
        <v>0</v>
      </c>
      <c r="Q225" s="207">
        <v>0.00018000000000000001</v>
      </c>
      <c r="R225" s="207">
        <f>Q225*H225</f>
        <v>0.17388000000000001</v>
      </c>
      <c r="S225" s="207">
        <v>0</v>
      </c>
      <c r="T225" s="208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9" t="s">
        <v>214</v>
      </c>
      <c r="AT225" s="209" t="s">
        <v>338</v>
      </c>
      <c r="AU225" s="209" t="s">
        <v>79</v>
      </c>
      <c r="AY225" s="16" t="s">
        <v>195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6" t="s">
        <v>86</v>
      </c>
      <c r="BK225" s="210">
        <f>ROUND(I225*H225,2)</f>
        <v>0</v>
      </c>
      <c r="BL225" s="16" t="s">
        <v>214</v>
      </c>
      <c r="BM225" s="209" t="s">
        <v>577</v>
      </c>
    </row>
    <row r="226" s="2" customFormat="1">
      <c r="A226" s="37"/>
      <c r="B226" s="38"/>
      <c r="C226" s="39"/>
      <c r="D226" s="211" t="s">
        <v>197</v>
      </c>
      <c r="E226" s="39"/>
      <c r="F226" s="212" t="s">
        <v>576</v>
      </c>
      <c r="G226" s="39"/>
      <c r="H226" s="39"/>
      <c r="I226" s="213"/>
      <c r="J226" s="39"/>
      <c r="K226" s="39"/>
      <c r="L226" s="43"/>
      <c r="M226" s="214"/>
      <c r="N226" s="215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197</v>
      </c>
      <c r="AU226" s="16" t="s">
        <v>79</v>
      </c>
    </row>
    <row r="227" s="2" customFormat="1">
      <c r="A227" s="37"/>
      <c r="B227" s="38"/>
      <c r="C227" s="39"/>
      <c r="D227" s="211" t="s">
        <v>224</v>
      </c>
      <c r="E227" s="39"/>
      <c r="F227" s="216" t="s">
        <v>578</v>
      </c>
      <c r="G227" s="39"/>
      <c r="H227" s="39"/>
      <c r="I227" s="213"/>
      <c r="J227" s="39"/>
      <c r="K227" s="39"/>
      <c r="L227" s="43"/>
      <c r="M227" s="214"/>
      <c r="N227" s="215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224</v>
      </c>
      <c r="AU227" s="16" t="s">
        <v>79</v>
      </c>
    </row>
    <row r="228" s="10" customFormat="1">
      <c r="A228" s="10"/>
      <c r="B228" s="217"/>
      <c r="C228" s="218"/>
      <c r="D228" s="211" t="s">
        <v>207</v>
      </c>
      <c r="E228" s="219" t="s">
        <v>1</v>
      </c>
      <c r="F228" s="220" t="s">
        <v>579</v>
      </c>
      <c r="G228" s="218"/>
      <c r="H228" s="221">
        <v>966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27" t="s">
        <v>207</v>
      </c>
      <c r="AU228" s="227" t="s">
        <v>79</v>
      </c>
      <c r="AV228" s="10" t="s">
        <v>88</v>
      </c>
      <c r="AW228" s="10" t="s">
        <v>34</v>
      </c>
      <c r="AX228" s="10" t="s">
        <v>86</v>
      </c>
      <c r="AY228" s="227" t="s">
        <v>195</v>
      </c>
    </row>
    <row r="229" s="2" customFormat="1">
      <c r="A229" s="37"/>
      <c r="B229" s="38"/>
      <c r="C229" s="239" t="s">
        <v>388</v>
      </c>
      <c r="D229" s="239" t="s">
        <v>338</v>
      </c>
      <c r="E229" s="240" t="s">
        <v>369</v>
      </c>
      <c r="F229" s="241" t="s">
        <v>370</v>
      </c>
      <c r="G229" s="242" t="s">
        <v>192</v>
      </c>
      <c r="H229" s="243">
        <v>16.800000000000001</v>
      </c>
      <c r="I229" s="244"/>
      <c r="J229" s="245">
        <f>ROUND(I229*H229,2)</f>
        <v>0</v>
      </c>
      <c r="K229" s="241" t="s">
        <v>193</v>
      </c>
      <c r="L229" s="246"/>
      <c r="M229" s="247" t="s">
        <v>1</v>
      </c>
      <c r="N229" s="248" t="s">
        <v>44</v>
      </c>
      <c r="O229" s="90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9" t="s">
        <v>245</v>
      </c>
      <c r="AT229" s="209" t="s">
        <v>338</v>
      </c>
      <c r="AU229" s="209" t="s">
        <v>79</v>
      </c>
      <c r="AY229" s="16" t="s">
        <v>195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6" t="s">
        <v>86</v>
      </c>
      <c r="BK229" s="210">
        <f>ROUND(I229*H229,2)</f>
        <v>0</v>
      </c>
      <c r="BL229" s="16" t="s">
        <v>194</v>
      </c>
      <c r="BM229" s="209" t="s">
        <v>580</v>
      </c>
    </row>
    <row r="230" s="2" customFormat="1">
      <c r="A230" s="37"/>
      <c r="B230" s="38"/>
      <c r="C230" s="39"/>
      <c r="D230" s="211" t="s">
        <v>197</v>
      </c>
      <c r="E230" s="39"/>
      <c r="F230" s="212" t="s">
        <v>370</v>
      </c>
      <c r="G230" s="39"/>
      <c r="H230" s="39"/>
      <c r="I230" s="213"/>
      <c r="J230" s="39"/>
      <c r="K230" s="39"/>
      <c r="L230" s="43"/>
      <c r="M230" s="214"/>
      <c r="N230" s="215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197</v>
      </c>
      <c r="AU230" s="16" t="s">
        <v>79</v>
      </c>
    </row>
    <row r="231" s="10" customFormat="1">
      <c r="A231" s="10"/>
      <c r="B231" s="217"/>
      <c r="C231" s="218"/>
      <c r="D231" s="211" t="s">
        <v>207</v>
      </c>
      <c r="E231" s="219" t="s">
        <v>1</v>
      </c>
      <c r="F231" s="220" t="s">
        <v>581</v>
      </c>
      <c r="G231" s="218"/>
      <c r="H231" s="221">
        <v>16.800000000000001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27" t="s">
        <v>207</v>
      </c>
      <c r="AU231" s="227" t="s">
        <v>79</v>
      </c>
      <c r="AV231" s="10" t="s">
        <v>88</v>
      </c>
      <c r="AW231" s="10" t="s">
        <v>34</v>
      </c>
      <c r="AX231" s="10" t="s">
        <v>86</v>
      </c>
      <c r="AY231" s="227" t="s">
        <v>195</v>
      </c>
    </row>
    <row r="232" s="2" customFormat="1" ht="16.5" customHeight="1">
      <c r="A232" s="37"/>
      <c r="B232" s="38"/>
      <c r="C232" s="239" t="s">
        <v>394</v>
      </c>
      <c r="D232" s="239" t="s">
        <v>338</v>
      </c>
      <c r="E232" s="240" t="s">
        <v>374</v>
      </c>
      <c r="F232" s="241" t="s">
        <v>375</v>
      </c>
      <c r="G232" s="242" t="s">
        <v>299</v>
      </c>
      <c r="H232" s="243">
        <v>4</v>
      </c>
      <c r="I232" s="244"/>
      <c r="J232" s="245">
        <f>ROUND(I232*H232,2)</f>
        <v>0</v>
      </c>
      <c r="K232" s="241" t="s">
        <v>193</v>
      </c>
      <c r="L232" s="246"/>
      <c r="M232" s="247" t="s">
        <v>1</v>
      </c>
      <c r="N232" s="248" t="s">
        <v>44</v>
      </c>
      <c r="O232" s="90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9" t="s">
        <v>245</v>
      </c>
      <c r="AT232" s="209" t="s">
        <v>338</v>
      </c>
      <c r="AU232" s="209" t="s">
        <v>79</v>
      </c>
      <c r="AY232" s="16" t="s">
        <v>195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6" t="s">
        <v>86</v>
      </c>
      <c r="BK232" s="210">
        <f>ROUND(I232*H232,2)</f>
        <v>0</v>
      </c>
      <c r="BL232" s="16" t="s">
        <v>194</v>
      </c>
      <c r="BM232" s="209" t="s">
        <v>582</v>
      </c>
    </row>
    <row r="233" s="2" customFormat="1">
      <c r="A233" s="37"/>
      <c r="B233" s="38"/>
      <c r="C233" s="39"/>
      <c r="D233" s="211" t="s">
        <v>197</v>
      </c>
      <c r="E233" s="39"/>
      <c r="F233" s="212" t="s">
        <v>375</v>
      </c>
      <c r="G233" s="39"/>
      <c r="H233" s="39"/>
      <c r="I233" s="213"/>
      <c r="J233" s="39"/>
      <c r="K233" s="39"/>
      <c r="L233" s="43"/>
      <c r="M233" s="214"/>
      <c r="N233" s="215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197</v>
      </c>
      <c r="AU233" s="16" t="s">
        <v>79</v>
      </c>
    </row>
    <row r="234" s="2" customFormat="1">
      <c r="A234" s="37"/>
      <c r="B234" s="38"/>
      <c r="C234" s="239" t="s">
        <v>583</v>
      </c>
      <c r="D234" s="239" t="s">
        <v>338</v>
      </c>
      <c r="E234" s="240" t="s">
        <v>378</v>
      </c>
      <c r="F234" s="241" t="s">
        <v>379</v>
      </c>
      <c r="G234" s="242" t="s">
        <v>299</v>
      </c>
      <c r="H234" s="243">
        <v>24</v>
      </c>
      <c r="I234" s="244"/>
      <c r="J234" s="245">
        <f>ROUND(I234*H234,2)</f>
        <v>0</v>
      </c>
      <c r="K234" s="241" t="s">
        <v>193</v>
      </c>
      <c r="L234" s="246"/>
      <c r="M234" s="247" t="s">
        <v>1</v>
      </c>
      <c r="N234" s="248" t="s">
        <v>44</v>
      </c>
      <c r="O234" s="90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9" t="s">
        <v>245</v>
      </c>
      <c r="AT234" s="209" t="s">
        <v>338</v>
      </c>
      <c r="AU234" s="209" t="s">
        <v>79</v>
      </c>
      <c r="AY234" s="16" t="s">
        <v>195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6" t="s">
        <v>86</v>
      </c>
      <c r="BK234" s="210">
        <f>ROUND(I234*H234,2)</f>
        <v>0</v>
      </c>
      <c r="BL234" s="16" t="s">
        <v>194</v>
      </c>
      <c r="BM234" s="209" t="s">
        <v>584</v>
      </c>
    </row>
    <row r="235" s="2" customFormat="1">
      <c r="A235" s="37"/>
      <c r="B235" s="38"/>
      <c r="C235" s="39"/>
      <c r="D235" s="211" t="s">
        <v>197</v>
      </c>
      <c r="E235" s="39"/>
      <c r="F235" s="212" t="s">
        <v>379</v>
      </c>
      <c r="G235" s="39"/>
      <c r="H235" s="39"/>
      <c r="I235" s="213"/>
      <c r="J235" s="39"/>
      <c r="K235" s="39"/>
      <c r="L235" s="43"/>
      <c r="M235" s="252"/>
      <c r="N235" s="253"/>
      <c r="O235" s="254"/>
      <c r="P235" s="254"/>
      <c r="Q235" s="254"/>
      <c r="R235" s="254"/>
      <c r="S235" s="254"/>
      <c r="T235" s="255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197</v>
      </c>
      <c r="AU235" s="16" t="s">
        <v>79</v>
      </c>
    </row>
    <row r="236" s="2" customFormat="1" ht="6.96" customHeight="1">
      <c r="A236" s="37"/>
      <c r="B236" s="65"/>
      <c r="C236" s="66"/>
      <c r="D236" s="66"/>
      <c r="E236" s="66"/>
      <c r="F236" s="66"/>
      <c r="G236" s="66"/>
      <c r="H236" s="66"/>
      <c r="I236" s="66"/>
      <c r="J236" s="66"/>
      <c r="K236" s="66"/>
      <c r="L236" s="43"/>
      <c r="M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</row>
  </sheetData>
  <sheetProtection sheet="1" autoFilter="0" formatColumns="0" formatRows="0" objects="1" scenarios="1" spinCount="100000" saltValue="bw77OrHvIOUT+Yz3hkpDkUINeBpNCgLckYx0BQg1usNB2JYxtsbO0qEZCJ24DK5AZj7+0NPtF8lw8FQKIKi8KA==" hashValue="cPNSkLm9hSylzc3QxcjEOaDtR06EUgPLhbicLsmaM1Kv2rRK1wdK5rqJLCGvcGzpaLthk3rL/CwzbIl8lIGMSQ==" algorithmName="SHA-512" password="CC35"/>
  <autoFilter ref="C119:K2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488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585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ROUND((SUM(BE120:BE141)),  2)</f>
        <v>0</v>
      </c>
      <c r="G35" s="37"/>
      <c r="H35" s="37"/>
      <c r="I35" s="163">
        <v>0.20999999999999999</v>
      </c>
      <c r="J35" s="162">
        <f>ROUND(((SUM(BE120:BE141))*I35),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ROUND((SUM(BF120:BF141)),  2)</f>
        <v>0</v>
      </c>
      <c r="G36" s="37"/>
      <c r="H36" s="37"/>
      <c r="I36" s="163">
        <v>0.14999999999999999</v>
      </c>
      <c r="J36" s="162">
        <f>ROUND(((SUM(BF120:BF141))*I36),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ROUND((SUM(BG120:BG141)),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ROUND((SUM(BH120:BH141)),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ROUND((SUM(BI120:BI141)),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488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A.3.2 - Přeprava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488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A.3.2 - Přeprava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SUM(P121:P141)</f>
        <v>0</v>
      </c>
      <c r="Q120" s="103"/>
      <c r="R120" s="195">
        <f>SUM(R121:R141)</f>
        <v>0</v>
      </c>
      <c r="S120" s="103"/>
      <c r="T120" s="196">
        <f>SUM(T121:T141)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SUM(BK121:BK141)</f>
        <v>0</v>
      </c>
    </row>
    <row r="121" s="2" customFormat="1">
      <c r="A121" s="37"/>
      <c r="B121" s="38"/>
      <c r="C121" s="198" t="s">
        <v>86</v>
      </c>
      <c r="D121" s="198" t="s">
        <v>189</v>
      </c>
      <c r="E121" s="199" t="s">
        <v>431</v>
      </c>
      <c r="F121" s="200" t="s">
        <v>432</v>
      </c>
      <c r="G121" s="201" t="s">
        <v>299</v>
      </c>
      <c r="H121" s="202">
        <v>1</v>
      </c>
      <c r="I121" s="203"/>
      <c r="J121" s="204">
        <f>ROUND(I121*H121,2)</f>
        <v>0</v>
      </c>
      <c r="K121" s="200" t="s">
        <v>193</v>
      </c>
      <c r="L121" s="43"/>
      <c r="M121" s="205" t="s">
        <v>1</v>
      </c>
      <c r="N121" s="206" t="s">
        <v>44</v>
      </c>
      <c r="O121" s="9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214</v>
      </c>
      <c r="AT121" s="209" t="s">
        <v>189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214</v>
      </c>
      <c r="BM121" s="209" t="s">
        <v>586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434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199</v>
      </c>
      <c r="E123" s="39"/>
      <c r="F123" s="216" t="s">
        <v>435</v>
      </c>
      <c r="G123" s="39"/>
      <c r="H123" s="39"/>
      <c r="I123" s="213"/>
      <c r="J123" s="39"/>
      <c r="K123" s="39"/>
      <c r="L123" s="43"/>
      <c r="M123" s="214"/>
      <c r="N123" s="21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199</v>
      </c>
      <c r="AU123" s="16" t="s">
        <v>79</v>
      </c>
    </row>
    <row r="124" s="2" customFormat="1">
      <c r="A124" s="37"/>
      <c r="B124" s="38"/>
      <c r="C124" s="39"/>
      <c r="D124" s="211" t="s">
        <v>224</v>
      </c>
      <c r="E124" s="39"/>
      <c r="F124" s="216" t="s">
        <v>587</v>
      </c>
      <c r="G124" s="39"/>
      <c r="H124" s="39"/>
      <c r="I124" s="213"/>
      <c r="J124" s="39"/>
      <c r="K124" s="39"/>
      <c r="L124" s="43"/>
      <c r="M124" s="214"/>
      <c r="N124" s="21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224</v>
      </c>
      <c r="AU124" s="16" t="s">
        <v>79</v>
      </c>
    </row>
    <row r="125" s="2" customFormat="1" ht="55.5" customHeight="1">
      <c r="A125" s="37"/>
      <c r="B125" s="38"/>
      <c r="C125" s="198" t="s">
        <v>88</v>
      </c>
      <c r="D125" s="198" t="s">
        <v>189</v>
      </c>
      <c r="E125" s="199" t="s">
        <v>477</v>
      </c>
      <c r="F125" s="200" t="s">
        <v>478</v>
      </c>
      <c r="G125" s="201" t="s">
        <v>213</v>
      </c>
      <c r="H125" s="202">
        <v>53.743000000000002</v>
      </c>
      <c r="I125" s="203"/>
      <c r="J125" s="204">
        <f>ROUND(I125*H125,2)</f>
        <v>0</v>
      </c>
      <c r="K125" s="200" t="s">
        <v>193</v>
      </c>
      <c r="L125" s="43"/>
      <c r="M125" s="205" t="s">
        <v>1</v>
      </c>
      <c r="N125" s="206" t="s">
        <v>44</v>
      </c>
      <c r="O125" s="9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9" t="s">
        <v>214</v>
      </c>
      <c r="AT125" s="209" t="s">
        <v>189</v>
      </c>
      <c r="AU125" s="209" t="s">
        <v>79</v>
      </c>
      <c r="AY125" s="16" t="s">
        <v>195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6" t="s">
        <v>86</v>
      </c>
      <c r="BK125" s="210">
        <f>ROUND(I125*H125,2)</f>
        <v>0</v>
      </c>
      <c r="BL125" s="16" t="s">
        <v>214</v>
      </c>
      <c r="BM125" s="209" t="s">
        <v>588</v>
      </c>
    </row>
    <row r="126" s="2" customFormat="1">
      <c r="A126" s="37"/>
      <c r="B126" s="38"/>
      <c r="C126" s="39"/>
      <c r="D126" s="211" t="s">
        <v>197</v>
      </c>
      <c r="E126" s="39"/>
      <c r="F126" s="212" t="s">
        <v>480</v>
      </c>
      <c r="G126" s="39"/>
      <c r="H126" s="39"/>
      <c r="I126" s="213"/>
      <c r="J126" s="39"/>
      <c r="K126" s="39"/>
      <c r="L126" s="43"/>
      <c r="M126" s="214"/>
      <c r="N126" s="21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197</v>
      </c>
      <c r="AU126" s="16" t="s">
        <v>79</v>
      </c>
    </row>
    <row r="127" s="2" customFormat="1">
      <c r="A127" s="37"/>
      <c r="B127" s="38"/>
      <c r="C127" s="39"/>
      <c r="D127" s="211" t="s">
        <v>199</v>
      </c>
      <c r="E127" s="39"/>
      <c r="F127" s="216" t="s">
        <v>428</v>
      </c>
      <c r="G127" s="39"/>
      <c r="H127" s="39"/>
      <c r="I127" s="213"/>
      <c r="J127" s="39"/>
      <c r="K127" s="39"/>
      <c r="L127" s="43"/>
      <c r="M127" s="214"/>
      <c r="N127" s="21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199</v>
      </c>
      <c r="AU127" s="16" t="s">
        <v>79</v>
      </c>
    </row>
    <row r="128" s="2" customFormat="1">
      <c r="A128" s="37"/>
      <c r="B128" s="38"/>
      <c r="C128" s="39"/>
      <c r="D128" s="211" t="s">
        <v>224</v>
      </c>
      <c r="E128" s="39"/>
      <c r="F128" s="216" t="s">
        <v>589</v>
      </c>
      <c r="G128" s="39"/>
      <c r="H128" s="39"/>
      <c r="I128" s="213"/>
      <c r="J128" s="39"/>
      <c r="K128" s="39"/>
      <c r="L128" s="43"/>
      <c r="M128" s="214"/>
      <c r="N128" s="21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224</v>
      </c>
      <c r="AU128" s="16" t="s">
        <v>79</v>
      </c>
    </row>
    <row r="129" s="10" customFormat="1">
      <c r="A129" s="10"/>
      <c r="B129" s="217"/>
      <c r="C129" s="218"/>
      <c r="D129" s="211" t="s">
        <v>207</v>
      </c>
      <c r="E129" s="219" t="s">
        <v>1</v>
      </c>
      <c r="F129" s="220" t="s">
        <v>590</v>
      </c>
      <c r="G129" s="218"/>
      <c r="H129" s="221">
        <v>53.743000000000002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7" t="s">
        <v>207</v>
      </c>
      <c r="AU129" s="227" t="s">
        <v>79</v>
      </c>
      <c r="AV129" s="10" t="s">
        <v>88</v>
      </c>
      <c r="AW129" s="10" t="s">
        <v>34</v>
      </c>
      <c r="AX129" s="10" t="s">
        <v>86</v>
      </c>
      <c r="AY129" s="227" t="s">
        <v>195</v>
      </c>
    </row>
    <row r="130" s="2" customFormat="1">
      <c r="A130" s="37"/>
      <c r="B130" s="38"/>
      <c r="C130" s="198" t="s">
        <v>210</v>
      </c>
      <c r="D130" s="198" t="s">
        <v>189</v>
      </c>
      <c r="E130" s="199" t="s">
        <v>418</v>
      </c>
      <c r="F130" s="200" t="s">
        <v>419</v>
      </c>
      <c r="G130" s="201" t="s">
        <v>213</v>
      </c>
      <c r="H130" s="202">
        <v>9.8610000000000007</v>
      </c>
      <c r="I130" s="203"/>
      <c r="J130" s="204">
        <f>ROUND(I130*H130,2)</f>
        <v>0</v>
      </c>
      <c r="K130" s="200" t="s">
        <v>193</v>
      </c>
      <c r="L130" s="43"/>
      <c r="M130" s="205" t="s">
        <v>1</v>
      </c>
      <c r="N130" s="206" t="s">
        <v>44</v>
      </c>
      <c r="O130" s="90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9" t="s">
        <v>214</v>
      </c>
      <c r="AT130" s="209" t="s">
        <v>189</v>
      </c>
      <c r="AU130" s="209" t="s">
        <v>79</v>
      </c>
      <c r="AY130" s="16" t="s">
        <v>195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6" t="s">
        <v>86</v>
      </c>
      <c r="BK130" s="210">
        <f>ROUND(I130*H130,2)</f>
        <v>0</v>
      </c>
      <c r="BL130" s="16" t="s">
        <v>214</v>
      </c>
      <c r="BM130" s="209" t="s">
        <v>591</v>
      </c>
    </row>
    <row r="131" s="2" customFormat="1">
      <c r="A131" s="37"/>
      <c r="B131" s="38"/>
      <c r="C131" s="39"/>
      <c r="D131" s="211" t="s">
        <v>197</v>
      </c>
      <c r="E131" s="39"/>
      <c r="F131" s="212" t="s">
        <v>421</v>
      </c>
      <c r="G131" s="39"/>
      <c r="H131" s="39"/>
      <c r="I131" s="213"/>
      <c r="J131" s="39"/>
      <c r="K131" s="39"/>
      <c r="L131" s="43"/>
      <c r="M131" s="214"/>
      <c r="N131" s="21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197</v>
      </c>
      <c r="AU131" s="16" t="s">
        <v>79</v>
      </c>
    </row>
    <row r="132" s="2" customFormat="1">
      <c r="A132" s="37"/>
      <c r="B132" s="38"/>
      <c r="C132" s="39"/>
      <c r="D132" s="211" t="s">
        <v>199</v>
      </c>
      <c r="E132" s="39"/>
      <c r="F132" s="216" t="s">
        <v>415</v>
      </c>
      <c r="G132" s="39"/>
      <c r="H132" s="39"/>
      <c r="I132" s="213"/>
      <c r="J132" s="39"/>
      <c r="K132" s="39"/>
      <c r="L132" s="43"/>
      <c r="M132" s="214"/>
      <c r="N132" s="21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199</v>
      </c>
      <c r="AU132" s="16" t="s">
        <v>79</v>
      </c>
    </row>
    <row r="133" s="2" customFormat="1">
      <c r="A133" s="37"/>
      <c r="B133" s="38"/>
      <c r="C133" s="39"/>
      <c r="D133" s="211" t="s">
        <v>224</v>
      </c>
      <c r="E133" s="39"/>
      <c r="F133" s="216" t="s">
        <v>592</v>
      </c>
      <c r="G133" s="39"/>
      <c r="H133" s="39"/>
      <c r="I133" s="213"/>
      <c r="J133" s="39"/>
      <c r="K133" s="39"/>
      <c r="L133" s="43"/>
      <c r="M133" s="214"/>
      <c r="N133" s="21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224</v>
      </c>
      <c r="AU133" s="16" t="s">
        <v>79</v>
      </c>
    </row>
    <row r="134" s="10" customFormat="1">
      <c r="A134" s="10"/>
      <c r="B134" s="217"/>
      <c r="C134" s="218"/>
      <c r="D134" s="211" t="s">
        <v>207</v>
      </c>
      <c r="E134" s="219" t="s">
        <v>1</v>
      </c>
      <c r="F134" s="220" t="s">
        <v>593</v>
      </c>
      <c r="G134" s="218"/>
      <c r="H134" s="221">
        <v>9.5199999999999996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27" t="s">
        <v>207</v>
      </c>
      <c r="AU134" s="227" t="s">
        <v>79</v>
      </c>
      <c r="AV134" s="10" t="s">
        <v>88</v>
      </c>
      <c r="AW134" s="10" t="s">
        <v>34</v>
      </c>
      <c r="AX134" s="10" t="s">
        <v>79</v>
      </c>
      <c r="AY134" s="227" t="s">
        <v>195</v>
      </c>
    </row>
    <row r="135" s="10" customFormat="1">
      <c r="A135" s="10"/>
      <c r="B135" s="217"/>
      <c r="C135" s="218"/>
      <c r="D135" s="211" t="s">
        <v>207</v>
      </c>
      <c r="E135" s="219" t="s">
        <v>1</v>
      </c>
      <c r="F135" s="220" t="s">
        <v>594</v>
      </c>
      <c r="G135" s="218"/>
      <c r="H135" s="221">
        <v>0.34100000000000003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7" t="s">
        <v>207</v>
      </c>
      <c r="AU135" s="227" t="s">
        <v>79</v>
      </c>
      <c r="AV135" s="10" t="s">
        <v>88</v>
      </c>
      <c r="AW135" s="10" t="s">
        <v>34</v>
      </c>
      <c r="AX135" s="10" t="s">
        <v>79</v>
      </c>
      <c r="AY135" s="227" t="s">
        <v>195</v>
      </c>
    </row>
    <row r="136" s="11" customFormat="1">
      <c r="A136" s="11"/>
      <c r="B136" s="228"/>
      <c r="C136" s="229"/>
      <c r="D136" s="211" t="s">
        <v>207</v>
      </c>
      <c r="E136" s="230" t="s">
        <v>1</v>
      </c>
      <c r="F136" s="231" t="s">
        <v>209</v>
      </c>
      <c r="G136" s="229"/>
      <c r="H136" s="232">
        <v>9.8609999999999989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T136" s="238" t="s">
        <v>207</v>
      </c>
      <c r="AU136" s="238" t="s">
        <v>79</v>
      </c>
      <c r="AV136" s="11" t="s">
        <v>194</v>
      </c>
      <c r="AW136" s="11" t="s">
        <v>34</v>
      </c>
      <c r="AX136" s="11" t="s">
        <v>86</v>
      </c>
      <c r="AY136" s="238" t="s">
        <v>195</v>
      </c>
    </row>
    <row r="137" s="2" customFormat="1" ht="66.75" customHeight="1">
      <c r="A137" s="37"/>
      <c r="B137" s="38"/>
      <c r="C137" s="198" t="s">
        <v>194</v>
      </c>
      <c r="D137" s="198" t="s">
        <v>189</v>
      </c>
      <c r="E137" s="199" t="s">
        <v>424</v>
      </c>
      <c r="F137" s="200" t="s">
        <v>425</v>
      </c>
      <c r="G137" s="201" t="s">
        <v>213</v>
      </c>
      <c r="H137" s="202">
        <v>9.5199999999999996</v>
      </c>
      <c r="I137" s="203"/>
      <c r="J137" s="204">
        <f>ROUND(I137*H137,2)</f>
        <v>0</v>
      </c>
      <c r="K137" s="200" t="s">
        <v>193</v>
      </c>
      <c r="L137" s="43"/>
      <c r="M137" s="205" t="s">
        <v>1</v>
      </c>
      <c r="N137" s="206" t="s">
        <v>44</v>
      </c>
      <c r="O137" s="90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9" t="s">
        <v>214</v>
      </c>
      <c r="AT137" s="209" t="s">
        <v>189</v>
      </c>
      <c r="AU137" s="209" t="s">
        <v>79</v>
      </c>
      <c r="AY137" s="16" t="s">
        <v>195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6" t="s">
        <v>86</v>
      </c>
      <c r="BK137" s="210">
        <f>ROUND(I137*H137,2)</f>
        <v>0</v>
      </c>
      <c r="BL137" s="16" t="s">
        <v>214</v>
      </c>
      <c r="BM137" s="209" t="s">
        <v>595</v>
      </c>
    </row>
    <row r="138" s="2" customFormat="1">
      <c r="A138" s="37"/>
      <c r="B138" s="38"/>
      <c r="C138" s="39"/>
      <c r="D138" s="211" t="s">
        <v>197</v>
      </c>
      <c r="E138" s="39"/>
      <c r="F138" s="212" t="s">
        <v>427</v>
      </c>
      <c r="G138" s="39"/>
      <c r="H138" s="39"/>
      <c r="I138" s="213"/>
      <c r="J138" s="39"/>
      <c r="K138" s="39"/>
      <c r="L138" s="43"/>
      <c r="M138" s="214"/>
      <c r="N138" s="21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197</v>
      </c>
      <c r="AU138" s="16" t="s">
        <v>79</v>
      </c>
    </row>
    <row r="139" s="2" customFormat="1">
      <c r="A139" s="37"/>
      <c r="B139" s="38"/>
      <c r="C139" s="39"/>
      <c r="D139" s="211" t="s">
        <v>199</v>
      </c>
      <c r="E139" s="39"/>
      <c r="F139" s="216" t="s">
        <v>428</v>
      </c>
      <c r="G139" s="39"/>
      <c r="H139" s="39"/>
      <c r="I139" s="213"/>
      <c r="J139" s="39"/>
      <c r="K139" s="39"/>
      <c r="L139" s="43"/>
      <c r="M139" s="214"/>
      <c r="N139" s="21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199</v>
      </c>
      <c r="AU139" s="16" t="s">
        <v>79</v>
      </c>
    </row>
    <row r="140" s="2" customFormat="1">
      <c r="A140" s="37"/>
      <c r="B140" s="38"/>
      <c r="C140" s="39"/>
      <c r="D140" s="211" t="s">
        <v>224</v>
      </c>
      <c r="E140" s="39"/>
      <c r="F140" s="216" t="s">
        <v>596</v>
      </c>
      <c r="G140" s="39"/>
      <c r="H140" s="39"/>
      <c r="I140" s="213"/>
      <c r="J140" s="39"/>
      <c r="K140" s="39"/>
      <c r="L140" s="43"/>
      <c r="M140" s="214"/>
      <c r="N140" s="21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224</v>
      </c>
      <c r="AU140" s="16" t="s">
        <v>79</v>
      </c>
    </row>
    <row r="141" s="10" customFormat="1">
      <c r="A141" s="10"/>
      <c r="B141" s="217"/>
      <c r="C141" s="218"/>
      <c r="D141" s="211" t="s">
        <v>207</v>
      </c>
      <c r="E141" s="219" t="s">
        <v>1</v>
      </c>
      <c r="F141" s="220" t="s">
        <v>597</v>
      </c>
      <c r="G141" s="218"/>
      <c r="H141" s="221">
        <v>9.5199999999999996</v>
      </c>
      <c r="I141" s="222"/>
      <c r="J141" s="218"/>
      <c r="K141" s="218"/>
      <c r="L141" s="223"/>
      <c r="M141" s="256"/>
      <c r="N141" s="257"/>
      <c r="O141" s="257"/>
      <c r="P141" s="257"/>
      <c r="Q141" s="257"/>
      <c r="R141" s="257"/>
      <c r="S141" s="257"/>
      <c r="T141" s="258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7" t="s">
        <v>207</v>
      </c>
      <c r="AU141" s="227" t="s">
        <v>79</v>
      </c>
      <c r="AV141" s="10" t="s">
        <v>88</v>
      </c>
      <c r="AW141" s="10" t="s">
        <v>34</v>
      </c>
      <c r="AX141" s="10" t="s">
        <v>86</v>
      </c>
      <c r="AY141" s="227" t="s">
        <v>195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hmT+hm/Dxw1r57oeJRf/ZAs+O7E/i18+cqz8LvTXPO/BXIEHsOFGBPF85bQ56uJ2InOno+wLbeAdvMaH1DbzOQ==" hashValue="4p5yVjxNDFCe+v3HVuNuehzXAcz/QaB1CcpuMpkO/2nPngz+3xUPMHU1sJEA6M3LIOGaZo8Nho4aNEdo6/Lhrg==" algorithmName="SHA-512" password="CC35"/>
  <autoFilter ref="C119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116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hidden="1" s="1" customFormat="1" ht="24.96" customHeight="1">
      <c r="B4" s="19"/>
      <c r="D4" s="147" t="s">
        <v>166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přejezdů v obvodu ST Karlovy Vary 2021</v>
      </c>
      <c r="F7" s="149"/>
      <c r="G7" s="149"/>
      <c r="H7" s="149"/>
      <c r="L7" s="19"/>
    </row>
    <row r="8" hidden="1" s="1" customFormat="1" ht="12" customHeight="1">
      <c r="B8" s="19"/>
      <c r="D8" s="149" t="s">
        <v>167</v>
      </c>
      <c r="L8" s="19"/>
    </row>
    <row r="9" hidden="1" s="2" customFormat="1" ht="16.5" customHeight="1">
      <c r="A9" s="37"/>
      <c r="B9" s="43"/>
      <c r="C9" s="37"/>
      <c r="D9" s="37"/>
      <c r="E9" s="150" t="s">
        <v>488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169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598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20. 1. 2021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29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35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36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37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ROUND((SUM(BE120:BE123)),  2)</f>
        <v>0</v>
      </c>
      <c r="G35" s="37"/>
      <c r="H35" s="37"/>
      <c r="I35" s="163">
        <v>0.20999999999999999</v>
      </c>
      <c r="J35" s="162">
        <f>ROUND(((SUM(BE120:BE123))*I35),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ROUND((SUM(BF120:BF123)),  2)</f>
        <v>0</v>
      </c>
      <c r="G36" s="37"/>
      <c r="H36" s="37"/>
      <c r="I36" s="163">
        <v>0.14999999999999999</v>
      </c>
      <c r="J36" s="162">
        <f>ROUND(((SUM(BF120:BF123))*I36),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ROUND((SUM(BG120:BG123)),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ROUND((SUM(BH120:BH123)),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ROUND((SUM(BI120:BI123)),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171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přejezdů v obvodu ST Karlovy Vary 2021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167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488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169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A.3.3 - Materiál zajištěný objednatelem - NEOCEŇOVAT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>ST Karlovy Vary</v>
      </c>
      <c r="G91" s="39"/>
      <c r="H91" s="39"/>
      <c r="I91" s="31" t="s">
        <v>22</v>
      </c>
      <c r="J91" s="78" t="str">
        <f>IF(J14="","",J14)</f>
        <v>20. 1. 2021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železnic,s.o.;OŘ ÚNL - ST K.Vary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35</v>
      </c>
      <c r="J94" s="35" t="str">
        <f>E26</f>
        <v>Pavlína Liprtová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172</v>
      </c>
      <c r="D96" s="184"/>
      <c r="E96" s="184"/>
      <c r="F96" s="184"/>
      <c r="G96" s="184"/>
      <c r="H96" s="184"/>
      <c r="I96" s="184"/>
      <c r="J96" s="185" t="s">
        <v>173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174</v>
      </c>
      <c r="D98" s="39"/>
      <c r="E98" s="39"/>
      <c r="F98" s="39"/>
      <c r="G98" s="39"/>
      <c r="H98" s="39"/>
      <c r="I98" s="39"/>
      <c r="J98" s="109">
        <f>J120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175</v>
      </c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176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Oprava přejezdů v obvodu ST Karlovy Vary 2021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0"/>
      <c r="C109" s="31" t="s">
        <v>167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="2" customFormat="1" ht="16.5" customHeight="1">
      <c r="A110" s="37"/>
      <c r="B110" s="38"/>
      <c r="C110" s="39"/>
      <c r="D110" s="39"/>
      <c r="E110" s="182" t="s">
        <v>488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E11</f>
        <v>A.3.3 - Materiál zajištěný objednatelem - NEOCEŇOVAT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F14</f>
        <v>ST Karlovy Vary</v>
      </c>
      <c r="G114" s="39"/>
      <c r="H114" s="39"/>
      <c r="I114" s="31" t="s">
        <v>22</v>
      </c>
      <c r="J114" s="78" t="str">
        <f>IF(J14="","",J14)</f>
        <v>20. 1. 2021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E17</f>
        <v>Správa železnic,s.o.;OŘ ÚNL - ST K.Vary</v>
      </c>
      <c r="G116" s="39"/>
      <c r="H116" s="39"/>
      <c r="I116" s="31" t="s">
        <v>32</v>
      </c>
      <c r="J116" s="35" t="str">
        <f>E23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IF(E20="","",E20)</f>
        <v>Vyplň údaj</v>
      </c>
      <c r="G117" s="39"/>
      <c r="H117" s="39"/>
      <c r="I117" s="31" t="s">
        <v>35</v>
      </c>
      <c r="J117" s="35" t="str">
        <f>E26</f>
        <v>Pavlína Liprtová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9" customFormat="1" ht="29.28" customHeight="1">
      <c r="A119" s="187"/>
      <c r="B119" s="188"/>
      <c r="C119" s="189" t="s">
        <v>177</v>
      </c>
      <c r="D119" s="190" t="s">
        <v>64</v>
      </c>
      <c r="E119" s="190" t="s">
        <v>60</v>
      </c>
      <c r="F119" s="190" t="s">
        <v>61</v>
      </c>
      <c r="G119" s="190" t="s">
        <v>178</v>
      </c>
      <c r="H119" s="190" t="s">
        <v>179</v>
      </c>
      <c r="I119" s="190" t="s">
        <v>180</v>
      </c>
      <c r="J119" s="190" t="s">
        <v>173</v>
      </c>
      <c r="K119" s="191" t="s">
        <v>181</v>
      </c>
      <c r="L119" s="192"/>
      <c r="M119" s="99" t="s">
        <v>1</v>
      </c>
      <c r="N119" s="100" t="s">
        <v>43</v>
      </c>
      <c r="O119" s="100" t="s">
        <v>182</v>
      </c>
      <c r="P119" s="100" t="s">
        <v>183</v>
      </c>
      <c r="Q119" s="100" t="s">
        <v>184</v>
      </c>
      <c r="R119" s="100" t="s">
        <v>185</v>
      </c>
      <c r="S119" s="100" t="s">
        <v>186</v>
      </c>
      <c r="T119" s="101" t="s">
        <v>187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188</v>
      </c>
      <c r="D120" s="39"/>
      <c r="E120" s="39"/>
      <c r="F120" s="39"/>
      <c r="G120" s="39"/>
      <c r="H120" s="39"/>
      <c r="I120" s="39"/>
      <c r="J120" s="193">
        <f>BK120</f>
        <v>0</v>
      </c>
      <c r="K120" s="39"/>
      <c r="L120" s="43"/>
      <c r="M120" s="102"/>
      <c r="N120" s="194"/>
      <c r="O120" s="103"/>
      <c r="P120" s="195">
        <f>SUM(P121:P123)</f>
        <v>0</v>
      </c>
      <c r="Q120" s="103"/>
      <c r="R120" s="195">
        <f>SUM(R121:R123)</f>
        <v>25.929749999999999</v>
      </c>
      <c r="S120" s="103"/>
      <c r="T120" s="196">
        <f>SUM(T121:T123)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175</v>
      </c>
      <c r="BK120" s="197">
        <f>SUM(BK121:BK123)</f>
        <v>0</v>
      </c>
    </row>
    <row r="121" s="2" customFormat="1" ht="21.75" customHeight="1">
      <c r="A121" s="37"/>
      <c r="B121" s="38"/>
      <c r="C121" s="239" t="s">
        <v>86</v>
      </c>
      <c r="D121" s="239" t="s">
        <v>338</v>
      </c>
      <c r="E121" s="240" t="s">
        <v>599</v>
      </c>
      <c r="F121" s="241" t="s">
        <v>600</v>
      </c>
      <c r="G121" s="242" t="s">
        <v>299</v>
      </c>
      <c r="H121" s="243">
        <v>7</v>
      </c>
      <c r="I121" s="244"/>
      <c r="J121" s="245">
        <f>ROUND(I121*H121,2)</f>
        <v>0</v>
      </c>
      <c r="K121" s="241" t="s">
        <v>193</v>
      </c>
      <c r="L121" s="246"/>
      <c r="M121" s="247" t="s">
        <v>1</v>
      </c>
      <c r="N121" s="248" t="s">
        <v>44</v>
      </c>
      <c r="O121" s="90"/>
      <c r="P121" s="207">
        <f>O121*H121</f>
        <v>0</v>
      </c>
      <c r="Q121" s="207">
        <v>3.70425</v>
      </c>
      <c r="R121" s="207">
        <f>Q121*H121</f>
        <v>25.929749999999999</v>
      </c>
      <c r="S121" s="207">
        <v>0</v>
      </c>
      <c r="T121" s="20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9" t="s">
        <v>245</v>
      </c>
      <c r="AT121" s="209" t="s">
        <v>338</v>
      </c>
      <c r="AU121" s="209" t="s">
        <v>79</v>
      </c>
      <c r="AY121" s="16" t="s">
        <v>195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6" t="s">
        <v>86</v>
      </c>
      <c r="BK121" s="210">
        <f>ROUND(I121*H121,2)</f>
        <v>0</v>
      </c>
      <c r="BL121" s="16" t="s">
        <v>194</v>
      </c>
      <c r="BM121" s="209" t="s">
        <v>601</v>
      </c>
    </row>
    <row r="122" s="2" customFormat="1">
      <c r="A122" s="37"/>
      <c r="B122" s="38"/>
      <c r="C122" s="39"/>
      <c r="D122" s="211" t="s">
        <v>197</v>
      </c>
      <c r="E122" s="39"/>
      <c r="F122" s="212" t="s">
        <v>600</v>
      </c>
      <c r="G122" s="39"/>
      <c r="H122" s="39"/>
      <c r="I122" s="213"/>
      <c r="J122" s="39"/>
      <c r="K122" s="39"/>
      <c r="L122" s="43"/>
      <c r="M122" s="214"/>
      <c r="N122" s="21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197</v>
      </c>
      <c r="AU122" s="16" t="s">
        <v>79</v>
      </c>
    </row>
    <row r="123" s="2" customFormat="1">
      <c r="A123" s="37"/>
      <c r="B123" s="38"/>
      <c r="C123" s="39"/>
      <c r="D123" s="211" t="s">
        <v>224</v>
      </c>
      <c r="E123" s="39"/>
      <c r="F123" s="216" t="s">
        <v>602</v>
      </c>
      <c r="G123" s="39"/>
      <c r="H123" s="39"/>
      <c r="I123" s="213"/>
      <c r="J123" s="39"/>
      <c r="K123" s="39"/>
      <c r="L123" s="43"/>
      <c r="M123" s="252"/>
      <c r="N123" s="253"/>
      <c r="O123" s="254"/>
      <c r="P123" s="254"/>
      <c r="Q123" s="254"/>
      <c r="R123" s="254"/>
      <c r="S123" s="254"/>
      <c r="T123" s="255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224</v>
      </c>
      <c r="AU123" s="16" t="s">
        <v>79</v>
      </c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ddwCLLSa+cBlu7P0b639QtNNITOVdh4SqjGL9AnNBGceQwiKedhNuacfjzuZuadUfQt6Ia8wC91I72QEvtz7hA==" hashValue="sAoWDs4RdAJDqvCXAgbjIx2s2Y7h4a9qxhhBGyPPymwMM8AU0MHfZq0XjEwLH+30KCjDGsUpeF7EfBeqbuvomg==" algorithmName="SHA-512" password="CC35"/>
  <autoFilter ref="C119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Liprtová Pavlína</dc:creator>
  <cp:lastModifiedBy>Liprtová Pavlína</cp:lastModifiedBy>
  <dcterms:created xsi:type="dcterms:W3CDTF">2021-04-28T08:23:55Z</dcterms:created>
  <dcterms:modified xsi:type="dcterms:W3CDTF">2021-04-28T08:24:20Z</dcterms:modified>
</cp:coreProperties>
</file>