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Rekapitulace stavby" sheetId="1" r:id="rId1"/>
    <sheet name="01 - 1 a 2.TK Kostomlaty ..." sheetId="2" r:id="rId2"/>
    <sheet name="02 - Výhybky v žst.Kostom..." sheetId="3" r:id="rId3"/>
    <sheet name="03 - Přeprava strojů" sheetId="4" r:id="rId4"/>
    <sheet name="04 - VRN" sheetId="5" r:id="rId5"/>
    <sheet name="05 - DSPS" sheetId="6" r:id="rId6"/>
    <sheet name="Pokyny pro vyplnění" sheetId="7" r:id="rId7"/>
  </sheets>
  <definedNames>
    <definedName name="_xlnm.Print_Area" localSheetId="0">'Rekapitulace stavby'!$D$4:$AO$33,'Rekapitulace stavby'!$C$39:$AQ$58</definedName>
    <definedName name="_xlnm.Print_Titles" localSheetId="0">'Rekapitulace stavby'!$49:$49</definedName>
    <definedName name="_xlnm._FilterDatabase" localSheetId="1" hidden="1">'01 - 1 a 2.TK Kostomlaty ...'!$C$87:$K$827</definedName>
    <definedName name="_xlnm.Print_Area" localSheetId="1">'01 - 1 a 2.TK Kostomlaty ...'!$C$4:$J$38,'01 - 1 a 2.TK Kostomlaty ...'!$C$44:$J$67,'01 - 1 a 2.TK Kostomlaty ...'!$C$73:$K$827</definedName>
    <definedName name="_xlnm.Print_Titles" localSheetId="1">'01 - 1 a 2.TK Kostomlaty ...'!$87:$87</definedName>
    <definedName name="_xlnm._FilterDatabase" localSheetId="2" hidden="1">'02 - Výhybky v žst.Kostom...'!$C$86:$K$1072</definedName>
    <definedName name="_xlnm.Print_Area" localSheetId="2">'02 - Výhybky v žst.Kostom...'!$C$4:$J$38,'02 - Výhybky v žst.Kostom...'!$C$44:$J$66,'02 - Výhybky v žst.Kostom...'!$C$72:$K$1072</definedName>
    <definedName name="_xlnm.Print_Titles" localSheetId="2">'02 - Výhybky v žst.Kostom...'!$86:$86</definedName>
    <definedName name="_xlnm._FilterDatabase" localSheetId="3" hidden="1">'03 - Přeprava strojů'!$C$82:$K$112</definedName>
    <definedName name="_xlnm.Print_Area" localSheetId="3">'03 - Přeprava strojů'!$C$4:$J$38,'03 - Přeprava strojů'!$C$44:$J$62,'03 - Přeprava strojů'!$C$68:$K$112</definedName>
    <definedName name="_xlnm.Print_Titles" localSheetId="3">'03 - Přeprava strojů'!$82:$82</definedName>
    <definedName name="_xlnm._FilterDatabase" localSheetId="4" hidden="1">'04 - VRN'!$C$82:$K$106</definedName>
    <definedName name="_xlnm.Print_Area" localSheetId="4">'04 - VRN'!$C$4:$J$38,'04 - VRN'!$C$44:$J$62,'04 - VRN'!$C$68:$K$106</definedName>
    <definedName name="_xlnm.Print_Titles" localSheetId="4">'04 - VRN'!$82:$82</definedName>
    <definedName name="_xlnm._FilterDatabase" localSheetId="5" hidden="1">'05 - DSPS'!$C$82:$K$88</definedName>
    <definedName name="_xlnm.Print_Area" localSheetId="5">'05 - DSPS'!$C$4:$J$38,'05 - DSPS'!$C$44:$J$62,'05 - DSPS'!$C$68:$K$88</definedName>
    <definedName name="_xlnm.Print_Titles" localSheetId="5">'05 - DSPS'!$82:$82</definedName>
    <definedName name="_xlnm.Print_Area" localSheetId="6">'Pokyny pro vyplnění'!$B$2:$K$69,'Pokyny pro vyplnění'!$B$72:$K$116,'Pokyny pro vyplnění'!$B$119:$K$188,'Pokyny pro vyplnění'!$B$196:$K$216</definedName>
  </definedNames>
  <calcPr/>
</workbook>
</file>

<file path=xl/calcChain.xml><?xml version="1.0" encoding="utf-8"?>
<calcChain xmlns="http://schemas.openxmlformats.org/spreadsheetml/2006/main">
  <c i="1" r="AY57"/>
  <c r="AX57"/>
  <c i="6" r="BI85"/>
  <c r="F36"/>
  <c i="1" r="BD57"/>
  <c i="6" r="BH85"/>
  <c r="F35"/>
  <c i="1" r="BC57"/>
  <c i="6" r="BG85"/>
  <c r="F34"/>
  <c i="1" r="BB57"/>
  <c i="6" r="BF85"/>
  <c r="J33"/>
  <c i="1" r="AW57"/>
  <c i="6" r="F33"/>
  <c i="1" r="BA57"/>
  <c i="6" r="T85"/>
  <c r="T84"/>
  <c r="T83"/>
  <c r="R85"/>
  <c r="R84"/>
  <c r="R83"/>
  <c r="P85"/>
  <c r="P84"/>
  <c r="P83"/>
  <c i="1" r="AU57"/>
  <c i="6" r="BK85"/>
  <c r="BK84"/>
  <c r="J84"/>
  <c r="BK83"/>
  <c r="J83"/>
  <c r="J60"/>
  <c r="J29"/>
  <c i="1" r="AG57"/>
  <c i="6" r="J85"/>
  <c r="BE85"/>
  <c r="J32"/>
  <c i="1" r="AV57"/>
  <c i="6" r="F32"/>
  <c i="1" r="AZ57"/>
  <c i="6" r="J61"/>
  <c r="F77"/>
  <c r="E75"/>
  <c r="F53"/>
  <c r="E51"/>
  <c r="J38"/>
  <c r="J23"/>
  <c r="E23"/>
  <c r="J79"/>
  <c r="J55"/>
  <c r="J22"/>
  <c r="J20"/>
  <c r="E20"/>
  <c r="F80"/>
  <c r="F56"/>
  <c r="J19"/>
  <c r="J17"/>
  <c r="E17"/>
  <c r="F79"/>
  <c r="F55"/>
  <c r="J16"/>
  <c r="J14"/>
  <c r="J77"/>
  <c r="J53"/>
  <c r="E7"/>
  <c r="E71"/>
  <c r="E47"/>
  <c i="1" r="AY56"/>
  <c r="AX56"/>
  <c i="5" r="BI103"/>
  <c r="BH103"/>
  <c r="BG103"/>
  <c r="BF103"/>
  <c r="T103"/>
  <c r="R103"/>
  <c r="P103"/>
  <c r="BK103"/>
  <c r="J103"/>
  <c r="BE103"/>
  <c r="BI99"/>
  <c r="BH99"/>
  <c r="BG99"/>
  <c r="BF99"/>
  <c r="T99"/>
  <c r="R99"/>
  <c r="P99"/>
  <c r="BK99"/>
  <c r="J99"/>
  <c r="BE99"/>
  <c r="BI94"/>
  <c r="BH94"/>
  <c r="BG94"/>
  <c r="BF94"/>
  <c r="T94"/>
  <c r="R94"/>
  <c r="P94"/>
  <c r="BK94"/>
  <c r="J94"/>
  <c r="BE94"/>
  <c r="BI88"/>
  <c r="BH88"/>
  <c r="BG88"/>
  <c r="BF88"/>
  <c r="T88"/>
  <c r="R88"/>
  <c r="P88"/>
  <c r="BK88"/>
  <c r="J88"/>
  <c r="BE88"/>
  <c r="BI85"/>
  <c r="F36"/>
  <c i="1" r="BD56"/>
  <c i="5" r="BH85"/>
  <c r="F35"/>
  <c i="1" r="BC56"/>
  <c i="5" r="BG85"/>
  <c r="F34"/>
  <c i="1" r="BB56"/>
  <c i="5" r="BF85"/>
  <c r="J33"/>
  <c i="1" r="AW56"/>
  <c i="5" r="F33"/>
  <c i="1" r="BA56"/>
  <c i="5" r="T85"/>
  <c r="T84"/>
  <c r="T83"/>
  <c r="R85"/>
  <c r="R84"/>
  <c r="R83"/>
  <c r="P85"/>
  <c r="P84"/>
  <c r="P83"/>
  <c i="1" r="AU56"/>
  <c i="5" r="BK85"/>
  <c r="BK84"/>
  <c r="J84"/>
  <c r="BK83"/>
  <c r="J83"/>
  <c r="J60"/>
  <c r="J29"/>
  <c i="1" r="AG56"/>
  <c i="5" r="J85"/>
  <c r="BE85"/>
  <c r="J32"/>
  <c i="1" r="AV56"/>
  <c i="5" r="F32"/>
  <c i="1" r="AZ56"/>
  <c i="5" r="J61"/>
  <c r="F77"/>
  <c r="E75"/>
  <c r="F53"/>
  <c r="E51"/>
  <c r="J38"/>
  <c r="J23"/>
  <c r="E23"/>
  <c r="J79"/>
  <c r="J55"/>
  <c r="J22"/>
  <c r="J20"/>
  <c r="E20"/>
  <c r="F80"/>
  <c r="F56"/>
  <c r="J19"/>
  <c r="J17"/>
  <c r="E17"/>
  <c r="F79"/>
  <c r="F55"/>
  <c r="J16"/>
  <c r="J14"/>
  <c r="J77"/>
  <c r="J53"/>
  <c r="E7"/>
  <c r="E71"/>
  <c r="E47"/>
  <c i="1" r="AY55"/>
  <c r="AX55"/>
  <c i="4" r="BI93"/>
  <c r="BH93"/>
  <c r="BG93"/>
  <c r="BF93"/>
  <c r="T93"/>
  <c r="R93"/>
  <c r="P93"/>
  <c r="BK93"/>
  <c r="J93"/>
  <c r="BE93"/>
  <c r="BI85"/>
  <c r="F36"/>
  <c i="1" r="BD55"/>
  <c i="4" r="BH85"/>
  <c r="F35"/>
  <c i="1" r="BC55"/>
  <c i="4" r="BG85"/>
  <c r="F34"/>
  <c i="1" r="BB55"/>
  <c i="4" r="BF85"/>
  <c r="J33"/>
  <c i="1" r="AW55"/>
  <c i="4" r="F33"/>
  <c i="1" r="BA55"/>
  <c i="4" r="T85"/>
  <c r="T84"/>
  <c r="T83"/>
  <c r="R85"/>
  <c r="R84"/>
  <c r="R83"/>
  <c r="P85"/>
  <c r="P84"/>
  <c r="P83"/>
  <c i="1" r="AU55"/>
  <c i="4" r="BK85"/>
  <c r="BK84"/>
  <c r="J84"/>
  <c r="BK83"/>
  <c r="J83"/>
  <c r="J60"/>
  <c r="J29"/>
  <c i="1" r="AG55"/>
  <c i="4" r="J85"/>
  <c r="BE85"/>
  <c r="J32"/>
  <c i="1" r="AV55"/>
  <c i="4" r="F32"/>
  <c i="1" r="AZ55"/>
  <c i="4" r="J61"/>
  <c r="F77"/>
  <c r="E75"/>
  <c r="F53"/>
  <c r="E51"/>
  <c r="J38"/>
  <c r="J23"/>
  <c r="E23"/>
  <c r="J79"/>
  <c r="J55"/>
  <c r="J22"/>
  <c r="J20"/>
  <c r="E20"/>
  <c r="F80"/>
  <c r="F56"/>
  <c r="J19"/>
  <c r="J17"/>
  <c r="E17"/>
  <c r="F79"/>
  <c r="F55"/>
  <c r="J16"/>
  <c r="J14"/>
  <c r="J77"/>
  <c r="J53"/>
  <c r="E7"/>
  <c r="E71"/>
  <c r="E47"/>
  <c i="1" r="AY54"/>
  <c r="AX54"/>
  <c i="3" r="BI1070"/>
  <c r="BH1070"/>
  <c r="BG1070"/>
  <c r="BF1070"/>
  <c r="T1070"/>
  <c r="R1070"/>
  <c r="P1070"/>
  <c r="BK1070"/>
  <c r="J1070"/>
  <c r="BE1070"/>
  <c r="BI1067"/>
  <c r="BH1067"/>
  <c r="BG1067"/>
  <c r="BF1067"/>
  <c r="T1067"/>
  <c r="R1067"/>
  <c r="P1067"/>
  <c r="BK1067"/>
  <c r="J1067"/>
  <c r="BE1067"/>
  <c r="BI1063"/>
  <c r="BH1063"/>
  <c r="BG1063"/>
  <c r="BF1063"/>
  <c r="T1063"/>
  <c r="R1063"/>
  <c r="P1063"/>
  <c r="BK1063"/>
  <c r="J1063"/>
  <c r="BE1063"/>
  <c r="BI1057"/>
  <c r="BH1057"/>
  <c r="BG1057"/>
  <c r="BF1057"/>
  <c r="T1057"/>
  <c r="R1057"/>
  <c r="P1057"/>
  <c r="BK1057"/>
  <c r="J1057"/>
  <c r="BE1057"/>
  <c r="BI1053"/>
  <c r="BH1053"/>
  <c r="BG1053"/>
  <c r="BF1053"/>
  <c r="T1053"/>
  <c r="R1053"/>
  <c r="P1053"/>
  <c r="BK1053"/>
  <c r="J1053"/>
  <c r="BE1053"/>
  <c r="BI1049"/>
  <c r="BH1049"/>
  <c r="BG1049"/>
  <c r="BF1049"/>
  <c r="T1049"/>
  <c r="R1049"/>
  <c r="P1049"/>
  <c r="BK1049"/>
  <c r="J1049"/>
  <c r="BE1049"/>
  <c r="BI1041"/>
  <c r="BH1041"/>
  <c r="BG1041"/>
  <c r="BF1041"/>
  <c r="T1041"/>
  <c r="R1041"/>
  <c r="P1041"/>
  <c r="BK1041"/>
  <c r="J1041"/>
  <c r="BE1041"/>
  <c r="BI1035"/>
  <c r="BH1035"/>
  <c r="BG1035"/>
  <c r="BF1035"/>
  <c r="T1035"/>
  <c r="T1034"/>
  <c r="R1035"/>
  <c r="R1034"/>
  <c r="P1035"/>
  <c r="P1034"/>
  <c r="BK1035"/>
  <c r="BK1034"/>
  <c r="J1034"/>
  <c r="J1035"/>
  <c r="BE1035"/>
  <c r="J65"/>
  <c r="BI1031"/>
  <c r="BH1031"/>
  <c r="BG1031"/>
  <c r="BF1031"/>
  <c r="T1031"/>
  <c r="R1031"/>
  <c r="P1031"/>
  <c r="BK1031"/>
  <c r="J1031"/>
  <c r="BE1031"/>
  <c r="BI1028"/>
  <c r="BH1028"/>
  <c r="BG1028"/>
  <c r="BF1028"/>
  <c r="T1028"/>
  <c r="T1027"/>
  <c r="R1028"/>
  <c r="R1027"/>
  <c r="P1028"/>
  <c r="P1027"/>
  <c r="BK1028"/>
  <c r="BK1027"/>
  <c r="J1027"/>
  <c r="J1028"/>
  <c r="BE1028"/>
  <c r="J64"/>
  <c r="BI1019"/>
  <c r="BH1019"/>
  <c r="BG1019"/>
  <c r="BF1019"/>
  <c r="T1019"/>
  <c r="T1018"/>
  <c r="R1019"/>
  <c r="R1018"/>
  <c r="P1019"/>
  <c r="P1018"/>
  <c r="BK1019"/>
  <c r="BK1018"/>
  <c r="J1018"/>
  <c r="J1019"/>
  <c r="BE1019"/>
  <c r="J63"/>
  <c r="BI1000"/>
  <c r="BH1000"/>
  <c r="BG1000"/>
  <c r="BF1000"/>
  <c r="T1000"/>
  <c r="R1000"/>
  <c r="P1000"/>
  <c r="BK1000"/>
  <c r="J1000"/>
  <c r="BE1000"/>
  <c r="BI982"/>
  <c r="BH982"/>
  <c r="BG982"/>
  <c r="BF982"/>
  <c r="T982"/>
  <c r="R982"/>
  <c r="P982"/>
  <c r="BK982"/>
  <c r="J982"/>
  <c r="BE982"/>
  <c r="BI978"/>
  <c r="BH978"/>
  <c r="BG978"/>
  <c r="BF978"/>
  <c r="T978"/>
  <c r="R978"/>
  <c r="P978"/>
  <c r="BK978"/>
  <c r="J978"/>
  <c r="BE978"/>
  <c r="BI970"/>
  <c r="BH970"/>
  <c r="BG970"/>
  <c r="BF970"/>
  <c r="T970"/>
  <c r="R970"/>
  <c r="P970"/>
  <c r="BK970"/>
  <c r="J970"/>
  <c r="BE970"/>
  <c r="BI962"/>
  <c r="BH962"/>
  <c r="BG962"/>
  <c r="BF962"/>
  <c r="T962"/>
  <c r="R962"/>
  <c r="P962"/>
  <c r="BK962"/>
  <c r="J962"/>
  <c r="BE962"/>
  <c r="BI954"/>
  <c r="BH954"/>
  <c r="BG954"/>
  <c r="BF954"/>
  <c r="T954"/>
  <c r="R954"/>
  <c r="P954"/>
  <c r="BK954"/>
  <c r="J954"/>
  <c r="BE954"/>
  <c r="BI946"/>
  <c r="BH946"/>
  <c r="BG946"/>
  <c r="BF946"/>
  <c r="T946"/>
  <c r="R946"/>
  <c r="P946"/>
  <c r="BK946"/>
  <c r="J946"/>
  <c r="BE946"/>
  <c r="BI938"/>
  <c r="BH938"/>
  <c r="BG938"/>
  <c r="BF938"/>
  <c r="T938"/>
  <c r="R938"/>
  <c r="P938"/>
  <c r="BK938"/>
  <c r="J938"/>
  <c r="BE938"/>
  <c r="BI908"/>
  <c r="BH908"/>
  <c r="BG908"/>
  <c r="BF908"/>
  <c r="T908"/>
  <c r="R908"/>
  <c r="P908"/>
  <c r="BK908"/>
  <c r="J908"/>
  <c r="BE908"/>
  <c r="BI878"/>
  <c r="BH878"/>
  <c r="BG878"/>
  <c r="BF878"/>
  <c r="T878"/>
  <c r="R878"/>
  <c r="P878"/>
  <c r="BK878"/>
  <c r="J878"/>
  <c r="BE878"/>
  <c r="BI875"/>
  <c r="BH875"/>
  <c r="BG875"/>
  <c r="BF875"/>
  <c r="T875"/>
  <c r="R875"/>
  <c r="P875"/>
  <c r="BK875"/>
  <c r="J875"/>
  <c r="BE875"/>
  <c r="BI871"/>
  <c r="BH871"/>
  <c r="BG871"/>
  <c r="BF871"/>
  <c r="T871"/>
  <c r="R871"/>
  <c r="P871"/>
  <c r="BK871"/>
  <c r="J871"/>
  <c r="BE871"/>
  <c r="BI851"/>
  <c r="BH851"/>
  <c r="BG851"/>
  <c r="BF851"/>
  <c r="T851"/>
  <c r="R851"/>
  <c r="P851"/>
  <c r="BK851"/>
  <c r="J851"/>
  <c r="BE851"/>
  <c r="BI837"/>
  <c r="BH837"/>
  <c r="BG837"/>
  <c r="BF837"/>
  <c r="T837"/>
  <c r="R837"/>
  <c r="P837"/>
  <c r="BK837"/>
  <c r="J837"/>
  <c r="BE837"/>
  <c r="BI801"/>
  <c r="BH801"/>
  <c r="BG801"/>
  <c r="BF801"/>
  <c r="T801"/>
  <c r="R801"/>
  <c r="P801"/>
  <c r="BK801"/>
  <c r="J801"/>
  <c r="BE801"/>
  <c r="BI765"/>
  <c r="BH765"/>
  <c r="BG765"/>
  <c r="BF765"/>
  <c r="T765"/>
  <c r="R765"/>
  <c r="P765"/>
  <c r="BK765"/>
  <c r="J765"/>
  <c r="BE765"/>
  <c r="BI729"/>
  <c r="BH729"/>
  <c r="BG729"/>
  <c r="BF729"/>
  <c r="T729"/>
  <c r="R729"/>
  <c r="P729"/>
  <c r="BK729"/>
  <c r="J729"/>
  <c r="BE729"/>
  <c r="BI693"/>
  <c r="BH693"/>
  <c r="BG693"/>
  <c r="BF693"/>
  <c r="T693"/>
  <c r="R693"/>
  <c r="P693"/>
  <c r="BK693"/>
  <c r="J693"/>
  <c r="BE693"/>
  <c r="BI689"/>
  <c r="BH689"/>
  <c r="BG689"/>
  <c r="BF689"/>
  <c r="T689"/>
  <c r="R689"/>
  <c r="P689"/>
  <c r="BK689"/>
  <c r="J689"/>
  <c r="BE689"/>
  <c r="BI685"/>
  <c r="BH685"/>
  <c r="BG685"/>
  <c r="BF685"/>
  <c r="T685"/>
  <c r="R685"/>
  <c r="P685"/>
  <c r="BK685"/>
  <c r="J685"/>
  <c r="BE685"/>
  <c r="BI682"/>
  <c r="BH682"/>
  <c r="BG682"/>
  <c r="BF682"/>
  <c r="T682"/>
  <c r="R682"/>
  <c r="P682"/>
  <c r="BK682"/>
  <c r="J682"/>
  <c r="BE682"/>
  <c r="BI679"/>
  <c r="BH679"/>
  <c r="BG679"/>
  <c r="BF679"/>
  <c r="T679"/>
  <c r="R679"/>
  <c r="P679"/>
  <c r="BK679"/>
  <c r="J679"/>
  <c r="BE679"/>
  <c r="BI669"/>
  <c r="BH669"/>
  <c r="BG669"/>
  <c r="BF669"/>
  <c r="T669"/>
  <c r="R669"/>
  <c r="P669"/>
  <c r="BK669"/>
  <c r="J669"/>
  <c r="BE669"/>
  <c r="BI647"/>
  <c r="BH647"/>
  <c r="BG647"/>
  <c r="BF647"/>
  <c r="T647"/>
  <c r="R647"/>
  <c r="P647"/>
  <c r="BK647"/>
  <c r="J647"/>
  <c r="BE647"/>
  <c r="BI619"/>
  <c r="BH619"/>
  <c r="BG619"/>
  <c r="BF619"/>
  <c r="T619"/>
  <c r="R619"/>
  <c r="P619"/>
  <c r="BK619"/>
  <c r="J619"/>
  <c r="BE619"/>
  <c r="BI616"/>
  <c r="BH616"/>
  <c r="BG616"/>
  <c r="BF616"/>
  <c r="T616"/>
  <c r="R616"/>
  <c r="P616"/>
  <c r="BK616"/>
  <c r="J616"/>
  <c r="BE616"/>
  <c r="BI602"/>
  <c r="BH602"/>
  <c r="BG602"/>
  <c r="BF602"/>
  <c r="T602"/>
  <c r="R602"/>
  <c r="P602"/>
  <c r="BK602"/>
  <c r="J602"/>
  <c r="BE602"/>
  <c r="BI594"/>
  <c r="BH594"/>
  <c r="BG594"/>
  <c r="BF594"/>
  <c r="T594"/>
  <c r="R594"/>
  <c r="P594"/>
  <c r="BK594"/>
  <c r="J594"/>
  <c r="BE594"/>
  <c r="BI580"/>
  <c r="BH580"/>
  <c r="BG580"/>
  <c r="BF580"/>
  <c r="T580"/>
  <c r="R580"/>
  <c r="P580"/>
  <c r="BK580"/>
  <c r="J580"/>
  <c r="BE580"/>
  <c r="BI554"/>
  <c r="BH554"/>
  <c r="BG554"/>
  <c r="BF554"/>
  <c r="T554"/>
  <c r="R554"/>
  <c r="P554"/>
  <c r="BK554"/>
  <c r="J554"/>
  <c r="BE554"/>
  <c r="BI518"/>
  <c r="BH518"/>
  <c r="BG518"/>
  <c r="BF518"/>
  <c r="T518"/>
  <c r="R518"/>
  <c r="P518"/>
  <c r="BK518"/>
  <c r="J518"/>
  <c r="BE518"/>
  <c r="BI482"/>
  <c r="BH482"/>
  <c r="BG482"/>
  <c r="BF482"/>
  <c r="T482"/>
  <c r="R482"/>
  <c r="P482"/>
  <c r="BK482"/>
  <c r="J482"/>
  <c r="BE482"/>
  <c r="BI446"/>
  <c r="BH446"/>
  <c r="BG446"/>
  <c r="BF446"/>
  <c r="T446"/>
  <c r="R446"/>
  <c r="P446"/>
  <c r="BK446"/>
  <c r="J446"/>
  <c r="BE446"/>
  <c r="BI439"/>
  <c r="BH439"/>
  <c r="BG439"/>
  <c r="BF439"/>
  <c r="T439"/>
  <c r="T438"/>
  <c r="T437"/>
  <c r="R439"/>
  <c r="R438"/>
  <c r="R437"/>
  <c r="P439"/>
  <c r="P438"/>
  <c r="P437"/>
  <c r="BK439"/>
  <c r="BK438"/>
  <c r="J438"/>
  <c r="BK437"/>
  <c r="J437"/>
  <c r="J439"/>
  <c r="BE439"/>
  <c r="J62"/>
  <c r="J61"/>
  <c r="BI434"/>
  <c r="BH434"/>
  <c r="BG434"/>
  <c r="BF434"/>
  <c r="T434"/>
  <c r="R434"/>
  <c r="P434"/>
  <c r="BK434"/>
  <c r="J434"/>
  <c r="BE434"/>
  <c r="BI426"/>
  <c r="BH426"/>
  <c r="BG426"/>
  <c r="BF426"/>
  <c r="T426"/>
  <c r="R426"/>
  <c r="P426"/>
  <c r="BK426"/>
  <c r="J426"/>
  <c r="BE426"/>
  <c r="BI390"/>
  <c r="BH390"/>
  <c r="BG390"/>
  <c r="BF390"/>
  <c r="T390"/>
  <c r="R390"/>
  <c r="P390"/>
  <c r="BK390"/>
  <c r="J390"/>
  <c r="BE390"/>
  <c r="BI382"/>
  <c r="BH382"/>
  <c r="BG382"/>
  <c r="BF382"/>
  <c r="T382"/>
  <c r="R382"/>
  <c r="P382"/>
  <c r="BK382"/>
  <c r="J382"/>
  <c r="BE382"/>
  <c r="BI378"/>
  <c r="BH378"/>
  <c r="BG378"/>
  <c r="BF378"/>
  <c r="T378"/>
  <c r="R378"/>
  <c r="P378"/>
  <c r="BK378"/>
  <c r="J378"/>
  <c r="BE378"/>
  <c r="BI375"/>
  <c r="BH375"/>
  <c r="BG375"/>
  <c r="BF375"/>
  <c r="T375"/>
  <c r="R375"/>
  <c r="P375"/>
  <c r="BK375"/>
  <c r="J375"/>
  <c r="BE375"/>
  <c r="BI371"/>
  <c r="BH371"/>
  <c r="BG371"/>
  <c r="BF371"/>
  <c r="T371"/>
  <c r="R371"/>
  <c r="P371"/>
  <c r="BK371"/>
  <c r="J371"/>
  <c r="BE371"/>
  <c r="BI335"/>
  <c r="BH335"/>
  <c r="BG335"/>
  <c r="BF335"/>
  <c r="T335"/>
  <c r="R335"/>
  <c r="P335"/>
  <c r="BK335"/>
  <c r="J335"/>
  <c r="BE335"/>
  <c r="BI331"/>
  <c r="BH331"/>
  <c r="BG331"/>
  <c r="BF331"/>
  <c r="T331"/>
  <c r="R331"/>
  <c r="P331"/>
  <c r="BK331"/>
  <c r="J331"/>
  <c r="BE331"/>
  <c r="BI293"/>
  <c r="BH293"/>
  <c r="BG293"/>
  <c r="BF293"/>
  <c r="T293"/>
  <c r="R293"/>
  <c r="P293"/>
  <c r="BK293"/>
  <c r="J293"/>
  <c r="BE293"/>
  <c r="BI289"/>
  <c r="BH289"/>
  <c r="BG289"/>
  <c r="BF289"/>
  <c r="T289"/>
  <c r="R289"/>
  <c r="P289"/>
  <c r="BK289"/>
  <c r="J289"/>
  <c r="BE289"/>
  <c r="BI283"/>
  <c r="BH283"/>
  <c r="BG283"/>
  <c r="BF283"/>
  <c r="T283"/>
  <c r="R283"/>
  <c r="P283"/>
  <c r="BK283"/>
  <c r="J283"/>
  <c r="BE283"/>
  <c r="BI275"/>
  <c r="BH275"/>
  <c r="BG275"/>
  <c r="BF275"/>
  <c r="T275"/>
  <c r="R275"/>
  <c r="P275"/>
  <c r="BK275"/>
  <c r="J275"/>
  <c r="BE275"/>
  <c r="BI267"/>
  <c r="BH267"/>
  <c r="BG267"/>
  <c r="BF267"/>
  <c r="T267"/>
  <c r="R267"/>
  <c r="P267"/>
  <c r="BK267"/>
  <c r="J267"/>
  <c r="BE267"/>
  <c r="BI261"/>
  <c r="BH261"/>
  <c r="BG261"/>
  <c r="BF261"/>
  <c r="T261"/>
  <c r="R261"/>
  <c r="P261"/>
  <c r="BK261"/>
  <c r="J261"/>
  <c r="BE261"/>
  <c r="BI247"/>
  <c r="BH247"/>
  <c r="BG247"/>
  <c r="BF247"/>
  <c r="T247"/>
  <c r="R247"/>
  <c r="P247"/>
  <c r="BK247"/>
  <c r="J247"/>
  <c r="BE247"/>
  <c r="BI221"/>
  <c r="BH221"/>
  <c r="BG221"/>
  <c r="BF221"/>
  <c r="T221"/>
  <c r="R221"/>
  <c r="P221"/>
  <c r="BK221"/>
  <c r="J221"/>
  <c r="BE221"/>
  <c r="BI201"/>
  <c r="BH201"/>
  <c r="BG201"/>
  <c r="BF201"/>
  <c r="T201"/>
  <c r="R201"/>
  <c r="P201"/>
  <c r="BK201"/>
  <c r="J201"/>
  <c r="BE201"/>
  <c r="BI193"/>
  <c r="BH193"/>
  <c r="BG193"/>
  <c r="BF193"/>
  <c r="T193"/>
  <c r="R193"/>
  <c r="P193"/>
  <c r="BK193"/>
  <c r="J193"/>
  <c r="BE193"/>
  <c r="BI167"/>
  <c r="BH167"/>
  <c r="BG167"/>
  <c r="BF167"/>
  <c r="T167"/>
  <c r="R167"/>
  <c r="P167"/>
  <c r="BK167"/>
  <c r="J167"/>
  <c r="BE167"/>
  <c r="BI163"/>
  <c r="BH163"/>
  <c r="BG163"/>
  <c r="BF163"/>
  <c r="T163"/>
  <c r="R163"/>
  <c r="P163"/>
  <c r="BK163"/>
  <c r="J163"/>
  <c r="BE163"/>
  <c r="BI155"/>
  <c r="BH155"/>
  <c r="BG155"/>
  <c r="BF155"/>
  <c r="T155"/>
  <c r="R155"/>
  <c r="P155"/>
  <c r="BK155"/>
  <c r="J155"/>
  <c r="BE155"/>
  <c r="BI147"/>
  <c r="BH147"/>
  <c r="BG147"/>
  <c r="BF147"/>
  <c r="T147"/>
  <c r="R147"/>
  <c r="P147"/>
  <c r="BK147"/>
  <c r="J147"/>
  <c r="BE147"/>
  <c r="BI139"/>
  <c r="BH139"/>
  <c r="BG139"/>
  <c r="BF139"/>
  <c r="T139"/>
  <c r="R139"/>
  <c r="P139"/>
  <c r="BK139"/>
  <c r="J139"/>
  <c r="BE139"/>
  <c r="BI135"/>
  <c r="BH135"/>
  <c r="BG135"/>
  <c r="BF135"/>
  <c r="T135"/>
  <c r="R135"/>
  <c r="P135"/>
  <c r="BK135"/>
  <c r="J135"/>
  <c r="BE135"/>
  <c r="BI131"/>
  <c r="BH131"/>
  <c r="BG131"/>
  <c r="BF131"/>
  <c r="T131"/>
  <c r="R131"/>
  <c r="P131"/>
  <c r="BK131"/>
  <c r="J131"/>
  <c r="BE131"/>
  <c r="BI127"/>
  <c r="BH127"/>
  <c r="BG127"/>
  <c r="BF127"/>
  <c r="T127"/>
  <c r="R127"/>
  <c r="P127"/>
  <c r="BK127"/>
  <c r="J127"/>
  <c r="BE127"/>
  <c r="BI123"/>
  <c r="BH123"/>
  <c r="BG123"/>
  <c r="BF123"/>
  <c r="T123"/>
  <c r="R123"/>
  <c r="P123"/>
  <c r="BK123"/>
  <c r="J123"/>
  <c r="BE123"/>
  <c r="BI118"/>
  <c r="BH118"/>
  <c r="BG118"/>
  <c r="BF118"/>
  <c r="T118"/>
  <c r="R118"/>
  <c r="P118"/>
  <c r="BK118"/>
  <c r="J118"/>
  <c r="BE118"/>
  <c r="BI103"/>
  <c r="BH103"/>
  <c r="BG103"/>
  <c r="BF103"/>
  <c r="T103"/>
  <c r="R103"/>
  <c r="P103"/>
  <c r="BK103"/>
  <c r="J103"/>
  <c r="BE103"/>
  <c r="BI98"/>
  <c r="BH98"/>
  <c r="BG98"/>
  <c r="BF98"/>
  <c r="T98"/>
  <c r="R98"/>
  <c r="P98"/>
  <c r="BK98"/>
  <c r="J98"/>
  <c r="BE98"/>
  <c r="BI93"/>
  <c r="BH93"/>
  <c r="BG93"/>
  <c r="BF93"/>
  <c r="T93"/>
  <c r="R93"/>
  <c r="P93"/>
  <c r="BK93"/>
  <c r="J93"/>
  <c r="BE93"/>
  <c r="BI88"/>
  <c r="F36"/>
  <c i="1" r="BD54"/>
  <c i="3" r="BH88"/>
  <c r="F35"/>
  <c i="1" r="BC54"/>
  <c i="3" r="BG88"/>
  <c r="F34"/>
  <c i="1" r="BB54"/>
  <c i="3" r="BF88"/>
  <c r="J33"/>
  <c i="1" r="AW54"/>
  <c i="3" r="F33"/>
  <c i="1" r="BA54"/>
  <c i="3" r="T88"/>
  <c r="T87"/>
  <c r="R88"/>
  <c r="R87"/>
  <c r="P88"/>
  <c r="P87"/>
  <c i="1" r="AU54"/>
  <c i="3" r="BK88"/>
  <c r="BK87"/>
  <c r="J87"/>
  <c r="J60"/>
  <c r="J29"/>
  <c i="1" r="AG54"/>
  <c i="3" r="J88"/>
  <c r="BE88"/>
  <c r="J32"/>
  <c i="1" r="AV54"/>
  <c i="3" r="F32"/>
  <c i="1" r="AZ54"/>
  <c i="3" r="F81"/>
  <c r="E79"/>
  <c r="F53"/>
  <c r="E51"/>
  <c r="J38"/>
  <c r="J23"/>
  <c r="E23"/>
  <c r="J83"/>
  <c r="J55"/>
  <c r="J22"/>
  <c r="J20"/>
  <c r="E20"/>
  <c r="F84"/>
  <c r="F56"/>
  <c r="J19"/>
  <c r="J17"/>
  <c r="E17"/>
  <c r="F83"/>
  <c r="F55"/>
  <c r="J16"/>
  <c r="J14"/>
  <c r="J81"/>
  <c r="J53"/>
  <c r="E7"/>
  <c r="E75"/>
  <c r="E47"/>
  <c i="1" r="AY53"/>
  <c r="AX53"/>
  <c i="2" r="BI822"/>
  <c r="BH822"/>
  <c r="BG822"/>
  <c r="BF822"/>
  <c r="T822"/>
  <c r="R822"/>
  <c r="P822"/>
  <c r="BK822"/>
  <c r="J822"/>
  <c r="BE822"/>
  <c r="BI819"/>
  <c r="BH819"/>
  <c r="BG819"/>
  <c r="BF819"/>
  <c r="T819"/>
  <c r="R819"/>
  <c r="P819"/>
  <c r="BK819"/>
  <c r="J819"/>
  <c r="BE819"/>
  <c r="BI816"/>
  <c r="BH816"/>
  <c r="BG816"/>
  <c r="BF816"/>
  <c r="T816"/>
  <c r="R816"/>
  <c r="P816"/>
  <c r="BK816"/>
  <c r="J816"/>
  <c r="BE816"/>
  <c r="BI806"/>
  <c r="BH806"/>
  <c r="BG806"/>
  <c r="BF806"/>
  <c r="T806"/>
  <c r="R806"/>
  <c r="P806"/>
  <c r="BK806"/>
  <c r="J806"/>
  <c r="BE806"/>
  <c r="BI802"/>
  <c r="BH802"/>
  <c r="BG802"/>
  <c r="BF802"/>
  <c r="T802"/>
  <c r="R802"/>
  <c r="P802"/>
  <c r="BK802"/>
  <c r="J802"/>
  <c r="BE802"/>
  <c r="BI798"/>
  <c r="BH798"/>
  <c r="BG798"/>
  <c r="BF798"/>
  <c r="T798"/>
  <c r="R798"/>
  <c r="P798"/>
  <c r="BK798"/>
  <c r="J798"/>
  <c r="BE798"/>
  <c r="BI794"/>
  <c r="BH794"/>
  <c r="BG794"/>
  <c r="BF794"/>
  <c r="T794"/>
  <c r="R794"/>
  <c r="P794"/>
  <c r="BK794"/>
  <c r="J794"/>
  <c r="BE794"/>
  <c r="BI790"/>
  <c r="BH790"/>
  <c r="BG790"/>
  <c r="BF790"/>
  <c r="T790"/>
  <c r="R790"/>
  <c r="P790"/>
  <c r="BK790"/>
  <c r="J790"/>
  <c r="BE790"/>
  <c r="BI784"/>
  <c r="BH784"/>
  <c r="BG784"/>
  <c r="BF784"/>
  <c r="T784"/>
  <c r="R784"/>
  <c r="P784"/>
  <c r="BK784"/>
  <c r="J784"/>
  <c r="BE784"/>
  <c r="BI778"/>
  <c r="BH778"/>
  <c r="BG778"/>
  <c r="BF778"/>
  <c r="T778"/>
  <c r="R778"/>
  <c r="P778"/>
  <c r="BK778"/>
  <c r="J778"/>
  <c r="BE778"/>
  <c r="BI774"/>
  <c r="BH774"/>
  <c r="BG774"/>
  <c r="BF774"/>
  <c r="T774"/>
  <c r="R774"/>
  <c r="P774"/>
  <c r="BK774"/>
  <c r="J774"/>
  <c r="BE774"/>
  <c r="BI768"/>
  <c r="BH768"/>
  <c r="BG768"/>
  <c r="BF768"/>
  <c r="T768"/>
  <c r="R768"/>
  <c r="P768"/>
  <c r="BK768"/>
  <c r="J768"/>
  <c r="BE768"/>
  <c r="BI752"/>
  <c r="BH752"/>
  <c r="BG752"/>
  <c r="BF752"/>
  <c r="T752"/>
  <c r="T751"/>
  <c r="R752"/>
  <c r="R751"/>
  <c r="P752"/>
  <c r="P751"/>
  <c r="BK752"/>
  <c r="BK751"/>
  <c r="J751"/>
  <c r="J752"/>
  <c r="BE752"/>
  <c r="J66"/>
  <c r="BI745"/>
  <c r="BH745"/>
  <c r="BG745"/>
  <c r="BF745"/>
  <c r="T745"/>
  <c r="R745"/>
  <c r="P745"/>
  <c r="BK745"/>
  <c r="J745"/>
  <c r="BE745"/>
  <c r="BI739"/>
  <c r="BH739"/>
  <c r="BG739"/>
  <c r="BF739"/>
  <c r="T739"/>
  <c r="R739"/>
  <c r="P739"/>
  <c r="BK739"/>
  <c r="J739"/>
  <c r="BE739"/>
  <c r="BI733"/>
  <c r="BH733"/>
  <c r="BG733"/>
  <c r="BF733"/>
  <c r="T733"/>
  <c r="R733"/>
  <c r="P733"/>
  <c r="BK733"/>
  <c r="J733"/>
  <c r="BE733"/>
  <c r="BI727"/>
  <c r="BH727"/>
  <c r="BG727"/>
  <c r="BF727"/>
  <c r="T727"/>
  <c r="R727"/>
  <c r="P727"/>
  <c r="BK727"/>
  <c r="J727"/>
  <c r="BE727"/>
  <c r="BI721"/>
  <c r="BH721"/>
  <c r="BG721"/>
  <c r="BF721"/>
  <c r="T721"/>
  <c r="R721"/>
  <c r="P721"/>
  <c r="BK721"/>
  <c r="J721"/>
  <c r="BE721"/>
  <c r="BI715"/>
  <c r="BH715"/>
  <c r="BG715"/>
  <c r="BF715"/>
  <c r="T715"/>
  <c r="T714"/>
  <c r="R715"/>
  <c r="R714"/>
  <c r="P715"/>
  <c r="P714"/>
  <c r="BK715"/>
  <c r="BK714"/>
  <c r="J714"/>
  <c r="J715"/>
  <c r="BE715"/>
  <c r="J65"/>
  <c r="BI708"/>
  <c r="BH708"/>
  <c r="BG708"/>
  <c r="BF708"/>
  <c r="T708"/>
  <c r="T707"/>
  <c r="R708"/>
  <c r="R707"/>
  <c r="P708"/>
  <c r="P707"/>
  <c r="BK708"/>
  <c r="BK707"/>
  <c r="J707"/>
  <c r="J708"/>
  <c r="BE708"/>
  <c r="J64"/>
  <c r="BI704"/>
  <c r="BH704"/>
  <c r="BG704"/>
  <c r="BF704"/>
  <c r="T704"/>
  <c r="R704"/>
  <c r="P704"/>
  <c r="BK704"/>
  <c r="J704"/>
  <c r="BE704"/>
  <c r="BI691"/>
  <c r="BH691"/>
  <c r="BG691"/>
  <c r="BF691"/>
  <c r="T691"/>
  <c r="R691"/>
  <c r="P691"/>
  <c r="BK691"/>
  <c r="J691"/>
  <c r="BE691"/>
  <c r="BI681"/>
  <c r="BH681"/>
  <c r="BG681"/>
  <c r="BF681"/>
  <c r="T681"/>
  <c r="R681"/>
  <c r="P681"/>
  <c r="BK681"/>
  <c r="J681"/>
  <c r="BE681"/>
  <c r="BI675"/>
  <c r="BH675"/>
  <c r="BG675"/>
  <c r="BF675"/>
  <c r="T675"/>
  <c r="R675"/>
  <c r="P675"/>
  <c r="BK675"/>
  <c r="J675"/>
  <c r="BE675"/>
  <c r="BI669"/>
  <c r="BH669"/>
  <c r="BG669"/>
  <c r="BF669"/>
  <c r="T669"/>
  <c r="R669"/>
  <c r="P669"/>
  <c r="BK669"/>
  <c r="J669"/>
  <c r="BE669"/>
  <c r="BI665"/>
  <c r="BH665"/>
  <c r="BG665"/>
  <c r="BF665"/>
  <c r="T665"/>
  <c r="R665"/>
  <c r="P665"/>
  <c r="BK665"/>
  <c r="J665"/>
  <c r="BE665"/>
  <c r="BI654"/>
  <c r="BH654"/>
  <c r="BG654"/>
  <c r="BF654"/>
  <c r="T654"/>
  <c r="R654"/>
  <c r="P654"/>
  <c r="BK654"/>
  <c r="J654"/>
  <c r="BE654"/>
  <c r="BI651"/>
  <c r="BH651"/>
  <c r="BG651"/>
  <c r="BF651"/>
  <c r="T651"/>
  <c r="R651"/>
  <c r="P651"/>
  <c r="BK651"/>
  <c r="J651"/>
  <c r="BE651"/>
  <c r="BI648"/>
  <c r="BH648"/>
  <c r="BG648"/>
  <c r="BF648"/>
  <c r="T648"/>
  <c r="R648"/>
  <c r="P648"/>
  <c r="BK648"/>
  <c r="J648"/>
  <c r="BE648"/>
  <c r="BI644"/>
  <c r="BH644"/>
  <c r="BG644"/>
  <c r="BF644"/>
  <c r="T644"/>
  <c r="R644"/>
  <c r="P644"/>
  <c r="BK644"/>
  <c r="J644"/>
  <c r="BE644"/>
  <c r="BI633"/>
  <c r="BH633"/>
  <c r="BG633"/>
  <c r="BF633"/>
  <c r="T633"/>
  <c r="R633"/>
  <c r="P633"/>
  <c r="BK633"/>
  <c r="J633"/>
  <c r="BE633"/>
  <c r="BI619"/>
  <c r="BH619"/>
  <c r="BG619"/>
  <c r="BF619"/>
  <c r="T619"/>
  <c r="R619"/>
  <c r="P619"/>
  <c r="BK619"/>
  <c r="J619"/>
  <c r="BE619"/>
  <c r="BI611"/>
  <c r="BH611"/>
  <c r="BG611"/>
  <c r="BF611"/>
  <c r="T611"/>
  <c r="R611"/>
  <c r="P611"/>
  <c r="BK611"/>
  <c r="J611"/>
  <c r="BE611"/>
  <c r="BI603"/>
  <c r="BH603"/>
  <c r="BG603"/>
  <c r="BF603"/>
  <c r="T603"/>
  <c r="R603"/>
  <c r="P603"/>
  <c r="BK603"/>
  <c r="J603"/>
  <c r="BE603"/>
  <c r="BI599"/>
  <c r="BH599"/>
  <c r="BG599"/>
  <c r="BF599"/>
  <c r="T599"/>
  <c r="R599"/>
  <c r="P599"/>
  <c r="BK599"/>
  <c r="J599"/>
  <c r="BE599"/>
  <c r="BI593"/>
  <c r="BH593"/>
  <c r="BG593"/>
  <c r="BF593"/>
  <c r="T593"/>
  <c r="R593"/>
  <c r="P593"/>
  <c r="BK593"/>
  <c r="J593"/>
  <c r="BE593"/>
  <c r="BI581"/>
  <c r="BH581"/>
  <c r="BG581"/>
  <c r="BF581"/>
  <c r="T581"/>
  <c r="R581"/>
  <c r="P581"/>
  <c r="BK581"/>
  <c r="J581"/>
  <c r="BE581"/>
  <c r="BI575"/>
  <c r="BH575"/>
  <c r="BG575"/>
  <c r="BF575"/>
  <c r="T575"/>
  <c r="R575"/>
  <c r="P575"/>
  <c r="BK575"/>
  <c r="J575"/>
  <c r="BE575"/>
  <c r="BI559"/>
  <c r="BH559"/>
  <c r="BG559"/>
  <c r="BF559"/>
  <c r="T559"/>
  <c r="R559"/>
  <c r="P559"/>
  <c r="BK559"/>
  <c r="J559"/>
  <c r="BE559"/>
  <c r="BI551"/>
  <c r="BH551"/>
  <c r="BG551"/>
  <c r="BF551"/>
  <c r="T551"/>
  <c r="R551"/>
  <c r="P551"/>
  <c r="BK551"/>
  <c r="J551"/>
  <c r="BE551"/>
  <c r="BI543"/>
  <c r="BH543"/>
  <c r="BG543"/>
  <c r="BF543"/>
  <c r="T543"/>
  <c r="R543"/>
  <c r="P543"/>
  <c r="BK543"/>
  <c r="J543"/>
  <c r="BE543"/>
  <c r="BI531"/>
  <c r="BH531"/>
  <c r="BG531"/>
  <c r="BF531"/>
  <c r="T531"/>
  <c r="R531"/>
  <c r="P531"/>
  <c r="BK531"/>
  <c r="J531"/>
  <c r="BE531"/>
  <c r="BI528"/>
  <c r="BH528"/>
  <c r="BG528"/>
  <c r="BF528"/>
  <c r="T528"/>
  <c r="R528"/>
  <c r="P528"/>
  <c r="BK528"/>
  <c r="J528"/>
  <c r="BE528"/>
  <c r="BI524"/>
  <c r="BH524"/>
  <c r="BG524"/>
  <c r="BF524"/>
  <c r="T524"/>
  <c r="R524"/>
  <c r="P524"/>
  <c r="BK524"/>
  <c r="J524"/>
  <c r="BE524"/>
  <c r="BI510"/>
  <c r="BH510"/>
  <c r="BG510"/>
  <c r="BF510"/>
  <c r="T510"/>
  <c r="R510"/>
  <c r="P510"/>
  <c r="BK510"/>
  <c r="J510"/>
  <c r="BE510"/>
  <c r="BI502"/>
  <c r="BH502"/>
  <c r="BG502"/>
  <c r="BF502"/>
  <c r="T502"/>
  <c r="R502"/>
  <c r="P502"/>
  <c r="BK502"/>
  <c r="J502"/>
  <c r="BE502"/>
  <c r="BI494"/>
  <c r="BH494"/>
  <c r="BG494"/>
  <c r="BF494"/>
  <c r="T494"/>
  <c r="R494"/>
  <c r="P494"/>
  <c r="BK494"/>
  <c r="J494"/>
  <c r="BE494"/>
  <c r="BI486"/>
  <c r="BH486"/>
  <c r="BG486"/>
  <c r="BF486"/>
  <c r="T486"/>
  <c r="R486"/>
  <c r="P486"/>
  <c r="BK486"/>
  <c r="J486"/>
  <c r="BE486"/>
  <c r="BI478"/>
  <c r="BH478"/>
  <c r="BG478"/>
  <c r="BF478"/>
  <c r="T478"/>
  <c r="R478"/>
  <c r="P478"/>
  <c r="BK478"/>
  <c r="J478"/>
  <c r="BE478"/>
  <c r="BI472"/>
  <c r="BH472"/>
  <c r="BG472"/>
  <c r="BF472"/>
  <c r="T472"/>
  <c r="R472"/>
  <c r="P472"/>
  <c r="BK472"/>
  <c r="J472"/>
  <c r="BE472"/>
  <c r="BI460"/>
  <c r="BH460"/>
  <c r="BG460"/>
  <c r="BF460"/>
  <c r="T460"/>
  <c r="R460"/>
  <c r="P460"/>
  <c r="BK460"/>
  <c r="J460"/>
  <c r="BE460"/>
  <c r="BI457"/>
  <c r="BH457"/>
  <c r="BG457"/>
  <c r="BF457"/>
  <c r="T457"/>
  <c r="R457"/>
  <c r="P457"/>
  <c r="BK457"/>
  <c r="J457"/>
  <c r="BE457"/>
  <c r="BI448"/>
  <c r="BH448"/>
  <c r="BG448"/>
  <c r="BF448"/>
  <c r="T448"/>
  <c r="R448"/>
  <c r="P448"/>
  <c r="BK448"/>
  <c r="J448"/>
  <c r="BE448"/>
  <c r="BI441"/>
  <c r="BH441"/>
  <c r="BG441"/>
  <c r="BF441"/>
  <c r="T441"/>
  <c r="R441"/>
  <c r="P441"/>
  <c r="BK441"/>
  <c r="J441"/>
  <c r="BE441"/>
  <c r="BI433"/>
  <c r="BH433"/>
  <c r="BG433"/>
  <c r="BF433"/>
  <c r="T433"/>
  <c r="R433"/>
  <c r="P433"/>
  <c r="BK433"/>
  <c r="J433"/>
  <c r="BE433"/>
  <c r="BI425"/>
  <c r="BH425"/>
  <c r="BG425"/>
  <c r="BF425"/>
  <c r="T425"/>
  <c r="R425"/>
  <c r="P425"/>
  <c r="BK425"/>
  <c r="J425"/>
  <c r="BE425"/>
  <c r="BI408"/>
  <c r="BH408"/>
  <c r="BG408"/>
  <c r="BF408"/>
  <c r="T408"/>
  <c r="R408"/>
  <c r="P408"/>
  <c r="BK408"/>
  <c r="J408"/>
  <c r="BE408"/>
  <c r="BI405"/>
  <c r="BH405"/>
  <c r="BG405"/>
  <c r="BF405"/>
  <c r="T405"/>
  <c r="R405"/>
  <c r="P405"/>
  <c r="BK405"/>
  <c r="J405"/>
  <c r="BE405"/>
  <c r="BI401"/>
  <c r="BH401"/>
  <c r="BG401"/>
  <c r="BF401"/>
  <c r="T401"/>
  <c r="R401"/>
  <c r="P401"/>
  <c r="BK401"/>
  <c r="J401"/>
  <c r="BE401"/>
  <c r="BI385"/>
  <c r="BH385"/>
  <c r="BG385"/>
  <c r="BF385"/>
  <c r="T385"/>
  <c r="R385"/>
  <c r="P385"/>
  <c r="BK385"/>
  <c r="J385"/>
  <c r="BE385"/>
  <c r="BI377"/>
  <c r="BH377"/>
  <c r="BG377"/>
  <c r="BF377"/>
  <c r="T377"/>
  <c r="R377"/>
  <c r="P377"/>
  <c r="BK377"/>
  <c r="J377"/>
  <c r="BE377"/>
  <c r="BI369"/>
  <c r="BH369"/>
  <c r="BG369"/>
  <c r="BF369"/>
  <c r="T369"/>
  <c r="R369"/>
  <c r="P369"/>
  <c r="BK369"/>
  <c r="J369"/>
  <c r="BE369"/>
  <c r="BI361"/>
  <c r="BH361"/>
  <c r="BG361"/>
  <c r="BF361"/>
  <c r="T361"/>
  <c r="R361"/>
  <c r="P361"/>
  <c r="BK361"/>
  <c r="J361"/>
  <c r="BE361"/>
  <c r="BI355"/>
  <c r="BH355"/>
  <c r="BG355"/>
  <c r="BF355"/>
  <c r="T355"/>
  <c r="R355"/>
  <c r="P355"/>
  <c r="BK355"/>
  <c r="J355"/>
  <c r="BE355"/>
  <c r="BI347"/>
  <c r="BH347"/>
  <c r="BG347"/>
  <c r="BF347"/>
  <c r="T347"/>
  <c r="R347"/>
  <c r="P347"/>
  <c r="BK347"/>
  <c r="J347"/>
  <c r="BE347"/>
  <c r="BI339"/>
  <c r="BH339"/>
  <c r="BG339"/>
  <c r="BF339"/>
  <c r="T339"/>
  <c r="R339"/>
  <c r="P339"/>
  <c r="BK339"/>
  <c r="J339"/>
  <c r="BE339"/>
  <c r="BI335"/>
  <c r="BH335"/>
  <c r="BG335"/>
  <c r="BF335"/>
  <c r="T335"/>
  <c r="R335"/>
  <c r="P335"/>
  <c r="BK335"/>
  <c r="J335"/>
  <c r="BE335"/>
  <c r="BI331"/>
  <c r="BH331"/>
  <c r="BG331"/>
  <c r="BF331"/>
  <c r="T331"/>
  <c r="R331"/>
  <c r="P331"/>
  <c r="BK331"/>
  <c r="J331"/>
  <c r="BE331"/>
  <c r="BI319"/>
  <c r="BH319"/>
  <c r="BG319"/>
  <c r="BF319"/>
  <c r="T319"/>
  <c r="T318"/>
  <c r="R319"/>
  <c r="R318"/>
  <c r="P319"/>
  <c r="P318"/>
  <c r="BK319"/>
  <c r="BK318"/>
  <c r="J318"/>
  <c r="J319"/>
  <c r="BE319"/>
  <c r="J63"/>
  <c r="BI314"/>
  <c r="BH314"/>
  <c r="BG314"/>
  <c r="BF314"/>
  <c r="T314"/>
  <c r="T313"/>
  <c r="T312"/>
  <c r="R314"/>
  <c r="R313"/>
  <c r="R312"/>
  <c r="P314"/>
  <c r="P313"/>
  <c r="P312"/>
  <c r="BK314"/>
  <c r="BK313"/>
  <c r="J313"/>
  <c r="BK312"/>
  <c r="J312"/>
  <c r="J314"/>
  <c r="BE314"/>
  <c r="J62"/>
  <c r="J61"/>
  <c r="BI308"/>
  <c r="BH308"/>
  <c r="BG308"/>
  <c r="BF308"/>
  <c r="T308"/>
  <c r="R308"/>
  <c r="P308"/>
  <c r="BK308"/>
  <c r="J308"/>
  <c r="BE308"/>
  <c r="BI304"/>
  <c r="BH304"/>
  <c r="BG304"/>
  <c r="BF304"/>
  <c r="T304"/>
  <c r="R304"/>
  <c r="P304"/>
  <c r="BK304"/>
  <c r="J304"/>
  <c r="BE304"/>
  <c r="BI300"/>
  <c r="BH300"/>
  <c r="BG300"/>
  <c r="BF300"/>
  <c r="T300"/>
  <c r="R300"/>
  <c r="P300"/>
  <c r="BK300"/>
  <c r="J300"/>
  <c r="BE300"/>
  <c r="BI296"/>
  <c r="BH296"/>
  <c r="BG296"/>
  <c r="BF296"/>
  <c r="T296"/>
  <c r="R296"/>
  <c r="P296"/>
  <c r="BK296"/>
  <c r="J296"/>
  <c r="BE296"/>
  <c r="BI293"/>
  <c r="BH293"/>
  <c r="BG293"/>
  <c r="BF293"/>
  <c r="T293"/>
  <c r="R293"/>
  <c r="P293"/>
  <c r="BK293"/>
  <c r="J293"/>
  <c r="BE293"/>
  <c r="BI281"/>
  <c r="BH281"/>
  <c r="BG281"/>
  <c r="BF281"/>
  <c r="T281"/>
  <c r="R281"/>
  <c r="P281"/>
  <c r="BK281"/>
  <c r="J281"/>
  <c r="BE281"/>
  <c r="BI267"/>
  <c r="BH267"/>
  <c r="BG267"/>
  <c r="BF267"/>
  <c r="T267"/>
  <c r="R267"/>
  <c r="P267"/>
  <c r="BK267"/>
  <c r="J267"/>
  <c r="BE267"/>
  <c r="BI263"/>
  <c r="BH263"/>
  <c r="BG263"/>
  <c r="BF263"/>
  <c r="T263"/>
  <c r="R263"/>
  <c r="P263"/>
  <c r="BK263"/>
  <c r="J263"/>
  <c r="BE263"/>
  <c r="BI257"/>
  <c r="BH257"/>
  <c r="BG257"/>
  <c r="BF257"/>
  <c r="T257"/>
  <c r="R257"/>
  <c r="P257"/>
  <c r="BK257"/>
  <c r="J257"/>
  <c r="BE257"/>
  <c r="BI251"/>
  <c r="BH251"/>
  <c r="BG251"/>
  <c r="BF251"/>
  <c r="T251"/>
  <c r="R251"/>
  <c r="P251"/>
  <c r="BK251"/>
  <c r="J251"/>
  <c r="BE251"/>
  <c r="BI247"/>
  <c r="BH247"/>
  <c r="BG247"/>
  <c r="BF247"/>
  <c r="T247"/>
  <c r="R247"/>
  <c r="P247"/>
  <c r="BK247"/>
  <c r="J247"/>
  <c r="BE247"/>
  <c r="BI243"/>
  <c r="BH243"/>
  <c r="BG243"/>
  <c r="BF243"/>
  <c r="T243"/>
  <c r="R243"/>
  <c r="P243"/>
  <c r="BK243"/>
  <c r="J243"/>
  <c r="BE243"/>
  <c r="BI239"/>
  <c r="BH239"/>
  <c r="BG239"/>
  <c r="BF239"/>
  <c r="T239"/>
  <c r="R239"/>
  <c r="P239"/>
  <c r="BK239"/>
  <c r="J239"/>
  <c r="BE239"/>
  <c r="BI228"/>
  <c r="BH228"/>
  <c r="BG228"/>
  <c r="BF228"/>
  <c r="T228"/>
  <c r="R228"/>
  <c r="P228"/>
  <c r="BK228"/>
  <c r="J228"/>
  <c r="BE228"/>
  <c r="BI224"/>
  <c r="BH224"/>
  <c r="BG224"/>
  <c r="BF224"/>
  <c r="T224"/>
  <c r="R224"/>
  <c r="P224"/>
  <c r="BK224"/>
  <c r="J224"/>
  <c r="BE224"/>
  <c r="BI220"/>
  <c r="BH220"/>
  <c r="BG220"/>
  <c r="BF220"/>
  <c r="T220"/>
  <c r="R220"/>
  <c r="P220"/>
  <c r="BK220"/>
  <c r="J220"/>
  <c r="BE220"/>
  <c r="BI212"/>
  <c r="BH212"/>
  <c r="BG212"/>
  <c r="BF212"/>
  <c r="T212"/>
  <c r="R212"/>
  <c r="P212"/>
  <c r="BK212"/>
  <c r="J212"/>
  <c r="BE212"/>
  <c r="BI209"/>
  <c r="BH209"/>
  <c r="BG209"/>
  <c r="BF209"/>
  <c r="T209"/>
  <c r="R209"/>
  <c r="P209"/>
  <c r="BK209"/>
  <c r="J209"/>
  <c r="BE209"/>
  <c r="BI206"/>
  <c r="BH206"/>
  <c r="BG206"/>
  <c r="BF206"/>
  <c r="T206"/>
  <c r="R206"/>
  <c r="P206"/>
  <c r="BK206"/>
  <c r="J206"/>
  <c r="BE206"/>
  <c r="BI203"/>
  <c r="BH203"/>
  <c r="BG203"/>
  <c r="BF203"/>
  <c r="T203"/>
  <c r="R203"/>
  <c r="P203"/>
  <c r="BK203"/>
  <c r="J203"/>
  <c r="BE203"/>
  <c r="BI191"/>
  <c r="BH191"/>
  <c r="BG191"/>
  <c r="BF191"/>
  <c r="T191"/>
  <c r="R191"/>
  <c r="P191"/>
  <c r="BK191"/>
  <c r="J191"/>
  <c r="BE191"/>
  <c r="BI177"/>
  <c r="BH177"/>
  <c r="BG177"/>
  <c r="BF177"/>
  <c r="T177"/>
  <c r="R177"/>
  <c r="P177"/>
  <c r="BK177"/>
  <c r="J177"/>
  <c r="BE177"/>
  <c r="BI163"/>
  <c r="BH163"/>
  <c r="BG163"/>
  <c r="BF163"/>
  <c r="T163"/>
  <c r="R163"/>
  <c r="P163"/>
  <c r="BK163"/>
  <c r="J163"/>
  <c r="BE163"/>
  <c r="BI151"/>
  <c r="BH151"/>
  <c r="BG151"/>
  <c r="BF151"/>
  <c r="T151"/>
  <c r="R151"/>
  <c r="P151"/>
  <c r="BK151"/>
  <c r="J151"/>
  <c r="BE151"/>
  <c r="BI145"/>
  <c r="BH145"/>
  <c r="BG145"/>
  <c r="BF145"/>
  <c r="T145"/>
  <c r="R145"/>
  <c r="P145"/>
  <c r="BK145"/>
  <c r="J145"/>
  <c r="BE145"/>
  <c r="BI137"/>
  <c r="BH137"/>
  <c r="BG137"/>
  <c r="BF137"/>
  <c r="T137"/>
  <c r="R137"/>
  <c r="P137"/>
  <c r="BK137"/>
  <c r="J137"/>
  <c r="BE137"/>
  <c r="BI129"/>
  <c r="BH129"/>
  <c r="BG129"/>
  <c r="BF129"/>
  <c r="T129"/>
  <c r="R129"/>
  <c r="P129"/>
  <c r="BK129"/>
  <c r="J129"/>
  <c r="BE129"/>
  <c r="BI121"/>
  <c r="BH121"/>
  <c r="BG121"/>
  <c r="BF121"/>
  <c r="T121"/>
  <c r="R121"/>
  <c r="P121"/>
  <c r="BK121"/>
  <c r="J121"/>
  <c r="BE121"/>
  <c r="BI103"/>
  <c r="BH103"/>
  <c r="BG103"/>
  <c r="BF103"/>
  <c r="T103"/>
  <c r="R103"/>
  <c r="P103"/>
  <c r="BK103"/>
  <c r="J103"/>
  <c r="BE103"/>
  <c r="BI89"/>
  <c r="F36"/>
  <c i="1" r="BD53"/>
  <c i="2" r="BH89"/>
  <c r="F35"/>
  <c i="1" r="BC53"/>
  <c i="2" r="BG89"/>
  <c r="F34"/>
  <c i="1" r="BB53"/>
  <c i="2" r="BF89"/>
  <c r="J33"/>
  <c i="1" r="AW53"/>
  <c i="2" r="F33"/>
  <c i="1" r="BA53"/>
  <c i="2" r="T89"/>
  <c r="T88"/>
  <c r="R89"/>
  <c r="R88"/>
  <c r="P89"/>
  <c r="P88"/>
  <c i="1" r="AU53"/>
  <c i="2" r="BK89"/>
  <c r="BK88"/>
  <c r="J88"/>
  <c r="J60"/>
  <c r="J29"/>
  <c i="1" r="AG53"/>
  <c i="2" r="J89"/>
  <c r="BE89"/>
  <c r="J32"/>
  <c i="1" r="AV53"/>
  <c i="2" r="F32"/>
  <c i="1" r="AZ53"/>
  <c i="2" r="F82"/>
  <c r="E80"/>
  <c r="F53"/>
  <c r="E51"/>
  <c r="J38"/>
  <c r="J23"/>
  <c r="E23"/>
  <c r="J84"/>
  <c r="J55"/>
  <c r="J22"/>
  <c r="J20"/>
  <c r="E20"/>
  <c r="F85"/>
  <c r="F56"/>
  <c r="J19"/>
  <c r="J17"/>
  <c r="E17"/>
  <c r="F84"/>
  <c r="F55"/>
  <c r="J16"/>
  <c r="J14"/>
  <c r="J82"/>
  <c r="J53"/>
  <c r="E7"/>
  <c r="E76"/>
  <c r="E47"/>
  <c i="1" r="BD52"/>
  <c r="BC52"/>
  <c r="BB52"/>
  <c r="BA52"/>
  <c r="AZ52"/>
  <c r="AY52"/>
  <c r="AX52"/>
  <c r="AW52"/>
  <c r="AV52"/>
  <c r="AU52"/>
  <c r="AT52"/>
  <c r="AS52"/>
  <c r="AG52"/>
  <c r="BD51"/>
  <c r="W30"/>
  <c r="BC51"/>
  <c r="W29"/>
  <c r="BB51"/>
  <c r="W28"/>
  <c r="BA51"/>
  <c r="W27"/>
  <c r="AZ51"/>
  <c r="W26"/>
  <c r="AY51"/>
  <c r="AX51"/>
  <c r="AW51"/>
  <c r="AK27"/>
  <c r="AV51"/>
  <c r="AK26"/>
  <c r="AU51"/>
  <c r="AT51"/>
  <c r="AS51"/>
  <c r="AG51"/>
  <c r="AK23"/>
  <c r="AT57"/>
  <c r="AN57"/>
  <c r="AT56"/>
  <c r="AN56"/>
  <c r="AT55"/>
  <c r="AN55"/>
  <c r="AT54"/>
  <c r="AN54"/>
  <c r="AT53"/>
  <c r="AN53"/>
  <c r="AN52"/>
  <c r="AN51"/>
  <c r="L47"/>
  <c r="AM46"/>
  <c r="L46"/>
  <c r="AM44"/>
  <c r="L44"/>
  <c r="L42"/>
  <c r="L41"/>
  <c r="AK32"/>
</calcChain>
</file>

<file path=xl/sharedStrings.xml><?xml version="1.0" encoding="utf-8"?>
<sst xmlns="http://schemas.openxmlformats.org/spreadsheetml/2006/main">
  <si>
    <t>Export VZ</t>
  </si>
  <si>
    <t>List obsahuje:</t>
  </si>
  <si>
    <t>1) Rekapitulace stavby</t>
  </si>
  <si>
    <t>2) Rekapitulace objektů stavby a soupisů prací</t>
  </si>
  <si>
    <t>3.0</t>
  </si>
  <si>
    <t>ZAMOK</t>
  </si>
  <si>
    <t>False</t>
  </si>
  <si>
    <t>{dd1a5235-ed0d-4880-b09c-33f8db5fcb2b}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</si>
  <si>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</si>
  <si>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</si>
  <si>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</si>
  <si>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</si>
  <si>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</si>
  <si>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Návod na vyplnění</t>
  </si>
  <si>
    <t>0,001</t>
  </si>
  <si>
    <t>Kód:</t>
  </si>
  <si>
    <t>339</t>
  </si>
  <si>
    <t>Měnit lze pouze buňky se žlutým podbarvením!_x000d_
_x000d_
1) v Rekapitulaci stavby vyplňte údaje o Uchazeči (přenesou se do ostatních sestav i v jiných listech)_x000d_
_x000d_
2) na vybraných listech vyplňte v sestavě Soupis prací ceny u položek_x000d_
_x000d_
Podrobnosti k vyplnění naleznete na poslední záložce s Pokyny pro vyplnění</t>
  </si>
  <si>
    <t>Stavba:</t>
  </si>
  <si>
    <t>Oprava traťového úseku Lysá n. L. (mimo) – Kostomlaty</t>
  </si>
  <si>
    <t>KSO:</t>
  </si>
  <si>
    <t/>
  </si>
  <si>
    <t>CC-CZ:</t>
  </si>
  <si>
    <t>Místo:</t>
  </si>
  <si>
    <t xml:space="preserve"> </t>
  </si>
  <si>
    <t>Datum:</t>
  </si>
  <si>
    <t>26. 1. 2018</t>
  </si>
  <si>
    <t>Zadavatel:</t>
  </si>
  <si>
    <t>IČ:</t>
  </si>
  <si>
    <t>DIČ:</t>
  </si>
  <si>
    <t>Uchazeč:</t>
  </si>
  <si>
    <t>Vyplň údaj</t>
  </si>
  <si>
    <t>Projektant:</t>
  </si>
  <si>
    <t>True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</si>
  <si>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</si>
  <si>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</si>
  <si>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</si>
  <si>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</si>
  <si>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</si>
  <si>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</si>
  <si>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</si>
  <si>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</si>
  <si>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</si>
  <si>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</si>
  <si>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</si>
  <si>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</si>
  <si>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</si>
  <si>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</si>
  <si>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REKAPITULACE OBJEKTŮ STAVBY A SOUPISŮ PRACÍ</t>
  </si>
  <si>
    <t>Informatívní údaje z listů zakázek</t>
  </si>
  <si>
    <t>Kód</t>
  </si>
  <si>
    <t>Objekt, Soupis prací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</si>
  <si>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</si>
  <si>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</si>
  <si>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</si>
  <si>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</si>
  <si>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</si>
  <si>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</si>
  <si>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</si>
  <si>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</si>
  <si>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</si>
  <si>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</si>
  <si>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</si>
  <si>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</si>
  <si>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</si>
  <si>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</si>
  <si>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</si>
  <si>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stavby celkem</t>
  </si>
  <si>
    <t>D</t>
  </si>
  <si>
    <t>0</t>
  </si>
  <si>
    <t>###NOIMPORT###</t>
  </si>
  <si>
    <t>IMPORT</t>
  </si>
  <si>
    <t>{00000000-0000-0000-0000-000000000000}</t>
  </si>
  <si>
    <t>O1</t>
  </si>
  <si>
    <t>Oprava železničního svršku</t>
  </si>
  <si>
    <t>STA</t>
  </si>
  <si>
    <t>1</t>
  </si>
  <si>
    <t>{9733d8a4-334c-402d-abfd-668a40769ebb}</t>
  </si>
  <si>
    <t>2</t>
  </si>
  <si>
    <t>/</t>
  </si>
  <si>
    <t>01</t>
  </si>
  <si>
    <t>1 a 2.TK Kostomlaty a Lysá nad Labem a P3602</t>
  </si>
  <si>
    <t>Soupis</t>
  </si>
  <si>
    <t>{4b254bb6-c5b0-4ccf-8a5e-46a40f2aefb7}</t>
  </si>
  <si>
    <t>02</t>
  </si>
  <si>
    <t>Výhybky v žst.Kostomlaty nad Labem</t>
  </si>
  <si>
    <t>{8b7fd7a5-c9fc-43ba-9332-3559ffc0ea49}</t>
  </si>
  <si>
    <t>03</t>
  </si>
  <si>
    <t>Přeprava strojů</t>
  </si>
  <si>
    <t>{b64c326b-6187-43b8-98bd-bc64d7994d6b}</t>
  </si>
  <si>
    <t>04</t>
  </si>
  <si>
    <t>VRN</t>
  </si>
  <si>
    <t>{c7761691-29e2-4e67-aadd-12d1dcf7a78e}</t>
  </si>
  <si>
    <t>05</t>
  </si>
  <si>
    <t>DSPS</t>
  </si>
  <si>
    <t>{963dc2fb-7c06-48b3-972c-2b15b77b43bb}</t>
  </si>
  <si>
    <t>1) Krycí list soupisu</t>
  </si>
  <si>
    <t>2) Rekapitulace</t>
  </si>
  <si>
    <t>3) Soupis prací</t>
  </si>
  <si>
    <t>Zpět na list:</t>
  </si>
  <si>
    <t>Rekapitulace stavby</t>
  </si>
  <si>
    <t>KRYCÍ LIST SOUPISU</t>
  </si>
  <si>
    <t>Objekt:</t>
  </si>
  <si>
    <t>O1 - Oprava železničního svršku</t>
  </si>
  <si>
    <t>Soupis:</t>
  </si>
  <si>
    <t>01 - 1 a 2.TK Kostomlaty a Lysá nad Labem a P3602</t>
  </si>
  <si>
    <t>REKAPITULACE ČLENĚNÍ SOUPISU PRACÍ</t>
  </si>
  <si>
    <t>Kód dílu - Popis</t>
  </si>
  <si>
    <t>Cena celkem [CZK]</t>
  </si>
  <si>
    <t>Náklady soupisu celkem</t>
  </si>
  <si>
    <t>-1</t>
  </si>
  <si>
    <t>HSV - Práce a dodávky HSV</t>
  </si>
  <si>
    <t xml:space="preserve">    2 - Zakládání</t>
  </si>
  <si>
    <t>5 - Komunikace pozemní</t>
  </si>
  <si>
    <t xml:space="preserve">    9 - Ostatní konstrukce a práce, bourání</t>
  </si>
  <si>
    <t xml:space="preserve">    OST - Ostatní</t>
  </si>
  <si>
    <t xml:space="preserve">    VRN - Vedlejší rozpočtové náklady</t>
  </si>
  <si>
    <t>SOUPIS PRACÍ</t>
  </si>
  <si>
    <t>PČ</t>
  </si>
  <si>
    <t>Popis</t>
  </si>
  <si>
    <t>MJ</t>
  </si>
  <si>
    <t>Množství</t>
  </si>
  <si>
    <t>J.cena [CZK]</t>
  </si>
  <si>
    <t>Cenová soustava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</si>
  <si>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</si>
  <si>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</si>
  <si>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</si>
  <si>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</si>
  <si>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</si>
  <si>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</si>
  <si>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</si>
  <si>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M</t>
  </si>
  <si>
    <t>5957107005</t>
  </si>
  <si>
    <t>Železniční svršek-kolejnice Kolejnicové pásy R350HT tv. 60 E2 délky 120 metrů</t>
  </si>
  <si>
    <t>kus</t>
  </si>
  <si>
    <t>Sborník UOŽI 01 2017</t>
  </si>
  <si>
    <t>8</t>
  </si>
  <si>
    <t>ROZPOCET</t>
  </si>
  <si>
    <t>4</t>
  </si>
  <si>
    <t>-1048632566</t>
  </si>
  <si>
    <t>VV</t>
  </si>
  <si>
    <t>1TK</t>
  </si>
  <si>
    <t>(332678-329479)/120*2</t>
  </si>
  <si>
    <t>0,683</t>
  </si>
  <si>
    <t>(336697-332738)/120*2</t>
  </si>
  <si>
    <t>0,017</t>
  </si>
  <si>
    <t>2TK</t>
  </si>
  <si>
    <t>(332678-329566)/120*2</t>
  </si>
  <si>
    <t>0,133</t>
  </si>
  <si>
    <t>(336654-332738)/120*2</t>
  </si>
  <si>
    <t>0,733</t>
  </si>
  <si>
    <t>Součet</t>
  </si>
  <si>
    <t>Neoceňovat dodá TO</t>
  </si>
  <si>
    <t>5956213065</t>
  </si>
  <si>
    <t>Železniční svršek - kolejnicové podpory Pražec betonový příčný vystrojený užitý tv. SB 8 P</t>
  </si>
  <si>
    <t>-1810635625</t>
  </si>
  <si>
    <t>1TK KV č.17</t>
  </si>
  <si>
    <t>11</t>
  </si>
  <si>
    <t>1TK jednotlivá výměna</t>
  </si>
  <si>
    <t>4+5+14+5+4+3+11+5+1+1</t>
  </si>
  <si>
    <t>P3604</t>
  </si>
  <si>
    <t>39</t>
  </si>
  <si>
    <t>P3605</t>
  </si>
  <si>
    <t>P3608</t>
  </si>
  <si>
    <t>22</t>
  </si>
  <si>
    <t>2TK jednotlivá výměna</t>
  </si>
  <si>
    <t>5+1+10+5+10+2+8+6+2+2+18+3</t>
  </si>
  <si>
    <t>(333,520-332,720)*1840</t>
  </si>
  <si>
    <t>7+5</t>
  </si>
  <si>
    <t>3</t>
  </si>
  <si>
    <t>R5963225001</t>
  </si>
  <si>
    <t>Železniční přejezdové konstrukce-materiál užitý Panel železobetonový užitý přejezdový ŽPP1</t>
  </si>
  <si>
    <t>-86111969</t>
  </si>
  <si>
    <t>výzisk z demontáže přejezdových konstrukcí</t>
  </si>
  <si>
    <t>2*2</t>
  </si>
  <si>
    <t>R5963225002</t>
  </si>
  <si>
    <t>Železniční přejezdové konstrukce-materiál užitý Panel železobetonový užitý přejezdový ŽPP2</t>
  </si>
  <si>
    <t>-1692968315</t>
  </si>
  <si>
    <t>4*2</t>
  </si>
  <si>
    <t>5</t>
  </si>
  <si>
    <t>5956101000</t>
  </si>
  <si>
    <t>Železniční svršek-kolejnicové podpory Pražec dřevěný příčný nevystrojený dub 2600x260x160 mm</t>
  </si>
  <si>
    <t>668036509</t>
  </si>
  <si>
    <t>2TK před v.č.18</t>
  </si>
  <si>
    <t>9</t>
  </si>
  <si>
    <t>2TK před v.č.3</t>
  </si>
  <si>
    <t>6</t>
  </si>
  <si>
    <t>5957122010</t>
  </si>
  <si>
    <t>Železniční svršek-kolejnice Lepený izolovaný styk tv. UIC60 z kolejnic vyšší jakosti délky 3,60 m</t>
  </si>
  <si>
    <t>506988878</t>
  </si>
  <si>
    <t>1TK v km 329,530; 329,850; 330,400; 330,970; 332,150; 332,380; 333,780; 334,120; 334,870; 335,910; 336,210; 336,680</t>
  </si>
  <si>
    <t>24</t>
  </si>
  <si>
    <t>2TK v km 329,570; 329,850; 330,600; 331,030; 332,185; 333,810; 334,110; 334,870; 335,910; 336,210; 336,660</t>
  </si>
  <si>
    <t>7</t>
  </si>
  <si>
    <t>5963104035</t>
  </si>
  <si>
    <t>Železniční přejezdové konstrukce Přejezd železobetonový kompletní sestava</t>
  </si>
  <si>
    <t>m</t>
  </si>
  <si>
    <t>1038031508</t>
  </si>
  <si>
    <t>P3602</t>
  </si>
  <si>
    <t>9,6*2</t>
  </si>
  <si>
    <t>P3603</t>
  </si>
  <si>
    <t>12*2</t>
  </si>
  <si>
    <t>7,2*2</t>
  </si>
  <si>
    <t>P3607</t>
  </si>
  <si>
    <t>6*2</t>
  </si>
  <si>
    <t>P3609</t>
  </si>
  <si>
    <t>5958125005</t>
  </si>
  <si>
    <t>Železniční svršek-upevňovadla Komplety s antikorozní úpravou Skl 24 (svěrka Skl24, šroub RS0, matice M22, podložka Uls6)</t>
  </si>
  <si>
    <t>-697405275</t>
  </si>
  <si>
    <t>25*4*2</t>
  </si>
  <si>
    <t>16*4*2</t>
  </si>
  <si>
    <t>13*4*2</t>
  </si>
  <si>
    <t>5958128005</t>
  </si>
  <si>
    <t>Železniční svršek-upevňovadla Komplety Skl 24 (šroub RS 0, matice M 22, podložka Uls 6)</t>
  </si>
  <si>
    <t>-410662196</t>
  </si>
  <si>
    <t>(332,678-329,479)*1840*4</t>
  </si>
  <si>
    <t>3,360</t>
  </si>
  <si>
    <t>(336,697-332,738)*1840*4</t>
  </si>
  <si>
    <t>1,760</t>
  </si>
  <si>
    <t>(332,678-329,566)*1840*4</t>
  </si>
  <si>
    <t>3,680</t>
  </si>
  <si>
    <t>(336,654-332,738)*1840*4</t>
  </si>
  <si>
    <t>2,240</t>
  </si>
  <si>
    <t>Přejezdy</t>
  </si>
  <si>
    <t>-744</t>
  </si>
  <si>
    <t>10</t>
  </si>
  <si>
    <t>5958158020</t>
  </si>
  <si>
    <t>Železniční svršek-upevňovadla Podložka pryžová pod patu kolejnice R65 183/151/6</t>
  </si>
  <si>
    <t>-995690029</t>
  </si>
  <si>
    <t>(332,678-329,479)*1840*2</t>
  </si>
  <si>
    <t>1,680</t>
  </si>
  <si>
    <t>(336,697-332,738)*1840*2</t>
  </si>
  <si>
    <t>0,880</t>
  </si>
  <si>
    <t>(332,678-329,566)*1840*2</t>
  </si>
  <si>
    <t>1,840</t>
  </si>
  <si>
    <t>(336,654-332,738)*1840*2</t>
  </si>
  <si>
    <t>1,120</t>
  </si>
  <si>
    <t>5958134075</t>
  </si>
  <si>
    <t>Železniční svršek-upevňovadla Součásti upevňovací vrtule R1(145)</t>
  </si>
  <si>
    <t>-917668806</t>
  </si>
  <si>
    <t>22*8</t>
  </si>
  <si>
    <t>12</t>
  </si>
  <si>
    <t>5958134040</t>
  </si>
  <si>
    <t>Železniční svršek-upevňovadla Součásti upevňovací kroužek pružný dvojitý Fe 6</t>
  </si>
  <si>
    <t>1958387321</t>
  </si>
  <si>
    <t>13</t>
  </si>
  <si>
    <t>5958158070</t>
  </si>
  <si>
    <t>Železniční svršek-upevňovadla Podložka polyetylenová pod podkladnici 380/160/2 (S4, R4)</t>
  </si>
  <si>
    <t>-1867195749</t>
  </si>
  <si>
    <t>22*2</t>
  </si>
  <si>
    <t>14</t>
  </si>
  <si>
    <t>5955101000</t>
  </si>
  <si>
    <t>Železniční svršek-kolejové lože (KL) Kamenivo drcené štěrk frakce 31,5/63 třídy BI</t>
  </si>
  <si>
    <t>t</t>
  </si>
  <si>
    <t>Sborník UOŽI 01 2016</t>
  </si>
  <si>
    <t>-1363002057</t>
  </si>
  <si>
    <t>1919,400*1,8</t>
  </si>
  <si>
    <t>2375,400*1,8</t>
  </si>
  <si>
    <t>1867,200*1,8</t>
  </si>
  <si>
    <t>2349,600*1,8</t>
  </si>
  <si>
    <t>5955101025</t>
  </si>
  <si>
    <t>Železniční svršek-kolejové lože (KL) Kamenivo drcené drť frakce 4/8</t>
  </si>
  <si>
    <t>880205398</t>
  </si>
  <si>
    <t>P3605 a P3608 pod přejezdové panely</t>
  </si>
  <si>
    <t>1*2</t>
  </si>
  <si>
    <t>16</t>
  </si>
  <si>
    <t>5955101040</t>
  </si>
  <si>
    <t>Železniční svršek-kolejové lože (KL) Kamenivo těžené 0/8</t>
  </si>
  <si>
    <t>888962837</t>
  </si>
  <si>
    <t>P3608 k zasypání drenážní trubky</t>
  </si>
  <si>
    <t>8*1,8</t>
  </si>
  <si>
    <t>17</t>
  </si>
  <si>
    <t>R5955101086</t>
  </si>
  <si>
    <t>Asfaltový recyklát drť</t>
  </si>
  <si>
    <t>-1129818910</t>
  </si>
  <si>
    <t>povrch cesty</t>
  </si>
  <si>
    <t>P3604 1TK Lp+2TK Pp</t>
  </si>
  <si>
    <t>(2,4+2,4)*6*0,2*2</t>
  </si>
  <si>
    <t>P3605 1TK Lp+mezi+2TK Pp</t>
  </si>
  <si>
    <t>(4,4+1,45+4,4)*6*0,2*2</t>
  </si>
  <si>
    <t>P3608 1TK Lp+mezi+2TK Pp</t>
  </si>
  <si>
    <t>(7,4+1,35+6,4)*6*0,2*2</t>
  </si>
  <si>
    <t>P3609 1TK Lp+2TK Pp</t>
  </si>
  <si>
    <t>18</t>
  </si>
  <si>
    <t>5964133005</t>
  </si>
  <si>
    <t>Železniční spodek Geotextilie separační</t>
  </si>
  <si>
    <t>m2</t>
  </si>
  <si>
    <t>-1930642148</t>
  </si>
  <si>
    <t>(334226-334026)*3,2</t>
  </si>
  <si>
    <t>19</t>
  </si>
  <si>
    <t>5964133010</t>
  </si>
  <si>
    <t>Železniční spodek Geotextilie ochranné</t>
  </si>
  <si>
    <t>1872569374</t>
  </si>
  <si>
    <t>pod panely a na zakrytí upevňovadel P3605 a P3608</t>
  </si>
  <si>
    <t>(1+1,5+1)*6*2*2</t>
  </si>
  <si>
    <t>20</t>
  </si>
  <si>
    <t>5964133015</t>
  </si>
  <si>
    <t>Železniční spodek Geotextilie filtrační</t>
  </si>
  <si>
    <t>-1204936725</t>
  </si>
  <si>
    <t>P3608 k obalení drenážní trubky</t>
  </si>
  <si>
    <t>589316660</t>
  </si>
  <si>
    <t>Směsi pro beton prostý a železový třída B 7,5 betony jemnozrné a běžné C-/7,5 (B7,5) kamenivo do 16 mm</t>
  </si>
  <si>
    <t>m3</t>
  </si>
  <si>
    <t>CS ÚRS 2016 01</t>
  </si>
  <si>
    <t>-1459558032</t>
  </si>
  <si>
    <t xml:space="preserve">vyplnění mezi závěrné zídky 1 a 2TK </t>
  </si>
  <si>
    <t>pod závěrné zídky</t>
  </si>
  <si>
    <t>0,5*0,3*81,6*2</t>
  </si>
  <si>
    <t>5964147065</t>
  </si>
  <si>
    <t>Železniční spodek Nástupištní díly konzolová deska KS 230 Z</t>
  </si>
  <si>
    <t>1883779544</t>
  </si>
  <si>
    <t>1TK Stratov</t>
  </si>
  <si>
    <t>190</t>
  </si>
  <si>
    <t>2TK Stratov</t>
  </si>
  <si>
    <t>185</t>
  </si>
  <si>
    <t>23</t>
  </si>
  <si>
    <t>58564005.LBC</t>
  </si>
  <si>
    <t>Zdicí malta 10 MPa, 25 kg</t>
  </si>
  <si>
    <t>-1623070082</t>
  </si>
  <si>
    <t>pod konzolové desky 1 a 2TK</t>
  </si>
  <si>
    <t>5963146000</t>
  </si>
  <si>
    <t>Železniční přejezdové konstrukce Asfaltový beton ACO 11S 50/70 střednězrnný-obrusná vrstva</t>
  </si>
  <si>
    <t>-120143851</t>
  </si>
  <si>
    <t>P3602 1TK Lp + 2TK Pp</t>
  </si>
  <si>
    <t>89,280*0,1*2,5</t>
  </si>
  <si>
    <t>P3603 1TK Lp + 2TK Pp</t>
  </si>
  <si>
    <t>75,600*0,1*2,5</t>
  </si>
  <si>
    <t>18*0,1*2,5</t>
  </si>
  <si>
    <t>P3607 1TK Lp + 2TK Pp</t>
  </si>
  <si>
    <t>37,800*0,1*2,5</t>
  </si>
  <si>
    <t>do žlábku P3605 a P3608</t>
  </si>
  <si>
    <t>6*2*0,150*0,130*4*2,5</t>
  </si>
  <si>
    <t>25</t>
  </si>
  <si>
    <t>5963146015</t>
  </si>
  <si>
    <t>Železniční přejezdové konstrukce Asfaltový beton ACL 22S 50/70 velmi hrubozrnný-ložní vrstva</t>
  </si>
  <si>
    <t>-1183525923</t>
  </si>
  <si>
    <t>26</t>
  </si>
  <si>
    <t>5963152000</t>
  </si>
  <si>
    <t>Železniční přejezdové konstrukce Asfaltová zálivka pro trhliny a spáry</t>
  </si>
  <si>
    <t>kg</t>
  </si>
  <si>
    <t>-172723054</t>
  </si>
  <si>
    <t>55,200</t>
  </si>
  <si>
    <t>27</t>
  </si>
  <si>
    <t>5964103035</t>
  </si>
  <si>
    <t>Železniční spodek Drenážní plastové díly trubka s částečnou perforací DN 250 mm</t>
  </si>
  <si>
    <t>-885710643</t>
  </si>
  <si>
    <t>P3608 2TK Pp protažení příkopu</t>
  </si>
  <si>
    <t>28</t>
  </si>
  <si>
    <t>5964103055</t>
  </si>
  <si>
    <t>Železniční spodek Drenážní plastové díly spojka-spojovací nátrubek DN 250 mm</t>
  </si>
  <si>
    <t>-703837681</t>
  </si>
  <si>
    <t>29</t>
  </si>
  <si>
    <t>5963134005</t>
  </si>
  <si>
    <t>Železniční přejezdové konstrukce Náběhový klín ocelový pozink.</t>
  </si>
  <si>
    <t>878006470</t>
  </si>
  <si>
    <t>P3605 a P3608</t>
  </si>
  <si>
    <t>4+4</t>
  </si>
  <si>
    <t>30</t>
  </si>
  <si>
    <t>130105280</t>
  </si>
  <si>
    <t>úhelník ocelový nerovnostranný, v jakosti 11 375, 120 x 80 x 8 mm</t>
  </si>
  <si>
    <t>CS ÚRS 2017 01</t>
  </si>
  <si>
    <t>-619885009</t>
  </si>
  <si>
    <t>úhelník zabraňující v pohybu přejezdového panelu P3605 a P3608</t>
  </si>
  <si>
    <t>0,75*4*0,0197*4</t>
  </si>
  <si>
    <t>HSV</t>
  </si>
  <si>
    <t>Práce a dodávky HSV</t>
  </si>
  <si>
    <t>Zakládání</t>
  </si>
  <si>
    <t>31</t>
  </si>
  <si>
    <t>K</t>
  </si>
  <si>
    <t>213141111</t>
  </si>
  <si>
    <t>Zřízení vrstvy z geotextilie filtrační, separační, odvodňovací, ochranné, výztužné nebo protierozní v rovině nebo ve sklonu do 1:5, šířky do 3 m</t>
  </si>
  <si>
    <t>1971095477</t>
  </si>
  <si>
    <t>Komunikace pozemní</t>
  </si>
  <si>
    <t>32</t>
  </si>
  <si>
    <t>5905020020</t>
  </si>
  <si>
    <t>Oprava stezky strojně s odstraněním drnu a nánosu přes 10 cm do 20 cm. Poznámka: 1. V cenách jsou započteny náklady na odtěžení nánosu stezky a rozprostření výzisku na terén nebo naložení na dopravní prostředek a úprava povrchu stezky.</t>
  </si>
  <si>
    <t>470890542</t>
  </si>
  <si>
    <t>úprava banketu</t>
  </si>
  <si>
    <t>(332678-329479)*2,5</t>
  </si>
  <si>
    <t>(336697-332738)*2,5</t>
  </si>
  <si>
    <t>nástupiště</t>
  </si>
  <si>
    <t>-(190+201)*2,5</t>
  </si>
  <si>
    <t>(332678-329566)*2,5</t>
  </si>
  <si>
    <t>(336654-332738)*2,5</t>
  </si>
  <si>
    <t>-(185+201)*2,5</t>
  </si>
  <si>
    <t>33</t>
  </si>
  <si>
    <t>5905070010</t>
  </si>
  <si>
    <t>Odsunutí koleje od osy do 0,50 m. Poznámka: 1. V cenách jsou započteny náklady na odstranění kameniva za hlavami, podél pražců a odsun koleje od osy.</t>
  </si>
  <si>
    <t>-708032548</t>
  </si>
  <si>
    <t>mostek v km 330,889 2TK</t>
  </si>
  <si>
    <t>330924-330854</t>
  </si>
  <si>
    <t>34</t>
  </si>
  <si>
    <t>5905075010</t>
  </si>
  <si>
    <t>Zasunutí koleje do osy do 0,50 m. Poznámka: 1. V cenách jsou započteny náklady na vrácení koleje zpět do osy, dohození kameniva, úprava KL a zhutnění KL za hlavami pražců.</t>
  </si>
  <si>
    <t>-852044099</t>
  </si>
  <si>
    <t>35</t>
  </si>
  <si>
    <t>5905080120</t>
  </si>
  <si>
    <t>Ojedinělé čištění KL včetně lavičky (pod ložnou plochou pražce) lože zapuštěné. Poznámka: 1. V cenách jsou započteny náklady na odstranění buřiny, rozkopání a pročištění KL ručně, přehození čistého kameniva a výzisku jeho rozprostření na terén nebo jeho naložení na dopravní prostředek, úpravu KL do profilu a případné snížení KL pod patou kolejnice.U čištění KL v celém profilu jsou v ceně započteny náklady na případné uvolnění, posun a dotažení pražce.2. V cenách nejsou obsaženy náklady na podbití pražce, dodávku a doplnění kameniva.</t>
  </si>
  <si>
    <t>-951516609</t>
  </si>
  <si>
    <t>(332678-332478)*4</t>
  </si>
  <si>
    <t>(332938-332738)*4</t>
  </si>
  <si>
    <t>36</t>
  </si>
  <si>
    <t>5905085060</t>
  </si>
  <si>
    <t>Souvislé čištění KL koleje pražce betonové rozdělení "e". Poznámka: 1. V cenách jsou započteny náklady na kontinuální čištění KL strojní čističkou, případné vložení geosyntetika, rozprostření výzisku na terén nebo naložení na dopravní prostředek, zdvih, úpravu směrového a výškového uspořádání včetně měření mezních stavebních odchylek dle ČSN a technologických veličin, předání tištěných výstupů a úpravu KL do profilu. Platí i pro čištění KL současně s výměnou pražců.2. V cenách nejsou obsaženy náklady na snížení KL pod patou kolejnice, následnou úpravu směrového a výškového uspořádání dodávku a doplnění kameniva.</t>
  </si>
  <si>
    <t>km</t>
  </si>
  <si>
    <t>-381302901</t>
  </si>
  <si>
    <t>332,478-329,479</t>
  </si>
  <si>
    <t>336,697-332,938</t>
  </si>
  <si>
    <t>332,478-329,566</t>
  </si>
  <si>
    <t>336,654-332,938</t>
  </si>
  <si>
    <t>37</t>
  </si>
  <si>
    <t>5905105010</t>
  </si>
  <si>
    <t>Doplnění KL kamenivem ojediněle ručně v koleji. Poznámka: 1. V cenách jsou započteny náklady na doplnění kameniva ojediněle ručně vidlemi a/nebo souvisle strojně z výsypných vozů případně nakladačem.2. V cenách nejsou obsaženy náklady na dodávku kameniva.</t>
  </si>
  <si>
    <t>1909245781</t>
  </si>
  <si>
    <t>P3608 2TK Pp drenážní trubky</t>
  </si>
  <si>
    <t>38</t>
  </si>
  <si>
    <t>5905105030</t>
  </si>
  <si>
    <t>Doplnění KL kamenivem souvisle strojně v koleji. Poznámky: 1. V cenách jsou započteny náklady na doplnění kameniva ojediněle ručně vidlemi a/nebo souvisle strojně z výsypných vozů případně nakladačem. 2. V cenách nejsou obsaženy náklady na dodávku kameniva.</t>
  </si>
  <si>
    <t>-1792362848</t>
  </si>
  <si>
    <t>(332678-329479)*0,6</t>
  </si>
  <si>
    <t>(336697-332738)*0,6</t>
  </si>
  <si>
    <t>(332678-329566)*0,6</t>
  </si>
  <si>
    <t>(336654-332738)*0,6</t>
  </si>
  <si>
    <t>5905110010</t>
  </si>
  <si>
    <t>Snížení KL pod patou kolejnice v koleji. Poznámky: 1. V cenách jsou započteny náklady na snížení KL pod patrou kolejnice ručně vidlemi. 2. V cenách nejsou obsaženy náklady na doplnění a dodávku kameniva.</t>
  </si>
  <si>
    <t>-1668878948</t>
  </si>
  <si>
    <t>332,678-329,479</t>
  </si>
  <si>
    <t>336,697-332,738</t>
  </si>
  <si>
    <t>332,678-329,566</t>
  </si>
  <si>
    <t>336,654-332,738</t>
  </si>
  <si>
    <t>40</t>
  </si>
  <si>
    <t>5906030010</t>
  </si>
  <si>
    <t>Ojedinělá výměna pražce současně s výměnou nebo čištěním KL pražec dřevěný příčný nevystrojený. Poznámka: 1. V cenách jsou započteny náklady na demontáž upevňovadel, výměnu a podbití pražce, montáž upevňovadel a ošetření součástí mazivem. U nevystrojených a výhybkových pražců dřevěných vrtání otvorů pro vrtule.2. V cenách nejsou obsaženy náklady na odstranění KL, rozrušení lavičky, úpravu KL do profilu, snížení KL pod patou kolejnice, doplnění kameniva, dodávku materiálu, dopravu výzisku na skládku a skládkovné.</t>
  </si>
  <si>
    <t>1952241396</t>
  </si>
  <si>
    <t>41</t>
  </si>
  <si>
    <t>5906030120</t>
  </si>
  <si>
    <t>Ojedinělá výměna pražce současně s výměnou nebo čištěním KL pražec betonový příčný vystrojený. Poznámka: 1. V cenách jsou započteny náklady na demontáž upevňovadel, výměnu a podbití pražce, montáž upevňovadel a ošetření součástí mazivem. U nevystrojených a výhybkových pražců dřevěných vrtání otvorů pro vrtule.2. V cenách nejsou obsaženy náklady na odstranění KL, rozrušení lavičky, úpravu KL do profilu, snížení KL pod patou kolejnice, doplnění kameniva, dodávku materiálu, dopravu výzisku na skládku a skládkovné.</t>
  </si>
  <si>
    <t>859232588</t>
  </si>
  <si>
    <t>5+1+10+5+10+2+8+6+2+2+18</t>
  </si>
  <si>
    <t>42</t>
  </si>
  <si>
    <t>5906035120</t>
  </si>
  <si>
    <t>Souvislá výměna pražců současně s výměnou nebo čištěním KL pražce betonové příčné vystrojené. Poznámka: 1. V cenách jsou započteny náklady na demontáž upevňovadel, výměnu pražců, montáž upevňovadel. U nevystrojených a výhybkových pražců dřevěných vrtání otvorů pro vrtule.2. V cenách nejsou obsaženy náklady na odstranění KL, rozrušení lavičky, podbití pražce, úpravu KL do profilu, snížení KL pod patou kolejnice, doplnění kameniva, dodávku materiálu, dopravu výzisku na skládku a skládkovné.</t>
  </si>
  <si>
    <t>1385262428</t>
  </si>
  <si>
    <t xml:space="preserve">2TK </t>
  </si>
  <si>
    <t>43</t>
  </si>
  <si>
    <t>5906105010</t>
  </si>
  <si>
    <t>Demontáž pražce dřevěný. Poznámka: 1. V cenách jsou započteny náklady na manipulaci, demontáž, odstrojení do součástí a uložení pražců.</t>
  </si>
  <si>
    <t>1535854722</t>
  </si>
  <si>
    <t>162</t>
  </si>
  <si>
    <t>44</t>
  </si>
  <si>
    <t>5906110017</t>
  </si>
  <si>
    <t>Oprava rozdělení pražců příčných betonových posun přes 5 do 10 cm. Poznámka: 1. V cenách jsou započteny náklady na uvolnění upevňovadel, odstranění kameniva v míře dostatečné pro posun pražce, jeho posunutí, dotažení upevňovadel, dohození a úprava KL.2. V cenách nejsou obsaženy náklady na podbití pražce, doplnění a dodávku kameniva.</t>
  </si>
  <si>
    <t>752424171</t>
  </si>
  <si>
    <t>oprava rozdělení pražců na "u"</t>
  </si>
  <si>
    <t>20*2</t>
  </si>
  <si>
    <t>25*2</t>
  </si>
  <si>
    <t>16*2</t>
  </si>
  <si>
    <t>11*2</t>
  </si>
  <si>
    <t>13*2</t>
  </si>
  <si>
    <t>45</t>
  </si>
  <si>
    <t>5906130370R</t>
  </si>
  <si>
    <t>Montáž kolejového roštu v ose koleje pražce betonové vystrojené tv. R65 rozdělení "e". Poznámka: 1. V cenách jsou započteny náklady na vrtání pražců dřevěných nevystrojených, manipulaci a montáž KR.2. V cenách nejsou obsaženy náklady na dodávku materiálu.</t>
  </si>
  <si>
    <t>512</t>
  </si>
  <si>
    <t>-74348143</t>
  </si>
  <si>
    <t>332,678-332,478</t>
  </si>
  <si>
    <t>332,938-332,738</t>
  </si>
  <si>
    <t>46</t>
  </si>
  <si>
    <t>5906140180</t>
  </si>
  <si>
    <t>Demontáž kolejového roštu koleje v ose koleje pražce betonové tv. R65 rozdělení "e". Poznámka: 1. V cenách jsou započteny náklady na případné odstranění kameniva, rozebrání roštu do součástí, manipulaci, naložení výzisku na dopravní prostředek a uložení na úložišti.2. V cenách nejsou obsaženy náklady na dopravu a vytřídění.</t>
  </si>
  <si>
    <t>-588431393</t>
  </si>
  <si>
    <t>47</t>
  </si>
  <si>
    <t>5907010020</t>
  </si>
  <si>
    <t>Výměna LISŮ tv. UIC60 rozdělení "u". Poznámka: 1. V cenách jsou započteny náklady na demontáž upevňovadel, výměnu LISU, montáž upevňovadel, případnou úpravu dilatačních spár, zřízení nebo demontáž prozatímních styků a ošetření součástí mazivem.2. V cenách nejsou započteny náklady na dělení kolejnic, zřízení svaru, demontáž nebo montáž styků.</t>
  </si>
  <si>
    <t>1434851387</t>
  </si>
  <si>
    <t>rozdělení "e"</t>
  </si>
  <si>
    <t>24*3,6</t>
  </si>
  <si>
    <t>22*3,6</t>
  </si>
  <si>
    <t>48</t>
  </si>
  <si>
    <t>5907025385</t>
  </si>
  <si>
    <t>Výměna kolejnicových pásů současně s výměnou kompletů a pryžové podložky tv. UIC60 rozdělení "u". Poznámka: 1. V cenách jsou započteny náklady na demontáž upevňovadel, výměnu kolejnicových pásů, dílů a součástí, montáž upevňovadel, úpravu dilatačních spár, pryžových podložek, zřízení nebo demontáž prozatímních styků a ošetření součástí mazivem.2. V cenách nejsou započteny náklady na dělení kolejnic, zřízení svaru, demontáž nebo montáž styků.</t>
  </si>
  <si>
    <t>-1994324692</t>
  </si>
  <si>
    <t>(332678-329479)*2</t>
  </si>
  <si>
    <t>(336697-332738)*2</t>
  </si>
  <si>
    <t>(332678-329566)*2</t>
  </si>
  <si>
    <t>(336654-332738)*2</t>
  </si>
  <si>
    <t>49</t>
  </si>
  <si>
    <t>5907050010</t>
  </si>
  <si>
    <t>Dělení kolejnic řezáním nebo rozbroušením tv. UIC60 nebo R65. Poznámka: 1. V cenách jsou započteny náklady na manipulaci podložení, označení a provedení řezu kolejnice.</t>
  </si>
  <si>
    <t>-1643380463</t>
  </si>
  <si>
    <t>92+8</t>
  </si>
  <si>
    <t>50</t>
  </si>
  <si>
    <t>5907050110</t>
  </si>
  <si>
    <t>Dělení kolejnic kyslíkem tv. UIC60 nebo R65. Poznámka: 1. V cenách jsou započteny náklady na manipulaci podložení, označení a provedení řezu kolejnice.</t>
  </si>
  <si>
    <t>1468309993</t>
  </si>
  <si>
    <t>(332678-329479)/24*2</t>
  </si>
  <si>
    <t>1,417</t>
  </si>
  <si>
    <t>(336697-332738)/24*2</t>
  </si>
  <si>
    <t>0,083</t>
  </si>
  <si>
    <t>(332678-329566)/24*2</t>
  </si>
  <si>
    <t>0,667</t>
  </si>
  <si>
    <t>(336654-332738)/24*2</t>
  </si>
  <si>
    <t>1,667</t>
  </si>
  <si>
    <t>51</t>
  </si>
  <si>
    <t>5907055010</t>
  </si>
  <si>
    <t>Vrtání kolejnic otvor o průměru do 10 mm. Poznámka: 1. V cenách jsou započteny náklady na manipulaci podložení, označení a provedení vrtu ve stojině kolejnice.</t>
  </si>
  <si>
    <t>1592834070</t>
  </si>
  <si>
    <t>52</t>
  </si>
  <si>
    <t>5909031020</t>
  </si>
  <si>
    <t>Úprava GPK koleje směrové a výškové uspořádání pražce betonové.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objednateli.2. V cenách nejsou obsaženy náklady doplnění a dodávku kameniva a snížení KL pod patou kolejnice.</t>
  </si>
  <si>
    <t>-163759750</t>
  </si>
  <si>
    <t>53</t>
  </si>
  <si>
    <t>5909032020</t>
  </si>
  <si>
    <t>Přesná úprava GPK koleje směrové a výškové uspořádání pražce betonové.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objednateli.2. V cenách nejsou obsaženy náklady na zaměření APK, doplnění a dodávku kameniva a snížení KL pod patou kolejnice.</t>
  </si>
  <si>
    <t>-234520197</t>
  </si>
  <si>
    <t>54</t>
  </si>
  <si>
    <t>5909045010</t>
  </si>
  <si>
    <t>Hutnění kolejového lože koleje nově zřízeného nebo čistého. Poznámka: 1. V cenách jsou započteny náklady na kontinuální hutnění mezipražcových prostorů a za hlavami pražců.</t>
  </si>
  <si>
    <t>678713997</t>
  </si>
  <si>
    <t>55</t>
  </si>
  <si>
    <t>5909050010</t>
  </si>
  <si>
    <t>Stabilizace kolejového lože koleje nově zřízeného nebo čistého. Poznámka: 1. V cenách jsou započteny náklady na stabilizaci v režimu s řízeným (konstantním) poklesem včetně měření a předání tištěných výstupů.</t>
  </si>
  <si>
    <t>-1797443259</t>
  </si>
  <si>
    <t>56</t>
  </si>
  <si>
    <t>5910015010</t>
  </si>
  <si>
    <t>Odtavovací stykové svařování mobilní svářečkou kolejnic nových délky do 150 m tv. UIC60. Poznámka: 1. V cenách jsou započteny náklady na vybrání kameniva z mezipražcového prostoru, broušení kontaktních ploch, přisunutí kolejnice na svar, vyrovnání a svaření kolejnic, seříznutí svarového výronku v celém profilu kolejnice, obroušení pojížděných ploch, vizuální prohlídka, měření geometrie svaru a vedení výrobní dokumentace. 2. V cenách nejsou obsaženy náklady na kontrolu svaru ultrazvukem, podbití pražců a demontáž styku.</t>
  </si>
  <si>
    <t>svar</t>
  </si>
  <si>
    <t>2007590269</t>
  </si>
  <si>
    <t>2,683</t>
  </si>
  <si>
    <t>2,017</t>
  </si>
  <si>
    <t>2,133</t>
  </si>
  <si>
    <t>2,733</t>
  </si>
  <si>
    <t>přechodový svar</t>
  </si>
  <si>
    <t>-8</t>
  </si>
  <si>
    <t>57</t>
  </si>
  <si>
    <t>5910020110</t>
  </si>
  <si>
    <t>Svařování kolejnic termitem plný předehřev standardní spára svar jednotlivý tv. UIC60.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</si>
  <si>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-851164004</t>
  </si>
  <si>
    <t>svařovací dávka pro kolejnice 350 HT</t>
  </si>
  <si>
    <t>46*2</t>
  </si>
  <si>
    <t>58</t>
  </si>
  <si>
    <t>5910020310</t>
  </si>
  <si>
    <t>Svařování kolejnic termitem plný předehřev standardní spára svar přechodový tv. R65/UIC60.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</si>
  <si>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-959330429</t>
  </si>
  <si>
    <t>59</t>
  </si>
  <si>
    <t>5910035010</t>
  </si>
  <si>
    <t>Dosažení dovolené upínací teploty v BK prodloužením kolejnicového pásu v koleji tv. UIC60.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</si>
  <si>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-1777300378</t>
  </si>
  <si>
    <t>(332678-329479)/360*2</t>
  </si>
  <si>
    <t>0,228</t>
  </si>
  <si>
    <t>(336697-332738)/360*2</t>
  </si>
  <si>
    <t>0,006</t>
  </si>
  <si>
    <t>(332678-329566)/360*2</t>
  </si>
  <si>
    <t>0,711</t>
  </si>
  <si>
    <t>(336654-332738)/360*2</t>
  </si>
  <si>
    <t>0,244</t>
  </si>
  <si>
    <t>60</t>
  </si>
  <si>
    <t>5910040340</t>
  </si>
  <si>
    <t>Umožnění volné dilatace kolejnice demontáž upevňovadel s osazením kluzných podložek rozdělení pražců "e". Poznámka: 1. V cenách jsou započteny náklady na uvolnění, demontáž a rovnoměrné prodloužení nebo zkrácení kolejnice, vyznačení značek a vedení dokumentace.2. V cenách nejsou obsaženy náklady na demontáž kolejnicových spojek.</t>
  </si>
  <si>
    <t>-404160346</t>
  </si>
  <si>
    <t>61</t>
  </si>
  <si>
    <t>5910040440</t>
  </si>
  <si>
    <t>Umožnění volné dilatace kolejnice montáž upevňovadel s odstraněním kluzných podložek rozdělení pražců "e". Poznámka: 1. V cenách jsou započteny náklady na uvolnění, demontáž a rovnoměrné prodloužení nebo zkrácení kolejnice, vyznačení značek a vedení dokumentace.2. V cenách nejsou obsaženy náklady na demontáž kolejnicových spojek.</t>
  </si>
  <si>
    <t>1217519827</t>
  </si>
  <si>
    <t>62</t>
  </si>
  <si>
    <t>5913070010</t>
  </si>
  <si>
    <t>Demontáž betonové přejezdové konstrukce část vnější a vnitřní bez závěrných zídek. Poznámka: 1. V cenách jsou započteny náklady na demontáž konstrukce a naložení na dopravní prostředek.</t>
  </si>
  <si>
    <t>-176106070</t>
  </si>
  <si>
    <t xml:space="preserve">P3602 </t>
  </si>
  <si>
    <t>9*2</t>
  </si>
  <si>
    <t>P3603 1TK</t>
  </si>
  <si>
    <t>P3605 1TK</t>
  </si>
  <si>
    <t>63</t>
  </si>
  <si>
    <t>5913070020</t>
  </si>
  <si>
    <t>Demontáž betonové přejezdové konstrukce část vnitřní. Poznámka: 1. V cenách jsou započteny náklady na demontáž konstrukce a naložení na dopravní prostředek.</t>
  </si>
  <si>
    <t>-806077828</t>
  </si>
  <si>
    <t>P3603 2TK</t>
  </si>
  <si>
    <t>P3605 2TK</t>
  </si>
  <si>
    <t>64</t>
  </si>
  <si>
    <t>5913075030</t>
  </si>
  <si>
    <t>Montáž betonové přejezdové konstrukce část vnější a vnitřní včetně závěrných zídek. Poznámka: 1. V cenách jsou započteny náklady na montáž konstrukce.2. V cenách nejsou obsaženy náklady na dodávku materiálu.</t>
  </si>
  <si>
    <t>612750187</t>
  </si>
  <si>
    <t>65</t>
  </si>
  <si>
    <t>5913075010</t>
  </si>
  <si>
    <t>Montáž betonové přejezdové konstrukce část vnější a vnitřní bez závěrných zídek. Poznámka: 1. V cenách jsou započteny náklady na montáž konstrukce.2. V cenách nejsou obsaženy náklady na dodávku materiálu.</t>
  </si>
  <si>
    <t>1364107882</t>
  </si>
  <si>
    <t>66</t>
  </si>
  <si>
    <t>R5913065040</t>
  </si>
  <si>
    <t>Montáž dílů betonové přejezdové konstrukce v koleji úhelník zabraňující v pohybu přejezdového panelu. Poznámka: 1. V cenách jsou započteny náklady na montáž dílů.2. V cenách nejsou obsaženy náklady na dodávku materiálu.</t>
  </si>
  <si>
    <t>-2021651547</t>
  </si>
  <si>
    <t>0,75*4*4</t>
  </si>
  <si>
    <t>67</t>
  </si>
  <si>
    <t>5913235020</t>
  </si>
  <si>
    <t>Dělení AB komunikace řezáním hloubky do 20 cm. Poznámka: 1. V cenách jsou započteny náklady na provedení úkolu.</t>
  </si>
  <si>
    <t>836228435</t>
  </si>
  <si>
    <t>68</t>
  </si>
  <si>
    <t>5913240020</t>
  </si>
  <si>
    <t>Odstranění AB komunikace odtěžením nebo frézováním hloubky do 20 cm. Poznámka: 1. V cenách jsou započteny náklady na odtěžení nebo frézování a naložení výzisku na dopravní prostředek.</t>
  </si>
  <si>
    <t>1645238452</t>
  </si>
  <si>
    <t>P3602 1TK Lp + mezi + 2TK Pp</t>
  </si>
  <si>
    <t>(4,4+2+5,9)*9</t>
  </si>
  <si>
    <t>P3603 1TK Lp + mezi + 2TK Pp</t>
  </si>
  <si>
    <t>(1,9+2+6)*12</t>
  </si>
  <si>
    <t>(3,9+3,4)*6</t>
  </si>
  <si>
    <t>69</t>
  </si>
  <si>
    <t>5913250020</t>
  </si>
  <si>
    <t>Zřízení konstrukce vozovky asfaltobetonové těžké. Poznámka: 1. V cenách jsou započteny náklady na zřízení netuhé vozovky podle VL s živičným podkladem ze stmelených vrstev podle vzorového lidtu Ž.2. V cenách nejsou obsaženy náklady na dodávku materiálu.</t>
  </si>
  <si>
    <t>614355308</t>
  </si>
  <si>
    <t>(3,9+5,4)*9,6</t>
  </si>
  <si>
    <t>(1,4+4,9)*12</t>
  </si>
  <si>
    <t>(1,5+1,5)*6</t>
  </si>
  <si>
    <t>(3,4+2,9)*6</t>
  </si>
  <si>
    <t>6*2*0,150*4</t>
  </si>
  <si>
    <t>70</t>
  </si>
  <si>
    <t>5913255040</t>
  </si>
  <si>
    <t>Zřízení konstrukce vozovky asfaltobetonové s vrstvami 20 cm. Poznámka: 1. V cenách jsou započteny náklady na zřízení vozovky s živičným na podkladu ze stmelených vrstev a na manipulaci.2. V cenách nejsou obsaženy náklady na dodávku materiálu.</t>
  </si>
  <si>
    <t>71929700</t>
  </si>
  <si>
    <t>asfaltový recyklát</t>
  </si>
  <si>
    <t>(2,4+2,4)*6</t>
  </si>
  <si>
    <t>(4,4+1,45+4,4)*6</t>
  </si>
  <si>
    <t>(7,4+1,35+6,4)*6</t>
  </si>
  <si>
    <t>P3609 1TK Lp+mezi+2TK Pp</t>
  </si>
  <si>
    <t>71</t>
  </si>
  <si>
    <t>5913260040</t>
  </si>
  <si>
    <t>Zřízení vozovky betonové s vrstvami 20 cm. Poznámka: 1. V cenách jsou započteny náklady na zřízení tuhé vyztužené vozovky s cementobetonovým krytem.2. V cenách nejsou obsaženy náklady na dodávku materiálu.</t>
  </si>
  <si>
    <t>-956893065</t>
  </si>
  <si>
    <t>72</t>
  </si>
  <si>
    <t>5913410010</t>
  </si>
  <si>
    <t>Nátěr traťových značek kilometrovníku. Poznámka: 1. V cenách jsou započteny náklady na odstranění drnu a plevelů u značky, očištění od starého nátěru a nečistot, provedení nového nátěru barvou schváleného typu a odstínu včetně případného popisu.2. V cenách nejsou obsaženy náklady na dodávku materiálu.</t>
  </si>
  <si>
    <t>1076097829</t>
  </si>
  <si>
    <t>73</t>
  </si>
  <si>
    <t>5913410020</t>
  </si>
  <si>
    <t>Nátěr traťových značek hektometrovníku. Poznámka: 1. V cenách jsou započteny náklady na odstranění drnu a plevelů u značky, očištění od starého nátěru a nečistot, provedení nového nátěru barvou schváleného typu a odstínu včetně případného popisu.2. V cenách nejsou obsaženy náklady na dodávku materiálu.</t>
  </si>
  <si>
    <t>-850827063</t>
  </si>
  <si>
    <t>74</t>
  </si>
  <si>
    <t>5914020020</t>
  </si>
  <si>
    <t>Čištění otevřených odvodňovacích zařízení strojně příkop nezpevněný. Poznámka: 1. V cenách jsou započteny náklady na odtěžení nánosu a nečistot, rozprostření výzisku na terén nebo naložení na dopravní prostředek.2. V cenách nejsou obsaženy náklady na dopravu a skládkovné.</t>
  </si>
  <si>
    <t>-1572576404</t>
  </si>
  <si>
    <t>(332678-329479)*0,3</t>
  </si>
  <si>
    <t>(336697-332738)*0,3</t>
  </si>
  <si>
    <t>-(190+201)*0,3</t>
  </si>
  <si>
    <t>(332678-329566)*0,3</t>
  </si>
  <si>
    <t>(336654-332738)*0,3</t>
  </si>
  <si>
    <t>-(185+201)*0,3</t>
  </si>
  <si>
    <t>75</t>
  </si>
  <si>
    <t>5914055030</t>
  </si>
  <si>
    <t>Zřízení krytých odvodňovacích zařízení svodného potrubí. Poznámka: 1. V cenách jsou započteny náklady na zřízení podkladní vrstvy, uložení, obsypání a zásyp zařízení podle vzorového listu a rozprostření výzisku na terén nebo naložení na dopravní prostředek.2. V cenách nejsou obsaženy náklady na provedení výkopku, ruční dočištění a dodávku materiálu.</t>
  </si>
  <si>
    <t>1369693710</t>
  </si>
  <si>
    <t>76</t>
  </si>
  <si>
    <t>5914115330</t>
  </si>
  <si>
    <t>Demontáž nástupištních desek Sudop K (KD,KS) 150. Poznámka: 1. V cenách jsou započteny náklady na snesení, uložení nebo naložení na dopravní prostředek a uložení na úložišti.</t>
  </si>
  <si>
    <t>420218282</t>
  </si>
  <si>
    <t>77</t>
  </si>
  <si>
    <t>5914115360</t>
  </si>
  <si>
    <t>Demontáž nástupištních desek Sudop KS 230. Poznámka: 1. V cenách jsou započteny náklady na snesení, uložení nebo naložení na dopravní prostředek a uložení na úložišti.</t>
  </si>
  <si>
    <t>-1133812467</t>
  </si>
  <si>
    <t>1TK Ostrá</t>
  </si>
  <si>
    <t>201</t>
  </si>
  <si>
    <t>2TK Ostrá</t>
  </si>
  <si>
    <t>78</t>
  </si>
  <si>
    <t>5914125060</t>
  </si>
  <si>
    <t>Montáž nástupištních desek Sudop KS 230. Poznámka: 1. V cenách jsou započteny náklady na manipulaci a montáž desek podle vzorového listu.2. V cenách nejsou obsaženy náklady na dodávku materiálu.</t>
  </si>
  <si>
    <t>-2124542906</t>
  </si>
  <si>
    <t>79</t>
  </si>
  <si>
    <t>5915010020</t>
  </si>
  <si>
    <t>Těžení zeminy nebo horniny železničního spodku II. třídy. Poznámka: 1. V cenách jsou započteny náklady na těžení a uložení výzisku na terén nebo naložení na dopravní prostředek a uložení na úložišti.</t>
  </si>
  <si>
    <t>1994556969</t>
  </si>
  <si>
    <t>P3604 1TK Lp+mezi+2TK Pp</t>
  </si>
  <si>
    <t>(4+0,7+5)*6*0,2</t>
  </si>
  <si>
    <t>(4+1,65+5)*4,8*0,2</t>
  </si>
  <si>
    <t>(8+2,55+7)*6*0,2</t>
  </si>
  <si>
    <t>(5+0,55+5)*6*0,2</t>
  </si>
  <si>
    <t>80</t>
  </si>
  <si>
    <t>5999005020</t>
  </si>
  <si>
    <t>Třídění pražců a kolejnicových podpor. Poznámka: 1. V cenách jsou započteny náklady na manipulaci, vytřídění a uložení materiálu na úložiště nebo do skladu.</t>
  </si>
  <si>
    <t>1650503452</t>
  </si>
  <si>
    <t>397,440</t>
  </si>
  <si>
    <t>Ostatní konstrukce a práce, bourání</t>
  </si>
  <si>
    <t>81</t>
  </si>
  <si>
    <t>922111221</t>
  </si>
  <si>
    <t>Pražcové podloží ochranná vrstva z geotextilie</t>
  </si>
  <si>
    <t>103532575</t>
  </si>
  <si>
    <t>OST</t>
  </si>
  <si>
    <t>Ostatní</t>
  </si>
  <si>
    <t>82</t>
  </si>
  <si>
    <t>7497351575</t>
  </si>
  <si>
    <t>Montáž přímého ukolejnění svorka se šroubem pro ukolejnění</t>
  </si>
  <si>
    <t>618931669</t>
  </si>
  <si>
    <t>104</t>
  </si>
  <si>
    <t>83</t>
  </si>
  <si>
    <t>7497371630</t>
  </si>
  <si>
    <t>Demontáže zařízení trakčního vedení svodu propojení nebo ukolejnění na elektrizovaných tratích nebo v kolejových obvodech - demontáž stávajícího zařízení se všemi pomocnými doplňujícími úpravami</t>
  </si>
  <si>
    <t>-1837138480</t>
  </si>
  <si>
    <t>84</t>
  </si>
  <si>
    <t>7592005070</t>
  </si>
  <si>
    <t>Montáž počítacího bodu počítače náprav PZN 1 - uložení a připevnění na určené místo, seřízení polohy, přezkoušení</t>
  </si>
  <si>
    <t>776368883</t>
  </si>
  <si>
    <t>1TK v km 329,850; 330,400; 330,435; 330,600; 331,010; 331,030; 331,750; 332,170; 332,185; 333,780; 333,810; 335,400</t>
  </si>
  <si>
    <t>2TK v km 329,850; 330,400; 330,435; 330,600; 331,010; 331,030; 331,750; 332,170; 332,185; 333,780; 333,810; 335,400</t>
  </si>
  <si>
    <t>85</t>
  </si>
  <si>
    <t>7592005120</t>
  </si>
  <si>
    <t>Montáž informačního bodu MIB 6 - uložení a připevnění na určené místo, seřízení, přezkoušení</t>
  </si>
  <si>
    <t>-7710848</t>
  </si>
  <si>
    <t>1TK v km 329,640; 330,970; 332,380; 333,780; 334,870; 336,600</t>
  </si>
  <si>
    <t>2TK v km 329,640; 333,185; 333,810; 334,870; 336,600</t>
  </si>
  <si>
    <t>86</t>
  </si>
  <si>
    <t>7592007070</t>
  </si>
  <si>
    <t>Demontáž počítacího bodu počítače náprav PZN 1</t>
  </si>
  <si>
    <t>1913506114</t>
  </si>
  <si>
    <t>87</t>
  </si>
  <si>
    <t>7592007120</t>
  </si>
  <si>
    <t>Demontáž informačního bodu MIB 6</t>
  </si>
  <si>
    <t>-317120548</t>
  </si>
  <si>
    <t>Vedlejší rozpočtové náklady</t>
  </si>
  <si>
    <t>88</t>
  </si>
  <si>
    <t>9902100200</t>
  </si>
  <si>
    <t>Doprava dodávek zhotovitele, dodávek objednatele nebo výzisku mechanizací přes 3,5 t sypanin do 20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</si>
  <si>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112163839</t>
  </si>
  <si>
    <t>nový asfalt</t>
  </si>
  <si>
    <t>121,680</t>
  </si>
  <si>
    <t xml:space="preserve">nový beton </t>
  </si>
  <si>
    <t>63,624</t>
  </si>
  <si>
    <t>nová malta</t>
  </si>
  <si>
    <t>skládka výzisk SČ+těžení</t>
  </si>
  <si>
    <t>23965,894</t>
  </si>
  <si>
    <t>skládka asfalt</t>
  </si>
  <si>
    <t>136,650</t>
  </si>
  <si>
    <t>skládka plasty</t>
  </si>
  <si>
    <t>10,968</t>
  </si>
  <si>
    <t>89</t>
  </si>
  <si>
    <t>9902100500</t>
  </si>
  <si>
    <t xml:space="preserve">Doprava dodávek zhotovitele, dodávek objednatele nebo výzisku mechanizací přes 3,5 t sypanin  do 60 km Poznámka: V cenách jsou započteny náklady přepravu materiálu ze skladů nebo skládek výrobce nebo dodavatele nebo z vlastních zásob objednatele na místo technologické manipulace včetně složení.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</si>
  <si>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-2070613351</t>
  </si>
  <si>
    <t>nový drobný materiál</t>
  </si>
  <si>
    <t>127,354</t>
  </si>
  <si>
    <t>nový štěrk a drť</t>
  </si>
  <si>
    <t>15320,880+16,400</t>
  </si>
  <si>
    <t>90</t>
  </si>
  <si>
    <t>9902200200</t>
  </si>
  <si>
    <t>Doprava dodávek zhotovitele, dodávek objednatele nebo výzisku mechanizací přes 3,5 t objemnějšího kusového materiálu do 20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</si>
  <si>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1958680260</t>
  </si>
  <si>
    <t>výzisk betonové poškozené pražce</t>
  </si>
  <si>
    <t>150</t>
  </si>
  <si>
    <t>91</t>
  </si>
  <si>
    <t>9902200400</t>
  </si>
  <si>
    <t>Doprava dodávek zhotovitele, dodávek objednatele nebo výzisku mechanizací přes 3,5 t objemnějšího kusového materiálu do 40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</si>
  <si>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-1819857652</t>
  </si>
  <si>
    <t>nové dřevěné pražce</t>
  </si>
  <si>
    <t>1,751</t>
  </si>
  <si>
    <t>užité pražce SB8 Kolín, Čelákovice</t>
  </si>
  <si>
    <t>464,400</t>
  </si>
  <si>
    <t>92</t>
  </si>
  <si>
    <t>9902200500</t>
  </si>
  <si>
    <t>Doprava dodávek zhotovitele, dodávek objednatele nebo výzisku mechanizací přes 3,5 t objemnějšího kusového materiálu do 60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</si>
  <si>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1221217890</t>
  </si>
  <si>
    <t>nové nástupištní desky</t>
  </si>
  <si>
    <t>191,250</t>
  </si>
  <si>
    <t>skládka dřevěné pražce</t>
  </si>
  <si>
    <t>17,654</t>
  </si>
  <si>
    <t>93</t>
  </si>
  <si>
    <t>9902200900</t>
  </si>
  <si>
    <t>Doprava dodávek zhotovitele, dodávek objednatele nebo výzisku mechanizací přes 3,5 t objemnějšího kusového materiálu do 200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</si>
  <si>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-2035404790</t>
  </si>
  <si>
    <t>nová přejezdová konstrukce</t>
  </si>
  <si>
    <t>157,243</t>
  </si>
  <si>
    <t>94</t>
  </si>
  <si>
    <t>9902201200</t>
  </si>
  <si>
    <t>Doprava dodávek zhotovitele, dodávek objednatele nebo výzisku mechanizací přes 3,5 t objemnějšího kusového materiálu do 350 km Poznámka: V cenách jsou započteny náklady přepravu materiálu ze skladů nebo skládek výrobce nebo dodavatele nebo z vlastních zásob objednatele na místo technologické manipulace včetně složení. 
Ceny jsou určeny i pro dopravu výzisku do skladu, úložiště nebo na skládku včetně vyložení.
Ceny jsou určeny pro dopravu silničními i kolejovými vozidly.
V ceně jsou započteny i náklady na zpáteční cestu dopravního prostředku. V případě, že vozidlo jede jednosměrně (okružně), uvažuje se poloviční vzdálenost z celkově ujeté trasy.
 Měrnou jednotkou je t přepravovaného materiálu.</t>
  </si>
  <si>
    <t>-825744060</t>
  </si>
  <si>
    <t>nové LISY</t>
  </si>
  <si>
    <t>11,815</t>
  </si>
  <si>
    <t>95</t>
  </si>
  <si>
    <t>9902900100</t>
  </si>
  <si>
    <t>Naložení sypanin, drobného kusového materiálu, suti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</si>
  <si>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-2035311737</t>
  </si>
  <si>
    <t>výzisk z výměny KL u P3606</t>
  </si>
  <si>
    <t>262,470*1,8</t>
  </si>
  <si>
    <t>96</t>
  </si>
  <si>
    <t>9902900200</t>
  </si>
  <si>
    <t xml:space="preserve">Naložení  objemnějšího kusového materiálu, vybouraných hmot   Poznámka: Ceny jsou určeny pro nakládání materiálu v případech, kdy není naložení součástí dodávky materiálu nebo není uvedeno v popisu cen a pro nakládání z meziskládky. Ceny se použijí i pro nakládání materiálu z vlastních zásob objednatele.</t>
  </si>
  <si>
    <t>-1499778485</t>
  </si>
  <si>
    <t>97</t>
  </si>
  <si>
    <t>9909000100</t>
  </si>
  <si>
    <t xml:space="preserve">Poplatek za uložení suti nebo hmot na oficiální skládku   Poznámka: V cenách jsou započteny náklady na uložení stavebního odpadu na oficiální skládku.</t>
  </si>
  <si>
    <t>-605590432</t>
  </si>
  <si>
    <t>výzisk SČ</t>
  </si>
  <si>
    <t>15320,880</t>
  </si>
  <si>
    <t>výzisk z čištění příkopů</t>
  </si>
  <si>
    <t>4022,700*2</t>
  </si>
  <si>
    <t>výzisk s těžení na přejezdech</t>
  </si>
  <si>
    <t>63,584*2</t>
  </si>
  <si>
    <t>98</t>
  </si>
  <si>
    <t>9909000300</t>
  </si>
  <si>
    <t>Poplatek za likvidaci dřevěných kolejnicových podpor Poznámka: V cenách jsou započteny náklady na uložení stavebního odpadu na oficiální skládku.</t>
  </si>
  <si>
    <t>56617337</t>
  </si>
  <si>
    <t>182*0,097</t>
  </si>
  <si>
    <t>99</t>
  </si>
  <si>
    <t>9909000400</t>
  </si>
  <si>
    <t xml:space="preserve">Poplatek za likvidaci plastových součástí    Poznámka: V cenách jsou započteny náklady na uložení stavebního odpadu na oficiální skládku.</t>
  </si>
  <si>
    <t>604887451</t>
  </si>
  <si>
    <t>100</t>
  </si>
  <si>
    <t>9909000600</t>
  </si>
  <si>
    <t xml:space="preserve">Poplatek za recyklaci odpadu    Poznámka: V cenách jsou započteny náklady na uložení stavebního odpadu na oficiální skládku.</t>
  </si>
  <si>
    <t>797357387</t>
  </si>
  <si>
    <t>výzisk asfalt</t>
  </si>
  <si>
    <t>273,300*0,2*2,5</t>
  </si>
  <si>
    <t>02 - Výhybky v žst.Kostomlaty nad Labem</t>
  </si>
  <si>
    <t xml:space="preserve">    5 - Komunikace pozemní</t>
  </si>
  <si>
    <t>OST - Ostatní</t>
  </si>
  <si>
    <t>VRN - Vedlejší rozpočtové náklady</t>
  </si>
  <si>
    <t>5961227010R</t>
  </si>
  <si>
    <t>Výhybky a výhybkové konstrukce materiál užitý Výhybka jednoduchá užitá smontovaná pražce dřevěné JR65 1: 9-300 pravá</t>
  </si>
  <si>
    <t>1232719195</t>
  </si>
  <si>
    <t xml:space="preserve">v.č.11 se nahradí v.č.14 p.č.04-61 </t>
  </si>
  <si>
    <t>neoceňovat dodá TO</t>
  </si>
  <si>
    <t>5957201005</t>
  </si>
  <si>
    <t>Železniční svršek-kolejnice materiál užitý Kolejnice užité tv. R65</t>
  </si>
  <si>
    <t>912233955</t>
  </si>
  <si>
    <t>před v.č.11</t>
  </si>
  <si>
    <t>5957204001R</t>
  </si>
  <si>
    <t>Železniční svršek-kolejnice materiál užitý Kolejnice přechodové užité tv. R65/S49</t>
  </si>
  <si>
    <t>1598673407</t>
  </si>
  <si>
    <t>za v.č.11 SK5a</t>
  </si>
  <si>
    <t>5*2</t>
  </si>
  <si>
    <t>-1252992676</t>
  </si>
  <si>
    <t xml:space="preserve">mezi v.č.18-15 </t>
  </si>
  <si>
    <t>11+7</t>
  </si>
  <si>
    <t>mezi v.č.16-14</t>
  </si>
  <si>
    <t>10+45</t>
  </si>
  <si>
    <t>KV č.14 1SK</t>
  </si>
  <si>
    <t xml:space="preserve">KV č.13 4SK </t>
  </si>
  <si>
    <t>KV č.12 3SK</t>
  </si>
  <si>
    <t>před v.č.11 5SK</t>
  </si>
  <si>
    <t>5957207015</t>
  </si>
  <si>
    <t>Železniční svršek-kolejnice materiál užitý Lepený izolovaný styk užitý tv. R65</t>
  </si>
  <si>
    <t>1683882905</t>
  </si>
  <si>
    <t>3,6*2</t>
  </si>
  <si>
    <t>5961130010</t>
  </si>
  <si>
    <t>Výhybky a výhybkové konstrukce Výhybka jednoduchá smontovaná pražce dřevěné JR65 1: 9-300 pravá</t>
  </si>
  <si>
    <t>1543164575</t>
  </si>
  <si>
    <t>v.č.14 HZ</t>
  </si>
  <si>
    <t>5961130015</t>
  </si>
  <si>
    <t>Výhybky a výhybkové konstrukce Výhybka jednoduchá smontovaná pražce dřevěné JR65 1: 9-300 levá</t>
  </si>
  <si>
    <t>-853207557</t>
  </si>
  <si>
    <t>v.č.12, 13 HZ</t>
  </si>
  <si>
    <t>5961130046R</t>
  </si>
  <si>
    <t>Výhybky a výhybkové konstrukce Výhybka oblouková smontovaná pražce dřevěné R65 1: 12-500 levá</t>
  </si>
  <si>
    <t>1607535581</t>
  </si>
  <si>
    <t>v.č.15, 16 ČZ</t>
  </si>
  <si>
    <t>5961130060</t>
  </si>
  <si>
    <t>Výhybky a výhybkové konstrukce Výhybka jednoduchá smontovaná pražce dřevěné JR65 1: 18,5-1200 pravá</t>
  </si>
  <si>
    <t>-2062031004</t>
  </si>
  <si>
    <t>v.č.17, 18 ČZ</t>
  </si>
  <si>
    <t>5961178000</t>
  </si>
  <si>
    <t>Výhybky a výhybkové konstrukce Zařízení pro snížení přestavného odporu výhybky Válečková stolička</t>
  </si>
  <si>
    <t>-1086821162</t>
  </si>
  <si>
    <t>v.č.18,17</t>
  </si>
  <si>
    <t>8+8</t>
  </si>
  <si>
    <t>v.č.16,15</t>
  </si>
  <si>
    <t>6+6</t>
  </si>
  <si>
    <t>v.č.14,13,12,11</t>
  </si>
  <si>
    <t>6+6+6+6</t>
  </si>
  <si>
    <t>7594110585</t>
  </si>
  <si>
    <t>Lanová propojení Lanová propojení s kolíkovým ukončením LCI 1xFe20/70 M16 norma 707549006 (HM0404223990178)</t>
  </si>
  <si>
    <t>-838446754</t>
  </si>
  <si>
    <t>1+1</t>
  </si>
  <si>
    <t>3+3</t>
  </si>
  <si>
    <t>1+1+1+1</t>
  </si>
  <si>
    <t>7594110595</t>
  </si>
  <si>
    <t>Lanová propojení Lanová propojení s kolíkovým ukončením LCI 1xFe20/120 M16 norma 707549007 (HM0404223990179)</t>
  </si>
  <si>
    <t>2007168811</t>
  </si>
  <si>
    <t>2+2</t>
  </si>
  <si>
    <t>4+4+4+4</t>
  </si>
  <si>
    <t>7594110620</t>
  </si>
  <si>
    <t>Lanová propojení Lanová propojení s kolíkovým ukončením LCI 1xFe20/330 M16 norma 707549002 (HM0404223990781)</t>
  </si>
  <si>
    <t>-500756192</t>
  </si>
  <si>
    <t>5957110020</t>
  </si>
  <si>
    <t>Železniční svršek-kolejnice Kolejnice tv. R 65, třídy R260</t>
  </si>
  <si>
    <t>53598479</t>
  </si>
  <si>
    <t>mezi v.č.15-18</t>
  </si>
  <si>
    <t>(329501-329211)*2</t>
  </si>
  <si>
    <t>mezi v.č.16-17</t>
  </si>
  <si>
    <t>(329414-329267)*2</t>
  </si>
  <si>
    <t>mezi v.č.14-16</t>
  </si>
  <si>
    <t>(329225-329098)*2</t>
  </si>
  <si>
    <t>mezi v.č.13-15</t>
  </si>
  <si>
    <t>(329169-329042)*2</t>
  </si>
  <si>
    <t>spojka v.č.17-18</t>
  </si>
  <si>
    <t>spojka v.č.15-16</t>
  </si>
  <si>
    <t>spojka v.č.12-14</t>
  </si>
  <si>
    <t>spojka v.č.11-12</t>
  </si>
  <si>
    <t>10*2</t>
  </si>
  <si>
    <t>KV č.13 2Sk</t>
  </si>
  <si>
    <t>KV č.13 4Sk</t>
  </si>
  <si>
    <t>5957125010</t>
  </si>
  <si>
    <t>Železniční svršek-kolejnice Lepený izolovaný styk tv. R65 délky 3,60 m</t>
  </si>
  <si>
    <t>-946388998</t>
  </si>
  <si>
    <t>5957128010</t>
  </si>
  <si>
    <t>Železniční svršek-kolejnice Lepený izolovaný styk tv. R65 s tepelně zpracovanou hlavou délky 3,60 m</t>
  </si>
  <si>
    <t>125377255</t>
  </si>
  <si>
    <t>v.č.18</t>
  </si>
  <si>
    <t>v.č.17</t>
  </si>
  <si>
    <t>v.č.16</t>
  </si>
  <si>
    <t>v.č.15</t>
  </si>
  <si>
    <t>v.č.14</t>
  </si>
  <si>
    <t>v.č.13</t>
  </si>
  <si>
    <t>v.č.12</t>
  </si>
  <si>
    <t>646558887</t>
  </si>
  <si>
    <t>5+5</t>
  </si>
  <si>
    <t>spojka v.č.18-17</t>
  </si>
  <si>
    <t>mezi v.č.16-14 KV 16</t>
  </si>
  <si>
    <t>spojka v.č.16-15</t>
  </si>
  <si>
    <t>spojka v.č.14-12</t>
  </si>
  <si>
    <t xml:space="preserve">KV č.13 2SK </t>
  </si>
  <si>
    <t>spojka v.č.12-11</t>
  </si>
  <si>
    <t>KV č.11 5a</t>
  </si>
  <si>
    <t>5956122020</t>
  </si>
  <si>
    <t>Železniční svršek-kolejnicové podpory Pražec dřevěný výhybkový dub skupina 4 2600x260x150</t>
  </si>
  <si>
    <t>-1406966288</t>
  </si>
  <si>
    <t>v.č.17 p.č.07,08</t>
  </si>
  <si>
    <t>v.č.16 p.č.04,05</t>
  </si>
  <si>
    <t>v.č.15 p.č.04,05</t>
  </si>
  <si>
    <t>v.č.14 p.č.04,05</t>
  </si>
  <si>
    <t>v.č.13 p.č.04,05</t>
  </si>
  <si>
    <t>v.č.12 p.č.04,05</t>
  </si>
  <si>
    <t>5956122105</t>
  </si>
  <si>
    <t>Železniční svršek-kolejnicové podpory Pražec dřevěný výhybkový dub skupina 4 4300x260x150</t>
  </si>
  <si>
    <t>900540677</t>
  </si>
  <si>
    <t>KV č.18,17 p.č.107,108</t>
  </si>
  <si>
    <t>KV č.16,15 p.č.71</t>
  </si>
  <si>
    <t>5956122110</t>
  </si>
  <si>
    <t>Železniční svršek-kolejnicové podpory Pražec dřevěný výhybkový dub skupina 4 4400x260x150</t>
  </si>
  <si>
    <t>1361217588</t>
  </si>
  <si>
    <t>KV č.18,17 p.č.109-111</t>
  </si>
  <si>
    <t>KV č.16,15 p.č.72,73</t>
  </si>
  <si>
    <t>KV č.14,13,12 p.č.57</t>
  </si>
  <si>
    <t>1+1+1</t>
  </si>
  <si>
    <t>5956122115</t>
  </si>
  <si>
    <t>Železniční svršek-kolejnicové podpory Pražec dřevěný výhybkový dub skupina 4 4500x260x150</t>
  </si>
  <si>
    <t>304189519</t>
  </si>
  <si>
    <t>KV č.18,17 p.č.112-114</t>
  </si>
  <si>
    <t>KV č.16,15 p.č.74,75</t>
  </si>
  <si>
    <t>KV č.14,13,12 p.č.58,59</t>
  </si>
  <si>
    <t>2+2+2</t>
  </si>
  <si>
    <t>5956122120</t>
  </si>
  <si>
    <t>Železniční svršek-kolejnicové podpory Pražec dřevěný výhybkový dub skupina 4 4600x260x150</t>
  </si>
  <si>
    <t>-382347348</t>
  </si>
  <si>
    <t>KV č.18,17 p.č.115</t>
  </si>
  <si>
    <t>KV č.14,13,12 p.č.60</t>
  </si>
  <si>
    <t>5956122125</t>
  </si>
  <si>
    <t>Železniční svršek-kolejnicové podpory Pražec dřevěný výhybkový dub skupina 4 4700x260x150</t>
  </si>
  <si>
    <t>-2114108474</t>
  </si>
  <si>
    <t>KV č.14,13,12 p.č.61</t>
  </si>
  <si>
    <t>5958128010</t>
  </si>
  <si>
    <t>Železniční svršek-upevňovadla Komplety ŽS 4 (šroub RS 1, matice M 24, podložka Fe6, svěrka ŽS4)</t>
  </si>
  <si>
    <t>338862457</t>
  </si>
  <si>
    <t>(329,501-329,211)*1840*4</t>
  </si>
  <si>
    <t>1,600</t>
  </si>
  <si>
    <t>(329,414-329,267)*1840*4</t>
  </si>
  <si>
    <t>2,080</t>
  </si>
  <si>
    <t>-20*4*2</t>
  </si>
  <si>
    <t>(329,225-329,098)*1840*4</t>
  </si>
  <si>
    <t>1,280</t>
  </si>
  <si>
    <t>(329,169-329,042)*1840*4</t>
  </si>
  <si>
    <t>0,022*1840*4</t>
  </si>
  <si>
    <t>0,012*1840*4</t>
  </si>
  <si>
    <t>0,010*1840*4</t>
  </si>
  <si>
    <t>2,400</t>
  </si>
  <si>
    <t>0,025*1840*4</t>
  </si>
  <si>
    <t>5958125010</t>
  </si>
  <si>
    <t>Železniční svršek-upevňovadla Komplety s antikorozní úpravou ŽS 4 (svěrka ŽS4, šroub RS 1, matice M24, podložka Fe6)</t>
  </si>
  <si>
    <t>-297764437</t>
  </si>
  <si>
    <t>20*4*2</t>
  </si>
  <si>
    <t>1224022075</t>
  </si>
  <si>
    <t>(329,501-329,211)*1840*2</t>
  </si>
  <si>
    <t>0,800</t>
  </si>
  <si>
    <t>(329,414-329,267)*1840*2</t>
  </si>
  <si>
    <t>1,040</t>
  </si>
  <si>
    <t>(329,225-329,098)*1840*2</t>
  </si>
  <si>
    <t>0,640</t>
  </si>
  <si>
    <t>(329,169-329,042)*1840*2</t>
  </si>
  <si>
    <t>0,022*1840*2</t>
  </si>
  <si>
    <t>0,012*1840*2</t>
  </si>
  <si>
    <t>0,010*1840*2</t>
  </si>
  <si>
    <t>1,200</t>
  </si>
  <si>
    <t>0,025*1840*2</t>
  </si>
  <si>
    <t>653099841</t>
  </si>
  <si>
    <t>94*8</t>
  </si>
  <si>
    <t>43*16</t>
  </si>
  <si>
    <t>1709231920</t>
  </si>
  <si>
    <t>1440</t>
  </si>
  <si>
    <t>-1051200484</t>
  </si>
  <si>
    <t>94*2</t>
  </si>
  <si>
    <t>43*4</t>
  </si>
  <si>
    <t>1872777089</t>
  </si>
  <si>
    <t>270*2</t>
  </si>
  <si>
    <t>170*2</t>
  </si>
  <si>
    <t>140*4</t>
  </si>
  <si>
    <t>1593363863</t>
  </si>
  <si>
    <t>250*1,8</t>
  </si>
  <si>
    <t>154*1,8</t>
  </si>
  <si>
    <t>248*1,8</t>
  </si>
  <si>
    <t>576,590*1,8</t>
  </si>
  <si>
    <t>292,235*1,8</t>
  </si>
  <si>
    <t>252,490*1,8</t>
  </si>
  <si>
    <t>38,710*1,8</t>
  </si>
  <si>
    <t xml:space="preserve">za v.č.11 SK5a </t>
  </si>
  <si>
    <t>7,650*1,8</t>
  </si>
  <si>
    <t>34,005*1,8</t>
  </si>
  <si>
    <t>18,475*1,8</t>
  </si>
  <si>
    <t>15,415*1,8</t>
  </si>
  <si>
    <t>-1454361263</t>
  </si>
  <si>
    <t>16*2*2</t>
  </si>
  <si>
    <t>11*2*2</t>
  </si>
  <si>
    <t>8*4*2</t>
  </si>
  <si>
    <t>7499700170</t>
  </si>
  <si>
    <t>Trakční vedení Konstrukční prvky trakčního vedení Svorka se šroubem pro ukolejnění</t>
  </si>
  <si>
    <t>128</t>
  </si>
  <si>
    <t>-1170055310</t>
  </si>
  <si>
    <t>-472427097</t>
  </si>
  <si>
    <t>Pp od v.č.18-328,984</t>
  </si>
  <si>
    <t>(329566-328984)*2</t>
  </si>
  <si>
    <t>Lp od v.č.17-328,960</t>
  </si>
  <si>
    <t>(329479-328960)*2</t>
  </si>
  <si>
    <t>5905035120</t>
  </si>
  <si>
    <t>Výměna KL malou těžící mechanizací včetně lavičky lože zapuštěné. Poznámka: 1. V cenách jsou započteny náklady na odtěžení KL s použitím minirypadla, rozprostření výzisku na terén nebo naložení na dopravní prostředek, přehození kameniva, úprava KL do profilu a jeho případné snížení pod patou kolejnice. U výměny KL v celém profilu je v ceně započteno případné uvolnění, posun a dotažení pražce.2. V cenách nejsou obsaženy náklady na podbití pražce, dodávku a doplnění kameniva.</t>
  </si>
  <si>
    <t>-1018918572</t>
  </si>
  <si>
    <t>141*2</t>
  </si>
  <si>
    <t>88*2</t>
  </si>
  <si>
    <t>70*4</t>
  </si>
  <si>
    <t>(329501-329211)*4*0,55-534*0,115</t>
  </si>
  <si>
    <t>(329414-329267)*4*0,55-271*0,115</t>
  </si>
  <si>
    <t>(329225-329098)*4*0,55-234*0,115</t>
  </si>
  <si>
    <t>(329169-329042)*4*0,55-234*0,115</t>
  </si>
  <si>
    <t>25*3,2*0,55-46*0,115</t>
  </si>
  <si>
    <t>5*3,2*0,55-10*0,115</t>
  </si>
  <si>
    <t>22*3,2*0,55-41*0,115</t>
  </si>
  <si>
    <t>12*3,2*0,55-23*0,115</t>
  </si>
  <si>
    <t>10*3,2*0,55-19*0,115</t>
  </si>
  <si>
    <t>5905105040</t>
  </si>
  <si>
    <t>Doplnění KL kamenivem souvisle strojně ve výhybce. Poznámka: 1. V cenách jsou započteny náklady na doplnění kameniva ojediněle ručně vidlemi a/nebo souvisle strojně z výsypných vozů případně nakladačem.2. V cenách nejsou obsaženy náklady na dodávku kameniva.</t>
  </si>
  <si>
    <t>-1436867187</t>
  </si>
  <si>
    <t>282</t>
  </si>
  <si>
    <t>176</t>
  </si>
  <si>
    <t>280</t>
  </si>
  <si>
    <t>576,590</t>
  </si>
  <si>
    <t>292,235</t>
  </si>
  <si>
    <t>252,490</t>
  </si>
  <si>
    <t>38,710</t>
  </si>
  <si>
    <t>7,650</t>
  </si>
  <si>
    <t>34,005</t>
  </si>
  <si>
    <t>18,475</t>
  </si>
  <si>
    <t>15,415</t>
  </si>
  <si>
    <t>5905110020</t>
  </si>
  <si>
    <t>Snížení KL pod patou kolejnice ve výhybce. Poznámka: 1. V cenách jsou započteny náklady na snížení KL pod patrou kolejnice ručně vidlemi.2. V cenách nejsou obsaženy náklady na doplnění a dodávku kameniva.</t>
  </si>
  <si>
    <t>-131071701</t>
  </si>
  <si>
    <t>97,230*2</t>
  </si>
  <si>
    <t>62,391*2</t>
  </si>
  <si>
    <t>49,846*4</t>
  </si>
  <si>
    <t>389815947</t>
  </si>
  <si>
    <t>5906030030</t>
  </si>
  <si>
    <t>Ojedinělá výměna pražce současně s výměnou nebo čištěním KL pražec dřevěný výhybkový délky do 3 m. Poznámka: 1. V cenách jsou započteny náklady na demontáž upevňovadel, výměnu a podbití pražce, montáž upevňovadel a ošetření součástí mazivem. U nevystrojených a výhybkových pražců dřevěných vrtání otvorů pro vrtule.2. V cenách nejsou obsaženy náklady na odstranění KL, rozrušení lavičky, úpravu KL do profilu, snížení KL pod patou kolejnice, doplnění kameniva, dodávku materiálu, dopravu výzisku na skládku a skládkovné.</t>
  </si>
  <si>
    <t>1480086561</t>
  </si>
  <si>
    <t>5906030050</t>
  </si>
  <si>
    <t>Ojedinělá výměna pražce současně s výměnou nebo čištěním KL pražec dřevěný výhybkový délky přes 4 do 5 m. Poznámka: 1. V cenách jsou započteny náklady na demontáž upevňovadel, výměnu a podbití pražce, montáž upevňovadel a ošetření součástí mazivem. U nevystrojených a výhybkových pražců dřevěných vrtání otvorů pro vrtule.2. V cenách nejsou obsaženy náklady na odstranění KL, rozrušení lavičky, úpravu KL do profilu, snížení KL pod patou kolejnice, doplnění kameniva, dodávku materiálu, dopravu výzisku na skládku a skládkovné.</t>
  </si>
  <si>
    <t>-1898119037</t>
  </si>
  <si>
    <t xml:space="preserve">KV č.18,17 </t>
  </si>
  <si>
    <t>9+9</t>
  </si>
  <si>
    <t>KV č.16,15</t>
  </si>
  <si>
    <t xml:space="preserve">KV č.14,13,12 </t>
  </si>
  <si>
    <t>5+5+5</t>
  </si>
  <si>
    <t>-151999517</t>
  </si>
  <si>
    <t>-1144733656</t>
  </si>
  <si>
    <t>142</t>
  </si>
  <si>
    <t>5907010060</t>
  </si>
  <si>
    <t>Výměna LISŮ tv. R65 rozdělení "e". Poznámka: 1. V cenách jsou započteny náklady na demontáž upevňovadel, výměnu LISU, montáž upevňovadel, případnou úpravu dilatačních spár, zřízení nebo demontáž prozatímních styků a ošetření součástí mazivem.2. V cenách nejsou započteny náklady na dělení kolejnic, zřízení svaru, demontáž nebo montáž styků.</t>
  </si>
  <si>
    <t>-701225824</t>
  </si>
  <si>
    <t>5907015405</t>
  </si>
  <si>
    <t>Ojedinělá výměna kolejnic současně s výměnou kompletů a pryžové podložky tv. R65 rozdělení "e". Poznámka: 1. V cenách jsou započteny náklady na demontáž upevňovadel, výměnu kolejnic, dílů a součástí, úpravu dilatačních spár, pryžových podložek, montáž upevňovadel, zřízení nebo demontáž prozatímních styků a ošetření součástí mazivem.2. V cenách nejsou započteny náklady na dělení kolejnic, zřízení svaru, demontáž nebo montáž styků.</t>
  </si>
  <si>
    <t>839754210</t>
  </si>
  <si>
    <t>za v.č.11 SK5a přechodové kolejnice</t>
  </si>
  <si>
    <t>5907020405</t>
  </si>
  <si>
    <t>Souvislá výměna kolejnic současně s výměnou kompletů a pryžové podložky tv. R65 rozdělení "e". Poznámka: 1. V cenách jsou započteny náklady na demontáž upevňovadel, výměnu kolejnic, dílů a součástí, montáž upevňovadel, úpravu dilatačních spár, pryžových podložek, zřízení nebo demontáž prozatímních styků a ošetření součástí mazivem.2. V cenách nejsou započteny náklady na dělení kolejnic, zřízení svaru, demontáž nebo montáž styků.</t>
  </si>
  <si>
    <t>130070587</t>
  </si>
  <si>
    <t>1091771417</t>
  </si>
  <si>
    <t>234</t>
  </si>
  <si>
    <t>5907050030</t>
  </si>
  <si>
    <t>Dělení kolejnic řezáním nebo rozbroušením tv. A. Poznámka: 1. V cenách jsou započteny náklady na manipulaci podložení, označení a provedení řezu kolejnice.</t>
  </si>
  <si>
    <t>957444584</t>
  </si>
  <si>
    <t>5907050130</t>
  </si>
  <si>
    <t>Dělení kolejnic kyslíkem tv. A. Poznámka: 1. V cenách jsou započteny náklady na manipulaci podložení, označení a provedení řezu kolejnice.</t>
  </si>
  <si>
    <t>1086213742</t>
  </si>
  <si>
    <t>v.č.11</t>
  </si>
  <si>
    <t>5907055020</t>
  </si>
  <si>
    <t>Vrtání kolejnic otvor o průměru přes 10 do 23 mm. Poznámka: 1. V cenách jsou započteny náklady na manipulaci podložení, označení a provedení vrtu ve stojině kolejnice.</t>
  </si>
  <si>
    <t>1410197783</t>
  </si>
  <si>
    <t>v.č.18,17,16,15,14,13,12,11</t>
  </si>
  <si>
    <t>5909041010</t>
  </si>
  <si>
    <t>Úprava GPK výhybky směrové a výškové uspořádání pražce dřevěné nebo ocelové. Poznámka: 1. V cenách jsou započteny náklady na nasazení strojní linky pro úpravu směrového a výškového uspořádání ASP metodou zmenšování chyb a úpravu KL pluhem včetně měření mezních stavebních odchylek dle ČSN, měření techologických veličin a předání tištěných výstupů objednateli.2. V cenách nejsou obsaženy náklady doplnění a dodávku kameniva a snížení KL pod patou kolejnice.</t>
  </si>
  <si>
    <t>-1274974553</t>
  </si>
  <si>
    <t>5909042010</t>
  </si>
  <si>
    <t>Přesná úprava GPK výhybky směrové a výškové uspořádání pražce dřevěné nebo ocelové. Poznámka: 1. V cenách jsou započteny náklady na úpravu směrového a výškového uspořádání strojní linkou ASP s přesným zaměřením její prostorové polohy, úpravu KL pluhem a měření mezních stavebních odchylek dle ČSN, měření techologických veličin a předání tištěných výstupů objednateli.2. V cenách nejsou obsaženy náklady na zaměření APK, doplnění a dodávku kameniva a snížení KL pod patou kolejnice.</t>
  </si>
  <si>
    <t>-2105204186</t>
  </si>
  <si>
    <t>5909045015R</t>
  </si>
  <si>
    <t>Hutnění kolejového lože výhybky nově zřízeného nebo čistého.</t>
  </si>
  <si>
    <t>54551379</t>
  </si>
  <si>
    <t>5909050030</t>
  </si>
  <si>
    <t>Stabilizace kolejového lože výhybky nově zřízeného nebo čistého. Poznámka: 1. V cenách jsou započteny náklady na stabilizaci v režimu s řízeným (konstantním) poklesem včetně měření a předání tištěných výstupů.</t>
  </si>
  <si>
    <t>-52817019</t>
  </si>
  <si>
    <t>5910015220R</t>
  </si>
  <si>
    <t>Odtavovací stykové svařování mobilní svářečkou kolejnic nových délky do 150 m tv. R65. Poznámka: 1. V cenách jsou započteny náklady na vybrání kameniva z mezipražcového prostoru, broušení kontaktních ploch, přisunutí kolejnice na svar, vyrovnání a svaření kolejnic, seříznutí svarového výronku v celém profilu kolejnice, obroušení pojížděných ploch, vizuální prohlídka, měření geometrie svaru a vedení výrobní dokumentace. 2. V cenách nejsou obsaženy náklady na kontrolu svaru ultrazvukem, podbití pražců a demontáž styku.</t>
  </si>
  <si>
    <t>-1997611766</t>
  </si>
  <si>
    <t>(329501-329211)/25*2</t>
  </si>
  <si>
    <t>-1,200</t>
  </si>
  <si>
    <t>(329414-329267)/25*2</t>
  </si>
  <si>
    <t>-1,760</t>
  </si>
  <si>
    <t>(329225-329098)/25*2</t>
  </si>
  <si>
    <t>-0,160</t>
  </si>
  <si>
    <t>(329169-329042)/25*2</t>
  </si>
  <si>
    <t>5910020120</t>
  </si>
  <si>
    <t>Svařování kolejnic termitem plný předehřev standardní spára svar jednotlivý tv. R65.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</si>
  <si>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2015409916</t>
  </si>
  <si>
    <t>18*2</t>
  </si>
  <si>
    <t>14*2</t>
  </si>
  <si>
    <t>14*4</t>
  </si>
  <si>
    <t>Lisy</t>
  </si>
  <si>
    <t>26*2</t>
  </si>
  <si>
    <t>5910020140</t>
  </si>
  <si>
    <t>Svařování kolejnic termitem plný předehřev standardní spára svar jednotlivý tv. A. Poznámka: 1. V cenách jsou započteny náklady na vybrání kameniva z mezipražcového prostoru, demontáž upevňovadel, směrové a výškové vyrovnání kolejnic, provedení svaru, montáž upevňovadel, vizuální kontrola, měření geometrie svaru.2. V cenách nejsou obsaženy náklady na kontrolu svaru ultrazvukem, podbití pražců a demontáž styku.</t>
  </si>
  <si>
    <t>-1672090126</t>
  </si>
  <si>
    <t>5910035120</t>
  </si>
  <si>
    <t>Dosažení dovolené upínací teploty v BK prodloužením kolejnicového pásu ve výhybce tv. R65. Poznámka: 1. V cenách jsou započteny náklady na montáž a demontáž napínacího zařízení nebo ohřevu kolejnic a udržování potřebného prodloužení kolejnicového pásu. 2. V cenách nejsou obsaženy náklady na demontáž upevňovadel a kolejnicových spojek.</t>
  </si>
  <si>
    <t>639525894</t>
  </si>
  <si>
    <t>229048139</t>
  </si>
  <si>
    <t>-561084019</t>
  </si>
  <si>
    <t>5910050010</t>
  </si>
  <si>
    <t>Umožnění volné dilatace dílů výhybek demontáž upevňovadel výhybka I. generace. Poznámka: 1. V cenách jsou započteny náklady na uvolnění dílů výhybky a jejich rovnoměrné prodloužení nebo zkrácení.2. V cenách nejsou obsaženy náklady na demontáž spojek.</t>
  </si>
  <si>
    <t>-1151451005</t>
  </si>
  <si>
    <t>5910050110</t>
  </si>
  <si>
    <t>Umožnění volné dilatace dílů výhybek montáž upevňovadel výhybka I. generace. Poznámka: 1. V cenách jsou započteny náklady na uvolnění dílů výhybky a jejich rovnoměrné prodloužení nebo zkrácení.2. V cenách nejsou obsaženy náklady na demontáž spojek.</t>
  </si>
  <si>
    <t>760719354</t>
  </si>
  <si>
    <t>5911005210</t>
  </si>
  <si>
    <t>Válečková stolička jazyka nadzvedávací montáž s upevněním na patu kolejnice. Poznámka: 1. V cenách jsou započteny náklady na provedení, nastavení funkčnosti stabilizátoru a ošetření součástí mazivem.2. V cenách nejsou obsaženy náklady na dodávku materiálu.</t>
  </si>
  <si>
    <t>-213467582</t>
  </si>
  <si>
    <t>5911629030</t>
  </si>
  <si>
    <t>Montáž jednoduché výhybky na úložišti dřevěné pražce soustavy R65. Poznámka: 1. V cenách jsou započteny náklady na zřízení montážní plochy, manipulaci, nanesení součástí, montáž podle montážního plánu, přezkoušení doléhání jazyků a ošetření kluzných částí výhybky mazivem. Demontáž součástí před položením.2. V cenách nejsou obsaženy náklady na dodávku materiálu.</t>
  </si>
  <si>
    <t>-96234221</t>
  </si>
  <si>
    <t>5911655030</t>
  </si>
  <si>
    <t>Demontáž jednoduché výhybky na úložišti dřevěné pražce soustavy R65. Poznámka: 1. V cenách jsou započteny náklady na demontáž do součástí, manipulaci, naložení na dopravní prostředek a uložení vyzískaného materiálu na úložišti.</t>
  </si>
  <si>
    <t>-1230852730</t>
  </si>
  <si>
    <t>v.č.14,13,12</t>
  </si>
  <si>
    <t>49,846*3</t>
  </si>
  <si>
    <t>5911655060</t>
  </si>
  <si>
    <t>Demontáž jednoduché výhybky na úložišti dřevěné pražce soustavy A. Poznámka: 1. V cenách jsou započteny náklady na demontáž do součástí, manipulaci, naložení na dopravní prostředek a uložení vyzískaného materiálu na úložišti.</t>
  </si>
  <si>
    <t>1176188158</t>
  </si>
  <si>
    <t>48,700</t>
  </si>
  <si>
    <t>5999010030</t>
  </si>
  <si>
    <t>Vyjmutí a snesení konstrukcí nebo dílů hmotnosti přes 20 t. Poznámka: 1. V cenách jsou započteny náklady na manipulaci vyjmutí a snesení zdvihacím prostředkem, naložení, složení, přeprava v místě technologické manipulace. Položka obsahuje náklady na práce v blízkosti trakčního vedení.</t>
  </si>
  <si>
    <t>728583414</t>
  </si>
  <si>
    <t>35,120*2</t>
  </si>
  <si>
    <t>25,900*2</t>
  </si>
  <si>
    <t>19,550*3</t>
  </si>
  <si>
    <t>13,560</t>
  </si>
  <si>
    <t>(329501-329211)*0,665</t>
  </si>
  <si>
    <t>(329414-329267)*0,665</t>
  </si>
  <si>
    <t>(329225-329098)*0,665</t>
  </si>
  <si>
    <t>(329169-329042)*0,665</t>
  </si>
  <si>
    <t>5999015030</t>
  </si>
  <si>
    <t>Vložení konstrukcí nebo dílů hmotnosti přes 20 t. Poznámka: 1. V cenách jsou započteny náklady na vložení konstrukce podle technologického postupu, přeprava v místě technologické manipulace. Položka obsahuje náklady na práce v blízkosti trakčního vedení.</t>
  </si>
  <si>
    <t>1322127528</t>
  </si>
  <si>
    <t>-18683679</t>
  </si>
  <si>
    <t>78722060</t>
  </si>
  <si>
    <t>665334695</t>
  </si>
  <si>
    <t>-115356262</t>
  </si>
  <si>
    <t>skládka výzisk z výměny KL</t>
  </si>
  <si>
    <t>4318,875</t>
  </si>
  <si>
    <t>0,998</t>
  </si>
  <si>
    <t>Doprava dodávek zhotovitele, dodávek objednatele nebo výzisku mechanizací přes 3,5 t sypanin do 60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</si>
  <si>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-566341628</t>
  </si>
  <si>
    <t>9,705</t>
  </si>
  <si>
    <t>4164,075+172</t>
  </si>
  <si>
    <t>válečkové stoličky a lanová propojení</t>
  </si>
  <si>
    <t>0,936+0,204</t>
  </si>
  <si>
    <t>-748324981</t>
  </si>
  <si>
    <t>16,777</t>
  </si>
  <si>
    <t>-208712264</t>
  </si>
  <si>
    <t>81,339</t>
  </si>
  <si>
    <t>Doprava dodávek zhotovitele, dodávek objednatele nebo výzisku mechanizací přes 3,5 t objemnějšího kusového materiálu do 350 km Poznámka: V cenách jsou započteny náklady přepravu materiálu ze skladů nebo skládek výrobce nebo dodavatele nebo z vlastních zásob objednatele na místo technologické manipulace včetně složení. Ceny jsou určeny i pro dopravu výzisku do skladu, úložiště nebo na skládku včetně vyložení.Ceny jsou určeny pro dopravu silničními i kolejovými vozidly.V ceně jsou započteny i náklady na zpáteční cestu dopravního prostředku. V případě, že vozidlo jede jednosměrně (okružně), uvažuje se poloviční vzdálenost z celkově ujeté trasy. Měrnou jednotkou je t přepravovaného materiálu.</t>
  </si>
  <si>
    <t>181481419</t>
  </si>
  <si>
    <t>nové kolejnice a LISY</t>
  </si>
  <si>
    <t>110,076+6,696</t>
  </si>
  <si>
    <t>nové výhybky</t>
  </si>
  <si>
    <t>180,688</t>
  </si>
  <si>
    <t>Poplatek za uložení suti nebo hmot na oficiální skládku Poznámka: V cenách jsou započteny náklady na uložení stavebního odpadu na oficiální skládku.</t>
  </si>
  <si>
    <t>41482486</t>
  </si>
  <si>
    <t>výzisk z výměny KL</t>
  </si>
  <si>
    <t>2399,375*1,8</t>
  </si>
  <si>
    <t>1501313874</t>
  </si>
  <si>
    <t>Poplatek za likvidaci plastových součástí Poznámka: V cenách jsou započteny náklady na uložení stavebního odpadu na oficiální skládku.</t>
  </si>
  <si>
    <t>1323864928</t>
  </si>
  <si>
    <t>03 - Přeprava strojů</t>
  </si>
  <si>
    <t>9903100200</t>
  </si>
  <si>
    <t xml:space="preserve">Přeprava mechanizace na místo prováděných prací o hmotnosti do 12 t do 200 km Poznámka: Ceny jsou určeny pro dopravu mechanizmů na místo prováděných prací po silnici i po kolejích.V ceně jsou započteny i náklady na zpáteční cestu dopravního prostředku. Měrnou jednotkou je kus přepravovaného stroje. </t>
  </si>
  <si>
    <t>-388182391</t>
  </si>
  <si>
    <t>řezačka asfaltu</t>
  </si>
  <si>
    <t>válec</t>
  </si>
  <si>
    <t>vibrační deska</t>
  </si>
  <si>
    <t>9903200200</t>
  </si>
  <si>
    <t xml:space="preserve">Přeprava mechanizace na místo prováděných prací o hmotnosti přes 12 t do 200 km Poznámka: Ceny jsou určeny pro dopravu mechanizmů na místo prováděných prací po silnici i po kolejích.V ceně jsou započteny i náklady na zpáteční cestu dopravního prostředku. Měrnou jednotkou je kus přepravovaného stroje. </t>
  </si>
  <si>
    <t>1226713563</t>
  </si>
  <si>
    <t>dvoucestný bagr</t>
  </si>
  <si>
    <t>ASP</t>
  </si>
  <si>
    <t>ASP výhybková</t>
  </si>
  <si>
    <t>DGS</t>
  </si>
  <si>
    <t>SSP</t>
  </si>
  <si>
    <t>strojní čistička</t>
  </si>
  <si>
    <t>SUM</t>
  </si>
  <si>
    <t>LOKO traktor</t>
  </si>
  <si>
    <t>PRSM</t>
  </si>
  <si>
    <t>04 - VRN</t>
  </si>
  <si>
    <t>011403000</t>
  </si>
  <si>
    <t>Průzkum výskytu škodlivin kontaminace kameniva ropnými látkami</t>
  </si>
  <si>
    <t>959201251</t>
  </si>
  <si>
    <t>013002000</t>
  </si>
  <si>
    <t>Projektové práce</t>
  </si>
  <si>
    <t>-1616901020</t>
  </si>
  <si>
    <t>návh BK, schválení BK, provedení BK</t>
  </si>
  <si>
    <t>geodetické zaměření před provedení prací</t>
  </si>
  <si>
    <t>030003004</t>
  </si>
  <si>
    <t>Zařízení a vybavení staveniště při velikosti nákladů přes 20 mil. Kč</t>
  </si>
  <si>
    <t>23983289</t>
  </si>
  <si>
    <t>zabezpečení staveniště</t>
  </si>
  <si>
    <t>040001000</t>
  </si>
  <si>
    <t>Inženýrská činnost</t>
  </si>
  <si>
    <t>hod</t>
  </si>
  <si>
    <t>1603091019</t>
  </si>
  <si>
    <t>Vytyčení sítí</t>
  </si>
  <si>
    <t>072002011</t>
  </si>
  <si>
    <t>Výluka silničního provozu se zajištěním objížďky</t>
  </si>
  <si>
    <t>-1820898072</t>
  </si>
  <si>
    <t>P3602; P3603; P3604; P3605; P3607; P3608; P3609</t>
  </si>
  <si>
    <t>7*2</t>
  </si>
  <si>
    <t>05 - DSPS</t>
  </si>
  <si>
    <t>1434014431</t>
  </si>
  <si>
    <t>geodetické zaměření po provedení prací</t>
  </si>
  <si>
    <t>Struktura údajů, formát souboru a metodika pro zpracování</t>
  </si>
  <si>
    <t>Struktura</t>
  </si>
  <si>
    <t>Soubor je složen ze záložky Rekapitulace stavby a záložek s názvem soupisu prací pro jednotlivé objekty ve formátu XLSX. Každá ze záložek přitom obsahuje</t>
  </si>
  <si>
    <t>ještě samostatné sestavy vymezené orámovaním a nadpisem sestavy.</t>
  </si>
  <si>
    <r>
      <rPr>
        <rFont val="Trebuchet MS"/>
        <charset val="238"/>
        <i val="1"/>
        <color auto="1"/>
        <sz val="9"/>
        <scheme val="none"/>
      </rPr>
      <t xml:space="preserve">Rekapitulace stavby </t>
    </r>
    <r>
      <rPr>
        <rFont val="Trebuchet MS"/>
        <charset val="238"/>
        <color auto="1"/>
        <sz val="9"/>
        <scheme val="none"/>
      </rPr>
      <t>obsahuje sestavu Rekapitulace stavby a Rekapitulace objektů stavby a soupisů prací.</t>
    </r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</si>
  <si>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stavby</t>
    </r>
    <r>
      <rPr>
        <rFont val="Trebuchet MS"/>
        <charset val="238"/>
        <color auto="1"/>
        <sz val="9"/>
        <scheme val="none"/>
      </rPr>
      <t xml:space="preserve"> jsou uvedeny informace identifikující předmět veřejné zakázky na stavební práce, KSO, CC-CZ, CZ-CPV, CZ-CPA a rekapitulaci </t>
    </r>
  </si>
  <si>
    <t>celkové nabídkové ceny uchazeče.</t>
  </si>
  <si>
    <r>
      <t xml:space="preserve">V sestavě </t>
    </r>
    <r>
      <rPr>
        <rFont val="Trebuchet MS"/>
        <charset val="238"/>
        <b val="1"/>
        <color auto="1"/>
        <sz val="9"/>
        <scheme val="none"/>
      </rPr>
      <t>Rekapitulace objektů stavby a soupisů prací</t>
    </r>
    <r>
      <rPr>
        <rFont val="Trebuchet MS"/>
        <charset val="238"/>
        <color auto="1"/>
        <sz val="9"/>
        <scheme val="none"/>
      </rPr>
      <t xml:space="preserve"> je uvedena rekapitulace stavebních objektů, inženýrských objektů, provozních souborů,</t>
    </r>
  </si>
  <si>
    <t>vedlejších a ostatních nákladů a ostatních nákladů s rekapitulací nabídkové ceny za jednotlivé soupisy prací. Na základě údaje Typ je možné</t>
  </si>
  <si>
    <t>identifikovat, zda se jedná o objekt nebo soupis prací pro daný objekt:</t>
  </si>
  <si>
    <t>Stavební objekt pozemní</t>
  </si>
  <si>
    <t>ING</t>
  </si>
  <si>
    <t>Stavební objekt inženýrský</t>
  </si>
  <si>
    <t>PRO</t>
  </si>
  <si>
    <t>Provozní soubor</t>
  </si>
  <si>
    <t>VON</t>
  </si>
  <si>
    <t>Vedlejší a ostatní náklady</t>
  </si>
  <si>
    <t>Soupis prací pro daný typ objektu</t>
  </si>
  <si>
    <r>
      <rPr>
        <rFont val="Trebuchet MS"/>
        <charset val="238"/>
        <i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pro jednotlivé objekty obsahuje sestavy Krycí list soupisu, Rekapitulace členění soupisu prací, Soupis prací. Za soupis prací může být považován</t>
    </r>
  </si>
  <si>
    <t>i objekt stavby v případě, že neobsahuje podřízenou zakázku.</t>
  </si>
  <si>
    <r>
      <rPr>
        <rFont val="Trebuchet MS"/>
        <charset val="238"/>
        <b val="1"/>
        <color auto="1"/>
        <sz val="9"/>
        <scheme val="none"/>
      </rPr>
      <t>Krycí list soupisu</t>
    </r>
    <r>
      <rPr>
        <rFont val="Trebuchet MS"/>
        <charset val="238"/>
        <color auto="1"/>
        <sz val="9"/>
        <scheme val="none"/>
      </rPr>
      <t xml:space="preserve"> obsahuje rekapitulaci informací o předmětu veřejné zakázky ze sestavy Rekapitulace stavby, informaci o zařazení objektu do KSO, </t>
    </r>
  </si>
  <si>
    <t>CC-CZ, CZ-CPV, CZ-CPA a rekapitulaci celkové nabídkové ceny uchazeče za aktuální soupis prací.</t>
  </si>
  <si>
    <r>
      <rPr>
        <rFont val="Trebuchet MS"/>
        <charset val="238"/>
        <b val="1"/>
        <color auto="1"/>
        <sz val="9"/>
        <scheme val="none"/>
      </rPr>
      <t>Rekapitulace členění soupisu prací</t>
    </r>
    <r>
      <rPr>
        <rFont val="Trebuchet MS"/>
        <charset val="238"/>
        <color auto="1"/>
        <sz val="9"/>
        <scheme val="none"/>
      </rPr>
      <t xml:space="preserve"> obsahuje rekapitulaci soupisu prací ve všech úrovních členění soupisu tak, jak byla tato členění použita (např. </t>
    </r>
  </si>
  <si>
    <t>stavební díly, funkční díly, případně jiné členění) s rekapitulací nabídkové ceny.</t>
  </si>
  <si>
    <r>
      <rPr>
        <rFont val="Trebuchet MS"/>
        <charset val="238"/>
        <b val="1"/>
        <color auto="1"/>
        <sz val="9"/>
        <scheme val="none"/>
      </rPr>
      <t xml:space="preserve">Soupis prací </t>
    </r>
    <r>
      <rPr>
        <rFont val="Trebuchet MS"/>
        <charset val="238"/>
        <color auto="1"/>
        <sz val="9"/>
        <scheme val="none"/>
      </rPr>
      <t>obsahuje položky veškerých stavebních nebo montážních prací, dodávek materiálů a služeb nezbytných pro zhotovení stavebního objektu,</t>
    </r>
  </si>
  <si>
    <t>inženýrského objektu, provozního souboru, vedlejších a ostatních nákladů.</t>
  </si>
  <si>
    <t>Pro položky soupisu prací se zobrazují následující informace:</t>
  </si>
  <si>
    <t>Pořadové číslo položky v aktuálním soupisu</t>
  </si>
  <si>
    <t>TYP</t>
  </si>
  <si>
    <t xml:space="preserve">Typ položky: K - konstrukce, M - materiál, PP - plný popis, PSC - poznámka k souboru cen,  P - poznámka k položce, VV - výkaz výměr</t>
  </si>
  <si>
    <t>Kód položky</t>
  </si>
  <si>
    <t>Zkrácený popis položky</t>
  </si>
  <si>
    <t>Měrná jednotka položky</t>
  </si>
  <si>
    <t>Množství v měrné jednotce</t>
  </si>
  <si>
    <t>J.cena</t>
  </si>
  <si>
    <t xml:space="preserve">Jednotková cena položky. Zadaní může obsahovat namísto J.ceny sloupce J.materiál a J.montáž, jejichž součet definuje </t>
  </si>
  <si>
    <t>J.cenu položky.</t>
  </si>
  <si>
    <t xml:space="preserve">Cena celkem </t>
  </si>
  <si>
    <t>Celková cena položky daná jako součin množství a j.ceny</t>
  </si>
  <si>
    <t>Příslušnost položky do cenové soustavy</t>
  </si>
  <si>
    <t>Ke každé položce soupisu prací se na samostatných řádcích může zobrazovat:</t>
  </si>
  <si>
    <t>Plný popis položky</t>
  </si>
  <si>
    <t>Poznámka k souboru cen a poznámka zadavatele</t>
  </si>
  <si>
    <t>Výkaz výměr</t>
  </si>
  <si>
    <t>Pokud je k řádku výkazu výměr evidovaný údaj ve sloupci Kód, jedná se o definovaný odkaz, na který se může odvolávat výkaz výměr z jiné položky.</t>
  </si>
  <si>
    <t xml:space="preserve">Metodika pro zpracování </t>
  </si>
  <si>
    <t>Jednotlivé sestavy jsou v souboru provázány. Editovatelné pole jsou zvýrazněny žlutým podbarvením, ostatní pole neslouží k editaci a nesmí být jakkoliv</t>
  </si>
  <si>
    <t>modifikovány.</t>
  </si>
  <si>
    <t xml:space="preserve">Uchazeč je pro podání nabídky povinen vyplnit žlutě podbarvená pole: </t>
  </si>
  <si>
    <t xml:space="preserve">Pole Uchazeč v sestavě Rekapitulace stavby - zde uchazeč vyplní svůj název (název subjektu) </t>
  </si>
  <si>
    <t>Pole IČ a DIČ v sestavě Rekapitulace stavby - zde uchazeč vyplní svoje IČ a DIČ</t>
  </si>
  <si>
    <t>Datum v sestavě Rekapitulace stavby - zde uchazeč vyplní datum vytvoření nabídky</t>
  </si>
  <si>
    <t>J.cena = jednotková cena v sestavě Soupis prací o maximálním počtu desetinných míst uvedených v poli</t>
  </si>
  <si>
    <t>- pokud sestavy soupisů prací obsahují pole J.cena, musí být všechna tato pole vyplněna nenulovými kladnými číslicemi</t>
  </si>
  <si>
    <t>Poznámka - nepovinný údaj pro položku soupisu</t>
  </si>
  <si>
    <t>V případě, že sestavy soupisů prací neobsahují pole J.cena, potom ve všech soupisech prací obsahují pole:</t>
  </si>
  <si>
    <t xml:space="preserve"> - J.materiál - jednotková cena materiálu </t>
  </si>
  <si>
    <t xml:space="preserve"> - J.montáž - jednotková cena montáže</t>
  </si>
  <si>
    <t>Uchazeč je v tomto případě povinen vyplnit všechna pole J.materiál a pole J.montáž nenulovými kladnými číslicemi. V případech, kdy položka</t>
  </si>
  <si>
    <t>neobsahuje žádný materiál je přípustné, aby pole J.materiál bylo vyplněno nulou. V případech, kdy položka neobsahuje žádnou montáž je přípustné,</t>
  </si>
  <si>
    <t>aby pole J.montáž bylo vyplněno nulou. Není však přípustné, aby obě pole - J.materiál, J.Montáž byly u jedné položky vyplněny nulou.</t>
  </si>
  <si>
    <t>Název</t>
  </si>
  <si>
    <t>Povinný</t>
  </si>
  <si>
    <t>Max. počet</t>
  </si>
  <si>
    <t>atributu</t>
  </si>
  <si>
    <t>(A/N)</t>
  </si>
  <si>
    <t>znaků</t>
  </si>
  <si>
    <t>A</t>
  </si>
  <si>
    <t>Kód stavby</t>
  </si>
  <si>
    <t>String</t>
  </si>
  <si>
    <t>Stavba</t>
  </si>
  <si>
    <t>Název stavby</t>
  </si>
  <si>
    <t>Místo</t>
  </si>
  <si>
    <t>N</t>
  </si>
  <si>
    <t>Místo stavby</t>
  </si>
  <si>
    <t>Datum</t>
  </si>
  <si>
    <t>Datum vykonaného exportu</t>
  </si>
  <si>
    <t>Date</t>
  </si>
  <si>
    <t>KSO</t>
  </si>
  <si>
    <t>Klasifikace stavebního objektu</t>
  </si>
  <si>
    <t>CC-CZ</t>
  </si>
  <si>
    <t>Klasifikace stavbeních děl</t>
  </si>
  <si>
    <t>CZ-CPV</t>
  </si>
  <si>
    <t>Společný slovník pro veřejné zakázky</t>
  </si>
  <si>
    <t>CZ-CPA</t>
  </si>
  <si>
    <t>Klasifikace produkce podle činností</t>
  </si>
  <si>
    <t>Zadavatel</t>
  </si>
  <si>
    <t>Zadavatel zadaní</t>
  </si>
  <si>
    <t>IČ</t>
  </si>
  <si>
    <t>IČ zadavatele zadaní</t>
  </si>
  <si>
    <t>DIČ</t>
  </si>
  <si>
    <t>DIČ zadavatele zadaní</t>
  </si>
  <si>
    <t>Uchazeč</t>
  </si>
  <si>
    <t>Uchazeč veřejné zakázky</t>
  </si>
  <si>
    <t>Projektant</t>
  </si>
  <si>
    <t>Poznámka k zadání</t>
  </si>
  <si>
    <t>Sazba DPH</t>
  </si>
  <si>
    <t>Rekapitulace sazeb DPH u položek soupisů</t>
  </si>
  <si>
    <t>eGSazbaDph</t>
  </si>
  <si>
    <t>Základna DPH</t>
  </si>
  <si>
    <t>Základna DPH určena součtem celkové ceny z položek soupisů</t>
  </si>
  <si>
    <t>Double</t>
  </si>
  <si>
    <t>Hodnota DPH</t>
  </si>
  <si>
    <t>Celková cena bez DPH za celou stavbu. Sčítává se ze všech listů.</t>
  </si>
  <si>
    <t>Celková cena s DPH za celou stavbu</t>
  </si>
  <si>
    <t>Rekapitulace objektů stavby a soupisů prací</t>
  </si>
  <si>
    <t>Přebírá se z Rekapitulace stavby</t>
  </si>
  <si>
    <t>Kód objektu</t>
  </si>
  <si>
    <t>Objektu, Soupis prací</t>
  </si>
  <si>
    <t>Název objektu</t>
  </si>
  <si>
    <t>Cena bez DPH za daný objekt</t>
  </si>
  <si>
    <t>Cena spolu s DPH za daný objekt</t>
  </si>
  <si>
    <t>Typ zakázky</t>
  </si>
  <si>
    <t>eGTypZakazky</t>
  </si>
  <si>
    <t>Krycí list soupisu</t>
  </si>
  <si>
    <t>Objekt</t>
  </si>
  <si>
    <t>Kód a název objektu</t>
  </si>
  <si>
    <t>20 + 120</t>
  </si>
  <si>
    <t>Kód a název soupisu</t>
  </si>
  <si>
    <t>Poznámka k soupisu prací</t>
  </si>
  <si>
    <t>Rekapitulace sazeb DPH na položkách aktuálního soupisu</t>
  </si>
  <si>
    <t>Základna DPH určena součtem celkové ceny z položek aktuálního soupisu</t>
  </si>
  <si>
    <t>Cena bez DPH za daný soupis</t>
  </si>
  <si>
    <t>Cena s DPH</t>
  </si>
  <si>
    <t>Cena s DPH za daný soupis</t>
  </si>
  <si>
    <t>Rekapitulace členění soupisu prací</t>
  </si>
  <si>
    <t>Kód a název objektu, přebírá se z Krycího listu soupisu</t>
  </si>
  <si>
    <t>Kód a název objektu, přebírá se z Krycího listu soupisu</t>
  </si>
  <si>
    <t>Kód a název dílu ze soupisu</t>
  </si>
  <si>
    <t>20 + 100</t>
  </si>
  <si>
    <t>Cena celkem</t>
  </si>
  <si>
    <t>Cena celkem za díl ze soupisu</t>
  </si>
  <si>
    <t>Soupis prací</t>
  </si>
  <si>
    <t>Přebírá se z Krycího listu soupisu</t>
  </si>
  <si>
    <t>Pořadové číslo položky soupisu</t>
  </si>
  <si>
    <t>Long</t>
  </si>
  <si>
    <t>Typ položky soupisu</t>
  </si>
  <si>
    <t>eGTypPolozky</t>
  </si>
  <si>
    <t>Kód položky ze soupisu</t>
  </si>
  <si>
    <t>Popis položky ze soupisu</t>
  </si>
  <si>
    <t>Množství položky soupisu</t>
  </si>
  <si>
    <t>J.Cena</t>
  </si>
  <si>
    <t>Jednotková cena položky</t>
  </si>
  <si>
    <t>Cena celkem vyčíslena jako J.Cena * Množství</t>
  </si>
  <si>
    <t>Zařazení položky do cenové soustavy</t>
  </si>
  <si>
    <t>p</t>
  </si>
  <si>
    <t>Poznámka položky ze soupisu</t>
  </si>
  <si>
    <t>Memo</t>
  </si>
  <si>
    <t>psc</t>
  </si>
  <si>
    <t>Poznámka k souboru cen ze soupisu</t>
  </si>
  <si>
    <t>pp</t>
  </si>
  <si>
    <t>Plný popis položky ze soupisu</t>
  </si>
  <si>
    <t>vv</t>
  </si>
  <si>
    <t>Výkaz výměr (figura, výraz, výměra) ze soupisu</t>
  </si>
  <si>
    <t>Text,Text,Double</t>
  </si>
  <si>
    <t>20, 150</t>
  </si>
  <si>
    <t>Sazba DPH pro položku</t>
  </si>
  <si>
    <t>eGSazbaDPH</t>
  </si>
  <si>
    <t>Hmotnost</t>
  </si>
  <si>
    <t>Hmotnost položky ze soupisu</t>
  </si>
  <si>
    <t>Suť</t>
  </si>
  <si>
    <t>Suť položky ze soupisu</t>
  </si>
  <si>
    <t>Nh</t>
  </si>
  <si>
    <t>Normohodiny položky ze soupisu</t>
  </si>
  <si>
    <t>Datová věta</t>
  </si>
  <si>
    <t>Typ věty</t>
  </si>
  <si>
    <t>Hodnota</t>
  </si>
  <si>
    <t>Význam</t>
  </si>
  <si>
    <t>Základní sazba DPH</t>
  </si>
  <si>
    <t>Snížená sazba DPH</t>
  </si>
  <si>
    <t>Nulová sazba DPH</t>
  </si>
  <si>
    <t>Základní sazba DPH přenesená</t>
  </si>
  <si>
    <t>Snížená sazba DPH přenesená</t>
  </si>
  <si>
    <t>Stavební objekt</t>
  </si>
  <si>
    <t>Inženýrský objekt</t>
  </si>
  <si>
    <t>Ostatní náklady</t>
  </si>
  <si>
    <t>Položka typu HSV</t>
  </si>
  <si>
    <t>Položka typu PSV</t>
  </si>
  <si>
    <t>Položka typu M</t>
  </si>
  <si>
    <t>Položka typu OST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</si>
</sst>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47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0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505050"/>
      <name val="Trebuchet MS"/>
    </font>
    <font>
      <sz val="8"/>
      <color rgb="FF800080"/>
      <name val="Trebuchet MS"/>
    </font>
    <font>
      <sz val="8"/>
      <color rgb="FFFF0000"/>
      <name val="Trebuchet MS"/>
    </font>
    <font>
      <sz val="8"/>
      <color rgb="FF003366"/>
      <name val="Trebuchet MS"/>
    </font>
    <font>
      <sz val="8"/>
      <name val="Trebuchet MS"/>
      <family val="0"/>
      <charset val="238"/>
    </font>
    <font>
      <sz val="8"/>
      <color rgb="FFFAE682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b/>
      <sz val="16"/>
      <name val="Trebuchet MS"/>
    </font>
    <font>
      <sz val="8"/>
      <color rgb="FF3366FF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b/>
      <sz val="10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2"/>
      <name val="Trebuchet MS"/>
    </font>
    <font>
      <b/>
      <sz val="11"/>
      <color rgb="FF003366"/>
      <name val="Trebuchet MS"/>
    </font>
    <font>
      <sz val="11"/>
      <color rgb="FF003366"/>
      <name val="Trebuchet MS"/>
    </font>
    <font>
      <b/>
      <sz val="11"/>
      <name val="Trebuchet MS"/>
    </font>
    <font>
      <sz val="11"/>
      <color rgb="FF969696"/>
      <name val="Trebuchet MS"/>
    </font>
    <font>
      <sz val="18"/>
      <color theme="10"/>
      <name val="Wingdings 2"/>
    </font>
    <font>
      <b/>
      <sz val="10"/>
      <color rgb="FF003366"/>
      <name val="Trebuchet MS"/>
    </font>
    <font>
      <sz val="10"/>
      <color rgb="FF969696"/>
      <name val="Trebuchet MS"/>
    </font>
    <font>
      <sz val="10"/>
      <color theme="10"/>
      <name val="Trebuchet MS"/>
    </font>
    <font>
      <b/>
      <sz val="12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sz val="7"/>
      <color rgb="FF969696"/>
      <name val="Trebuchet MS"/>
    </font>
    <font>
      <sz val="8"/>
      <name val="Trebuchet MS"/>
      <charset val="238"/>
    </font>
    <font>
      <b/>
      <sz val="16"/>
      <name val="Trebuchet MS"/>
      <charset val="238"/>
    </font>
    <font>
      <b/>
      <sz val="11"/>
      <name val="Trebuchet MS"/>
      <charset val="238"/>
    </font>
    <font>
      <sz val="9"/>
      <name val="Trebuchet MS"/>
      <charset val="238"/>
    </font>
    <font>
      <sz val="10"/>
      <name val="Trebuchet MS"/>
      <charset val="238"/>
    </font>
    <font>
      <sz val="11"/>
      <name val="Trebuchet MS"/>
      <charset val="238"/>
    </font>
    <font>
      <b/>
      <sz val="9"/>
      <name val="Trebuchet MS"/>
      <charset val="238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37">
    <border/>
    <border>
      <left>
        <color indexed="0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right style="thin">
        <color rgb="FF000000"/>
      </right>
      <top style="hair">
        <color rgb="FF969696"/>
      </top>
    </border>
    <border>
      <right style="thin">
        <color rgb="FF000000"/>
      </right>
      <top style="hair">
        <color rgb="FF000000"/>
      </top>
      <bottom style="hair">
        <color rgb="FF000000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  <border>
      <left style="thin">
        <color indexed="64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 style="thin">
        <color indexed="64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 style="thin">
        <color indexed="64"/>
      </top>
      <bottom>
        <color indexed="0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>
        <color indexed="0"/>
      </bottom>
      <diagonal>
        <color indexed="0"/>
      </diagonal>
    </border>
    <border>
      <left>
        <color indexed="0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 style="thin">
        <color indexed="64"/>
      </left>
      <right>
        <color indexed="0"/>
      </right>
      <top>
        <color indexed="0"/>
      </top>
      <bottom style="thin">
        <color indexed="64"/>
      </bottom>
      <diagonal>
        <color indexed="0"/>
      </diagonal>
    </border>
    <border>
      <left>
        <color indexed="0"/>
      </left>
      <right style="thin">
        <color indexed="64"/>
      </right>
      <top>
        <color indexed="0"/>
      </top>
      <bottom style="thin">
        <color indexed="64"/>
      </bottom>
      <diagonal>
        <color indexed="0"/>
      </diagonal>
    </border>
  </borders>
  <cellStyleXfs count="2">
    <xf numFmtId="0" fontId="0" fillId="0" borderId="0"/>
    <xf numFmtId="0" fontId="46" fillId="0" borderId="0" applyNumberFormat="0" applyFill="0" applyBorder="0" applyAlignment="0" applyProtection="0"/>
  </cellStyleXfs>
  <cellXfs count="37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/>
    <xf numFmtId="0" fontId="0" fillId="0" borderId="0" xfId="0" applyAlignment="1">
      <alignment horizontal="center" vertical="center"/>
      <protection locked="0"/>
    </xf>
    <xf numFmtId="0" fontId="13" fillId="2" borderId="0" xfId="0" applyFont="1" applyFill="1" applyAlignment="1" applyProtection="1">
      <alignment horizontal="left" vertical="center"/>
    </xf>
    <xf numFmtId="0" fontId="5" fillId="2" borderId="0" xfId="0" applyFont="1" applyFill="1" applyAlignment="1" applyProtection="1">
      <alignment vertical="center"/>
    </xf>
    <xf numFmtId="0" fontId="14" fillId="2" borderId="0" xfId="0" applyFont="1" applyFill="1" applyAlignment="1" applyProtection="1">
      <alignment horizontal="left" vertical="center"/>
    </xf>
    <xf numFmtId="0" fontId="15" fillId="2" borderId="0" xfId="1" applyFont="1" applyFill="1" applyAlignment="1" applyProtection="1">
      <alignment vertical="center"/>
    </xf>
    <xf numFmtId="0" fontId="46" fillId="2" borderId="0" xfId="1" applyFill="1"/>
    <xf numFmtId="0" fontId="0" fillId="2" borderId="0" xfId="0" applyFill="1"/>
    <xf numFmtId="0" fontId="13" fillId="2" borderId="0" xfId="0" applyFont="1" applyFill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0" xfId="0" applyBorder="1" applyProtection="1"/>
    <xf numFmtId="0" fontId="16" fillId="0" borderId="0" xfId="0" applyFont="1" applyBorder="1" applyAlignment="1" applyProtection="1">
      <alignment horizontal="left" vertical="center"/>
    </xf>
    <xf numFmtId="0" fontId="0" fillId="0" borderId="6" xfId="0" applyBorder="1" applyProtection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9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20" fillId="0" borderId="0" xfId="0" applyFont="1" applyAlignment="1">
      <alignment horizontal="left" vertical="top" wrapText="1"/>
    </xf>
    <xf numFmtId="0" fontId="3" fillId="0" borderId="0" xfId="0" applyFont="1" applyBorder="1" applyAlignment="1" applyProtection="1">
      <alignment horizontal="left" vertical="top"/>
    </xf>
    <xf numFmtId="0" fontId="3" fillId="0" borderId="0" xfId="0" applyFont="1" applyBorder="1" applyAlignment="1" applyProtection="1">
      <alignment horizontal="left" vertical="top" wrapText="1"/>
    </xf>
    <xf numFmtId="0" fontId="20" fillId="0" borderId="0" xfId="0" applyFont="1" applyAlignment="1">
      <alignment horizontal="left" vertical="center"/>
    </xf>
    <xf numFmtId="0" fontId="19" fillId="0" borderId="0" xfId="0" applyFont="1" applyBorder="1" applyAlignment="1" applyProtection="1">
      <alignment horizontal="left" vertical="center"/>
    </xf>
    <xf numFmtId="0" fontId="2" fillId="3" borderId="0" xfId="0" applyFont="1" applyFill="1" applyBorder="1" applyAlignment="1" applyProtection="1">
      <alignment horizontal="left" vertical="center"/>
      <protection locked="0"/>
    </xf>
    <xf numFmtId="49" fontId="2" fillId="3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0" fontId="0" fillId="0" borderId="7" xfId="0" applyBorder="1" applyProtection="1"/>
    <xf numFmtId="0" fontId="0" fillId="0" borderId="5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21" fillId="0" borderId="8" xfId="0" applyFont="1" applyBorder="1" applyAlignment="1" applyProtection="1">
      <alignment horizontal="left" vertical="center"/>
    </xf>
    <xf numFmtId="0" fontId="0" fillId="0" borderId="8" xfId="0" applyFont="1" applyBorder="1" applyAlignment="1" applyProtection="1">
      <alignment vertical="center"/>
    </xf>
    <xf numFmtId="4" fontId="21" fillId="0" borderId="8" xfId="0" applyNumberFormat="1" applyFont="1" applyBorder="1" applyAlignment="1" applyProtection="1">
      <alignment vertical="center"/>
    </xf>
    <xf numFmtId="0" fontId="0" fillId="0" borderId="6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</xf>
    <xf numFmtId="0" fontId="1" fillId="0" borderId="5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center" vertical="center"/>
    </xf>
    <xf numFmtId="4" fontId="20" fillId="0" borderId="0" xfId="0" applyNumberFormat="1" applyFont="1" applyBorder="1" applyAlignment="1" applyProtection="1">
      <alignment vertical="center"/>
    </xf>
    <xf numFmtId="0" fontId="1" fillId="0" borderId="6" xfId="0" applyFont="1" applyBorder="1" applyAlignment="1" applyProtection="1">
      <alignment vertical="center"/>
    </xf>
    <xf numFmtId="0" fontId="0" fillId="4" borderId="0" xfId="0" applyFont="1" applyFill="1" applyBorder="1" applyAlignment="1" applyProtection="1">
      <alignment vertical="center"/>
    </xf>
    <xf numFmtId="0" fontId="3" fillId="4" borderId="9" xfId="0" applyFont="1" applyFill="1" applyBorder="1" applyAlignment="1" applyProtection="1">
      <alignment horizontal="left" vertical="center"/>
    </xf>
    <xf numFmtId="0" fontId="0" fillId="4" borderId="10" xfId="0" applyFont="1" applyFill="1" applyBorder="1" applyAlignment="1" applyProtection="1">
      <alignment vertical="center"/>
    </xf>
    <xf numFmtId="0" fontId="3" fillId="4" borderId="10" xfId="0" applyFont="1" applyFill="1" applyBorder="1" applyAlignment="1" applyProtection="1">
      <alignment horizontal="center" vertical="center"/>
    </xf>
    <xf numFmtId="0" fontId="3" fillId="4" borderId="10" xfId="0" applyFont="1" applyFill="1" applyBorder="1" applyAlignment="1" applyProtection="1">
      <alignment horizontal="left" vertical="center"/>
    </xf>
    <xf numFmtId="4" fontId="3" fillId="4" borderId="10" xfId="0" applyNumberFormat="1" applyFont="1" applyFill="1" applyBorder="1" applyAlignment="1" applyProtection="1">
      <alignment vertical="center"/>
    </xf>
    <xf numFmtId="0" fontId="0" fillId="4" borderId="11" xfId="0" applyFont="1" applyFill="1" applyBorder="1" applyAlignment="1" applyProtection="1">
      <alignment vertical="center"/>
    </xf>
    <xf numFmtId="0" fontId="0" fillId="4" borderId="6" xfId="0" applyFont="1" applyFill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5" xfId="0" applyFont="1" applyBorder="1" applyAlignment="1">
      <alignment vertical="center"/>
    </xf>
    <xf numFmtId="0" fontId="16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19" fillId="0" borderId="0" xfId="0" applyFont="1" applyAlignment="1" applyProtection="1">
      <alignment horizontal="left" vertical="center"/>
    </xf>
    <xf numFmtId="0" fontId="2" fillId="0" borderId="0" xfId="0" applyFont="1" applyAlignment="1" applyProtection="1">
      <alignment vertical="center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5" xfId="0" applyFont="1" applyBorder="1" applyAlignment="1">
      <alignment vertical="center"/>
    </xf>
    <xf numFmtId="0" fontId="22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left" vertical="center"/>
    </xf>
    <xf numFmtId="0" fontId="0" fillId="0" borderId="16" xfId="0" applyFont="1" applyBorder="1" applyAlignment="1">
      <alignment vertical="center"/>
    </xf>
    <xf numFmtId="0" fontId="0" fillId="0" borderId="17" xfId="0" applyFont="1" applyBorder="1" applyAlignment="1">
      <alignment vertical="center"/>
    </xf>
    <xf numFmtId="0" fontId="1" fillId="0" borderId="18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9" xfId="0" applyFont="1" applyBorder="1" applyAlignment="1">
      <alignment vertical="center"/>
    </xf>
    <xf numFmtId="0" fontId="1" fillId="0" borderId="18" xfId="0" applyFont="1" applyBorder="1" applyAlignment="1" applyProtection="1">
      <alignment horizontal="left" vertical="center"/>
    </xf>
    <xf numFmtId="0" fontId="0" fillId="0" borderId="19" xfId="0" applyFont="1" applyBorder="1" applyAlignment="1" applyProtection="1">
      <alignment vertical="center"/>
    </xf>
    <xf numFmtId="0" fontId="2" fillId="5" borderId="9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left" vertical="center"/>
    </xf>
    <xf numFmtId="0" fontId="0" fillId="5" borderId="10" xfId="0" applyFont="1" applyFill="1" applyBorder="1" applyAlignment="1" applyProtection="1">
      <alignment vertical="center"/>
    </xf>
    <xf numFmtId="0" fontId="2" fillId="5" borderId="10" xfId="0" applyFont="1" applyFill="1" applyBorder="1" applyAlignment="1" applyProtection="1">
      <alignment horizontal="center" vertical="center"/>
    </xf>
    <xf numFmtId="0" fontId="2" fillId="5" borderId="10" xfId="0" applyFont="1" applyFill="1" applyBorder="1" applyAlignment="1" applyProtection="1">
      <alignment horizontal="right" vertical="center"/>
    </xf>
    <xf numFmtId="0" fontId="2" fillId="5" borderId="11" xfId="0" applyFont="1" applyFill="1" applyBorder="1" applyAlignment="1" applyProtection="1">
      <alignment horizontal="center" vertical="center"/>
    </xf>
    <xf numFmtId="0" fontId="19" fillId="0" borderId="20" xfId="0" applyFont="1" applyBorder="1" applyAlignment="1" applyProtection="1">
      <alignment horizontal="center" vertical="center" wrapText="1"/>
    </xf>
    <xf numFmtId="0" fontId="19" fillId="0" borderId="21" xfId="0" applyFont="1" applyBorder="1" applyAlignment="1" applyProtection="1">
      <alignment horizontal="center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0" fontId="0" fillId="0" borderId="15" xfId="0" applyFont="1" applyBorder="1" applyAlignment="1" applyProtection="1">
      <alignment vertical="center"/>
    </xf>
    <xf numFmtId="0" fontId="0" fillId="0" borderId="16" xfId="0" applyFont="1" applyBorder="1" applyAlignment="1" applyProtection="1">
      <alignment vertical="center"/>
    </xf>
    <xf numFmtId="0" fontId="0" fillId="0" borderId="17" xfId="0" applyFont="1" applyBorder="1" applyAlignment="1" applyProtection="1">
      <alignment vertical="center"/>
    </xf>
    <xf numFmtId="0" fontId="24" fillId="0" borderId="0" xfId="0" applyFont="1" applyAlignment="1" applyProtection="1">
      <alignment horizontal="left" vertical="center"/>
    </xf>
    <xf numFmtId="0" fontId="24" fillId="0" borderId="0" xfId="0" applyFont="1" applyAlignment="1" applyProtection="1">
      <alignment vertical="center"/>
    </xf>
    <xf numFmtId="4" fontId="24" fillId="0" borderId="0" xfId="0" applyNumberFormat="1" applyFont="1" applyAlignment="1" applyProtection="1">
      <alignment horizontal="right" vertical="center"/>
    </xf>
    <xf numFmtId="4" fontId="24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4" fontId="23" fillId="0" borderId="18" xfId="0" applyNumberFormat="1" applyFont="1" applyBorder="1" applyAlignment="1" applyProtection="1">
      <alignment vertical="center"/>
    </xf>
    <xf numFmtId="4" fontId="23" fillId="0" borderId="0" xfId="0" applyNumberFormat="1" applyFont="1" applyBorder="1" applyAlignment="1" applyProtection="1">
      <alignment vertical="center"/>
    </xf>
    <xf numFmtId="166" fontId="23" fillId="0" borderId="0" xfId="0" applyNumberFormat="1" applyFont="1" applyBorder="1" applyAlignment="1" applyProtection="1">
      <alignment vertical="center"/>
    </xf>
    <xf numFmtId="4" fontId="23" fillId="0" borderId="19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5" fillId="0" borderId="0" xfId="0" applyFont="1" applyAlignment="1">
      <alignment horizontal="left" vertical="center"/>
    </xf>
    <xf numFmtId="0" fontId="4" fillId="0" borderId="5" xfId="0" applyFont="1" applyBorder="1" applyAlignment="1" applyProtection="1">
      <alignment vertical="center"/>
    </xf>
    <xf numFmtId="0" fontId="26" fillId="0" borderId="0" xfId="0" applyFont="1" applyAlignment="1" applyProtection="1">
      <alignment vertical="center"/>
    </xf>
    <xf numFmtId="0" fontId="26" fillId="0" borderId="0" xfId="0" applyFont="1" applyAlignment="1" applyProtection="1">
      <alignment horizontal="left" vertical="center" wrapText="1"/>
    </xf>
    <xf numFmtId="0" fontId="27" fillId="0" borderId="0" xfId="0" applyFont="1" applyAlignment="1" applyProtection="1">
      <alignment vertical="center"/>
    </xf>
    <xf numFmtId="4" fontId="27" fillId="0" borderId="0" xfId="0" applyNumberFormat="1" applyFont="1" applyAlignment="1" applyProtection="1">
      <alignment horizontal="right" vertical="center"/>
    </xf>
    <xf numFmtId="4" fontId="27" fillId="0" borderId="0" xfId="0" applyNumberFormat="1" applyFont="1" applyAlignment="1" applyProtection="1">
      <alignment vertical="center"/>
    </xf>
    <xf numFmtId="0" fontId="28" fillId="0" borderId="0" xfId="0" applyFont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4" fontId="29" fillId="0" borderId="18" xfId="0" applyNumberFormat="1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166" fontId="29" fillId="0" borderId="0" xfId="0" applyNumberFormat="1" applyFont="1" applyBorder="1" applyAlignment="1" applyProtection="1">
      <alignment vertical="center"/>
    </xf>
    <xf numFmtId="4" fontId="29" fillId="0" borderId="19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30" fillId="0" borderId="0" xfId="1" applyFont="1" applyAlignment="1">
      <alignment horizontal="center" vertical="center"/>
    </xf>
    <xf numFmtId="0" fontId="5" fillId="0" borderId="5" xfId="0" applyFont="1" applyBorder="1" applyAlignment="1" applyProtection="1">
      <alignment vertical="center"/>
    </xf>
    <xf numFmtId="0" fontId="7" fillId="0" borderId="0" xfId="0" applyFont="1" applyAlignment="1" applyProtection="1">
      <alignment vertical="center"/>
    </xf>
    <xf numFmtId="0" fontId="31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0" fontId="5" fillId="0" borderId="5" xfId="0" applyFont="1" applyBorder="1" applyAlignment="1">
      <alignment vertical="center"/>
    </xf>
    <xf numFmtId="4" fontId="32" fillId="0" borderId="18" xfId="0" applyNumberFormat="1" applyFont="1" applyBorder="1" applyAlignment="1" applyProtection="1">
      <alignment vertical="center"/>
    </xf>
    <xf numFmtId="4" fontId="32" fillId="0" borderId="0" xfId="0" applyNumberFormat="1" applyFont="1" applyBorder="1" applyAlignment="1" applyProtection="1">
      <alignment vertical="center"/>
    </xf>
    <xf numFmtId="166" fontId="32" fillId="0" borderId="0" xfId="0" applyNumberFormat="1" applyFont="1" applyBorder="1" applyAlignment="1" applyProtection="1">
      <alignment vertical="center"/>
    </xf>
    <xf numFmtId="4" fontId="32" fillId="0" borderId="19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32" fillId="0" borderId="23" xfId="0" applyNumberFormat="1" applyFont="1" applyBorder="1" applyAlignment="1" applyProtection="1">
      <alignment vertical="center"/>
    </xf>
    <xf numFmtId="4" fontId="32" fillId="0" borderId="24" xfId="0" applyNumberFormat="1" applyFont="1" applyBorder="1" applyAlignment="1" applyProtection="1">
      <alignment vertical="center"/>
    </xf>
    <xf numFmtId="166" fontId="32" fillId="0" borderId="24" xfId="0" applyNumberFormat="1" applyFont="1" applyBorder="1" applyAlignment="1" applyProtection="1">
      <alignment vertical="center"/>
    </xf>
    <xf numFmtId="4" fontId="32" fillId="0" borderId="25" xfId="0" applyNumberFormat="1" applyFont="1" applyBorder="1" applyAlignment="1" applyProtection="1">
      <alignment vertical="center"/>
    </xf>
    <xf numFmtId="0" fontId="0" fillId="0" borderId="0" xfId="0" applyProtection="1">
      <protection locked="0"/>
    </xf>
    <xf numFmtId="0" fontId="5" fillId="2" borderId="0" xfId="0" applyFont="1" applyFill="1" applyAlignment="1">
      <alignment vertical="center"/>
    </xf>
    <xf numFmtId="0" fontId="14" fillId="2" borderId="0" xfId="0" applyFont="1" applyFill="1" applyAlignment="1">
      <alignment horizontal="left" vertical="center"/>
    </xf>
    <xf numFmtId="0" fontId="33" fillId="2" borderId="0" xfId="1" applyFont="1" applyFill="1" applyAlignment="1">
      <alignment vertical="center"/>
    </xf>
    <xf numFmtId="0" fontId="5" fillId="2" borderId="0" xfId="0" applyFont="1" applyFill="1" applyAlignment="1" applyProtection="1">
      <alignment vertical="center"/>
      <protection locked="0"/>
    </xf>
    <xf numFmtId="0" fontId="0" fillId="0" borderId="3" xfId="0" applyBorder="1" applyProtection="1">
      <protection locked="0"/>
    </xf>
    <xf numFmtId="0" fontId="0" fillId="0" borderId="0" xfId="0" applyBorder="1" applyProtection="1">
      <protection locked="0"/>
    </xf>
    <xf numFmtId="0" fontId="19" fillId="0" borderId="0" xfId="0" applyFont="1" applyBorder="1" applyAlignment="1" applyProtection="1">
      <alignment horizontal="left" vertical="center" wrapText="1"/>
    </xf>
    <xf numFmtId="0" fontId="0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 wrapText="1"/>
    </xf>
    <xf numFmtId="0" fontId="19" fillId="0" borderId="0" xfId="0" applyFont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</xf>
    <xf numFmtId="0" fontId="0" fillId="0" borderId="0" xfId="0" applyFont="1" applyBorder="1" applyAlignment="1" applyProtection="1">
      <alignment vertical="center" wrapText="1"/>
      <protection locked="0"/>
    </xf>
    <xf numFmtId="0" fontId="0" fillId="0" borderId="6" xfId="0" applyFont="1" applyBorder="1" applyAlignment="1" applyProtection="1">
      <alignment vertical="center" wrapText="1"/>
    </xf>
    <xf numFmtId="0" fontId="0" fillId="0" borderId="16" xfId="0" applyFont="1" applyBorder="1" applyAlignment="1" applyProtection="1">
      <alignment vertical="center"/>
      <protection locked="0"/>
    </xf>
    <xf numFmtId="0" fontId="0" fillId="0" borderId="26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horizontal="left" vertical="center"/>
    </xf>
    <xf numFmtId="4" fontId="24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right" vertical="center"/>
      <protection locked="0"/>
    </xf>
    <xf numFmtId="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right" vertical="center"/>
      <protection locked="0"/>
    </xf>
    <xf numFmtId="0" fontId="0" fillId="5" borderId="0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3" fillId="5" borderId="10" xfId="0" applyFont="1" applyFill="1" applyBorder="1" applyAlignment="1" applyProtection="1">
      <alignment horizontal="right" vertical="center"/>
    </xf>
    <xf numFmtId="0" fontId="3" fillId="5" borderId="10" xfId="0" applyFont="1" applyFill="1" applyBorder="1" applyAlignment="1" applyProtection="1">
      <alignment horizontal="center" vertical="center"/>
    </xf>
    <xf numFmtId="0" fontId="0" fillId="5" borderId="10" xfId="0" applyFont="1" applyFill="1" applyBorder="1" applyAlignment="1" applyProtection="1">
      <alignment vertical="center"/>
      <protection locked="0"/>
    </xf>
    <xf numFmtId="4" fontId="3" fillId="5" borderId="10" xfId="0" applyNumberFormat="1" applyFont="1" applyFill="1" applyBorder="1" applyAlignment="1" applyProtection="1">
      <alignment vertical="center"/>
    </xf>
    <xf numFmtId="0" fontId="0" fillId="5" borderId="27" xfId="0" applyFont="1" applyFill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  <protection locked="0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4" xfId="0" applyFont="1" applyBorder="1" applyAlignment="1">
      <alignment vertical="center"/>
    </xf>
    <xf numFmtId="0" fontId="0" fillId="0" borderId="0" xfId="0" applyFont="1" applyBorder="1" applyAlignment="1" applyProtection="1">
      <alignment horizontal="left" vertical="center"/>
    </xf>
    <xf numFmtId="0" fontId="2" fillId="5" borderId="0" xfId="0" applyFont="1" applyFill="1" applyBorder="1" applyAlignment="1" applyProtection="1">
      <alignment horizontal="left" vertical="center"/>
    </xf>
    <xf numFmtId="0" fontId="0" fillId="5" borderId="0" xfId="0" applyFont="1" applyFill="1" applyBorder="1" applyAlignment="1" applyProtection="1">
      <alignment vertical="center"/>
      <protection locked="0"/>
    </xf>
    <xf numFmtId="0" fontId="2" fillId="5" borderId="0" xfId="0" applyFont="1" applyFill="1" applyBorder="1" applyAlignment="1" applyProtection="1">
      <alignment horizontal="right" vertical="center"/>
    </xf>
    <xf numFmtId="0" fontId="0" fillId="5" borderId="6" xfId="0" applyFont="1" applyFill="1" applyBorder="1" applyAlignment="1" applyProtection="1">
      <alignment vertical="center"/>
    </xf>
    <xf numFmtId="0" fontId="34" fillId="0" borderId="0" xfId="0" applyFont="1" applyBorder="1" applyAlignment="1" applyProtection="1">
      <alignment horizontal="left"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horizontal="left" vertical="center"/>
    </xf>
    <xf numFmtId="0" fontId="6" fillId="0" borderId="24" xfId="0" applyFont="1" applyBorder="1" applyAlignment="1" applyProtection="1">
      <alignment vertical="center"/>
    </xf>
    <xf numFmtId="0" fontId="6" fillId="0" borderId="24" xfId="0" applyFont="1" applyBorder="1" applyAlignment="1" applyProtection="1">
      <alignment vertical="center"/>
      <protection locked="0"/>
    </xf>
    <xf numFmtId="4" fontId="6" fillId="0" borderId="24" xfId="0" applyNumberFormat="1" applyFont="1" applyBorder="1" applyAlignment="1" applyProtection="1">
      <alignment vertical="center"/>
    </xf>
    <xf numFmtId="0" fontId="6" fillId="0" borderId="6" xfId="0" applyFont="1" applyBorder="1" applyAlignment="1" applyProtection="1">
      <alignment vertical="center"/>
    </xf>
    <xf numFmtId="0" fontId="7" fillId="0" borderId="5" xfId="0" applyFont="1" applyBorder="1" applyAlignment="1" applyProtection="1">
      <alignment vertical="center"/>
    </xf>
    <xf numFmtId="0" fontId="7" fillId="0" borderId="0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horizontal="left" vertical="center"/>
    </xf>
    <xf numFmtId="0" fontId="7" fillId="0" borderId="24" xfId="0" applyFont="1" applyBorder="1" applyAlignment="1" applyProtection="1">
      <alignment vertical="center"/>
    </xf>
    <xf numFmtId="0" fontId="7" fillId="0" borderId="24" xfId="0" applyFont="1" applyBorder="1" applyAlignment="1" applyProtection="1">
      <alignment vertical="center"/>
      <protection locked="0"/>
    </xf>
    <xf numFmtId="4" fontId="7" fillId="0" borderId="24" xfId="0" applyNumberFormat="1" applyFont="1" applyBorder="1" applyAlignment="1" applyProtection="1">
      <alignment vertical="center"/>
    </xf>
    <xf numFmtId="0" fontId="7" fillId="0" borderId="6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  <protection locked="0"/>
    </xf>
    <xf numFmtId="0" fontId="19" fillId="0" borderId="0" xfId="0" applyFont="1" applyAlignment="1" applyProtection="1">
      <alignment horizontal="left" vertical="center" wrapText="1"/>
    </xf>
    <xf numFmtId="0" fontId="0" fillId="0" borderId="0" xfId="0" applyProtection="1"/>
    <xf numFmtId="0" fontId="0" fillId="0" borderId="5" xfId="0" applyBorder="1"/>
    <xf numFmtId="0" fontId="2" fillId="0" borderId="0" xfId="0" applyFont="1" applyAlignment="1" applyProtection="1">
      <alignment horizontal="left" vertical="center"/>
    </xf>
    <xf numFmtId="0" fontId="19" fillId="0" borderId="0" xfId="0" applyFont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center" vertical="center" wrapText="1"/>
    </xf>
    <xf numFmtId="0" fontId="2" fillId="5" borderId="20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</xf>
    <xf numFmtId="0" fontId="2" fillId="5" borderId="21" xfId="0" applyFont="1" applyFill="1" applyBorder="1" applyAlignment="1" applyProtection="1">
      <alignment horizontal="center" vertical="center" wrapText="1"/>
      <protection locked="0"/>
    </xf>
    <xf numFmtId="0" fontId="2" fillId="5" borderId="22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24" fillId="0" borderId="0" xfId="0" applyNumberFormat="1" applyFont="1" applyAlignment="1" applyProtection="1"/>
    <xf numFmtId="166" fontId="35" fillId="0" borderId="16" xfId="0" applyNumberFormat="1" applyFont="1" applyBorder="1" applyAlignment="1" applyProtection="1"/>
    <xf numFmtId="166" fontId="35" fillId="0" borderId="17" xfId="0" applyNumberFormat="1" applyFont="1" applyBorder="1" applyAlignment="1" applyProtection="1"/>
    <xf numFmtId="4" fontId="36" fillId="0" borderId="0" xfId="0" applyNumberFormat="1" applyFont="1" applyAlignment="1">
      <alignment vertical="center"/>
    </xf>
    <xf numFmtId="0" fontId="37" fillId="0" borderId="28" xfId="0" applyFont="1" applyBorder="1" applyAlignment="1" applyProtection="1">
      <alignment horizontal="center" vertical="center"/>
    </xf>
    <xf numFmtId="49" fontId="37" fillId="0" borderId="28" xfId="0" applyNumberFormat="1" applyFont="1" applyBorder="1" applyAlignment="1" applyProtection="1">
      <alignment horizontal="left" vertical="center" wrapText="1"/>
    </xf>
    <xf numFmtId="0" fontId="37" fillId="0" borderId="28" xfId="0" applyFont="1" applyBorder="1" applyAlignment="1" applyProtection="1">
      <alignment horizontal="left" vertical="center" wrapText="1"/>
    </xf>
    <xf numFmtId="0" fontId="37" fillId="0" borderId="28" xfId="0" applyFont="1" applyBorder="1" applyAlignment="1" applyProtection="1">
      <alignment horizontal="center" vertical="center" wrapText="1"/>
    </xf>
    <xf numFmtId="167" fontId="37" fillId="0" borderId="28" xfId="0" applyNumberFormat="1" applyFont="1" applyBorder="1" applyAlignment="1" applyProtection="1">
      <alignment vertical="center"/>
    </xf>
    <xf numFmtId="4" fontId="37" fillId="3" borderId="28" xfId="0" applyNumberFormat="1" applyFont="1" applyFill="1" applyBorder="1" applyAlignment="1" applyProtection="1">
      <alignment vertical="center"/>
      <protection locked="0"/>
    </xf>
    <xf numFmtId="4" fontId="37" fillId="0" borderId="28" xfId="0" applyNumberFormat="1" applyFont="1" applyBorder="1" applyAlignment="1" applyProtection="1">
      <alignment vertical="center"/>
    </xf>
    <xf numFmtId="0" fontId="37" fillId="0" borderId="5" xfId="0" applyFont="1" applyBorder="1" applyAlignment="1">
      <alignment vertical="center"/>
    </xf>
    <xf numFmtId="0" fontId="37" fillId="3" borderId="28" xfId="0" applyFont="1" applyFill="1" applyBorder="1" applyAlignment="1" applyProtection="1">
      <alignment horizontal="left" vertical="center"/>
      <protection locked="0"/>
    </xf>
    <xf numFmtId="0" fontId="37" fillId="0" borderId="0" xfId="0" applyFont="1" applyBorder="1" applyAlignment="1" applyProtection="1">
      <alignment horizontal="center" vertical="center"/>
    </xf>
    <xf numFmtId="166" fontId="1" fillId="0" borderId="0" xfId="0" applyNumberFormat="1" applyFont="1" applyBorder="1" applyAlignment="1" applyProtection="1">
      <alignment vertical="center"/>
    </xf>
    <xf numFmtId="166" fontId="1" fillId="0" borderId="19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0" fontId="8" fillId="0" borderId="5" xfId="0" applyFont="1" applyBorder="1" applyAlignment="1" applyProtection="1">
      <alignment vertical="center"/>
    </xf>
    <xf numFmtId="0" fontId="8" fillId="0" borderId="0" xfId="0" applyFont="1" applyAlignment="1" applyProtection="1">
      <alignment vertical="center"/>
    </xf>
    <xf numFmtId="0" fontId="3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left" vertical="center" wrapText="1"/>
    </xf>
    <xf numFmtId="167" fontId="8" fillId="0" borderId="0" xfId="0" applyNumberFormat="1" applyFont="1" applyAlignment="1" applyProtection="1">
      <alignment vertical="center"/>
    </xf>
    <xf numFmtId="0" fontId="8" fillId="0" borderId="0" xfId="0" applyFont="1" applyAlignment="1" applyProtection="1">
      <alignment vertical="center"/>
      <protection locked="0"/>
    </xf>
    <xf numFmtId="0" fontId="8" fillId="0" borderId="5" xfId="0" applyFont="1" applyBorder="1" applyAlignment="1">
      <alignment vertical="center"/>
    </xf>
    <xf numFmtId="0" fontId="8" fillId="0" borderId="18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19" xfId="0" applyFont="1" applyBorder="1" applyAlignment="1" applyProtection="1">
      <alignment vertical="center"/>
    </xf>
    <xf numFmtId="0" fontId="8" fillId="0" borderId="0" xfId="0" applyFont="1" applyAlignment="1">
      <alignment horizontal="left" vertical="center"/>
    </xf>
    <xf numFmtId="0" fontId="9" fillId="0" borderId="5" xfId="0" applyFont="1" applyBorder="1" applyAlignment="1" applyProtection="1">
      <alignment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5" xfId="0" applyFont="1" applyBorder="1" applyAlignment="1">
      <alignment vertical="center"/>
    </xf>
    <xf numFmtId="0" fontId="9" fillId="0" borderId="18" xfId="0" applyFont="1" applyBorder="1" applyAlignment="1" applyProtection="1">
      <alignment vertical="center"/>
    </xf>
    <xf numFmtId="0" fontId="9" fillId="0" borderId="0" xfId="0" applyFont="1" applyBorder="1" applyAlignment="1" applyProtection="1">
      <alignment vertical="center"/>
    </xf>
    <xf numFmtId="0" fontId="9" fillId="0" borderId="19" xfId="0" applyFont="1" applyBorder="1" applyAlignment="1" applyProtection="1">
      <alignment vertical="center"/>
    </xf>
    <xf numFmtId="0" fontId="9" fillId="0" borderId="0" xfId="0" applyFont="1" applyAlignment="1">
      <alignment horizontal="left" vertical="center"/>
    </xf>
    <xf numFmtId="0" fontId="10" fillId="0" borderId="5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0" fillId="0" borderId="0" xfId="0" applyFont="1" applyAlignment="1" applyProtection="1">
      <alignment horizontal="left" vertical="center"/>
    </xf>
    <xf numFmtId="0" fontId="10" fillId="0" borderId="0" xfId="0" applyFont="1" applyAlignment="1" applyProtection="1">
      <alignment horizontal="left" vertical="center" wrapText="1"/>
    </xf>
    <xf numFmtId="167" fontId="10" fillId="0" borderId="0" xfId="0" applyNumberFormat="1" applyFont="1" applyAlignment="1" applyProtection="1">
      <alignment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5" xfId="0" applyFont="1" applyBorder="1" applyAlignment="1">
      <alignment vertical="center"/>
    </xf>
    <xf numFmtId="0" fontId="10" fillId="0" borderId="18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19" xfId="0" applyFont="1" applyBorder="1" applyAlignment="1" applyProtection="1">
      <alignment vertical="center"/>
    </xf>
    <xf numFmtId="0" fontId="10" fillId="0" borderId="0" xfId="0" applyFont="1" applyAlignment="1">
      <alignment horizontal="left" vertical="center"/>
    </xf>
    <xf numFmtId="0" fontId="11" fillId="0" borderId="5" xfId="0" applyFont="1" applyBorder="1" applyAlignment="1" applyProtection="1"/>
    <xf numFmtId="0" fontId="11" fillId="0" borderId="0" xfId="0" applyFont="1" applyAlignment="1" applyProtection="1"/>
    <xf numFmtId="0" fontId="11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11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11" fillId="0" borderId="5" xfId="0" applyFont="1" applyBorder="1" applyAlignment="1"/>
    <xf numFmtId="0" fontId="11" fillId="0" borderId="18" xfId="0" applyFont="1" applyBorder="1" applyAlignment="1" applyProtection="1"/>
    <xf numFmtId="0" fontId="11" fillId="0" borderId="0" xfId="0" applyFont="1" applyBorder="1" applyAlignment="1" applyProtection="1"/>
    <xf numFmtId="166" fontId="11" fillId="0" borderId="0" xfId="0" applyNumberFormat="1" applyFont="1" applyBorder="1" applyAlignment="1" applyProtection="1"/>
    <xf numFmtId="166" fontId="11" fillId="0" borderId="19" xfId="0" applyNumberFormat="1" applyFont="1" applyBorder="1" applyAlignment="1" applyProtection="1"/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4" fontId="11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0" fillId="0" borderId="28" xfId="0" applyFont="1" applyBorder="1" applyAlignment="1" applyProtection="1">
      <alignment horizontal="center" vertical="center"/>
    </xf>
    <xf numFmtId="49" fontId="0" fillId="0" borderId="28" xfId="0" applyNumberFormat="1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left" vertical="center" wrapText="1"/>
    </xf>
    <xf numFmtId="0" fontId="0" fillId="0" borderId="28" xfId="0" applyFont="1" applyBorder="1" applyAlignment="1" applyProtection="1">
      <alignment horizontal="center" vertical="center" wrapText="1"/>
    </xf>
    <xf numFmtId="167" fontId="0" fillId="0" borderId="28" xfId="0" applyNumberFormat="1" applyFont="1" applyBorder="1" applyAlignment="1" applyProtection="1">
      <alignment vertical="center"/>
    </xf>
    <xf numFmtId="4" fontId="0" fillId="3" borderId="28" xfId="0" applyNumberFormat="1" applyFont="1" applyFill="1" applyBorder="1" applyAlignment="1" applyProtection="1">
      <alignment vertical="center"/>
      <protection locked="0"/>
    </xf>
    <xf numFmtId="4" fontId="0" fillId="0" borderId="28" xfId="0" applyNumberFormat="1" applyFont="1" applyBorder="1" applyAlignment="1" applyProtection="1">
      <alignment vertical="center"/>
    </xf>
    <xf numFmtId="0" fontId="1" fillId="3" borderId="28" xfId="0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</xf>
    <xf numFmtId="0" fontId="10" fillId="0" borderId="23" xfId="0" applyFont="1" applyBorder="1" applyAlignment="1" applyProtection="1">
      <alignment vertical="center"/>
    </xf>
    <xf numFmtId="0" fontId="10" fillId="0" borderId="24" xfId="0" applyFont="1" applyBorder="1" applyAlignment="1" applyProtection="1">
      <alignment vertical="center"/>
    </xf>
    <xf numFmtId="0" fontId="10" fillId="0" borderId="25" xfId="0" applyFont="1" applyBorder="1" applyAlignment="1" applyProtection="1">
      <alignment vertical="center"/>
    </xf>
    <xf numFmtId="0" fontId="0" fillId="0" borderId="0" xfId="0" applyAlignment="1">
      <alignment vertical="top"/>
      <protection locked="0"/>
    </xf>
    <xf numFmtId="0" fontId="39" fillId="0" borderId="29" xfId="0" applyFont="1" applyBorder="1" applyAlignment="1">
      <alignment vertical="center" wrapText="1"/>
      <protection locked="0"/>
    </xf>
    <xf numFmtId="0" fontId="39" fillId="0" borderId="30" xfId="0" applyFont="1" applyBorder="1" applyAlignment="1">
      <alignment vertical="center" wrapText="1"/>
      <protection locked="0"/>
    </xf>
    <xf numFmtId="0" fontId="39" fillId="0" borderId="31" xfId="0" applyFont="1" applyBorder="1" applyAlignment="1">
      <alignment vertical="center" wrapText="1"/>
      <protection locked="0"/>
    </xf>
    <xf numFmtId="0" fontId="39" fillId="0" borderId="32" xfId="0" applyFont="1" applyBorder="1" applyAlignment="1">
      <alignment horizontal="center" vertical="center" wrapText="1"/>
      <protection locked="0"/>
    </xf>
    <xf numFmtId="0" fontId="40" fillId="0" borderId="1" xfId="0" applyFont="1" applyBorder="1" applyAlignment="1">
      <alignment horizontal="center" vertical="center" wrapText="1"/>
      <protection locked="0"/>
    </xf>
    <xf numFmtId="0" fontId="39" fillId="0" borderId="33" xfId="0" applyFont="1" applyBorder="1" applyAlignment="1">
      <alignment horizontal="center" vertical="center" wrapText="1"/>
      <protection locked="0"/>
    </xf>
    <xf numFmtId="0" fontId="39" fillId="0" borderId="32" xfId="0" applyFont="1" applyBorder="1" applyAlignment="1">
      <alignment vertical="center" wrapText="1"/>
      <protection locked="0"/>
    </xf>
    <xf numFmtId="0" fontId="41" fillId="0" borderId="34" xfId="0" applyFont="1" applyBorder="1" applyAlignment="1">
      <alignment horizontal="left" wrapText="1"/>
      <protection locked="0"/>
    </xf>
    <xf numFmtId="0" fontId="39" fillId="0" borderId="33" xfId="0" applyFont="1" applyBorder="1" applyAlignment="1">
      <alignment vertical="center" wrapText="1"/>
      <protection locked="0"/>
    </xf>
    <xf numFmtId="0" fontId="41" fillId="0" borderId="1" xfId="0" applyFont="1" applyBorder="1" applyAlignment="1">
      <alignment horizontal="left" vertical="center" wrapText="1"/>
      <protection locked="0"/>
    </xf>
    <xf numFmtId="0" fontId="42" fillId="0" borderId="1" xfId="0" applyFont="1" applyBorder="1" applyAlignment="1">
      <alignment horizontal="left" vertical="center" wrapText="1"/>
      <protection locked="0"/>
    </xf>
    <xf numFmtId="0" fontId="42" fillId="0" borderId="32" xfId="0" applyFont="1" applyBorder="1" applyAlignment="1">
      <alignment vertical="center" wrapText="1"/>
      <protection locked="0"/>
    </xf>
    <xf numFmtId="0" fontId="42" fillId="0" borderId="1" xfId="0" applyFont="1" applyBorder="1" applyAlignment="1">
      <alignment vertical="center" wrapText="1"/>
      <protection locked="0"/>
    </xf>
    <xf numFmtId="0" fontId="42" fillId="0" borderId="1" xfId="0" applyFont="1" applyBorder="1" applyAlignment="1">
      <alignment vertical="center"/>
      <protection locked="0"/>
    </xf>
    <xf numFmtId="0" fontId="42" fillId="0" borderId="1" xfId="0" applyFont="1" applyBorder="1" applyAlignment="1">
      <alignment horizontal="left" vertical="center"/>
      <protection locked="0"/>
    </xf>
    <xf numFmtId="49" fontId="42" fillId="0" borderId="1" xfId="0" applyNumberFormat="1" applyFont="1" applyBorder="1" applyAlignment="1">
      <alignment horizontal="left" vertical="center" wrapText="1"/>
      <protection locked="0"/>
    </xf>
    <xf numFmtId="49" fontId="42" fillId="0" borderId="1" xfId="0" applyNumberFormat="1" applyFont="1" applyBorder="1" applyAlignment="1">
      <alignment vertical="center" wrapText="1"/>
      <protection locked="0"/>
    </xf>
    <xf numFmtId="0" fontId="39" fillId="0" borderId="35" xfId="0" applyFont="1" applyBorder="1" applyAlignment="1">
      <alignment vertical="center" wrapText="1"/>
      <protection locked="0"/>
    </xf>
    <xf numFmtId="0" fontId="43" fillId="0" borderId="34" xfId="0" applyFont="1" applyBorder="1" applyAlignment="1">
      <alignment vertical="center" wrapText="1"/>
      <protection locked="0"/>
    </xf>
    <xf numFmtId="0" fontId="39" fillId="0" borderId="36" xfId="0" applyFont="1" applyBorder="1" applyAlignment="1">
      <alignment vertical="center" wrapText="1"/>
      <protection locked="0"/>
    </xf>
    <xf numFmtId="0" fontId="39" fillId="0" borderId="1" xfId="0" applyFont="1" applyBorder="1" applyAlignment="1">
      <alignment vertical="top"/>
      <protection locked="0"/>
    </xf>
    <xf numFmtId="0" fontId="39" fillId="0" borderId="0" xfId="0" applyFont="1" applyAlignment="1">
      <alignment vertical="top"/>
      <protection locked="0"/>
    </xf>
    <xf numFmtId="0" fontId="39" fillId="0" borderId="29" xfId="0" applyFont="1" applyBorder="1" applyAlignment="1">
      <alignment horizontal="left" vertical="center"/>
      <protection locked="0"/>
    </xf>
    <xf numFmtId="0" fontId="39" fillId="0" borderId="30" xfId="0" applyFont="1" applyBorder="1" applyAlignment="1">
      <alignment horizontal="left" vertical="center"/>
      <protection locked="0"/>
    </xf>
    <xf numFmtId="0" fontId="39" fillId="0" borderId="31" xfId="0" applyFont="1" applyBorder="1" applyAlignment="1">
      <alignment horizontal="left" vertical="center"/>
      <protection locked="0"/>
    </xf>
    <xf numFmtId="0" fontId="39" fillId="0" borderId="32" xfId="0" applyFont="1" applyBorder="1" applyAlignment="1">
      <alignment horizontal="left" vertical="center"/>
      <protection locked="0"/>
    </xf>
    <xf numFmtId="0" fontId="40" fillId="0" borderId="1" xfId="0" applyFont="1" applyBorder="1" applyAlignment="1">
      <alignment horizontal="center" vertical="center"/>
      <protection locked="0"/>
    </xf>
    <xf numFmtId="0" fontId="39" fillId="0" borderId="33" xfId="0" applyFont="1" applyBorder="1" applyAlignment="1">
      <alignment horizontal="left" vertical="center"/>
      <protection locked="0"/>
    </xf>
    <xf numFmtId="0" fontId="41" fillId="0" borderId="1" xfId="0" applyFont="1" applyBorder="1" applyAlignment="1">
      <alignment horizontal="left" vertical="center"/>
      <protection locked="0"/>
    </xf>
    <xf numFmtId="0" fontId="44" fillId="0" borderId="0" xfId="0" applyFont="1" applyAlignment="1">
      <alignment horizontal="left" vertical="center"/>
      <protection locked="0"/>
    </xf>
    <xf numFmtId="0" fontId="41" fillId="0" borderId="34" xfId="0" applyFont="1" applyBorder="1" applyAlignment="1">
      <alignment horizontal="left" vertical="center"/>
      <protection locked="0"/>
    </xf>
    <xf numFmtId="0" fontId="41" fillId="0" borderId="34" xfId="0" applyFont="1" applyBorder="1" applyAlignment="1">
      <alignment horizontal="center" vertical="center"/>
      <protection locked="0"/>
    </xf>
    <xf numFmtId="0" fontId="44" fillId="0" borderId="34" xfId="0" applyFont="1" applyBorder="1" applyAlignment="1">
      <alignment horizontal="left" vertical="center"/>
      <protection locked="0"/>
    </xf>
    <xf numFmtId="0" fontId="45" fillId="0" borderId="1" xfId="0" applyFont="1" applyBorder="1" applyAlignment="1">
      <alignment horizontal="left" vertical="center"/>
      <protection locked="0"/>
    </xf>
    <xf numFmtId="0" fontId="42" fillId="0" borderId="0" xfId="0" applyFont="1" applyAlignment="1">
      <alignment horizontal="left" vertical="center"/>
      <protection locked="0"/>
    </xf>
    <xf numFmtId="0" fontId="42" fillId="0" borderId="1" xfId="0" applyFont="1" applyBorder="1" applyAlignment="1">
      <alignment horizontal="center" vertical="center"/>
      <protection locked="0"/>
    </xf>
    <xf numFmtId="0" fontId="42" fillId="0" borderId="32" xfId="0" applyFont="1" applyBorder="1" applyAlignment="1">
      <alignment horizontal="left" vertical="center"/>
      <protection locked="0"/>
    </xf>
    <xf numFmtId="0" fontId="42" fillId="0" borderId="1" xfId="0" applyFont="1" applyFill="1" applyBorder="1" applyAlignment="1">
      <alignment horizontal="left" vertical="center"/>
      <protection locked="0"/>
    </xf>
    <xf numFmtId="0" fontId="42" fillId="0" borderId="1" xfId="0" applyFont="1" applyFill="1" applyBorder="1" applyAlignment="1">
      <alignment horizontal="center" vertical="center"/>
      <protection locked="0"/>
    </xf>
    <xf numFmtId="0" fontId="39" fillId="0" borderId="35" xfId="0" applyFont="1" applyBorder="1" applyAlignment="1">
      <alignment horizontal="left" vertical="center"/>
      <protection locked="0"/>
    </xf>
    <xf numFmtId="0" fontId="43" fillId="0" borderId="34" xfId="0" applyFont="1" applyBorder="1" applyAlignment="1">
      <alignment horizontal="left" vertical="center"/>
      <protection locked="0"/>
    </xf>
    <xf numFmtId="0" fontId="39" fillId="0" borderId="36" xfId="0" applyFont="1" applyBorder="1" applyAlignment="1">
      <alignment horizontal="left" vertical="center"/>
      <protection locked="0"/>
    </xf>
    <xf numFmtId="0" fontId="39" fillId="0" borderId="1" xfId="0" applyFont="1" applyBorder="1" applyAlignment="1">
      <alignment horizontal="left" vertical="center"/>
      <protection locked="0"/>
    </xf>
    <xf numFmtId="0" fontId="43" fillId="0" borderId="1" xfId="0" applyFont="1" applyBorder="1" applyAlignment="1">
      <alignment horizontal="left" vertical="center"/>
      <protection locked="0"/>
    </xf>
    <xf numFmtId="0" fontId="44" fillId="0" borderId="1" xfId="0" applyFont="1" applyBorder="1" applyAlignment="1">
      <alignment horizontal="left" vertical="center"/>
      <protection locked="0"/>
    </xf>
    <xf numFmtId="0" fontId="42" fillId="0" borderId="34" xfId="0" applyFont="1" applyBorder="1" applyAlignment="1">
      <alignment horizontal="left" vertical="center"/>
      <protection locked="0"/>
    </xf>
    <xf numFmtId="0" fontId="39" fillId="0" borderId="1" xfId="0" applyFont="1" applyBorder="1" applyAlignment="1">
      <alignment horizontal="left" vertical="center" wrapText="1"/>
      <protection locked="0"/>
    </xf>
    <xf numFmtId="0" fontId="42" fillId="0" borderId="1" xfId="0" applyFont="1" applyBorder="1" applyAlignment="1">
      <alignment horizontal="center" vertical="center" wrapText="1"/>
      <protection locked="0"/>
    </xf>
    <xf numFmtId="0" fontId="39" fillId="0" borderId="29" xfId="0" applyFont="1" applyBorder="1" applyAlignment="1">
      <alignment horizontal="left" vertical="center" wrapText="1"/>
      <protection locked="0"/>
    </xf>
    <xf numFmtId="0" fontId="39" fillId="0" borderId="30" xfId="0" applyFont="1" applyBorder="1" applyAlignment="1">
      <alignment horizontal="left" vertical="center" wrapText="1"/>
      <protection locked="0"/>
    </xf>
    <xf numFmtId="0" fontId="39" fillId="0" borderId="31" xfId="0" applyFont="1" applyBorder="1" applyAlignment="1">
      <alignment horizontal="left" vertical="center" wrapText="1"/>
      <protection locked="0"/>
    </xf>
    <xf numFmtId="0" fontId="39" fillId="0" borderId="32" xfId="0" applyFont="1" applyBorder="1" applyAlignment="1">
      <alignment horizontal="left" vertical="center" wrapText="1"/>
      <protection locked="0"/>
    </xf>
    <xf numFmtId="0" fontId="39" fillId="0" borderId="33" xfId="0" applyFont="1" applyBorder="1" applyAlignment="1">
      <alignment horizontal="left" vertical="center" wrapText="1"/>
      <protection locked="0"/>
    </xf>
    <xf numFmtId="0" fontId="44" fillId="0" borderId="32" xfId="0" applyFont="1" applyBorder="1" applyAlignment="1">
      <alignment horizontal="left" vertical="center" wrapText="1"/>
      <protection locked="0"/>
    </xf>
    <xf numFmtId="0" fontId="44" fillId="0" borderId="33" xfId="0" applyFont="1" applyBorder="1" applyAlignment="1">
      <alignment horizontal="left" vertical="center" wrapText="1"/>
      <protection locked="0"/>
    </xf>
    <xf numFmtId="0" fontId="42" fillId="0" borderId="32" xfId="0" applyFont="1" applyBorder="1" applyAlignment="1">
      <alignment horizontal="left" vertical="center" wrapText="1"/>
      <protection locked="0"/>
    </xf>
    <xf numFmtId="0" fontId="42" fillId="0" borderId="33" xfId="0" applyFont="1" applyBorder="1" applyAlignment="1">
      <alignment horizontal="left" vertical="center" wrapText="1"/>
      <protection locked="0"/>
    </xf>
    <xf numFmtId="0" fontId="42" fillId="0" borderId="33" xfId="0" applyFont="1" applyBorder="1" applyAlignment="1">
      <alignment horizontal="left" vertical="center"/>
      <protection locked="0"/>
    </xf>
    <xf numFmtId="0" fontId="42" fillId="0" borderId="35" xfId="0" applyFont="1" applyBorder="1" applyAlignment="1">
      <alignment horizontal="left" vertical="center" wrapText="1"/>
      <protection locked="0"/>
    </xf>
    <xf numFmtId="0" fontId="42" fillId="0" borderId="34" xfId="0" applyFont="1" applyBorder="1" applyAlignment="1">
      <alignment horizontal="left" vertical="center" wrapText="1"/>
      <protection locked="0"/>
    </xf>
    <xf numFmtId="0" fontId="42" fillId="0" borderId="36" xfId="0" applyFont="1" applyBorder="1" applyAlignment="1">
      <alignment horizontal="left" vertical="center" wrapText="1"/>
      <protection locked="0"/>
    </xf>
    <xf numFmtId="0" fontId="42" fillId="0" borderId="1" xfId="0" applyFont="1" applyBorder="1" applyAlignment="1">
      <alignment horizontal="left" vertical="top"/>
      <protection locked="0"/>
    </xf>
    <xf numFmtId="0" fontId="42" fillId="0" borderId="1" xfId="0" applyFont="1" applyBorder="1" applyAlignment="1">
      <alignment horizontal="center" vertical="top"/>
      <protection locked="0"/>
    </xf>
    <xf numFmtId="0" fontId="42" fillId="0" borderId="35" xfId="0" applyFont="1" applyBorder="1" applyAlignment="1">
      <alignment horizontal="left" vertical="center"/>
      <protection locked="0"/>
    </xf>
    <xf numFmtId="0" fontId="42" fillId="0" borderId="36" xfId="0" applyFont="1" applyBorder="1" applyAlignment="1">
      <alignment horizontal="left" vertical="center"/>
      <protection locked="0"/>
    </xf>
    <xf numFmtId="0" fontId="44" fillId="0" borderId="0" xfId="0" applyFont="1" applyAlignment="1">
      <alignment vertical="center"/>
      <protection locked="0"/>
    </xf>
    <xf numFmtId="0" fontId="41" fillId="0" borderId="1" xfId="0" applyFont="1" applyBorder="1" applyAlignment="1">
      <alignment vertical="center"/>
      <protection locked="0"/>
    </xf>
    <xf numFmtId="0" fontId="44" fillId="0" borderId="34" xfId="0" applyFont="1" applyBorder="1" applyAlignment="1">
      <alignment vertical="center"/>
      <protection locked="0"/>
    </xf>
    <xf numFmtId="0" fontId="41" fillId="0" borderId="34" xfId="0" applyFont="1" applyBorder="1" applyAlignment="1">
      <alignment vertical="center"/>
      <protection locked="0"/>
    </xf>
    <xf numFmtId="0" fontId="0" fillId="0" borderId="1" xfId="0" applyBorder="1" applyAlignment="1">
      <alignment vertical="top"/>
      <protection locked="0"/>
    </xf>
    <xf numFmtId="49" fontId="42" fillId="0" borderId="1" xfId="0" applyNumberFormat="1" applyFont="1" applyBorder="1" applyAlignment="1">
      <alignment horizontal="left" vertical="center"/>
      <protection locked="0"/>
    </xf>
    <xf numFmtId="0" fontId="0" fillId="0" borderId="34" xfId="0" applyBorder="1" applyAlignment="1">
      <alignment vertical="top"/>
      <protection locked="0"/>
    </xf>
    <xf numFmtId="0" fontId="41" fillId="0" borderId="34" xfId="0" applyFont="1" applyBorder="1" applyAlignment="1">
      <alignment horizontal="left"/>
      <protection locked="0"/>
    </xf>
    <xf numFmtId="0" fontId="44" fillId="0" borderId="34" xfId="0" applyFont="1" applyBorder="1" applyAlignment="1">
      <protection locked="0"/>
    </xf>
    <xf numFmtId="0" fontId="39" fillId="0" borderId="32" xfId="0" applyFont="1" applyBorder="1" applyAlignment="1">
      <alignment vertical="top"/>
      <protection locked="0"/>
    </xf>
    <xf numFmtId="0" fontId="39" fillId="0" borderId="33" xfId="0" applyFont="1" applyBorder="1" applyAlignment="1">
      <alignment vertical="top"/>
      <protection locked="0"/>
    </xf>
    <xf numFmtId="0" fontId="39" fillId="0" borderId="1" xfId="0" applyFont="1" applyBorder="1" applyAlignment="1">
      <alignment horizontal="center" vertical="center"/>
      <protection locked="0"/>
    </xf>
    <xf numFmtId="0" fontId="39" fillId="0" borderId="1" xfId="0" applyFont="1" applyBorder="1" applyAlignment="1">
      <alignment horizontal="left" vertical="top"/>
      <protection locked="0"/>
    </xf>
    <xf numFmtId="0" fontId="39" fillId="0" borderId="35" xfId="0" applyFont="1" applyBorder="1" applyAlignment="1">
      <alignment vertical="top"/>
      <protection locked="0"/>
    </xf>
    <xf numFmtId="0" fontId="39" fillId="0" borderId="34" xfId="0" applyFont="1" applyBorder="1" applyAlignment="1">
      <alignment vertical="top"/>
      <protection locked="0"/>
    </xf>
    <xf numFmtId="0" fontId="39" fillId="0" borderId="36" xfId="0" applyFont="1" applyBorder="1" applyAlignment="1">
      <alignment vertical="top"/>
      <protection locked="0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styles" Target="styles.xml" /><Relationship Id="rId9" Type="http://schemas.openxmlformats.org/officeDocument/2006/relationships/theme" Target="theme/theme1.xml" /><Relationship Id="rId10" Type="http://schemas.openxmlformats.org/officeDocument/2006/relationships/calcChain" Target="calcChain.xml" /><Relationship Id="rId11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4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5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6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3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drawing" Target="../drawings/drawing4.xml" /></Relationships>
</file>

<file path=xl/worksheets/_rels/sheet5.xml.rels>&#65279;<?xml version="1.0" encoding="utf-8"?><Relationships xmlns="http://schemas.openxmlformats.org/package/2006/relationships"><Relationship Id="rId1" Type="http://schemas.openxmlformats.org/officeDocument/2006/relationships/drawing" Target="../drawings/drawing5.xml" /></Relationships>
</file>

<file path=xl/worksheets/_rels/sheet6.xml.rels>&#65279;<?xml version="1.0" encoding="utf-8"?><Relationships xmlns="http://schemas.openxmlformats.org/package/2006/relationships"><Relationship Id="rId1" Type="http://schemas.openxmlformats.org/officeDocument/2006/relationships/drawing" Target="../drawings/drawing6.xml" /></Relationships>
</file>

<file path=xl/worksheets/_rels/sheet7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2.67" customWidth="1"/>
    <col min="5" max="5" width="2.67" customWidth="1"/>
    <col min="6" max="6" width="2.67" customWidth="1"/>
    <col min="7" max="7" width="2.67" customWidth="1"/>
    <col min="8" max="8" width="2.67" customWidth="1"/>
    <col min="9" max="9" width="2.67" customWidth="1"/>
    <col min="10" max="10" width="2.67" customWidth="1"/>
    <col min="11" max="11" width="2.67" customWidth="1"/>
    <col min="12" max="12" width="2.67" customWidth="1"/>
    <col min="13" max="13" width="2.67" customWidth="1"/>
    <col min="14" max="14" width="2.67" customWidth="1"/>
    <col min="15" max="15" width="2.67" customWidth="1"/>
    <col min="16" max="16" width="2.67" customWidth="1"/>
    <col min="17" max="17" width="2.67" customWidth="1"/>
    <col min="18" max="18" width="2.67" customWidth="1"/>
    <col min="19" max="19" width="2.67" customWidth="1"/>
    <col min="20" max="20" width="2.67" customWidth="1"/>
    <col min="21" max="21" width="2.67" customWidth="1"/>
    <col min="22" max="22" width="2.67" customWidth="1"/>
    <col min="23" max="23" width="2.67" customWidth="1"/>
    <col min="24" max="24" width="2.67" customWidth="1"/>
    <col min="25" max="25" width="2.67" customWidth="1"/>
    <col min="26" max="26" width="2.67" customWidth="1"/>
    <col min="27" max="27" width="2.67" customWidth="1"/>
    <col min="28" max="28" width="2.67" customWidth="1"/>
    <col min="29" max="29" width="2.67" customWidth="1"/>
    <col min="30" max="30" width="2.67" customWidth="1"/>
    <col min="31" max="31" width="2.67" customWidth="1"/>
    <col min="32" max="32" width="2.67" customWidth="1"/>
    <col min="33" max="33" width="2.67" customWidth="1"/>
    <col min="34" max="34" width="3.33" customWidth="1"/>
    <col min="35" max="35" width="31.67" customWidth="1"/>
    <col min="36" max="36" width="2.5" customWidth="1"/>
    <col min="37" max="37" width="2.5" customWidth="1"/>
    <col min="38" max="38" width="8.33" customWidth="1"/>
    <col min="39" max="39" width="3.33" customWidth="1"/>
    <col min="40" max="40" width="13.33" customWidth="1"/>
    <col min="41" max="41" width="7.5" customWidth="1"/>
    <col min="42" max="42" width="4.17" customWidth="1"/>
    <col min="43" max="43" width="15.67" customWidth="1"/>
    <col min="44" max="44" width="13.67" customWidth="1"/>
    <col min="45" max="45" width="25.83" hidden="1" customWidth="1"/>
    <col min="46" max="46" width="25.83" hidden="1" customWidth="1"/>
    <col min="47" max="47" width="25.83" hidden="1" customWidth="1"/>
    <col min="48" max="48" width="21.67" hidden="1" customWidth="1"/>
    <col min="49" max="49" width="21.67" hidden="1" customWidth="1"/>
    <col min="50" max="50" width="21.67" hidden="1" customWidth="1"/>
    <col min="51" max="51" width="21.67" hidden="1" customWidth="1"/>
    <col min="52" max="52" width="21.67" hidden="1" customWidth="1"/>
    <col min="53" max="53" width="19.17" hidden="1" customWidth="1"/>
    <col min="54" max="54" width="25" hidden="1" customWidth="1"/>
    <col min="55" max="55" width="19.17" hidden="1" customWidth="1"/>
    <col min="56" max="56" width="19.17" hidden="1" customWidth="1"/>
    <col min="57" max="57" width="66.5" customWidth="1"/>
    <col min="71" max="71" width="9.33" hidden="1"/>
    <col min="72" max="72" width="9.33" hidden="1"/>
    <col min="73" max="73" width="9.33" hidden="1"/>
    <col min="74" max="74" width="9.33" hidden="1"/>
    <col min="75" max="75" width="9.33" hidden="1"/>
    <col min="76" max="76" width="9.33" hidden="1"/>
    <col min="77" max="77" width="9.33" hidden="1"/>
    <col min="78" max="78" width="9.33" hidden="1"/>
    <col min="79" max="79" width="9.33" hidden="1"/>
    <col min="80" max="80" width="9.33" hidden="1"/>
    <col min="81" max="81" width="9.33" hidden="1"/>
    <col min="82" max="82" width="9.33" hidden="1"/>
    <col min="83" max="83" width="9.33" hidden="1"/>
    <col min="84" max="84" width="9.33" hidden="1"/>
    <col min="85" max="85" width="9.33" hidden="1"/>
    <col min="86" max="86" width="9.33" hidden="1"/>
    <col min="87" max="87" width="9.33" hidden="1"/>
    <col min="88" max="88" width="9.33" hidden="1"/>
    <col min="89" max="89" width="9.33" hidden="1"/>
    <col min="90" max="90" width="9.33" hidden="1"/>
    <col min="91" max="91" width="9.33" hidden="1"/>
  </cols>
  <sheetData>
    <row r="1" ht="21.36" customHeight="1">
      <c r="A1" s="16" t="s">
        <v>0</v>
      </c>
      <c r="B1" s="17"/>
      <c r="C1" s="17"/>
      <c r="D1" s="18" t="s">
        <v>1</v>
      </c>
      <c r="E1" s="17"/>
      <c r="F1" s="17"/>
      <c r="G1" s="17"/>
      <c r="H1" s="17"/>
      <c r="I1" s="17"/>
      <c r="J1" s="17"/>
      <c r="K1" s="19" t="s">
        <v>2</v>
      </c>
      <c r="L1" s="19"/>
      <c r="M1" s="19"/>
      <c r="N1" s="19"/>
      <c r="O1" s="19"/>
      <c r="P1" s="19"/>
      <c r="Q1" s="19"/>
      <c r="R1" s="19"/>
      <c r="S1" s="19"/>
      <c r="T1" s="17"/>
      <c r="U1" s="17"/>
      <c r="V1" s="17"/>
      <c r="W1" s="19" t="s">
        <v>3</v>
      </c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20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2" t="s">
        <v>4</v>
      </c>
      <c r="BB1" s="22" t="s">
        <v>5</v>
      </c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  <c r="BT1" s="23" t="s">
        <v>6</v>
      </c>
      <c r="BU1" s="23" t="s">
        <v>6</v>
      </c>
      <c r="BV1" s="23" t="s">
        <v>7</v>
      </c>
    </row>
    <row r="2" ht="36.96" customHeight="1">
      <c r="AR2"/>
      <c r="BS2" s="24" t="s">
        <v>8</v>
      </c>
      <c r="BT2" s="24" t="s">
        <v>9</v>
      </c>
    </row>
    <row r="3" ht="6.96" customHeight="1">
      <c r="B3" s="25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7"/>
      <c r="BS3" s="24" t="s">
        <v>8</v>
      </c>
      <c r="BT3" s="24" t="s">
        <v>10</v>
      </c>
    </row>
    <row r="4" ht="36.96" customHeight="1">
      <c r="B4" s="28"/>
      <c r="C4" s="29"/>
      <c r="D4" s="30" t="s">
        <v>11</v>
      </c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31"/>
      <c r="AS4" s="32" t="s">
        <v>12</v>
      </c>
      <c r="BE4" s="33" t="s">
        <v>13</v>
      </c>
      <c r="BS4" s="24" t="s">
        <v>14</v>
      </c>
    </row>
    <row r="5" ht="14.4" customHeight="1">
      <c r="B5" s="28"/>
      <c r="C5" s="29"/>
      <c r="D5" s="34" t="s">
        <v>15</v>
      </c>
      <c r="E5" s="29"/>
      <c r="F5" s="29"/>
      <c r="G5" s="29"/>
      <c r="H5" s="29"/>
      <c r="I5" s="29"/>
      <c r="J5" s="29"/>
      <c r="K5" s="35" t="s">
        <v>16</v>
      </c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31"/>
      <c r="BE5" s="36" t="s">
        <v>17</v>
      </c>
      <c r="BS5" s="24" t="s">
        <v>8</v>
      </c>
    </row>
    <row r="6" ht="36.96" customHeight="1">
      <c r="B6" s="28"/>
      <c r="C6" s="29"/>
      <c r="D6" s="37" t="s">
        <v>18</v>
      </c>
      <c r="E6" s="29"/>
      <c r="F6" s="29"/>
      <c r="G6" s="29"/>
      <c r="H6" s="29"/>
      <c r="I6" s="29"/>
      <c r="J6" s="29"/>
      <c r="K6" s="38" t="s">
        <v>19</v>
      </c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31"/>
      <c r="BE6" s="39"/>
      <c r="BS6" s="24" t="s">
        <v>8</v>
      </c>
    </row>
    <row r="7" ht="14.4" customHeight="1">
      <c r="B7" s="28"/>
      <c r="C7" s="29"/>
      <c r="D7" s="40" t="s">
        <v>20</v>
      </c>
      <c r="E7" s="29"/>
      <c r="F7" s="29"/>
      <c r="G7" s="29"/>
      <c r="H7" s="29"/>
      <c r="I7" s="29"/>
      <c r="J7" s="29"/>
      <c r="K7" s="35" t="s">
        <v>21</v>
      </c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40" t="s">
        <v>22</v>
      </c>
      <c r="AL7" s="29"/>
      <c r="AM7" s="29"/>
      <c r="AN7" s="35" t="s">
        <v>21</v>
      </c>
      <c r="AO7" s="29"/>
      <c r="AP7" s="29"/>
      <c r="AQ7" s="31"/>
      <c r="BE7" s="39"/>
      <c r="BS7" s="24" t="s">
        <v>8</v>
      </c>
    </row>
    <row r="8" ht="14.4" customHeight="1">
      <c r="B8" s="28"/>
      <c r="C8" s="29"/>
      <c r="D8" s="40" t="s">
        <v>23</v>
      </c>
      <c r="E8" s="29"/>
      <c r="F8" s="29"/>
      <c r="G8" s="29"/>
      <c r="H8" s="29"/>
      <c r="I8" s="29"/>
      <c r="J8" s="29"/>
      <c r="K8" s="35" t="s">
        <v>24</v>
      </c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40" t="s">
        <v>25</v>
      </c>
      <c r="AL8" s="29"/>
      <c r="AM8" s="29"/>
      <c r="AN8" s="41" t="s">
        <v>26</v>
      </c>
      <c r="AO8" s="29"/>
      <c r="AP8" s="29"/>
      <c r="AQ8" s="31"/>
      <c r="BE8" s="39"/>
      <c r="BS8" s="24" t="s">
        <v>8</v>
      </c>
    </row>
    <row r="9" ht="14.4" customHeight="1">
      <c r="B9" s="28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31"/>
      <c r="BE9" s="39"/>
      <c r="BS9" s="24" t="s">
        <v>8</v>
      </c>
    </row>
    <row r="10" ht="14.4" customHeight="1">
      <c r="B10" s="28"/>
      <c r="C10" s="29"/>
      <c r="D10" s="40" t="s">
        <v>27</v>
      </c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40" t="s">
        <v>28</v>
      </c>
      <c r="AL10" s="29"/>
      <c r="AM10" s="29"/>
      <c r="AN10" s="35" t="s">
        <v>21</v>
      </c>
      <c r="AO10" s="29"/>
      <c r="AP10" s="29"/>
      <c r="AQ10" s="31"/>
      <c r="BE10" s="39"/>
      <c r="BS10" s="24" t="s">
        <v>8</v>
      </c>
    </row>
    <row r="11" ht="18.48" customHeight="1">
      <c r="B11" s="28"/>
      <c r="C11" s="29"/>
      <c r="D11" s="29"/>
      <c r="E11" s="35" t="s">
        <v>24</v>
      </c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  <c r="AJ11" s="29"/>
      <c r="AK11" s="40" t="s">
        <v>29</v>
      </c>
      <c r="AL11" s="29"/>
      <c r="AM11" s="29"/>
      <c r="AN11" s="35" t="s">
        <v>21</v>
      </c>
      <c r="AO11" s="29"/>
      <c r="AP11" s="29"/>
      <c r="AQ11" s="31"/>
      <c r="BE11" s="39"/>
      <c r="BS11" s="24" t="s">
        <v>8</v>
      </c>
    </row>
    <row r="12" ht="6.96" customHeight="1">
      <c r="B12" s="28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9"/>
      <c r="AH12" s="29"/>
      <c r="AI12" s="29"/>
      <c r="AJ12" s="29"/>
      <c r="AK12" s="29"/>
      <c r="AL12" s="29"/>
      <c r="AM12" s="29"/>
      <c r="AN12" s="29"/>
      <c r="AO12" s="29"/>
      <c r="AP12" s="29"/>
      <c r="AQ12" s="31"/>
      <c r="BE12" s="39"/>
      <c r="BS12" s="24" t="s">
        <v>8</v>
      </c>
    </row>
    <row r="13" ht="14.4" customHeight="1">
      <c r="B13" s="28"/>
      <c r="C13" s="29"/>
      <c r="D13" s="40" t="s">
        <v>30</v>
      </c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40" t="s">
        <v>28</v>
      </c>
      <c r="AL13" s="29"/>
      <c r="AM13" s="29"/>
      <c r="AN13" s="42" t="s">
        <v>31</v>
      </c>
      <c r="AO13" s="29"/>
      <c r="AP13" s="29"/>
      <c r="AQ13" s="31"/>
      <c r="BE13" s="39"/>
      <c r="BS13" s="24" t="s">
        <v>8</v>
      </c>
    </row>
    <row r="14">
      <c r="B14" s="28"/>
      <c r="C14" s="29"/>
      <c r="D14" s="29"/>
      <c r="E14" s="42" t="s">
        <v>31</v>
      </c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0" t="s">
        <v>29</v>
      </c>
      <c r="AL14" s="29"/>
      <c r="AM14" s="29"/>
      <c r="AN14" s="42" t="s">
        <v>31</v>
      </c>
      <c r="AO14" s="29"/>
      <c r="AP14" s="29"/>
      <c r="AQ14" s="31"/>
      <c r="BE14" s="39"/>
      <c r="BS14" s="24" t="s">
        <v>8</v>
      </c>
    </row>
    <row r="15" ht="6.96" customHeight="1">
      <c r="B15" s="28"/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  <c r="AF15" s="29"/>
      <c r="AG15" s="29"/>
      <c r="AH15" s="29"/>
      <c r="AI15" s="29"/>
      <c r="AJ15" s="29"/>
      <c r="AK15" s="29"/>
      <c r="AL15" s="29"/>
      <c r="AM15" s="29"/>
      <c r="AN15" s="29"/>
      <c r="AO15" s="29"/>
      <c r="AP15" s="29"/>
      <c r="AQ15" s="31"/>
      <c r="BE15" s="39"/>
      <c r="BS15" s="24" t="s">
        <v>6</v>
      </c>
    </row>
    <row r="16" ht="14.4" customHeight="1">
      <c r="B16" s="28"/>
      <c r="C16" s="29"/>
      <c r="D16" s="40" t="s">
        <v>32</v>
      </c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40" t="s">
        <v>28</v>
      </c>
      <c r="AL16" s="29"/>
      <c r="AM16" s="29"/>
      <c r="AN16" s="35" t="s">
        <v>21</v>
      </c>
      <c r="AO16" s="29"/>
      <c r="AP16" s="29"/>
      <c r="AQ16" s="31"/>
      <c r="BE16" s="39"/>
      <c r="BS16" s="24" t="s">
        <v>6</v>
      </c>
    </row>
    <row r="17" ht="18.48" customHeight="1">
      <c r="B17" s="28"/>
      <c r="C17" s="29"/>
      <c r="D17" s="29"/>
      <c r="E17" s="35" t="s">
        <v>24</v>
      </c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  <c r="AJ17" s="29"/>
      <c r="AK17" s="40" t="s">
        <v>29</v>
      </c>
      <c r="AL17" s="29"/>
      <c r="AM17" s="29"/>
      <c r="AN17" s="35" t="s">
        <v>21</v>
      </c>
      <c r="AO17" s="29"/>
      <c r="AP17" s="29"/>
      <c r="AQ17" s="31"/>
      <c r="BE17" s="39"/>
      <c r="BS17" s="24" t="s">
        <v>33</v>
      </c>
    </row>
    <row r="18" ht="6.96" customHeight="1">
      <c r="B18" s="28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29"/>
      <c r="AK18" s="29"/>
      <c r="AL18" s="29"/>
      <c r="AM18" s="29"/>
      <c r="AN18" s="29"/>
      <c r="AO18" s="29"/>
      <c r="AP18" s="29"/>
      <c r="AQ18" s="31"/>
      <c r="BE18" s="39"/>
      <c r="BS18" s="24" t="s">
        <v>8</v>
      </c>
    </row>
    <row r="19" ht="14.4" customHeight="1">
      <c r="B19" s="28"/>
      <c r="C19" s="29"/>
      <c r="D19" s="40" t="s">
        <v>34</v>
      </c>
      <c r="E19" s="29"/>
      <c r="F19" s="29"/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  <c r="AK19" s="29"/>
      <c r="AL19" s="29"/>
      <c r="AM19" s="29"/>
      <c r="AN19" s="29"/>
      <c r="AO19" s="29"/>
      <c r="AP19" s="29"/>
      <c r="AQ19" s="31"/>
      <c r="BE19" s="39"/>
      <c r="BS19" s="24" t="s">
        <v>8</v>
      </c>
    </row>
    <row r="20" ht="16.5" customHeight="1">
      <c r="B20" s="28"/>
      <c r="C20" s="29"/>
      <c r="D20" s="29"/>
      <c r="E20" s="44" t="s">
        <v>21</v>
      </c>
      <c r="F20" s="44"/>
      <c r="G20" s="44"/>
      <c r="H20" s="44"/>
      <c r="I20" s="44"/>
      <c r="J20" s="44"/>
      <c r="K20" s="44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29"/>
      <c r="AP20" s="29"/>
      <c r="AQ20" s="31"/>
      <c r="BE20" s="39"/>
      <c r="BS20" s="24" t="s">
        <v>6</v>
      </c>
    </row>
    <row r="21" ht="6.96" customHeight="1">
      <c r="B21" s="28"/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  <c r="AJ21" s="29"/>
      <c r="AK21" s="29"/>
      <c r="AL21" s="29"/>
      <c r="AM21" s="29"/>
      <c r="AN21" s="29"/>
      <c r="AO21" s="29"/>
      <c r="AP21" s="29"/>
      <c r="AQ21" s="31"/>
      <c r="BE21" s="39"/>
    </row>
    <row r="22" ht="6.96" customHeight="1">
      <c r="B22" s="28"/>
      <c r="C22" s="29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  <c r="AB22" s="45"/>
      <c r="AC22" s="45"/>
      <c r="AD22" s="45"/>
      <c r="AE22" s="45"/>
      <c r="AF22" s="45"/>
      <c r="AG22" s="45"/>
      <c r="AH22" s="45"/>
      <c r="AI22" s="45"/>
      <c r="AJ22" s="45"/>
      <c r="AK22" s="45"/>
      <c r="AL22" s="45"/>
      <c r="AM22" s="45"/>
      <c r="AN22" s="45"/>
      <c r="AO22" s="45"/>
      <c r="AP22" s="29"/>
      <c r="AQ22" s="31"/>
      <c r="BE22" s="39"/>
    </row>
    <row r="23" s="1" customFormat="1" ht="25.92" customHeight="1">
      <c r="B23" s="46"/>
      <c r="C23" s="47"/>
      <c r="D23" s="48" t="s">
        <v>35</v>
      </c>
      <c r="E23" s="49"/>
      <c r="F23" s="49"/>
      <c r="G23" s="49"/>
      <c r="H23" s="49"/>
      <c r="I23" s="49"/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  <c r="X23" s="49"/>
      <c r="Y23" s="49"/>
      <c r="Z23" s="49"/>
      <c r="AA23" s="49"/>
      <c r="AB23" s="49"/>
      <c r="AC23" s="49"/>
      <c r="AD23" s="49"/>
      <c r="AE23" s="49"/>
      <c r="AF23" s="49"/>
      <c r="AG23" s="49"/>
      <c r="AH23" s="49"/>
      <c r="AI23" s="49"/>
      <c r="AJ23" s="49"/>
      <c r="AK23" s="50">
        <f>ROUND(AG51,2)</f>
        <v>0</v>
      </c>
      <c r="AL23" s="49"/>
      <c r="AM23" s="49"/>
      <c r="AN23" s="49"/>
      <c r="AO23" s="49"/>
      <c r="AP23" s="47"/>
      <c r="AQ23" s="51"/>
      <c r="BE23" s="39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7"/>
      <c r="AE24" s="47"/>
      <c r="AF24" s="47"/>
      <c r="AG24" s="47"/>
      <c r="AH24" s="47"/>
      <c r="AI24" s="47"/>
      <c r="AJ24" s="47"/>
      <c r="AK24" s="47"/>
      <c r="AL24" s="47"/>
      <c r="AM24" s="47"/>
      <c r="AN24" s="47"/>
      <c r="AO24" s="47"/>
      <c r="AP24" s="47"/>
      <c r="AQ24" s="51"/>
      <c r="BE24" s="39"/>
    </row>
    <row r="25" s="1" customFormat="1">
      <c r="B25" s="46"/>
      <c r="C25" s="47"/>
      <c r="D25" s="47"/>
      <c r="E25" s="47"/>
      <c r="F25" s="47"/>
      <c r="G25" s="47"/>
      <c r="H25" s="47"/>
      <c r="I25" s="47"/>
      <c r="J25" s="47"/>
      <c r="K25" s="47"/>
      <c r="L25" s="52" t="s">
        <v>36</v>
      </c>
      <c r="M25" s="52"/>
      <c r="N25" s="52"/>
      <c r="O25" s="52"/>
      <c r="P25" s="47"/>
      <c r="Q25" s="47"/>
      <c r="R25" s="47"/>
      <c r="S25" s="47"/>
      <c r="T25" s="47"/>
      <c r="U25" s="47"/>
      <c r="V25" s="47"/>
      <c r="W25" s="52" t="s">
        <v>37</v>
      </c>
      <c r="X25" s="52"/>
      <c r="Y25" s="52"/>
      <c r="Z25" s="52"/>
      <c r="AA25" s="52"/>
      <c r="AB25" s="52"/>
      <c r="AC25" s="52"/>
      <c r="AD25" s="52"/>
      <c r="AE25" s="52"/>
      <c r="AF25" s="47"/>
      <c r="AG25" s="47"/>
      <c r="AH25" s="47"/>
      <c r="AI25" s="47"/>
      <c r="AJ25" s="47"/>
      <c r="AK25" s="52" t="s">
        <v>38</v>
      </c>
      <c r="AL25" s="52"/>
      <c r="AM25" s="52"/>
      <c r="AN25" s="52"/>
      <c r="AO25" s="52"/>
      <c r="AP25" s="47"/>
      <c r="AQ25" s="51"/>
      <c r="BE25" s="39"/>
    </row>
    <row r="26" s="2" customFormat="1" ht="14.4" customHeight="1">
      <c r="B26" s="53"/>
      <c r="C26" s="54"/>
      <c r="D26" s="55" t="s">
        <v>39</v>
      </c>
      <c r="E26" s="54"/>
      <c r="F26" s="55" t="s">
        <v>40</v>
      </c>
      <c r="G26" s="54"/>
      <c r="H26" s="54"/>
      <c r="I26" s="54"/>
      <c r="J26" s="54"/>
      <c r="K26" s="54"/>
      <c r="L26" s="56">
        <v>0.20999999999999999</v>
      </c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7">
        <f>ROUND(AZ51,2)</f>
        <v>0</v>
      </c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7">
        <f>ROUND(AV51,2)</f>
        <v>0</v>
      </c>
      <c r="AL26" s="54"/>
      <c r="AM26" s="54"/>
      <c r="AN26" s="54"/>
      <c r="AO26" s="54"/>
      <c r="AP26" s="54"/>
      <c r="AQ26" s="58"/>
      <c r="BE26" s="39"/>
    </row>
    <row r="27" s="2" customFormat="1" ht="14.4" customHeight="1">
      <c r="B27" s="53"/>
      <c r="C27" s="54"/>
      <c r="D27" s="54"/>
      <c r="E27" s="54"/>
      <c r="F27" s="55" t="s">
        <v>41</v>
      </c>
      <c r="G27" s="54"/>
      <c r="H27" s="54"/>
      <c r="I27" s="54"/>
      <c r="J27" s="54"/>
      <c r="K27" s="54"/>
      <c r="L27" s="56">
        <v>0.14999999999999999</v>
      </c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7">
        <f>ROUND(BA51,2)</f>
        <v>0</v>
      </c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7">
        <f>ROUND(AW51,2)</f>
        <v>0</v>
      </c>
      <c r="AL27" s="54"/>
      <c r="AM27" s="54"/>
      <c r="AN27" s="54"/>
      <c r="AO27" s="54"/>
      <c r="AP27" s="54"/>
      <c r="AQ27" s="58"/>
      <c r="BE27" s="39"/>
    </row>
    <row r="28" hidden="1" s="2" customFormat="1" ht="14.4" customHeight="1">
      <c r="B28" s="53"/>
      <c r="C28" s="54"/>
      <c r="D28" s="54"/>
      <c r="E28" s="54"/>
      <c r="F28" s="55" t="s">
        <v>42</v>
      </c>
      <c r="G28" s="54"/>
      <c r="H28" s="54"/>
      <c r="I28" s="54"/>
      <c r="J28" s="54"/>
      <c r="K28" s="54"/>
      <c r="L28" s="56">
        <v>0.20999999999999999</v>
      </c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7">
        <f>ROUND(BB51,2)</f>
        <v>0</v>
      </c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7">
        <v>0</v>
      </c>
      <c r="AL28" s="54"/>
      <c r="AM28" s="54"/>
      <c r="AN28" s="54"/>
      <c r="AO28" s="54"/>
      <c r="AP28" s="54"/>
      <c r="AQ28" s="58"/>
      <c r="BE28" s="39"/>
    </row>
    <row r="29" hidden="1" s="2" customFormat="1" ht="14.4" customHeight="1">
      <c r="B29" s="53"/>
      <c r="C29" s="54"/>
      <c r="D29" s="54"/>
      <c r="E29" s="54"/>
      <c r="F29" s="55" t="s">
        <v>43</v>
      </c>
      <c r="G29" s="54"/>
      <c r="H29" s="54"/>
      <c r="I29" s="54"/>
      <c r="J29" s="54"/>
      <c r="K29" s="54"/>
      <c r="L29" s="56">
        <v>0.14999999999999999</v>
      </c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7">
        <f>ROUND(BC51,2)</f>
        <v>0</v>
      </c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7">
        <v>0</v>
      </c>
      <c r="AL29" s="54"/>
      <c r="AM29" s="54"/>
      <c r="AN29" s="54"/>
      <c r="AO29" s="54"/>
      <c r="AP29" s="54"/>
      <c r="AQ29" s="58"/>
      <c r="BE29" s="39"/>
    </row>
    <row r="30" hidden="1" s="2" customFormat="1" ht="14.4" customHeight="1">
      <c r="B30" s="53"/>
      <c r="C30" s="54"/>
      <c r="D30" s="54"/>
      <c r="E30" s="54"/>
      <c r="F30" s="55" t="s">
        <v>44</v>
      </c>
      <c r="G30" s="54"/>
      <c r="H30" s="54"/>
      <c r="I30" s="54"/>
      <c r="J30" s="54"/>
      <c r="K30" s="54"/>
      <c r="L30" s="56">
        <v>0</v>
      </c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7">
        <f>ROUND(BD51,2)</f>
        <v>0</v>
      </c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7">
        <v>0</v>
      </c>
      <c r="AL30" s="54"/>
      <c r="AM30" s="54"/>
      <c r="AN30" s="54"/>
      <c r="AO30" s="54"/>
      <c r="AP30" s="54"/>
      <c r="AQ30" s="58"/>
      <c r="BE30" s="39"/>
    </row>
    <row r="31" s="1" customFormat="1" ht="6.96" customHeight="1">
      <c r="B31" s="46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  <c r="T31" s="47"/>
      <c r="U31" s="47"/>
      <c r="V31" s="47"/>
      <c r="W31" s="47"/>
      <c r="X31" s="47"/>
      <c r="Y31" s="47"/>
      <c r="Z31" s="47"/>
      <c r="AA31" s="47"/>
      <c r="AB31" s="47"/>
      <c r="AC31" s="47"/>
      <c r="AD31" s="47"/>
      <c r="AE31" s="47"/>
      <c r="AF31" s="47"/>
      <c r="AG31" s="47"/>
      <c r="AH31" s="47"/>
      <c r="AI31" s="47"/>
      <c r="AJ31" s="47"/>
      <c r="AK31" s="47"/>
      <c r="AL31" s="47"/>
      <c r="AM31" s="47"/>
      <c r="AN31" s="47"/>
      <c r="AO31" s="47"/>
      <c r="AP31" s="47"/>
      <c r="AQ31" s="51"/>
      <c r="BE31" s="39"/>
    </row>
    <row r="32" s="1" customFormat="1" ht="25.92" customHeight="1">
      <c r="B32" s="46"/>
      <c r="C32" s="59"/>
      <c r="D32" s="60" t="s">
        <v>45</v>
      </c>
      <c r="E32" s="61"/>
      <c r="F32" s="61"/>
      <c r="G32" s="61"/>
      <c r="H32" s="61"/>
      <c r="I32" s="61"/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2" t="s">
        <v>46</v>
      </c>
      <c r="U32" s="61"/>
      <c r="V32" s="61"/>
      <c r="W32" s="61"/>
      <c r="X32" s="63" t="s">
        <v>47</v>
      </c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4">
        <f>SUM(AK23:AK30)</f>
        <v>0</v>
      </c>
      <c r="AL32" s="61"/>
      <c r="AM32" s="61"/>
      <c r="AN32" s="61"/>
      <c r="AO32" s="65"/>
      <c r="AP32" s="59"/>
      <c r="AQ32" s="66"/>
      <c r="BE32" s="39"/>
    </row>
    <row r="33" s="1" customFormat="1" ht="6.96" customHeight="1">
      <c r="B33" s="46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  <c r="T33" s="47"/>
      <c r="U33" s="47"/>
      <c r="V33" s="47"/>
      <c r="W33" s="47"/>
      <c r="X33" s="47"/>
      <c r="Y33" s="47"/>
      <c r="Z33" s="47"/>
      <c r="AA33" s="47"/>
      <c r="AB33" s="47"/>
      <c r="AC33" s="47"/>
      <c r="AD33" s="47"/>
      <c r="AE33" s="47"/>
      <c r="AF33" s="47"/>
      <c r="AG33" s="47"/>
      <c r="AH33" s="47"/>
      <c r="AI33" s="47"/>
      <c r="AJ33" s="47"/>
      <c r="AK33" s="47"/>
      <c r="AL33" s="47"/>
      <c r="AM33" s="47"/>
      <c r="AN33" s="47"/>
      <c r="AO33" s="47"/>
      <c r="AP33" s="47"/>
      <c r="AQ33" s="51"/>
    </row>
    <row r="34" s="1" customFormat="1" ht="6.96" customHeight="1">
      <c r="B34" s="67"/>
      <c r="C34" s="68"/>
      <c r="D34" s="68"/>
      <c r="E34" s="68"/>
      <c r="F34" s="68"/>
      <c r="G34" s="68"/>
      <c r="H34" s="68"/>
      <c r="I34" s="68"/>
      <c r="J34" s="68"/>
      <c r="K34" s="68"/>
      <c r="L34" s="68"/>
      <c r="M34" s="68"/>
      <c r="N34" s="68"/>
      <c r="O34" s="68"/>
      <c r="P34" s="68"/>
      <c r="Q34" s="68"/>
      <c r="R34" s="68"/>
      <c r="S34" s="68"/>
      <c r="T34" s="68"/>
      <c r="U34" s="68"/>
      <c r="V34" s="68"/>
      <c r="W34" s="68"/>
      <c r="X34" s="68"/>
      <c r="Y34" s="68"/>
      <c r="Z34" s="68"/>
      <c r="AA34" s="68"/>
      <c r="AB34" s="68"/>
      <c r="AC34" s="68"/>
      <c r="AD34" s="68"/>
      <c r="AE34" s="68"/>
      <c r="AF34" s="68"/>
      <c r="AG34" s="68"/>
      <c r="AH34" s="68"/>
      <c r="AI34" s="68"/>
      <c r="AJ34" s="68"/>
      <c r="AK34" s="68"/>
      <c r="AL34" s="68"/>
      <c r="AM34" s="68"/>
      <c r="AN34" s="68"/>
      <c r="AO34" s="68"/>
      <c r="AP34" s="68"/>
      <c r="AQ34" s="69"/>
    </row>
    <row r="38" s="1" customFormat="1" ht="6.96" customHeight="1">
      <c r="B38" s="70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2"/>
    </row>
    <row r="39" s="1" customFormat="1" ht="36.96" customHeight="1">
      <c r="B39" s="46"/>
      <c r="C39" s="73" t="s">
        <v>48</v>
      </c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4"/>
      <c r="Y39" s="74"/>
      <c r="Z39" s="74"/>
      <c r="AA39" s="74"/>
      <c r="AB39" s="74"/>
      <c r="AC39" s="74"/>
      <c r="AD39" s="74"/>
      <c r="AE39" s="74"/>
      <c r="AF39" s="74"/>
      <c r="AG39" s="74"/>
      <c r="AH39" s="74"/>
      <c r="AI39" s="74"/>
      <c r="AJ39" s="74"/>
      <c r="AK39" s="74"/>
      <c r="AL39" s="74"/>
      <c r="AM39" s="74"/>
      <c r="AN39" s="74"/>
      <c r="AO39" s="74"/>
      <c r="AP39" s="74"/>
      <c r="AQ39" s="74"/>
      <c r="AR39" s="72"/>
    </row>
    <row r="40" s="1" customFormat="1" ht="6.96" customHeight="1">
      <c r="B40" s="46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  <c r="R40" s="74"/>
      <c r="S40" s="74"/>
      <c r="T40" s="74"/>
      <c r="U40" s="74"/>
      <c r="V40" s="74"/>
      <c r="W40" s="74"/>
      <c r="X40" s="74"/>
      <c r="Y40" s="74"/>
      <c r="Z40" s="74"/>
      <c r="AA40" s="74"/>
      <c r="AB40" s="74"/>
      <c r="AC40" s="74"/>
      <c r="AD40" s="74"/>
      <c r="AE40" s="74"/>
      <c r="AF40" s="74"/>
      <c r="AG40" s="74"/>
      <c r="AH40" s="74"/>
      <c r="AI40" s="74"/>
      <c r="AJ40" s="74"/>
      <c r="AK40" s="74"/>
      <c r="AL40" s="74"/>
      <c r="AM40" s="74"/>
      <c r="AN40" s="74"/>
      <c r="AO40" s="74"/>
      <c r="AP40" s="74"/>
      <c r="AQ40" s="74"/>
      <c r="AR40" s="72"/>
    </row>
    <row r="41" s="3" customFormat="1" ht="14.4" customHeight="1">
      <c r="B41" s="75"/>
      <c r="C41" s="76" t="s">
        <v>15</v>
      </c>
      <c r="D41" s="77"/>
      <c r="E41" s="77"/>
      <c r="F41" s="77"/>
      <c r="G41" s="77"/>
      <c r="H41" s="77"/>
      <c r="I41" s="77"/>
      <c r="J41" s="77"/>
      <c r="K41" s="77"/>
      <c r="L41" s="77" t="str">
        <f>K5</f>
        <v>339</v>
      </c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7"/>
      <c r="AM41" s="77"/>
      <c r="AN41" s="77"/>
      <c r="AO41" s="77"/>
      <c r="AP41" s="77"/>
      <c r="AQ41" s="77"/>
      <c r="AR41" s="78"/>
    </row>
    <row r="42" s="4" customFormat="1" ht="36.96" customHeight="1">
      <c r="B42" s="79"/>
      <c r="C42" s="80" t="s">
        <v>18</v>
      </c>
      <c r="D42" s="81"/>
      <c r="E42" s="81"/>
      <c r="F42" s="81"/>
      <c r="G42" s="81"/>
      <c r="H42" s="81"/>
      <c r="I42" s="81"/>
      <c r="J42" s="81"/>
      <c r="K42" s="81"/>
      <c r="L42" s="82" t="str">
        <f>K6</f>
        <v>Oprava traťového úseku Lysá n. L. (mimo) – Kostomlaty</v>
      </c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3"/>
    </row>
    <row r="43" s="1" customFormat="1" ht="6.96" customHeight="1">
      <c r="B43" s="46"/>
      <c r="C43" s="74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2"/>
    </row>
    <row r="44" s="1" customFormat="1">
      <c r="B44" s="46"/>
      <c r="C44" s="76" t="s">
        <v>23</v>
      </c>
      <c r="D44" s="74"/>
      <c r="E44" s="74"/>
      <c r="F44" s="74"/>
      <c r="G44" s="74"/>
      <c r="H44" s="74"/>
      <c r="I44" s="74"/>
      <c r="J44" s="74"/>
      <c r="K44" s="74"/>
      <c r="L44" s="84" t="str">
        <f>IF(K8="","",K8)</f>
        <v xml:space="preserve"> </v>
      </c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6" t="s">
        <v>25</v>
      </c>
      <c r="AJ44" s="74"/>
      <c r="AK44" s="74"/>
      <c r="AL44" s="74"/>
      <c r="AM44" s="85" t="str">
        <f>IF(AN8= "","",AN8)</f>
        <v>26. 1. 2018</v>
      </c>
      <c r="AN44" s="85"/>
      <c r="AO44" s="74"/>
      <c r="AP44" s="74"/>
      <c r="AQ44" s="74"/>
      <c r="AR44" s="72"/>
    </row>
    <row r="45" s="1" customFormat="1" ht="6.96" customHeight="1">
      <c r="B45" s="46"/>
      <c r="C45" s="74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2"/>
    </row>
    <row r="46" s="1" customFormat="1">
      <c r="B46" s="46"/>
      <c r="C46" s="76" t="s">
        <v>27</v>
      </c>
      <c r="D46" s="74"/>
      <c r="E46" s="74"/>
      <c r="F46" s="74"/>
      <c r="G46" s="74"/>
      <c r="H46" s="74"/>
      <c r="I46" s="74"/>
      <c r="J46" s="74"/>
      <c r="K46" s="74"/>
      <c r="L46" s="77" t="str">
        <f>IF(E11= "","",E11)</f>
        <v xml:space="preserve"> </v>
      </c>
      <c r="M46" s="74"/>
      <c r="N46" s="74"/>
      <c r="O46" s="74"/>
      <c r="P46" s="74"/>
      <c r="Q46" s="74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6" t="s">
        <v>32</v>
      </c>
      <c r="AJ46" s="74"/>
      <c r="AK46" s="74"/>
      <c r="AL46" s="74"/>
      <c r="AM46" s="77" t="str">
        <f>IF(E17="","",E17)</f>
        <v xml:space="preserve"> </v>
      </c>
      <c r="AN46" s="77"/>
      <c r="AO46" s="77"/>
      <c r="AP46" s="77"/>
      <c r="AQ46" s="74"/>
      <c r="AR46" s="72"/>
      <c r="AS46" s="86" t="s">
        <v>49</v>
      </c>
      <c r="AT46" s="87"/>
      <c r="AU46" s="88"/>
      <c r="AV46" s="88"/>
      <c r="AW46" s="88"/>
      <c r="AX46" s="88"/>
      <c r="AY46" s="88"/>
      <c r="AZ46" s="88"/>
      <c r="BA46" s="88"/>
      <c r="BB46" s="88"/>
      <c r="BC46" s="88"/>
      <c r="BD46" s="89"/>
    </row>
    <row r="47" s="1" customFormat="1">
      <c r="B47" s="46"/>
      <c r="C47" s="76" t="s">
        <v>30</v>
      </c>
      <c r="D47" s="74"/>
      <c r="E47" s="74"/>
      <c r="F47" s="74"/>
      <c r="G47" s="74"/>
      <c r="H47" s="74"/>
      <c r="I47" s="74"/>
      <c r="J47" s="74"/>
      <c r="K47" s="74"/>
      <c r="L47" s="77" t="str">
        <f>IF(E14= "Vyplň údaj","",E14)</f>
        <v/>
      </c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4"/>
      <c r="AQ47" s="74"/>
      <c r="AR47" s="72"/>
      <c r="AS47" s="90"/>
      <c r="AT47" s="91"/>
      <c r="AU47" s="92"/>
      <c r="AV47" s="92"/>
      <c r="AW47" s="92"/>
      <c r="AX47" s="92"/>
      <c r="AY47" s="92"/>
      <c r="AZ47" s="92"/>
      <c r="BA47" s="92"/>
      <c r="BB47" s="92"/>
      <c r="BC47" s="92"/>
      <c r="BD47" s="93"/>
    </row>
    <row r="48" s="1" customFormat="1" ht="10.8" customHeight="1">
      <c r="B48" s="46"/>
      <c r="C48" s="74"/>
      <c r="D48" s="74"/>
      <c r="E48" s="74"/>
      <c r="F48" s="74"/>
      <c r="G48" s="74"/>
      <c r="H48" s="74"/>
      <c r="I48" s="74"/>
      <c r="J48" s="74"/>
      <c r="K48" s="74"/>
      <c r="L48" s="74"/>
      <c r="M48" s="74"/>
      <c r="N48" s="74"/>
      <c r="O48" s="74"/>
      <c r="P48" s="74"/>
      <c r="Q48" s="74"/>
      <c r="R48" s="74"/>
      <c r="S48" s="74"/>
      <c r="T48" s="74"/>
      <c r="U48" s="74"/>
      <c r="V48" s="74"/>
      <c r="W48" s="74"/>
      <c r="X48" s="74"/>
      <c r="Y48" s="74"/>
      <c r="Z48" s="74"/>
      <c r="AA48" s="74"/>
      <c r="AB48" s="74"/>
      <c r="AC48" s="74"/>
      <c r="AD48" s="74"/>
      <c r="AE48" s="74"/>
      <c r="AF48" s="74"/>
      <c r="AG48" s="74"/>
      <c r="AH48" s="74"/>
      <c r="AI48" s="74"/>
      <c r="AJ48" s="74"/>
      <c r="AK48" s="74"/>
      <c r="AL48" s="74"/>
      <c r="AM48" s="74"/>
      <c r="AN48" s="74"/>
      <c r="AO48" s="74"/>
      <c r="AP48" s="74"/>
      <c r="AQ48" s="74"/>
      <c r="AR48" s="72"/>
      <c r="AS48" s="94"/>
      <c r="AT48" s="55"/>
      <c r="AU48" s="47"/>
      <c r="AV48" s="47"/>
      <c r="AW48" s="47"/>
      <c r="AX48" s="47"/>
      <c r="AY48" s="47"/>
      <c r="AZ48" s="47"/>
      <c r="BA48" s="47"/>
      <c r="BB48" s="47"/>
      <c r="BC48" s="47"/>
      <c r="BD48" s="95"/>
    </row>
    <row r="49" s="1" customFormat="1" ht="29.28" customHeight="1">
      <c r="B49" s="46"/>
      <c r="C49" s="96" t="s">
        <v>50</v>
      </c>
      <c r="D49" s="97"/>
      <c r="E49" s="97"/>
      <c r="F49" s="97"/>
      <c r="G49" s="97"/>
      <c r="H49" s="98"/>
      <c r="I49" s="99" t="s">
        <v>51</v>
      </c>
      <c r="J49" s="97"/>
      <c r="K49" s="97"/>
      <c r="L49" s="97"/>
      <c r="M49" s="97"/>
      <c r="N49" s="97"/>
      <c r="O49" s="97"/>
      <c r="P49" s="97"/>
      <c r="Q49" s="97"/>
      <c r="R49" s="97"/>
      <c r="S49" s="97"/>
      <c r="T49" s="97"/>
      <c r="U49" s="97"/>
      <c r="V49" s="97"/>
      <c r="W49" s="97"/>
      <c r="X49" s="97"/>
      <c r="Y49" s="97"/>
      <c r="Z49" s="97"/>
      <c r="AA49" s="97"/>
      <c r="AB49" s="97"/>
      <c r="AC49" s="97"/>
      <c r="AD49" s="97"/>
      <c r="AE49" s="97"/>
      <c r="AF49" s="97"/>
      <c r="AG49" s="100" t="s">
        <v>52</v>
      </c>
      <c r="AH49" s="97"/>
      <c r="AI49" s="97"/>
      <c r="AJ49" s="97"/>
      <c r="AK49" s="97"/>
      <c r="AL49" s="97"/>
      <c r="AM49" s="97"/>
      <c r="AN49" s="99" t="s">
        <v>53</v>
      </c>
      <c r="AO49" s="97"/>
      <c r="AP49" s="97"/>
      <c r="AQ49" s="101" t="s">
        <v>54</v>
      </c>
      <c r="AR49" s="72"/>
      <c r="AS49" s="102" t="s">
        <v>55</v>
      </c>
      <c r="AT49" s="103" t="s">
        <v>56</v>
      </c>
      <c r="AU49" s="103" t="s">
        <v>57</v>
      </c>
      <c r="AV49" s="103" t="s">
        <v>58</v>
      </c>
      <c r="AW49" s="103" t="s">
        <v>59</v>
      </c>
      <c r="AX49" s="103" t="s">
        <v>60</v>
      </c>
      <c r="AY49" s="103" t="s">
        <v>61</v>
      </c>
      <c r="AZ49" s="103" t="s">
        <v>62</v>
      </c>
      <c r="BA49" s="103" t="s">
        <v>63</v>
      </c>
      <c r="BB49" s="103" t="s">
        <v>64</v>
      </c>
      <c r="BC49" s="103" t="s">
        <v>65</v>
      </c>
      <c r="BD49" s="104" t="s">
        <v>66</v>
      </c>
    </row>
    <row r="50" s="1" customFormat="1" ht="10.8" customHeight="1">
      <c r="B50" s="46"/>
      <c r="C50" s="74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4"/>
      <c r="R50" s="74"/>
      <c r="S50" s="74"/>
      <c r="T50" s="74"/>
      <c r="U50" s="74"/>
      <c r="V50" s="74"/>
      <c r="W50" s="74"/>
      <c r="X50" s="74"/>
      <c r="Y50" s="74"/>
      <c r="Z50" s="74"/>
      <c r="AA50" s="74"/>
      <c r="AB50" s="74"/>
      <c r="AC50" s="74"/>
      <c r="AD50" s="74"/>
      <c r="AE50" s="74"/>
      <c r="AF50" s="74"/>
      <c r="AG50" s="74"/>
      <c r="AH50" s="74"/>
      <c r="AI50" s="74"/>
      <c r="AJ50" s="74"/>
      <c r="AK50" s="74"/>
      <c r="AL50" s="74"/>
      <c r="AM50" s="74"/>
      <c r="AN50" s="74"/>
      <c r="AO50" s="74"/>
      <c r="AP50" s="74"/>
      <c r="AQ50" s="74"/>
      <c r="AR50" s="72"/>
      <c r="AS50" s="105"/>
      <c r="AT50" s="106"/>
      <c r="AU50" s="106"/>
      <c r="AV50" s="106"/>
      <c r="AW50" s="106"/>
      <c r="AX50" s="106"/>
      <c r="AY50" s="106"/>
      <c r="AZ50" s="106"/>
      <c r="BA50" s="106"/>
      <c r="BB50" s="106"/>
      <c r="BC50" s="106"/>
      <c r="BD50" s="107"/>
    </row>
    <row r="51" s="4" customFormat="1" ht="32.4" customHeight="1">
      <c r="B51" s="79"/>
      <c r="C51" s="108" t="s">
        <v>67</v>
      </c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09"/>
      <c r="Y51" s="109"/>
      <c r="Z51" s="109"/>
      <c r="AA51" s="109"/>
      <c r="AB51" s="109"/>
      <c r="AC51" s="109"/>
      <c r="AD51" s="109"/>
      <c r="AE51" s="109"/>
      <c r="AF51" s="109"/>
      <c r="AG51" s="110">
        <f>ROUND(AG52,2)</f>
        <v>0</v>
      </c>
      <c r="AH51" s="110"/>
      <c r="AI51" s="110"/>
      <c r="AJ51" s="110"/>
      <c r="AK51" s="110"/>
      <c r="AL51" s="110"/>
      <c r="AM51" s="110"/>
      <c r="AN51" s="111">
        <f>SUM(AG51,AT51)</f>
        <v>0</v>
      </c>
      <c r="AO51" s="111"/>
      <c r="AP51" s="111"/>
      <c r="AQ51" s="112" t="s">
        <v>21</v>
      </c>
      <c r="AR51" s="83"/>
      <c r="AS51" s="113">
        <f>ROUND(AS52,2)</f>
        <v>0</v>
      </c>
      <c r="AT51" s="114">
        <f>ROUND(SUM(AV51:AW51),2)</f>
        <v>0</v>
      </c>
      <c r="AU51" s="115">
        <f>ROUND(AU52,5)</f>
        <v>0</v>
      </c>
      <c r="AV51" s="114">
        <f>ROUND(AZ51*L26,2)</f>
        <v>0</v>
      </c>
      <c r="AW51" s="114">
        <f>ROUND(BA51*L27,2)</f>
        <v>0</v>
      </c>
      <c r="AX51" s="114">
        <f>ROUND(BB51*L26,2)</f>
        <v>0</v>
      </c>
      <c r="AY51" s="114">
        <f>ROUND(BC51*L27,2)</f>
        <v>0</v>
      </c>
      <c r="AZ51" s="114">
        <f>ROUND(AZ52,2)</f>
        <v>0</v>
      </c>
      <c r="BA51" s="114">
        <f>ROUND(BA52,2)</f>
        <v>0</v>
      </c>
      <c r="BB51" s="114">
        <f>ROUND(BB52,2)</f>
        <v>0</v>
      </c>
      <c r="BC51" s="114">
        <f>ROUND(BC52,2)</f>
        <v>0</v>
      </c>
      <c r="BD51" s="116">
        <f>ROUND(BD52,2)</f>
        <v>0</v>
      </c>
      <c r="BS51" s="117" t="s">
        <v>68</v>
      </c>
      <c r="BT51" s="117" t="s">
        <v>69</v>
      </c>
      <c r="BU51" s="118" t="s">
        <v>70</v>
      </c>
      <c r="BV51" s="117" t="s">
        <v>71</v>
      </c>
      <c r="BW51" s="117" t="s">
        <v>7</v>
      </c>
      <c r="BX51" s="117" t="s">
        <v>72</v>
      </c>
      <c r="CL51" s="117" t="s">
        <v>21</v>
      </c>
    </row>
    <row r="52" s="5" customFormat="1" ht="16.5" customHeight="1">
      <c r="B52" s="119"/>
      <c r="C52" s="120"/>
      <c r="D52" s="121" t="s">
        <v>73</v>
      </c>
      <c r="E52" s="121"/>
      <c r="F52" s="121"/>
      <c r="G52" s="121"/>
      <c r="H52" s="121"/>
      <c r="I52" s="122"/>
      <c r="J52" s="121" t="s">
        <v>74</v>
      </c>
      <c r="K52" s="121"/>
      <c r="L52" s="121"/>
      <c r="M52" s="121"/>
      <c r="N52" s="121"/>
      <c r="O52" s="121"/>
      <c r="P52" s="121"/>
      <c r="Q52" s="121"/>
      <c r="R52" s="121"/>
      <c r="S52" s="121"/>
      <c r="T52" s="121"/>
      <c r="U52" s="121"/>
      <c r="V52" s="121"/>
      <c r="W52" s="121"/>
      <c r="X52" s="121"/>
      <c r="Y52" s="121"/>
      <c r="Z52" s="121"/>
      <c r="AA52" s="121"/>
      <c r="AB52" s="121"/>
      <c r="AC52" s="121"/>
      <c r="AD52" s="121"/>
      <c r="AE52" s="121"/>
      <c r="AF52" s="121"/>
      <c r="AG52" s="123">
        <f>ROUND(SUM(AG53:AG57),2)</f>
        <v>0</v>
      </c>
      <c r="AH52" s="122"/>
      <c r="AI52" s="122"/>
      <c r="AJ52" s="122"/>
      <c r="AK52" s="122"/>
      <c r="AL52" s="122"/>
      <c r="AM52" s="122"/>
      <c r="AN52" s="124">
        <f>SUM(AG52,AT52)</f>
        <v>0</v>
      </c>
      <c r="AO52" s="122"/>
      <c r="AP52" s="122"/>
      <c r="AQ52" s="125" t="s">
        <v>75</v>
      </c>
      <c r="AR52" s="126"/>
      <c r="AS52" s="127">
        <f>ROUND(SUM(AS53:AS57),2)</f>
        <v>0</v>
      </c>
      <c r="AT52" s="128">
        <f>ROUND(SUM(AV52:AW52),2)</f>
        <v>0</v>
      </c>
      <c r="AU52" s="129">
        <f>ROUND(SUM(AU53:AU57),5)</f>
        <v>0</v>
      </c>
      <c r="AV52" s="128">
        <f>ROUND(AZ52*L26,2)</f>
        <v>0</v>
      </c>
      <c r="AW52" s="128">
        <f>ROUND(BA52*L27,2)</f>
        <v>0</v>
      </c>
      <c r="AX52" s="128">
        <f>ROUND(BB52*L26,2)</f>
        <v>0</v>
      </c>
      <c r="AY52" s="128">
        <f>ROUND(BC52*L27,2)</f>
        <v>0</v>
      </c>
      <c r="AZ52" s="128">
        <f>ROUND(SUM(AZ53:AZ57),2)</f>
        <v>0</v>
      </c>
      <c r="BA52" s="128">
        <f>ROUND(SUM(BA53:BA57),2)</f>
        <v>0</v>
      </c>
      <c r="BB52" s="128">
        <f>ROUND(SUM(BB53:BB57),2)</f>
        <v>0</v>
      </c>
      <c r="BC52" s="128">
        <f>ROUND(SUM(BC53:BC57),2)</f>
        <v>0</v>
      </c>
      <c r="BD52" s="130">
        <f>ROUND(SUM(BD53:BD57),2)</f>
        <v>0</v>
      </c>
      <c r="BS52" s="131" t="s">
        <v>68</v>
      </c>
      <c r="BT52" s="131" t="s">
        <v>76</v>
      </c>
      <c r="BU52" s="131" t="s">
        <v>70</v>
      </c>
      <c r="BV52" s="131" t="s">
        <v>71</v>
      </c>
      <c r="BW52" s="131" t="s">
        <v>77</v>
      </c>
      <c r="BX52" s="131" t="s">
        <v>7</v>
      </c>
      <c r="CL52" s="131" t="s">
        <v>21</v>
      </c>
      <c r="CM52" s="131" t="s">
        <v>78</v>
      </c>
    </row>
    <row r="53" s="6" customFormat="1" ht="28.5" customHeight="1">
      <c r="A53" s="132" t="s">
        <v>79</v>
      </c>
      <c r="B53" s="133"/>
      <c r="C53" s="134"/>
      <c r="D53" s="134"/>
      <c r="E53" s="135" t="s">
        <v>80</v>
      </c>
      <c r="F53" s="135"/>
      <c r="G53" s="135"/>
      <c r="H53" s="135"/>
      <c r="I53" s="135"/>
      <c r="J53" s="134"/>
      <c r="K53" s="135" t="s">
        <v>81</v>
      </c>
      <c r="L53" s="135"/>
      <c r="M53" s="135"/>
      <c r="N53" s="135"/>
      <c r="O53" s="135"/>
      <c r="P53" s="135"/>
      <c r="Q53" s="135"/>
      <c r="R53" s="135"/>
      <c r="S53" s="135"/>
      <c r="T53" s="135"/>
      <c r="U53" s="135"/>
      <c r="V53" s="135"/>
      <c r="W53" s="135"/>
      <c r="X53" s="135"/>
      <c r="Y53" s="135"/>
      <c r="Z53" s="135"/>
      <c r="AA53" s="135"/>
      <c r="AB53" s="135"/>
      <c r="AC53" s="135"/>
      <c r="AD53" s="135"/>
      <c r="AE53" s="135"/>
      <c r="AF53" s="135"/>
      <c r="AG53" s="136">
        <f>'01 - 1 a 2.TK Kostomlaty ...'!J29</f>
        <v>0</v>
      </c>
      <c r="AH53" s="134"/>
      <c r="AI53" s="134"/>
      <c r="AJ53" s="134"/>
      <c r="AK53" s="134"/>
      <c r="AL53" s="134"/>
      <c r="AM53" s="134"/>
      <c r="AN53" s="136">
        <f>SUM(AG53,AT53)</f>
        <v>0</v>
      </c>
      <c r="AO53" s="134"/>
      <c r="AP53" s="134"/>
      <c r="AQ53" s="137" t="s">
        <v>82</v>
      </c>
      <c r="AR53" s="138"/>
      <c r="AS53" s="139">
        <v>0</v>
      </c>
      <c r="AT53" s="140">
        <f>ROUND(SUM(AV53:AW53),2)</f>
        <v>0</v>
      </c>
      <c r="AU53" s="141">
        <f>'01 - 1 a 2.TK Kostomlaty ...'!P88</f>
        <v>0</v>
      </c>
      <c r="AV53" s="140">
        <f>'01 - 1 a 2.TK Kostomlaty ...'!J32</f>
        <v>0</v>
      </c>
      <c r="AW53" s="140">
        <f>'01 - 1 a 2.TK Kostomlaty ...'!J33</f>
        <v>0</v>
      </c>
      <c r="AX53" s="140">
        <f>'01 - 1 a 2.TK Kostomlaty ...'!J34</f>
        <v>0</v>
      </c>
      <c r="AY53" s="140">
        <f>'01 - 1 a 2.TK Kostomlaty ...'!J35</f>
        <v>0</v>
      </c>
      <c r="AZ53" s="140">
        <f>'01 - 1 a 2.TK Kostomlaty ...'!F32</f>
        <v>0</v>
      </c>
      <c r="BA53" s="140">
        <f>'01 - 1 a 2.TK Kostomlaty ...'!F33</f>
        <v>0</v>
      </c>
      <c r="BB53" s="140">
        <f>'01 - 1 a 2.TK Kostomlaty ...'!F34</f>
        <v>0</v>
      </c>
      <c r="BC53" s="140">
        <f>'01 - 1 a 2.TK Kostomlaty ...'!F35</f>
        <v>0</v>
      </c>
      <c r="BD53" s="142">
        <f>'01 - 1 a 2.TK Kostomlaty ...'!F36</f>
        <v>0</v>
      </c>
      <c r="BT53" s="143" t="s">
        <v>78</v>
      </c>
      <c r="BV53" s="143" t="s">
        <v>71</v>
      </c>
      <c r="BW53" s="143" t="s">
        <v>83</v>
      </c>
      <c r="BX53" s="143" t="s">
        <v>77</v>
      </c>
      <c r="CL53" s="143" t="s">
        <v>21</v>
      </c>
    </row>
    <row r="54" s="6" customFormat="1" ht="16.5" customHeight="1">
      <c r="A54" s="132" t="s">
        <v>79</v>
      </c>
      <c r="B54" s="133"/>
      <c r="C54" s="134"/>
      <c r="D54" s="134"/>
      <c r="E54" s="135" t="s">
        <v>84</v>
      </c>
      <c r="F54" s="135"/>
      <c r="G54" s="135"/>
      <c r="H54" s="135"/>
      <c r="I54" s="135"/>
      <c r="J54" s="134"/>
      <c r="K54" s="135" t="s">
        <v>85</v>
      </c>
      <c r="L54" s="135"/>
      <c r="M54" s="135"/>
      <c r="N54" s="135"/>
      <c r="O54" s="135"/>
      <c r="P54" s="135"/>
      <c r="Q54" s="135"/>
      <c r="R54" s="135"/>
      <c r="S54" s="135"/>
      <c r="T54" s="135"/>
      <c r="U54" s="135"/>
      <c r="V54" s="135"/>
      <c r="W54" s="135"/>
      <c r="X54" s="135"/>
      <c r="Y54" s="135"/>
      <c r="Z54" s="135"/>
      <c r="AA54" s="135"/>
      <c r="AB54" s="135"/>
      <c r="AC54" s="135"/>
      <c r="AD54" s="135"/>
      <c r="AE54" s="135"/>
      <c r="AF54" s="135"/>
      <c r="AG54" s="136">
        <f>'02 - Výhybky v žst.Kostom...'!J29</f>
        <v>0</v>
      </c>
      <c r="AH54" s="134"/>
      <c r="AI54" s="134"/>
      <c r="AJ54" s="134"/>
      <c r="AK54" s="134"/>
      <c r="AL54" s="134"/>
      <c r="AM54" s="134"/>
      <c r="AN54" s="136">
        <f>SUM(AG54,AT54)</f>
        <v>0</v>
      </c>
      <c r="AO54" s="134"/>
      <c r="AP54" s="134"/>
      <c r="AQ54" s="137" t="s">
        <v>82</v>
      </c>
      <c r="AR54" s="138"/>
      <c r="AS54" s="139">
        <v>0</v>
      </c>
      <c r="AT54" s="140">
        <f>ROUND(SUM(AV54:AW54),2)</f>
        <v>0</v>
      </c>
      <c r="AU54" s="141">
        <f>'02 - Výhybky v žst.Kostom...'!P87</f>
        <v>0</v>
      </c>
      <c r="AV54" s="140">
        <f>'02 - Výhybky v žst.Kostom...'!J32</f>
        <v>0</v>
      </c>
      <c r="AW54" s="140">
        <f>'02 - Výhybky v žst.Kostom...'!J33</f>
        <v>0</v>
      </c>
      <c r="AX54" s="140">
        <f>'02 - Výhybky v žst.Kostom...'!J34</f>
        <v>0</v>
      </c>
      <c r="AY54" s="140">
        <f>'02 - Výhybky v žst.Kostom...'!J35</f>
        <v>0</v>
      </c>
      <c r="AZ54" s="140">
        <f>'02 - Výhybky v žst.Kostom...'!F32</f>
        <v>0</v>
      </c>
      <c r="BA54" s="140">
        <f>'02 - Výhybky v žst.Kostom...'!F33</f>
        <v>0</v>
      </c>
      <c r="BB54" s="140">
        <f>'02 - Výhybky v žst.Kostom...'!F34</f>
        <v>0</v>
      </c>
      <c r="BC54" s="140">
        <f>'02 - Výhybky v žst.Kostom...'!F35</f>
        <v>0</v>
      </c>
      <c r="BD54" s="142">
        <f>'02 - Výhybky v žst.Kostom...'!F36</f>
        <v>0</v>
      </c>
      <c r="BT54" s="143" t="s">
        <v>78</v>
      </c>
      <c r="BV54" s="143" t="s">
        <v>71</v>
      </c>
      <c r="BW54" s="143" t="s">
        <v>86</v>
      </c>
      <c r="BX54" s="143" t="s">
        <v>77</v>
      </c>
      <c r="CL54" s="143" t="s">
        <v>21</v>
      </c>
    </row>
    <row r="55" s="6" customFormat="1" ht="16.5" customHeight="1">
      <c r="A55" s="132" t="s">
        <v>79</v>
      </c>
      <c r="B55" s="133"/>
      <c r="C55" s="134"/>
      <c r="D55" s="134"/>
      <c r="E55" s="135" t="s">
        <v>87</v>
      </c>
      <c r="F55" s="135"/>
      <c r="G55" s="135"/>
      <c r="H55" s="135"/>
      <c r="I55" s="135"/>
      <c r="J55" s="134"/>
      <c r="K55" s="135" t="s">
        <v>88</v>
      </c>
      <c r="L55" s="135"/>
      <c r="M55" s="135"/>
      <c r="N55" s="135"/>
      <c r="O55" s="135"/>
      <c r="P55" s="135"/>
      <c r="Q55" s="135"/>
      <c r="R55" s="135"/>
      <c r="S55" s="135"/>
      <c r="T55" s="135"/>
      <c r="U55" s="135"/>
      <c r="V55" s="135"/>
      <c r="W55" s="135"/>
      <c r="X55" s="135"/>
      <c r="Y55" s="135"/>
      <c r="Z55" s="135"/>
      <c r="AA55" s="135"/>
      <c r="AB55" s="135"/>
      <c r="AC55" s="135"/>
      <c r="AD55" s="135"/>
      <c r="AE55" s="135"/>
      <c r="AF55" s="135"/>
      <c r="AG55" s="136">
        <f>'03 - Přeprava strojů'!J29</f>
        <v>0</v>
      </c>
      <c r="AH55" s="134"/>
      <c r="AI55" s="134"/>
      <c r="AJ55" s="134"/>
      <c r="AK55" s="134"/>
      <c r="AL55" s="134"/>
      <c r="AM55" s="134"/>
      <c r="AN55" s="136">
        <f>SUM(AG55,AT55)</f>
        <v>0</v>
      </c>
      <c r="AO55" s="134"/>
      <c r="AP55" s="134"/>
      <c r="AQ55" s="137" t="s">
        <v>82</v>
      </c>
      <c r="AR55" s="138"/>
      <c r="AS55" s="139">
        <v>0</v>
      </c>
      <c r="AT55" s="140">
        <f>ROUND(SUM(AV55:AW55),2)</f>
        <v>0</v>
      </c>
      <c r="AU55" s="141">
        <f>'03 - Přeprava strojů'!P83</f>
        <v>0</v>
      </c>
      <c r="AV55" s="140">
        <f>'03 - Přeprava strojů'!J32</f>
        <v>0</v>
      </c>
      <c r="AW55" s="140">
        <f>'03 - Přeprava strojů'!J33</f>
        <v>0</v>
      </c>
      <c r="AX55" s="140">
        <f>'03 - Přeprava strojů'!J34</f>
        <v>0</v>
      </c>
      <c r="AY55" s="140">
        <f>'03 - Přeprava strojů'!J35</f>
        <v>0</v>
      </c>
      <c r="AZ55" s="140">
        <f>'03 - Přeprava strojů'!F32</f>
        <v>0</v>
      </c>
      <c r="BA55" s="140">
        <f>'03 - Přeprava strojů'!F33</f>
        <v>0</v>
      </c>
      <c r="BB55" s="140">
        <f>'03 - Přeprava strojů'!F34</f>
        <v>0</v>
      </c>
      <c r="BC55" s="140">
        <f>'03 - Přeprava strojů'!F35</f>
        <v>0</v>
      </c>
      <c r="BD55" s="142">
        <f>'03 - Přeprava strojů'!F36</f>
        <v>0</v>
      </c>
      <c r="BT55" s="143" t="s">
        <v>78</v>
      </c>
      <c r="BV55" s="143" t="s">
        <v>71</v>
      </c>
      <c r="BW55" s="143" t="s">
        <v>89</v>
      </c>
      <c r="BX55" s="143" t="s">
        <v>77</v>
      </c>
      <c r="CL55" s="143" t="s">
        <v>21</v>
      </c>
    </row>
    <row r="56" s="6" customFormat="1" ht="16.5" customHeight="1">
      <c r="A56" s="132" t="s">
        <v>79</v>
      </c>
      <c r="B56" s="133"/>
      <c r="C56" s="134"/>
      <c r="D56" s="134"/>
      <c r="E56" s="135" t="s">
        <v>90</v>
      </c>
      <c r="F56" s="135"/>
      <c r="G56" s="135"/>
      <c r="H56" s="135"/>
      <c r="I56" s="135"/>
      <c r="J56" s="134"/>
      <c r="K56" s="135" t="s">
        <v>91</v>
      </c>
      <c r="L56" s="135"/>
      <c r="M56" s="135"/>
      <c r="N56" s="135"/>
      <c r="O56" s="135"/>
      <c r="P56" s="135"/>
      <c r="Q56" s="135"/>
      <c r="R56" s="135"/>
      <c r="S56" s="135"/>
      <c r="T56" s="135"/>
      <c r="U56" s="135"/>
      <c r="V56" s="135"/>
      <c r="W56" s="135"/>
      <c r="X56" s="135"/>
      <c r="Y56" s="135"/>
      <c r="Z56" s="135"/>
      <c r="AA56" s="135"/>
      <c r="AB56" s="135"/>
      <c r="AC56" s="135"/>
      <c r="AD56" s="135"/>
      <c r="AE56" s="135"/>
      <c r="AF56" s="135"/>
      <c r="AG56" s="136">
        <f>'04 - VRN'!J29</f>
        <v>0</v>
      </c>
      <c r="AH56" s="134"/>
      <c r="AI56" s="134"/>
      <c r="AJ56" s="134"/>
      <c r="AK56" s="134"/>
      <c r="AL56" s="134"/>
      <c r="AM56" s="134"/>
      <c r="AN56" s="136">
        <f>SUM(AG56,AT56)</f>
        <v>0</v>
      </c>
      <c r="AO56" s="134"/>
      <c r="AP56" s="134"/>
      <c r="AQ56" s="137" t="s">
        <v>82</v>
      </c>
      <c r="AR56" s="138"/>
      <c r="AS56" s="139">
        <v>0</v>
      </c>
      <c r="AT56" s="140">
        <f>ROUND(SUM(AV56:AW56),2)</f>
        <v>0</v>
      </c>
      <c r="AU56" s="141">
        <f>'04 - VRN'!P83</f>
        <v>0</v>
      </c>
      <c r="AV56" s="140">
        <f>'04 - VRN'!J32</f>
        <v>0</v>
      </c>
      <c r="AW56" s="140">
        <f>'04 - VRN'!J33</f>
        <v>0</v>
      </c>
      <c r="AX56" s="140">
        <f>'04 - VRN'!J34</f>
        <v>0</v>
      </c>
      <c r="AY56" s="140">
        <f>'04 - VRN'!J35</f>
        <v>0</v>
      </c>
      <c r="AZ56" s="140">
        <f>'04 - VRN'!F32</f>
        <v>0</v>
      </c>
      <c r="BA56" s="140">
        <f>'04 - VRN'!F33</f>
        <v>0</v>
      </c>
      <c r="BB56" s="140">
        <f>'04 - VRN'!F34</f>
        <v>0</v>
      </c>
      <c r="BC56" s="140">
        <f>'04 - VRN'!F35</f>
        <v>0</v>
      </c>
      <c r="BD56" s="142">
        <f>'04 - VRN'!F36</f>
        <v>0</v>
      </c>
      <c r="BT56" s="143" t="s">
        <v>78</v>
      </c>
      <c r="BV56" s="143" t="s">
        <v>71</v>
      </c>
      <c r="BW56" s="143" t="s">
        <v>92</v>
      </c>
      <c r="BX56" s="143" t="s">
        <v>77</v>
      </c>
      <c r="CL56" s="143" t="s">
        <v>21</v>
      </c>
    </row>
    <row r="57" s="6" customFormat="1" ht="16.5" customHeight="1">
      <c r="A57" s="132" t="s">
        <v>79</v>
      </c>
      <c r="B57" s="133"/>
      <c r="C57" s="134"/>
      <c r="D57" s="134"/>
      <c r="E57" s="135" t="s">
        <v>93</v>
      </c>
      <c r="F57" s="135"/>
      <c r="G57" s="135"/>
      <c r="H57" s="135"/>
      <c r="I57" s="135"/>
      <c r="J57" s="134"/>
      <c r="K57" s="135" t="s">
        <v>94</v>
      </c>
      <c r="L57" s="135"/>
      <c r="M57" s="135"/>
      <c r="N57" s="135"/>
      <c r="O57" s="135"/>
      <c r="P57" s="135"/>
      <c r="Q57" s="135"/>
      <c r="R57" s="135"/>
      <c r="S57" s="135"/>
      <c r="T57" s="135"/>
      <c r="U57" s="135"/>
      <c r="V57" s="135"/>
      <c r="W57" s="135"/>
      <c r="X57" s="135"/>
      <c r="Y57" s="135"/>
      <c r="Z57" s="135"/>
      <c r="AA57" s="135"/>
      <c r="AB57" s="135"/>
      <c r="AC57" s="135"/>
      <c r="AD57" s="135"/>
      <c r="AE57" s="135"/>
      <c r="AF57" s="135"/>
      <c r="AG57" s="136">
        <f>'05 - DSPS'!J29</f>
        <v>0</v>
      </c>
      <c r="AH57" s="134"/>
      <c r="AI57" s="134"/>
      <c r="AJ57" s="134"/>
      <c r="AK57" s="134"/>
      <c r="AL57" s="134"/>
      <c r="AM57" s="134"/>
      <c r="AN57" s="136">
        <f>SUM(AG57,AT57)</f>
        <v>0</v>
      </c>
      <c r="AO57" s="134"/>
      <c r="AP57" s="134"/>
      <c r="AQ57" s="137" t="s">
        <v>82</v>
      </c>
      <c r="AR57" s="138"/>
      <c r="AS57" s="144">
        <v>0</v>
      </c>
      <c r="AT57" s="145">
        <f>ROUND(SUM(AV57:AW57),2)</f>
        <v>0</v>
      </c>
      <c r="AU57" s="146">
        <f>'05 - DSPS'!P83</f>
        <v>0</v>
      </c>
      <c r="AV57" s="145">
        <f>'05 - DSPS'!J32</f>
        <v>0</v>
      </c>
      <c r="AW57" s="145">
        <f>'05 - DSPS'!J33</f>
        <v>0</v>
      </c>
      <c r="AX57" s="145">
        <f>'05 - DSPS'!J34</f>
        <v>0</v>
      </c>
      <c r="AY57" s="145">
        <f>'05 - DSPS'!J35</f>
        <v>0</v>
      </c>
      <c r="AZ57" s="145">
        <f>'05 - DSPS'!F32</f>
        <v>0</v>
      </c>
      <c r="BA57" s="145">
        <f>'05 - DSPS'!F33</f>
        <v>0</v>
      </c>
      <c r="BB57" s="145">
        <f>'05 - DSPS'!F34</f>
        <v>0</v>
      </c>
      <c r="BC57" s="145">
        <f>'05 - DSPS'!F35</f>
        <v>0</v>
      </c>
      <c r="BD57" s="147">
        <f>'05 - DSPS'!F36</f>
        <v>0</v>
      </c>
      <c r="BT57" s="143" t="s">
        <v>78</v>
      </c>
      <c r="BV57" s="143" t="s">
        <v>71</v>
      </c>
      <c r="BW57" s="143" t="s">
        <v>95</v>
      </c>
      <c r="BX57" s="143" t="s">
        <v>77</v>
      </c>
      <c r="CL57" s="143" t="s">
        <v>21</v>
      </c>
    </row>
    <row r="58" s="1" customFormat="1" ht="30" customHeight="1">
      <c r="B58" s="46"/>
      <c r="C58" s="74"/>
      <c r="D58" s="74"/>
      <c r="E58" s="74"/>
      <c r="F58" s="74"/>
      <c r="G58" s="74"/>
      <c r="H58" s="74"/>
      <c r="I58" s="74"/>
      <c r="J58" s="74"/>
      <c r="K58" s="74"/>
      <c r="L58" s="74"/>
      <c r="M58" s="74"/>
      <c r="N58" s="74"/>
      <c r="O58" s="74"/>
      <c r="P58" s="74"/>
      <c r="Q58" s="74"/>
      <c r="R58" s="74"/>
      <c r="S58" s="74"/>
      <c r="T58" s="74"/>
      <c r="U58" s="74"/>
      <c r="V58" s="74"/>
      <c r="W58" s="74"/>
      <c r="X58" s="74"/>
      <c r="Y58" s="74"/>
      <c r="Z58" s="74"/>
      <c r="AA58" s="74"/>
      <c r="AB58" s="74"/>
      <c r="AC58" s="74"/>
      <c r="AD58" s="74"/>
      <c r="AE58" s="74"/>
      <c r="AF58" s="74"/>
      <c r="AG58" s="74"/>
      <c r="AH58" s="74"/>
      <c r="AI58" s="74"/>
      <c r="AJ58" s="74"/>
      <c r="AK58" s="74"/>
      <c r="AL58" s="74"/>
      <c r="AM58" s="74"/>
      <c r="AN58" s="74"/>
      <c r="AO58" s="74"/>
      <c r="AP58" s="74"/>
      <c r="AQ58" s="74"/>
      <c r="AR58" s="72"/>
    </row>
    <row r="59" s="1" customFormat="1" ht="6.96" customHeight="1">
      <c r="B59" s="67"/>
      <c r="C59" s="68"/>
      <c r="D59" s="68"/>
      <c r="E59" s="68"/>
      <c r="F59" s="68"/>
      <c r="G59" s="68"/>
      <c r="H59" s="68"/>
      <c r="I59" s="68"/>
      <c r="J59" s="68"/>
      <c r="K59" s="68"/>
      <c r="L59" s="68"/>
      <c r="M59" s="68"/>
      <c r="N59" s="68"/>
      <c r="O59" s="68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68"/>
      <c r="AG59" s="68"/>
      <c r="AH59" s="68"/>
      <c r="AI59" s="68"/>
      <c r="AJ59" s="68"/>
      <c r="AK59" s="68"/>
      <c r="AL59" s="68"/>
      <c r="AM59" s="68"/>
      <c r="AN59" s="68"/>
      <c r="AO59" s="68"/>
      <c r="AP59" s="68"/>
      <c r="AQ59" s="68"/>
      <c r="AR59" s="72"/>
    </row>
  </sheetData>
  <sheetProtection sheet="1" formatColumns="0" formatRows="0" objects="1" scenarios="1" spinCount="100000" saltValue="NmBvsqdf9CsPujvFUwHuKP0Bt8UBQF5u4tiLTTFwb8VxqBXC9HmDET7WzAYsGI72WcXt9gbGdxfd3GzCMI8pIg==" hashValue="SdXAh0e8iSgIIlsAGjL0fl+253PvoyNIYpnmGucy4fUS7QBkqip5+5LGa5J3Oz9tIRDLLYkvEufSc9LDIZrA9A==" algorithmName="SHA-512" password="CC35"/>
  <mergeCells count="61">
    <mergeCell ref="BE5:BE32"/>
    <mergeCell ref="K5:AO5"/>
    <mergeCell ref="K6:AO6"/>
    <mergeCell ref="E14:AJ14"/>
    <mergeCell ref="E20:AN20"/>
    <mergeCell ref="AK23:AO23"/>
    <mergeCell ref="L25:O25"/>
    <mergeCell ref="W25:AE25"/>
    <mergeCell ref="AK25:AO25"/>
    <mergeCell ref="L26:O26"/>
    <mergeCell ref="W26:AE26"/>
    <mergeCell ref="AK26:AO26"/>
    <mergeCell ref="L27:O27"/>
    <mergeCell ref="W27:AE27"/>
    <mergeCell ref="AK27:AO27"/>
    <mergeCell ref="L28:O28"/>
    <mergeCell ref="W28:AE28"/>
    <mergeCell ref="AK28:AO28"/>
    <mergeCell ref="L29:O29"/>
    <mergeCell ref="W29:AE29"/>
    <mergeCell ref="AK29:AO29"/>
    <mergeCell ref="L30:O30"/>
    <mergeCell ref="W30:AE30"/>
    <mergeCell ref="AK30:AO30"/>
    <mergeCell ref="X32:AB32"/>
    <mergeCell ref="AK32:AO32"/>
    <mergeCell ref="L42:AO42"/>
    <mergeCell ref="AM44:AN44"/>
    <mergeCell ref="AM46:AP46"/>
    <mergeCell ref="AS46:AT48"/>
    <mergeCell ref="C49:G49"/>
    <mergeCell ref="I49:AF49"/>
    <mergeCell ref="AG49:AM49"/>
    <mergeCell ref="AN49:AP49"/>
    <mergeCell ref="AN52:AP52"/>
    <mergeCell ref="AG52:AM52"/>
    <mergeCell ref="D52:H52"/>
    <mergeCell ref="J52:AF52"/>
    <mergeCell ref="AN53:AP53"/>
    <mergeCell ref="AG53:AM53"/>
    <mergeCell ref="E53:I53"/>
    <mergeCell ref="K53:AF53"/>
    <mergeCell ref="AN54:AP54"/>
    <mergeCell ref="AG54:AM54"/>
    <mergeCell ref="E54:I54"/>
    <mergeCell ref="K54:AF54"/>
    <mergeCell ref="AN55:AP55"/>
    <mergeCell ref="AG55:AM55"/>
    <mergeCell ref="E55:I55"/>
    <mergeCell ref="K55:AF55"/>
    <mergeCell ref="AN56:AP56"/>
    <mergeCell ref="AG56:AM56"/>
    <mergeCell ref="E56:I56"/>
    <mergeCell ref="K56:AF56"/>
    <mergeCell ref="AN57:AP57"/>
    <mergeCell ref="AG57:AM57"/>
    <mergeCell ref="E57:I57"/>
    <mergeCell ref="K57:AF57"/>
    <mergeCell ref="AG51:AM51"/>
    <mergeCell ref="AN51:AP51"/>
    <mergeCell ref="AR2:BE2"/>
  </mergeCells>
  <hyperlinks>
    <hyperlink ref="K1:S1" location="C2" display="1) Rekapitulace stavby"/>
    <hyperlink ref="W1:AI1" location="C51" display="2) Rekapitulace objektů stavby a soupisů prací"/>
    <hyperlink ref="A53" location="'01 - 1 a 2.TK Kostomlaty ...'!C2" display="/"/>
    <hyperlink ref="A54" location="'02 - Výhybky v žst.Kostom...'!C2" display="/"/>
    <hyperlink ref="A55" location="'03 - Přeprava strojů'!C2" display="/"/>
    <hyperlink ref="A56" location="'04 - VRN'!C2" display="/"/>
    <hyperlink ref="A57" location="'05 - DSPS'!C2" display="/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8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1"/>
      <c r="B1" s="149"/>
      <c r="C1" s="149"/>
      <c r="D1" s="150" t="s">
        <v>1</v>
      </c>
      <c r="E1" s="149"/>
      <c r="F1" s="151" t="s">
        <v>96</v>
      </c>
      <c r="G1" s="151" t="s">
        <v>97</v>
      </c>
      <c r="H1" s="151"/>
      <c r="I1" s="152"/>
      <c r="J1" s="151" t="s">
        <v>98</v>
      </c>
      <c r="K1" s="150" t="s">
        <v>99</v>
      </c>
      <c r="L1" s="151" t="s">
        <v>100</v>
      </c>
      <c r="M1" s="151"/>
      <c r="N1" s="151"/>
      <c r="O1" s="151"/>
      <c r="P1" s="151"/>
      <c r="Q1" s="151"/>
      <c r="R1" s="151"/>
      <c r="S1" s="151"/>
      <c r="T1" s="151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ht="36.96" customHeight="1">
      <c r="L2"/>
      <c r="AT2" s="24" t="s">
        <v>83</v>
      </c>
    </row>
    <row r="3" ht="6.96" customHeight="1">
      <c r="B3" s="25"/>
      <c r="C3" s="26"/>
      <c r="D3" s="26"/>
      <c r="E3" s="26"/>
      <c r="F3" s="26"/>
      <c r="G3" s="26"/>
      <c r="H3" s="26"/>
      <c r="I3" s="153"/>
      <c r="J3" s="26"/>
      <c r="K3" s="27"/>
      <c r="AT3" s="24" t="s">
        <v>78</v>
      </c>
    </row>
    <row r="4" ht="36.96" customHeight="1">
      <c r="B4" s="28"/>
      <c r="C4" s="29"/>
      <c r="D4" s="30" t="s">
        <v>101</v>
      </c>
      <c r="E4" s="29"/>
      <c r="F4" s="29"/>
      <c r="G4" s="29"/>
      <c r="H4" s="29"/>
      <c r="I4" s="154"/>
      <c r="J4" s="29"/>
      <c r="K4" s="31"/>
      <c r="M4" s="32" t="s">
        <v>12</v>
      </c>
      <c r="AT4" s="24" t="s">
        <v>6</v>
      </c>
    </row>
    <row r="5" ht="6.96" customHeight="1">
      <c r="B5" s="28"/>
      <c r="C5" s="29"/>
      <c r="D5" s="29"/>
      <c r="E5" s="29"/>
      <c r="F5" s="29"/>
      <c r="G5" s="29"/>
      <c r="H5" s="29"/>
      <c r="I5" s="154"/>
      <c r="J5" s="29"/>
      <c r="K5" s="31"/>
    </row>
    <row r="6">
      <c r="B6" s="28"/>
      <c r="C6" s="29"/>
      <c r="D6" s="40" t="s">
        <v>18</v>
      </c>
      <c r="E6" s="29"/>
      <c r="F6" s="29"/>
      <c r="G6" s="29"/>
      <c r="H6" s="29"/>
      <c r="I6" s="154"/>
      <c r="J6" s="29"/>
      <c r="K6" s="31"/>
    </row>
    <row r="7" ht="16.5" customHeight="1">
      <c r="B7" s="28"/>
      <c r="C7" s="29"/>
      <c r="D7" s="29"/>
      <c r="E7" s="155" t="str">
        <f>'Rekapitulace stavby'!K6</f>
        <v>Oprava traťového úseku Lysá n. L. (mimo) – Kostomlaty</v>
      </c>
      <c r="F7" s="40"/>
      <c r="G7" s="40"/>
      <c r="H7" s="40"/>
      <c r="I7" s="154"/>
      <c r="J7" s="29"/>
      <c r="K7" s="31"/>
    </row>
    <row r="8">
      <c r="B8" s="28"/>
      <c r="C8" s="29"/>
      <c r="D8" s="40" t="s">
        <v>102</v>
      </c>
      <c r="E8" s="29"/>
      <c r="F8" s="29"/>
      <c r="G8" s="29"/>
      <c r="H8" s="29"/>
      <c r="I8" s="154"/>
      <c r="J8" s="29"/>
      <c r="K8" s="31"/>
    </row>
    <row r="9" s="1" customFormat="1" ht="16.5" customHeight="1">
      <c r="B9" s="46"/>
      <c r="C9" s="47"/>
      <c r="D9" s="47"/>
      <c r="E9" s="155" t="s">
        <v>103</v>
      </c>
      <c r="F9" s="47"/>
      <c r="G9" s="47"/>
      <c r="H9" s="47"/>
      <c r="I9" s="156"/>
      <c r="J9" s="47"/>
      <c r="K9" s="51"/>
    </row>
    <row r="10" s="1" customFormat="1">
      <c r="B10" s="46"/>
      <c r="C10" s="47"/>
      <c r="D10" s="40" t="s">
        <v>104</v>
      </c>
      <c r="E10" s="47"/>
      <c r="F10" s="47"/>
      <c r="G10" s="47"/>
      <c r="H10" s="47"/>
      <c r="I10" s="156"/>
      <c r="J10" s="47"/>
      <c r="K10" s="51"/>
    </row>
    <row r="11" s="1" customFormat="1" ht="36.96" customHeight="1">
      <c r="B11" s="46"/>
      <c r="C11" s="47"/>
      <c r="D11" s="47"/>
      <c r="E11" s="157" t="s">
        <v>105</v>
      </c>
      <c r="F11" s="47"/>
      <c r="G11" s="47"/>
      <c r="H11" s="47"/>
      <c r="I11" s="156"/>
      <c r="J11" s="47"/>
      <c r="K11" s="51"/>
    </row>
    <row r="12" s="1" customFormat="1">
      <c r="B12" s="46"/>
      <c r="C12" s="47"/>
      <c r="D12" s="47"/>
      <c r="E12" s="47"/>
      <c r="F12" s="47"/>
      <c r="G12" s="47"/>
      <c r="H12" s="47"/>
      <c r="I12" s="156"/>
      <c r="J12" s="47"/>
      <c r="K12" s="51"/>
    </row>
    <row r="13" s="1" customFormat="1" ht="14.4" customHeight="1">
      <c r="B13" s="46"/>
      <c r="C13" s="47"/>
      <c r="D13" s="40" t="s">
        <v>20</v>
      </c>
      <c r="E13" s="47"/>
      <c r="F13" s="35" t="s">
        <v>21</v>
      </c>
      <c r="G13" s="47"/>
      <c r="H13" s="47"/>
      <c r="I13" s="158" t="s">
        <v>22</v>
      </c>
      <c r="J13" s="35" t="s">
        <v>21</v>
      </c>
      <c r="K13" s="51"/>
    </row>
    <row r="14" s="1" customFormat="1" ht="14.4" customHeight="1">
      <c r="B14" s="46"/>
      <c r="C14" s="47"/>
      <c r="D14" s="40" t="s">
        <v>23</v>
      </c>
      <c r="E14" s="47"/>
      <c r="F14" s="35" t="s">
        <v>24</v>
      </c>
      <c r="G14" s="47"/>
      <c r="H14" s="47"/>
      <c r="I14" s="158" t="s">
        <v>25</v>
      </c>
      <c r="J14" s="159" t="str">
        <f>'Rekapitulace stavby'!AN8</f>
        <v>26. 1. 2018</v>
      </c>
      <c r="K14" s="51"/>
    </row>
    <row r="15" s="1" customFormat="1" ht="10.8" customHeight="1">
      <c r="B15" s="46"/>
      <c r="C15" s="47"/>
      <c r="D15" s="47"/>
      <c r="E15" s="47"/>
      <c r="F15" s="47"/>
      <c r="G15" s="47"/>
      <c r="H15" s="47"/>
      <c r="I15" s="156"/>
      <c r="J15" s="47"/>
      <c r="K15" s="51"/>
    </row>
    <row r="16" s="1" customFormat="1" ht="14.4" customHeight="1">
      <c r="B16" s="46"/>
      <c r="C16" s="47"/>
      <c r="D16" s="40" t="s">
        <v>27</v>
      </c>
      <c r="E16" s="47"/>
      <c r="F16" s="47"/>
      <c r="G16" s="47"/>
      <c r="H16" s="47"/>
      <c r="I16" s="158" t="s">
        <v>28</v>
      </c>
      <c r="J16" s="35" t="str">
        <f>IF('Rekapitulace stavby'!AN10="","",'Rekapitulace stavby'!AN10)</f>
        <v/>
      </c>
      <c r="K16" s="51"/>
    </row>
    <row r="17" s="1" customFormat="1" ht="18" customHeight="1">
      <c r="B17" s="46"/>
      <c r="C17" s="47"/>
      <c r="D17" s="47"/>
      <c r="E17" s="35" t="str">
        <f>IF('Rekapitulace stavby'!E11="","",'Rekapitulace stavby'!E11)</f>
        <v xml:space="preserve"> </v>
      </c>
      <c r="F17" s="47"/>
      <c r="G17" s="47"/>
      <c r="H17" s="47"/>
      <c r="I17" s="158" t="s">
        <v>29</v>
      </c>
      <c r="J17" s="35" t="str">
        <f>IF('Rekapitulace stavby'!AN11="","",'Rekapitulace stavby'!AN11)</f>
        <v/>
      </c>
      <c r="K17" s="51"/>
    </row>
    <row r="18" s="1" customFormat="1" ht="6.96" customHeight="1">
      <c r="B18" s="46"/>
      <c r="C18" s="47"/>
      <c r="D18" s="47"/>
      <c r="E18" s="47"/>
      <c r="F18" s="47"/>
      <c r="G18" s="47"/>
      <c r="H18" s="47"/>
      <c r="I18" s="156"/>
      <c r="J18" s="47"/>
      <c r="K18" s="51"/>
    </row>
    <row r="19" s="1" customFormat="1" ht="14.4" customHeight="1">
      <c r="B19" s="46"/>
      <c r="C19" s="47"/>
      <c r="D19" s="40" t="s">
        <v>30</v>
      </c>
      <c r="E19" s="47"/>
      <c r="F19" s="47"/>
      <c r="G19" s="47"/>
      <c r="H19" s="47"/>
      <c r="I19" s="158" t="s">
        <v>28</v>
      </c>
      <c r="J19" s="35" t="str">
        <f>IF('Rekapitulace stavby'!AN13="Vyplň údaj","",IF('Rekapitulace stavby'!AN13="","",'Rekapitulace stavby'!AN13))</f>
        <v/>
      </c>
      <c r="K19" s="51"/>
    </row>
    <row r="20" s="1" customFormat="1" ht="18" customHeight="1">
      <c r="B20" s="46"/>
      <c r="C20" s="47"/>
      <c r="D20" s="47"/>
      <c r="E20" s="35" t="str">
        <f>IF('Rekapitulace stavby'!E14="Vyplň údaj","",IF('Rekapitulace stavby'!E14="","",'Rekapitulace stavby'!E14))</f>
        <v/>
      </c>
      <c r="F20" s="47"/>
      <c r="G20" s="47"/>
      <c r="H20" s="47"/>
      <c r="I20" s="158" t="s">
        <v>29</v>
      </c>
      <c r="J20" s="35" t="str">
        <f>IF('Rekapitulace stavby'!AN14="Vyplň údaj","",IF('Rekapitulace stavby'!AN14="","",'Rekapitulace stavby'!AN14))</f>
        <v/>
      </c>
      <c r="K20" s="51"/>
    </row>
    <row r="21" s="1" customFormat="1" ht="6.96" customHeight="1">
      <c r="B21" s="46"/>
      <c r="C21" s="47"/>
      <c r="D21" s="47"/>
      <c r="E21" s="47"/>
      <c r="F21" s="47"/>
      <c r="G21" s="47"/>
      <c r="H21" s="47"/>
      <c r="I21" s="156"/>
      <c r="J21" s="47"/>
      <c r="K21" s="51"/>
    </row>
    <row r="22" s="1" customFormat="1" ht="14.4" customHeight="1">
      <c r="B22" s="46"/>
      <c r="C22" s="47"/>
      <c r="D22" s="40" t="s">
        <v>32</v>
      </c>
      <c r="E22" s="47"/>
      <c r="F22" s="47"/>
      <c r="G22" s="47"/>
      <c r="H22" s="47"/>
      <c r="I22" s="158" t="s">
        <v>28</v>
      </c>
      <c r="J22" s="35" t="str">
        <f>IF('Rekapitulace stavby'!AN16="","",'Rekapitulace stavby'!AN16)</f>
        <v/>
      </c>
      <c r="K22" s="51"/>
    </row>
    <row r="23" s="1" customFormat="1" ht="18" customHeight="1">
      <c r="B23" s="46"/>
      <c r="C23" s="47"/>
      <c r="D23" s="47"/>
      <c r="E23" s="35" t="str">
        <f>IF('Rekapitulace stavby'!E17="","",'Rekapitulace stavby'!E17)</f>
        <v xml:space="preserve"> </v>
      </c>
      <c r="F23" s="47"/>
      <c r="G23" s="47"/>
      <c r="H23" s="47"/>
      <c r="I23" s="158" t="s">
        <v>29</v>
      </c>
      <c r="J23" s="35" t="str">
        <f>IF('Rekapitulace stavby'!AN17="","",'Rekapitulace stavby'!AN17)</f>
        <v/>
      </c>
      <c r="K23" s="51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156"/>
      <c r="J24" s="47"/>
      <c r="K24" s="51"/>
    </row>
    <row r="25" s="1" customFormat="1" ht="14.4" customHeight="1">
      <c r="B25" s="46"/>
      <c r="C25" s="47"/>
      <c r="D25" s="40" t="s">
        <v>34</v>
      </c>
      <c r="E25" s="47"/>
      <c r="F25" s="47"/>
      <c r="G25" s="47"/>
      <c r="H25" s="47"/>
      <c r="I25" s="156"/>
      <c r="J25" s="47"/>
      <c r="K25" s="51"/>
    </row>
    <row r="26" s="7" customFormat="1" ht="16.5" customHeight="1">
      <c r="B26" s="160"/>
      <c r="C26" s="161"/>
      <c r="D26" s="161"/>
      <c r="E26" s="44" t="s">
        <v>21</v>
      </c>
      <c r="F26" s="44"/>
      <c r="G26" s="44"/>
      <c r="H26" s="44"/>
      <c r="I26" s="162"/>
      <c r="J26" s="161"/>
      <c r="K26" s="163"/>
    </row>
    <row r="27" s="1" customFormat="1" ht="6.96" customHeight="1">
      <c r="B27" s="46"/>
      <c r="C27" s="47"/>
      <c r="D27" s="47"/>
      <c r="E27" s="47"/>
      <c r="F27" s="47"/>
      <c r="G27" s="47"/>
      <c r="H27" s="47"/>
      <c r="I27" s="156"/>
      <c r="J27" s="47"/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64"/>
      <c r="J28" s="106"/>
      <c r="K28" s="165"/>
    </row>
    <row r="29" s="1" customFormat="1" ht="25.44" customHeight="1">
      <c r="B29" s="46"/>
      <c r="C29" s="47"/>
      <c r="D29" s="166" t="s">
        <v>35</v>
      </c>
      <c r="E29" s="47"/>
      <c r="F29" s="47"/>
      <c r="G29" s="47"/>
      <c r="H29" s="47"/>
      <c r="I29" s="156"/>
      <c r="J29" s="167">
        <f>ROUND(J88,2)</f>
        <v>0</v>
      </c>
      <c r="K29" s="51"/>
    </row>
    <row r="30" s="1" customFormat="1" ht="6.96" customHeight="1">
      <c r="B30" s="46"/>
      <c r="C30" s="47"/>
      <c r="D30" s="106"/>
      <c r="E30" s="106"/>
      <c r="F30" s="106"/>
      <c r="G30" s="106"/>
      <c r="H30" s="106"/>
      <c r="I30" s="164"/>
      <c r="J30" s="106"/>
      <c r="K30" s="165"/>
    </row>
    <row r="31" s="1" customFormat="1" ht="14.4" customHeight="1">
      <c r="B31" s="46"/>
      <c r="C31" s="47"/>
      <c r="D31" s="47"/>
      <c r="E31" s="47"/>
      <c r="F31" s="52" t="s">
        <v>37</v>
      </c>
      <c r="G31" s="47"/>
      <c r="H31" s="47"/>
      <c r="I31" s="168" t="s">
        <v>36</v>
      </c>
      <c r="J31" s="52" t="s">
        <v>38</v>
      </c>
      <c r="K31" s="51"/>
    </row>
    <row r="32" s="1" customFormat="1" ht="14.4" customHeight="1">
      <c r="B32" s="46"/>
      <c r="C32" s="47"/>
      <c r="D32" s="55" t="s">
        <v>39</v>
      </c>
      <c r="E32" s="55" t="s">
        <v>40</v>
      </c>
      <c r="F32" s="169">
        <f>ROUND(SUM(BE88:BE827), 2)</f>
        <v>0</v>
      </c>
      <c r="G32" s="47"/>
      <c r="H32" s="47"/>
      <c r="I32" s="170">
        <v>0.20999999999999999</v>
      </c>
      <c r="J32" s="169">
        <f>ROUND(ROUND((SUM(BE88:BE827)), 2)*I32, 2)</f>
        <v>0</v>
      </c>
      <c r="K32" s="51"/>
    </row>
    <row r="33" s="1" customFormat="1" ht="14.4" customHeight="1">
      <c r="B33" s="46"/>
      <c r="C33" s="47"/>
      <c r="D33" s="47"/>
      <c r="E33" s="55" t="s">
        <v>41</v>
      </c>
      <c r="F33" s="169">
        <f>ROUND(SUM(BF88:BF827), 2)</f>
        <v>0</v>
      </c>
      <c r="G33" s="47"/>
      <c r="H33" s="47"/>
      <c r="I33" s="170">
        <v>0.14999999999999999</v>
      </c>
      <c r="J33" s="169">
        <f>ROUND(ROUND((SUM(BF88:BF827)), 2)*I33, 2)</f>
        <v>0</v>
      </c>
      <c r="K33" s="51"/>
    </row>
    <row r="34" hidden="1" s="1" customFormat="1" ht="14.4" customHeight="1">
      <c r="B34" s="46"/>
      <c r="C34" s="47"/>
      <c r="D34" s="47"/>
      <c r="E34" s="55" t="s">
        <v>42</v>
      </c>
      <c r="F34" s="169">
        <f>ROUND(SUM(BG88:BG827), 2)</f>
        <v>0</v>
      </c>
      <c r="G34" s="47"/>
      <c r="H34" s="47"/>
      <c r="I34" s="170">
        <v>0.20999999999999999</v>
      </c>
      <c r="J34" s="169">
        <v>0</v>
      </c>
      <c r="K34" s="51"/>
    </row>
    <row r="35" hidden="1" s="1" customFormat="1" ht="14.4" customHeight="1">
      <c r="B35" s="46"/>
      <c r="C35" s="47"/>
      <c r="D35" s="47"/>
      <c r="E35" s="55" t="s">
        <v>43</v>
      </c>
      <c r="F35" s="169">
        <f>ROUND(SUM(BH88:BH827), 2)</f>
        <v>0</v>
      </c>
      <c r="G35" s="47"/>
      <c r="H35" s="47"/>
      <c r="I35" s="170">
        <v>0.14999999999999999</v>
      </c>
      <c r="J35" s="169">
        <v>0</v>
      </c>
      <c r="K35" s="51"/>
    </row>
    <row r="36" hidden="1" s="1" customFormat="1" ht="14.4" customHeight="1">
      <c r="B36" s="46"/>
      <c r="C36" s="47"/>
      <c r="D36" s="47"/>
      <c r="E36" s="55" t="s">
        <v>44</v>
      </c>
      <c r="F36" s="169">
        <f>ROUND(SUM(BI88:BI827), 2)</f>
        <v>0</v>
      </c>
      <c r="G36" s="47"/>
      <c r="H36" s="47"/>
      <c r="I36" s="170">
        <v>0</v>
      </c>
      <c r="J36" s="169">
        <v>0</v>
      </c>
      <c r="K36" s="51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156"/>
      <c r="J37" s="47"/>
      <c r="K37" s="51"/>
    </row>
    <row r="38" s="1" customFormat="1" ht="25.44" customHeight="1">
      <c r="B38" s="46"/>
      <c r="C38" s="171"/>
      <c r="D38" s="172" t="s">
        <v>45</v>
      </c>
      <c r="E38" s="98"/>
      <c r="F38" s="98"/>
      <c r="G38" s="173" t="s">
        <v>46</v>
      </c>
      <c r="H38" s="174" t="s">
        <v>47</v>
      </c>
      <c r="I38" s="175"/>
      <c r="J38" s="176">
        <f>SUM(J29:J36)</f>
        <v>0</v>
      </c>
      <c r="K38" s="177"/>
    </row>
    <row r="39" s="1" customFormat="1" ht="14.4" customHeight="1">
      <c r="B39" s="67"/>
      <c r="C39" s="68"/>
      <c r="D39" s="68"/>
      <c r="E39" s="68"/>
      <c r="F39" s="68"/>
      <c r="G39" s="68"/>
      <c r="H39" s="68"/>
      <c r="I39" s="178"/>
      <c r="J39" s="68"/>
      <c r="K39" s="69"/>
    </row>
    <row r="43" s="1" customFormat="1" ht="6.96" customHeight="1">
      <c r="B43" s="179"/>
      <c r="C43" s="180"/>
      <c r="D43" s="180"/>
      <c r="E43" s="180"/>
      <c r="F43" s="180"/>
      <c r="G43" s="180"/>
      <c r="H43" s="180"/>
      <c r="I43" s="181"/>
      <c r="J43" s="180"/>
      <c r="K43" s="182"/>
    </row>
    <row r="44" s="1" customFormat="1" ht="36.96" customHeight="1">
      <c r="B44" s="46"/>
      <c r="C44" s="30" t="s">
        <v>106</v>
      </c>
      <c r="D44" s="47"/>
      <c r="E44" s="47"/>
      <c r="F44" s="47"/>
      <c r="G44" s="47"/>
      <c r="H44" s="47"/>
      <c r="I44" s="156"/>
      <c r="J44" s="47"/>
      <c r="K44" s="51"/>
    </row>
    <row r="45" s="1" customFormat="1" ht="6.96" customHeight="1">
      <c r="B45" s="46"/>
      <c r="C45" s="47"/>
      <c r="D45" s="47"/>
      <c r="E45" s="47"/>
      <c r="F45" s="47"/>
      <c r="G45" s="47"/>
      <c r="H45" s="47"/>
      <c r="I45" s="156"/>
      <c r="J45" s="47"/>
      <c r="K45" s="51"/>
    </row>
    <row r="46" s="1" customFormat="1" ht="14.4" customHeight="1">
      <c r="B46" s="46"/>
      <c r="C46" s="40" t="s">
        <v>18</v>
      </c>
      <c r="D46" s="47"/>
      <c r="E46" s="47"/>
      <c r="F46" s="47"/>
      <c r="G46" s="47"/>
      <c r="H46" s="47"/>
      <c r="I46" s="156"/>
      <c r="J46" s="47"/>
      <c r="K46" s="51"/>
    </row>
    <row r="47" s="1" customFormat="1" ht="16.5" customHeight="1">
      <c r="B47" s="46"/>
      <c r="C47" s="47"/>
      <c r="D47" s="47"/>
      <c r="E47" s="155" t="str">
        <f>E7</f>
        <v>Oprava traťového úseku Lysá n. L. (mimo) – Kostomlaty</v>
      </c>
      <c r="F47" s="40"/>
      <c r="G47" s="40"/>
      <c r="H47" s="40"/>
      <c r="I47" s="156"/>
      <c r="J47" s="47"/>
      <c r="K47" s="51"/>
    </row>
    <row r="48">
      <c r="B48" s="28"/>
      <c r="C48" s="40" t="s">
        <v>102</v>
      </c>
      <c r="D48" s="29"/>
      <c r="E48" s="29"/>
      <c r="F48" s="29"/>
      <c r="G48" s="29"/>
      <c r="H48" s="29"/>
      <c r="I48" s="154"/>
      <c r="J48" s="29"/>
      <c r="K48" s="31"/>
    </row>
    <row r="49" s="1" customFormat="1" ht="16.5" customHeight="1">
      <c r="B49" s="46"/>
      <c r="C49" s="47"/>
      <c r="D49" s="47"/>
      <c r="E49" s="155" t="s">
        <v>103</v>
      </c>
      <c r="F49" s="47"/>
      <c r="G49" s="47"/>
      <c r="H49" s="47"/>
      <c r="I49" s="156"/>
      <c r="J49" s="47"/>
      <c r="K49" s="51"/>
    </row>
    <row r="50" s="1" customFormat="1" ht="14.4" customHeight="1">
      <c r="B50" s="46"/>
      <c r="C50" s="40" t="s">
        <v>104</v>
      </c>
      <c r="D50" s="47"/>
      <c r="E50" s="47"/>
      <c r="F50" s="47"/>
      <c r="G50" s="47"/>
      <c r="H50" s="47"/>
      <c r="I50" s="156"/>
      <c r="J50" s="47"/>
      <c r="K50" s="51"/>
    </row>
    <row r="51" s="1" customFormat="1" ht="17.25" customHeight="1">
      <c r="B51" s="46"/>
      <c r="C51" s="47"/>
      <c r="D51" s="47"/>
      <c r="E51" s="157" t="str">
        <f>E11</f>
        <v>01 - 1 a 2.TK Kostomlaty a Lysá nad Labem a P3602</v>
      </c>
      <c r="F51" s="47"/>
      <c r="G51" s="47"/>
      <c r="H51" s="47"/>
      <c r="I51" s="156"/>
      <c r="J51" s="47"/>
      <c r="K51" s="51"/>
    </row>
    <row r="52" s="1" customFormat="1" ht="6.96" customHeight="1">
      <c r="B52" s="46"/>
      <c r="C52" s="47"/>
      <c r="D52" s="47"/>
      <c r="E52" s="47"/>
      <c r="F52" s="47"/>
      <c r="G52" s="47"/>
      <c r="H52" s="47"/>
      <c r="I52" s="156"/>
      <c r="J52" s="47"/>
      <c r="K52" s="51"/>
    </row>
    <row r="53" s="1" customFormat="1" ht="18" customHeight="1">
      <c r="B53" s="46"/>
      <c r="C53" s="40" t="s">
        <v>23</v>
      </c>
      <c r="D53" s="47"/>
      <c r="E53" s="47"/>
      <c r="F53" s="35" t="str">
        <f>F14</f>
        <v xml:space="preserve"> </v>
      </c>
      <c r="G53" s="47"/>
      <c r="H53" s="47"/>
      <c r="I53" s="158" t="s">
        <v>25</v>
      </c>
      <c r="J53" s="159" t="str">
        <f>IF(J14="","",J14)</f>
        <v>26. 1. 2018</v>
      </c>
      <c r="K53" s="51"/>
    </row>
    <row r="54" s="1" customFormat="1" ht="6.96" customHeight="1">
      <c r="B54" s="46"/>
      <c r="C54" s="47"/>
      <c r="D54" s="47"/>
      <c r="E54" s="47"/>
      <c r="F54" s="47"/>
      <c r="G54" s="47"/>
      <c r="H54" s="47"/>
      <c r="I54" s="156"/>
      <c r="J54" s="47"/>
      <c r="K54" s="51"/>
    </row>
    <row r="55" s="1" customFormat="1">
      <c r="B55" s="46"/>
      <c r="C55" s="40" t="s">
        <v>27</v>
      </c>
      <c r="D55" s="47"/>
      <c r="E55" s="47"/>
      <c r="F55" s="35" t="str">
        <f>E17</f>
        <v xml:space="preserve"> </v>
      </c>
      <c r="G55" s="47"/>
      <c r="H55" s="47"/>
      <c r="I55" s="158" t="s">
        <v>32</v>
      </c>
      <c r="J55" s="44" t="str">
        <f>E23</f>
        <v xml:space="preserve"> </v>
      </c>
      <c r="K55" s="51"/>
    </row>
    <row r="56" s="1" customFormat="1" ht="14.4" customHeight="1">
      <c r="B56" s="46"/>
      <c r="C56" s="40" t="s">
        <v>30</v>
      </c>
      <c r="D56" s="47"/>
      <c r="E56" s="47"/>
      <c r="F56" s="35" t="str">
        <f>IF(E20="","",E20)</f>
        <v/>
      </c>
      <c r="G56" s="47"/>
      <c r="H56" s="47"/>
      <c r="I56" s="156"/>
      <c r="J56" s="183"/>
      <c r="K56" s="51"/>
    </row>
    <row r="57" s="1" customFormat="1" ht="10.32" customHeight="1">
      <c r="B57" s="46"/>
      <c r="C57" s="47"/>
      <c r="D57" s="47"/>
      <c r="E57" s="47"/>
      <c r="F57" s="47"/>
      <c r="G57" s="47"/>
      <c r="H57" s="47"/>
      <c r="I57" s="156"/>
      <c r="J57" s="47"/>
      <c r="K57" s="51"/>
    </row>
    <row r="58" s="1" customFormat="1" ht="29.28" customHeight="1">
      <c r="B58" s="46"/>
      <c r="C58" s="184" t="s">
        <v>107</v>
      </c>
      <c r="D58" s="171"/>
      <c r="E58" s="171"/>
      <c r="F58" s="171"/>
      <c r="G58" s="171"/>
      <c r="H58" s="171"/>
      <c r="I58" s="185"/>
      <c r="J58" s="186" t="s">
        <v>108</v>
      </c>
      <c r="K58" s="187"/>
    </row>
    <row r="59" s="1" customFormat="1" ht="10.32" customHeight="1">
      <c r="B59" s="46"/>
      <c r="C59" s="47"/>
      <c r="D59" s="47"/>
      <c r="E59" s="47"/>
      <c r="F59" s="47"/>
      <c r="G59" s="47"/>
      <c r="H59" s="47"/>
      <c r="I59" s="156"/>
      <c r="J59" s="47"/>
      <c r="K59" s="51"/>
    </row>
    <row r="60" s="1" customFormat="1" ht="29.28" customHeight="1">
      <c r="B60" s="46"/>
      <c r="C60" s="188" t="s">
        <v>109</v>
      </c>
      <c r="D60" s="47"/>
      <c r="E60" s="47"/>
      <c r="F60" s="47"/>
      <c r="G60" s="47"/>
      <c r="H60" s="47"/>
      <c r="I60" s="156"/>
      <c r="J60" s="167">
        <f>J88</f>
        <v>0</v>
      </c>
      <c r="K60" s="51"/>
      <c r="AU60" s="24" t="s">
        <v>110</v>
      </c>
    </row>
    <row r="61" s="8" customFormat="1" ht="24.96" customHeight="1">
      <c r="B61" s="189"/>
      <c r="C61" s="190"/>
      <c r="D61" s="191" t="s">
        <v>111</v>
      </c>
      <c r="E61" s="192"/>
      <c r="F61" s="192"/>
      <c r="G61" s="192"/>
      <c r="H61" s="192"/>
      <c r="I61" s="193"/>
      <c r="J61" s="194">
        <f>J312</f>
        <v>0</v>
      </c>
      <c r="K61" s="195"/>
    </row>
    <row r="62" s="9" customFormat="1" ht="19.92" customHeight="1">
      <c r="B62" s="196"/>
      <c r="C62" s="197"/>
      <c r="D62" s="198" t="s">
        <v>112</v>
      </c>
      <c r="E62" s="199"/>
      <c r="F62" s="199"/>
      <c r="G62" s="199"/>
      <c r="H62" s="199"/>
      <c r="I62" s="200"/>
      <c r="J62" s="201">
        <f>J313</f>
        <v>0</v>
      </c>
      <c r="K62" s="202"/>
    </row>
    <row r="63" s="8" customFormat="1" ht="24.96" customHeight="1">
      <c r="B63" s="189"/>
      <c r="C63" s="190"/>
      <c r="D63" s="191" t="s">
        <v>113</v>
      </c>
      <c r="E63" s="192"/>
      <c r="F63" s="192"/>
      <c r="G63" s="192"/>
      <c r="H63" s="192"/>
      <c r="I63" s="193"/>
      <c r="J63" s="194">
        <f>J318</f>
        <v>0</v>
      </c>
      <c r="K63" s="195"/>
    </row>
    <row r="64" s="9" customFormat="1" ht="19.92" customHeight="1">
      <c r="B64" s="196"/>
      <c r="C64" s="197"/>
      <c r="D64" s="198" t="s">
        <v>114</v>
      </c>
      <c r="E64" s="199"/>
      <c r="F64" s="199"/>
      <c r="G64" s="199"/>
      <c r="H64" s="199"/>
      <c r="I64" s="200"/>
      <c r="J64" s="201">
        <f>J707</f>
        <v>0</v>
      </c>
      <c r="K64" s="202"/>
    </row>
    <row r="65" s="9" customFormat="1" ht="19.92" customHeight="1">
      <c r="B65" s="196"/>
      <c r="C65" s="197"/>
      <c r="D65" s="198" t="s">
        <v>115</v>
      </c>
      <c r="E65" s="199"/>
      <c r="F65" s="199"/>
      <c r="G65" s="199"/>
      <c r="H65" s="199"/>
      <c r="I65" s="200"/>
      <c r="J65" s="201">
        <f>J714</f>
        <v>0</v>
      </c>
      <c r="K65" s="202"/>
    </row>
    <row r="66" s="9" customFormat="1" ht="19.92" customHeight="1">
      <c r="B66" s="196"/>
      <c r="C66" s="197"/>
      <c r="D66" s="198" t="s">
        <v>116</v>
      </c>
      <c r="E66" s="199"/>
      <c r="F66" s="199"/>
      <c r="G66" s="199"/>
      <c r="H66" s="199"/>
      <c r="I66" s="200"/>
      <c r="J66" s="201">
        <f>J751</f>
        <v>0</v>
      </c>
      <c r="K66" s="202"/>
    </row>
    <row r="67" s="1" customFormat="1" ht="21.84" customHeight="1">
      <c r="B67" s="46"/>
      <c r="C67" s="47"/>
      <c r="D67" s="47"/>
      <c r="E67" s="47"/>
      <c r="F67" s="47"/>
      <c r="G67" s="47"/>
      <c r="H67" s="47"/>
      <c r="I67" s="156"/>
      <c r="J67" s="47"/>
      <c r="K67" s="51"/>
    </row>
    <row r="68" s="1" customFormat="1" ht="6.96" customHeight="1">
      <c r="B68" s="67"/>
      <c r="C68" s="68"/>
      <c r="D68" s="68"/>
      <c r="E68" s="68"/>
      <c r="F68" s="68"/>
      <c r="G68" s="68"/>
      <c r="H68" s="68"/>
      <c r="I68" s="178"/>
      <c r="J68" s="68"/>
      <c r="K68" s="69"/>
    </row>
    <row r="72" s="1" customFormat="1" ht="6.96" customHeight="1">
      <c r="B72" s="70"/>
      <c r="C72" s="71"/>
      <c r="D72" s="71"/>
      <c r="E72" s="71"/>
      <c r="F72" s="71"/>
      <c r="G72" s="71"/>
      <c r="H72" s="71"/>
      <c r="I72" s="181"/>
      <c r="J72" s="71"/>
      <c r="K72" s="71"/>
      <c r="L72" s="72"/>
    </row>
    <row r="73" s="1" customFormat="1" ht="36.96" customHeight="1">
      <c r="B73" s="46"/>
      <c r="C73" s="73" t="s">
        <v>117</v>
      </c>
      <c r="D73" s="74"/>
      <c r="E73" s="74"/>
      <c r="F73" s="74"/>
      <c r="G73" s="74"/>
      <c r="H73" s="74"/>
      <c r="I73" s="203"/>
      <c r="J73" s="74"/>
      <c r="K73" s="74"/>
      <c r="L73" s="72"/>
    </row>
    <row r="74" s="1" customFormat="1" ht="6.96" customHeight="1">
      <c r="B74" s="46"/>
      <c r="C74" s="74"/>
      <c r="D74" s="74"/>
      <c r="E74" s="74"/>
      <c r="F74" s="74"/>
      <c r="G74" s="74"/>
      <c r="H74" s="74"/>
      <c r="I74" s="203"/>
      <c r="J74" s="74"/>
      <c r="K74" s="74"/>
      <c r="L74" s="72"/>
    </row>
    <row r="75" s="1" customFormat="1" ht="14.4" customHeight="1">
      <c r="B75" s="46"/>
      <c r="C75" s="76" t="s">
        <v>18</v>
      </c>
      <c r="D75" s="74"/>
      <c r="E75" s="74"/>
      <c r="F75" s="74"/>
      <c r="G75" s="74"/>
      <c r="H75" s="74"/>
      <c r="I75" s="203"/>
      <c r="J75" s="74"/>
      <c r="K75" s="74"/>
      <c r="L75" s="72"/>
    </row>
    <row r="76" s="1" customFormat="1" ht="16.5" customHeight="1">
      <c r="B76" s="46"/>
      <c r="C76" s="74"/>
      <c r="D76" s="74"/>
      <c r="E76" s="204" t="str">
        <f>E7</f>
        <v>Oprava traťového úseku Lysá n. L. (mimo) – Kostomlaty</v>
      </c>
      <c r="F76" s="76"/>
      <c r="G76" s="76"/>
      <c r="H76" s="76"/>
      <c r="I76" s="203"/>
      <c r="J76" s="74"/>
      <c r="K76" s="74"/>
      <c r="L76" s="72"/>
    </row>
    <row r="77">
      <c r="B77" s="28"/>
      <c r="C77" s="76" t="s">
        <v>102</v>
      </c>
      <c r="D77" s="205"/>
      <c r="E77" s="205"/>
      <c r="F77" s="205"/>
      <c r="G77" s="205"/>
      <c r="H77" s="205"/>
      <c r="I77" s="148"/>
      <c r="J77" s="205"/>
      <c r="K77" s="205"/>
      <c r="L77" s="206"/>
    </row>
    <row r="78" s="1" customFormat="1" ht="16.5" customHeight="1">
      <c r="B78" s="46"/>
      <c r="C78" s="74"/>
      <c r="D78" s="74"/>
      <c r="E78" s="204" t="s">
        <v>103</v>
      </c>
      <c r="F78" s="74"/>
      <c r="G78" s="74"/>
      <c r="H78" s="74"/>
      <c r="I78" s="203"/>
      <c r="J78" s="74"/>
      <c r="K78" s="74"/>
      <c r="L78" s="72"/>
    </row>
    <row r="79" s="1" customFormat="1" ht="14.4" customHeight="1">
      <c r="B79" s="46"/>
      <c r="C79" s="76" t="s">
        <v>104</v>
      </c>
      <c r="D79" s="74"/>
      <c r="E79" s="74"/>
      <c r="F79" s="74"/>
      <c r="G79" s="74"/>
      <c r="H79" s="74"/>
      <c r="I79" s="203"/>
      <c r="J79" s="74"/>
      <c r="K79" s="74"/>
      <c r="L79" s="72"/>
    </row>
    <row r="80" s="1" customFormat="1" ht="17.25" customHeight="1">
      <c r="B80" s="46"/>
      <c r="C80" s="74"/>
      <c r="D80" s="74"/>
      <c r="E80" s="82" t="str">
        <f>E11</f>
        <v>01 - 1 a 2.TK Kostomlaty a Lysá nad Labem a P3602</v>
      </c>
      <c r="F80" s="74"/>
      <c r="G80" s="74"/>
      <c r="H80" s="74"/>
      <c r="I80" s="203"/>
      <c r="J80" s="74"/>
      <c r="K80" s="74"/>
      <c r="L80" s="72"/>
    </row>
    <row r="81" s="1" customFormat="1" ht="6.96" customHeight="1">
      <c r="B81" s="46"/>
      <c r="C81" s="74"/>
      <c r="D81" s="74"/>
      <c r="E81" s="74"/>
      <c r="F81" s="74"/>
      <c r="G81" s="74"/>
      <c r="H81" s="74"/>
      <c r="I81" s="203"/>
      <c r="J81" s="74"/>
      <c r="K81" s="74"/>
      <c r="L81" s="72"/>
    </row>
    <row r="82" s="1" customFormat="1" ht="18" customHeight="1">
      <c r="B82" s="46"/>
      <c r="C82" s="76" t="s">
        <v>23</v>
      </c>
      <c r="D82" s="74"/>
      <c r="E82" s="74"/>
      <c r="F82" s="207" t="str">
        <f>F14</f>
        <v xml:space="preserve"> </v>
      </c>
      <c r="G82" s="74"/>
      <c r="H82" s="74"/>
      <c r="I82" s="208" t="s">
        <v>25</v>
      </c>
      <c r="J82" s="85" t="str">
        <f>IF(J14="","",J14)</f>
        <v>26. 1. 2018</v>
      </c>
      <c r="K82" s="74"/>
      <c r="L82" s="72"/>
    </row>
    <row r="83" s="1" customFormat="1" ht="6.96" customHeight="1">
      <c r="B83" s="46"/>
      <c r="C83" s="74"/>
      <c r="D83" s="74"/>
      <c r="E83" s="74"/>
      <c r="F83" s="74"/>
      <c r="G83" s="74"/>
      <c r="H83" s="74"/>
      <c r="I83" s="203"/>
      <c r="J83" s="74"/>
      <c r="K83" s="74"/>
      <c r="L83" s="72"/>
    </row>
    <row r="84" s="1" customFormat="1">
      <c r="B84" s="46"/>
      <c r="C84" s="76" t="s">
        <v>27</v>
      </c>
      <c r="D84" s="74"/>
      <c r="E84" s="74"/>
      <c r="F84" s="207" t="str">
        <f>E17</f>
        <v xml:space="preserve"> </v>
      </c>
      <c r="G84" s="74"/>
      <c r="H84" s="74"/>
      <c r="I84" s="208" t="s">
        <v>32</v>
      </c>
      <c r="J84" s="207" t="str">
        <f>E23</f>
        <v xml:space="preserve"> </v>
      </c>
      <c r="K84" s="74"/>
      <c r="L84" s="72"/>
    </row>
    <row r="85" s="1" customFormat="1" ht="14.4" customHeight="1">
      <c r="B85" s="46"/>
      <c r="C85" s="76" t="s">
        <v>30</v>
      </c>
      <c r="D85" s="74"/>
      <c r="E85" s="74"/>
      <c r="F85" s="207" t="str">
        <f>IF(E20="","",E20)</f>
        <v/>
      </c>
      <c r="G85" s="74"/>
      <c r="H85" s="74"/>
      <c r="I85" s="203"/>
      <c r="J85" s="74"/>
      <c r="K85" s="74"/>
      <c r="L85" s="72"/>
    </row>
    <row r="86" s="1" customFormat="1" ht="10.32" customHeight="1">
      <c r="B86" s="46"/>
      <c r="C86" s="74"/>
      <c r="D86" s="74"/>
      <c r="E86" s="74"/>
      <c r="F86" s="74"/>
      <c r="G86" s="74"/>
      <c r="H86" s="74"/>
      <c r="I86" s="203"/>
      <c r="J86" s="74"/>
      <c r="K86" s="74"/>
      <c r="L86" s="72"/>
    </row>
    <row r="87" s="10" customFormat="1" ht="29.28" customHeight="1">
      <c r="B87" s="209"/>
      <c r="C87" s="210" t="s">
        <v>118</v>
      </c>
      <c r="D87" s="211" t="s">
        <v>54</v>
      </c>
      <c r="E87" s="211" t="s">
        <v>50</v>
      </c>
      <c r="F87" s="211" t="s">
        <v>119</v>
      </c>
      <c r="G87" s="211" t="s">
        <v>120</v>
      </c>
      <c r="H87" s="211" t="s">
        <v>121</v>
      </c>
      <c r="I87" s="212" t="s">
        <v>122</v>
      </c>
      <c r="J87" s="211" t="s">
        <v>108</v>
      </c>
      <c r="K87" s="213" t="s">
        <v>123</v>
      </c>
      <c r="L87" s="214"/>
      <c r="M87" s="102" t="s">
        <v>124</v>
      </c>
      <c r="N87" s="103" t="s">
        <v>39</v>
      </c>
      <c r="O87" s="103" t="s">
        <v>125</v>
      </c>
      <c r="P87" s="103" t="s">
        <v>126</v>
      </c>
      <c r="Q87" s="103" t="s">
        <v>127</v>
      </c>
      <c r="R87" s="103" t="s">
        <v>128</v>
      </c>
      <c r="S87" s="103" t="s">
        <v>129</v>
      </c>
      <c r="T87" s="104" t="s">
        <v>130</v>
      </c>
    </row>
    <row r="88" s="1" customFormat="1" ht="29.28" customHeight="1">
      <c r="B88" s="46"/>
      <c r="C88" s="108" t="s">
        <v>109</v>
      </c>
      <c r="D88" s="74"/>
      <c r="E88" s="74"/>
      <c r="F88" s="74"/>
      <c r="G88" s="74"/>
      <c r="H88" s="74"/>
      <c r="I88" s="203"/>
      <c r="J88" s="215">
        <f>BK88</f>
        <v>0</v>
      </c>
      <c r="K88" s="74"/>
      <c r="L88" s="72"/>
      <c r="M88" s="105"/>
      <c r="N88" s="106"/>
      <c r="O88" s="106"/>
      <c r="P88" s="216">
        <f>P89+SUM(P90:P312)+P318</f>
        <v>0</v>
      </c>
      <c r="Q88" s="106"/>
      <c r="R88" s="216">
        <f>R89+SUM(R90:R312)+R318</f>
        <v>18335.810669999999</v>
      </c>
      <c r="S88" s="106"/>
      <c r="T88" s="217">
        <f>T89+SUM(T90:T312)+T318</f>
        <v>0</v>
      </c>
      <c r="AT88" s="24" t="s">
        <v>68</v>
      </c>
      <c r="AU88" s="24" t="s">
        <v>110</v>
      </c>
      <c r="BK88" s="218">
        <f>BK89+SUM(BK90:BK312)+BK318</f>
        <v>0</v>
      </c>
    </row>
    <row r="89" s="1" customFormat="1" ht="25.5" customHeight="1">
      <c r="B89" s="46"/>
      <c r="C89" s="219" t="s">
        <v>76</v>
      </c>
      <c r="D89" s="219" t="s">
        <v>131</v>
      </c>
      <c r="E89" s="220" t="s">
        <v>132</v>
      </c>
      <c r="F89" s="221" t="s">
        <v>133</v>
      </c>
      <c r="G89" s="222" t="s">
        <v>134</v>
      </c>
      <c r="H89" s="223">
        <v>242</v>
      </c>
      <c r="I89" s="224"/>
      <c r="J89" s="225">
        <f>ROUND(I89*H89,2)</f>
        <v>0</v>
      </c>
      <c r="K89" s="221" t="s">
        <v>135</v>
      </c>
      <c r="L89" s="226"/>
      <c r="M89" s="227" t="s">
        <v>21</v>
      </c>
      <c r="N89" s="228" t="s">
        <v>40</v>
      </c>
      <c r="O89" s="47"/>
      <c r="P89" s="229">
        <f>O89*H89</f>
        <v>0</v>
      </c>
      <c r="Q89" s="229">
        <v>7.2035999999999998</v>
      </c>
      <c r="R89" s="229">
        <f>Q89*H89</f>
        <v>1743.2711999999999</v>
      </c>
      <c r="S89" s="229">
        <v>0</v>
      </c>
      <c r="T89" s="230">
        <f>S89*H89</f>
        <v>0</v>
      </c>
      <c r="AR89" s="24" t="s">
        <v>136</v>
      </c>
      <c r="AT89" s="24" t="s">
        <v>131</v>
      </c>
      <c r="AU89" s="24" t="s">
        <v>69</v>
      </c>
      <c r="AY89" s="24" t="s">
        <v>137</v>
      </c>
      <c r="BE89" s="231">
        <f>IF(N89="základní",J89,0)</f>
        <v>0</v>
      </c>
      <c r="BF89" s="231">
        <f>IF(N89="snížená",J89,0)</f>
        <v>0</v>
      </c>
      <c r="BG89" s="231">
        <f>IF(N89="zákl. přenesená",J89,0)</f>
        <v>0</v>
      </c>
      <c r="BH89" s="231">
        <f>IF(N89="sníž. přenesená",J89,0)</f>
        <v>0</v>
      </c>
      <c r="BI89" s="231">
        <f>IF(N89="nulová",J89,0)</f>
        <v>0</v>
      </c>
      <c r="BJ89" s="24" t="s">
        <v>76</v>
      </c>
      <c r="BK89" s="231">
        <f>ROUND(I89*H89,2)</f>
        <v>0</v>
      </c>
      <c r="BL89" s="24" t="s">
        <v>138</v>
      </c>
      <c r="BM89" s="24" t="s">
        <v>139</v>
      </c>
    </row>
    <row r="90" s="11" customFormat="1">
      <c r="B90" s="232"/>
      <c r="C90" s="233"/>
      <c r="D90" s="234" t="s">
        <v>140</v>
      </c>
      <c r="E90" s="235" t="s">
        <v>21</v>
      </c>
      <c r="F90" s="236" t="s">
        <v>138</v>
      </c>
      <c r="G90" s="233"/>
      <c r="H90" s="237">
        <v>4</v>
      </c>
      <c r="I90" s="238"/>
      <c r="J90" s="233"/>
      <c r="K90" s="233"/>
      <c r="L90" s="239"/>
      <c r="M90" s="240"/>
      <c r="N90" s="241"/>
      <c r="O90" s="241"/>
      <c r="P90" s="241"/>
      <c r="Q90" s="241"/>
      <c r="R90" s="241"/>
      <c r="S90" s="241"/>
      <c r="T90" s="242"/>
      <c r="AT90" s="243" t="s">
        <v>140</v>
      </c>
      <c r="AU90" s="243" t="s">
        <v>69</v>
      </c>
      <c r="AV90" s="11" t="s">
        <v>78</v>
      </c>
      <c r="AW90" s="11" t="s">
        <v>33</v>
      </c>
      <c r="AX90" s="11" t="s">
        <v>69</v>
      </c>
      <c r="AY90" s="243" t="s">
        <v>137</v>
      </c>
    </row>
    <row r="91" s="12" customFormat="1">
      <c r="B91" s="244"/>
      <c r="C91" s="245"/>
      <c r="D91" s="234" t="s">
        <v>140</v>
      </c>
      <c r="E91" s="246" t="s">
        <v>21</v>
      </c>
      <c r="F91" s="247" t="s">
        <v>141</v>
      </c>
      <c r="G91" s="245"/>
      <c r="H91" s="246" t="s">
        <v>21</v>
      </c>
      <c r="I91" s="248"/>
      <c r="J91" s="245"/>
      <c r="K91" s="245"/>
      <c r="L91" s="249"/>
      <c r="M91" s="250"/>
      <c r="N91" s="251"/>
      <c r="O91" s="251"/>
      <c r="P91" s="251"/>
      <c r="Q91" s="251"/>
      <c r="R91" s="251"/>
      <c r="S91" s="251"/>
      <c r="T91" s="252"/>
      <c r="AT91" s="253" t="s">
        <v>140</v>
      </c>
      <c r="AU91" s="253" t="s">
        <v>69</v>
      </c>
      <c r="AV91" s="12" t="s">
        <v>76</v>
      </c>
      <c r="AW91" s="12" t="s">
        <v>33</v>
      </c>
      <c r="AX91" s="12" t="s">
        <v>69</v>
      </c>
      <c r="AY91" s="253" t="s">
        <v>137</v>
      </c>
    </row>
    <row r="92" s="11" customFormat="1">
      <c r="B92" s="232"/>
      <c r="C92" s="233"/>
      <c r="D92" s="234" t="s">
        <v>140</v>
      </c>
      <c r="E92" s="235" t="s">
        <v>21</v>
      </c>
      <c r="F92" s="236" t="s">
        <v>142</v>
      </c>
      <c r="G92" s="233"/>
      <c r="H92" s="237">
        <v>53.317</v>
      </c>
      <c r="I92" s="238"/>
      <c r="J92" s="233"/>
      <c r="K92" s="233"/>
      <c r="L92" s="239"/>
      <c r="M92" s="240"/>
      <c r="N92" s="241"/>
      <c r="O92" s="241"/>
      <c r="P92" s="241"/>
      <c r="Q92" s="241"/>
      <c r="R92" s="241"/>
      <c r="S92" s="241"/>
      <c r="T92" s="242"/>
      <c r="AT92" s="243" t="s">
        <v>140</v>
      </c>
      <c r="AU92" s="243" t="s">
        <v>69</v>
      </c>
      <c r="AV92" s="11" t="s">
        <v>78</v>
      </c>
      <c r="AW92" s="11" t="s">
        <v>33</v>
      </c>
      <c r="AX92" s="11" t="s">
        <v>69</v>
      </c>
      <c r="AY92" s="243" t="s">
        <v>137</v>
      </c>
    </row>
    <row r="93" s="11" customFormat="1">
      <c r="B93" s="232"/>
      <c r="C93" s="233"/>
      <c r="D93" s="234" t="s">
        <v>140</v>
      </c>
      <c r="E93" s="235" t="s">
        <v>21</v>
      </c>
      <c r="F93" s="236" t="s">
        <v>143</v>
      </c>
      <c r="G93" s="233"/>
      <c r="H93" s="237">
        <v>0.68300000000000005</v>
      </c>
      <c r="I93" s="238"/>
      <c r="J93" s="233"/>
      <c r="K93" s="233"/>
      <c r="L93" s="239"/>
      <c r="M93" s="240"/>
      <c r="N93" s="241"/>
      <c r="O93" s="241"/>
      <c r="P93" s="241"/>
      <c r="Q93" s="241"/>
      <c r="R93" s="241"/>
      <c r="S93" s="241"/>
      <c r="T93" s="242"/>
      <c r="AT93" s="243" t="s">
        <v>140</v>
      </c>
      <c r="AU93" s="243" t="s">
        <v>69</v>
      </c>
      <c r="AV93" s="11" t="s">
        <v>78</v>
      </c>
      <c r="AW93" s="11" t="s">
        <v>33</v>
      </c>
      <c r="AX93" s="11" t="s">
        <v>69</v>
      </c>
      <c r="AY93" s="243" t="s">
        <v>137</v>
      </c>
    </row>
    <row r="94" s="11" customFormat="1">
      <c r="B94" s="232"/>
      <c r="C94" s="233"/>
      <c r="D94" s="234" t="s">
        <v>140</v>
      </c>
      <c r="E94" s="235" t="s">
        <v>21</v>
      </c>
      <c r="F94" s="236" t="s">
        <v>144</v>
      </c>
      <c r="G94" s="233"/>
      <c r="H94" s="237">
        <v>65.983000000000004</v>
      </c>
      <c r="I94" s="238"/>
      <c r="J94" s="233"/>
      <c r="K94" s="233"/>
      <c r="L94" s="239"/>
      <c r="M94" s="240"/>
      <c r="N94" s="241"/>
      <c r="O94" s="241"/>
      <c r="P94" s="241"/>
      <c r="Q94" s="241"/>
      <c r="R94" s="241"/>
      <c r="S94" s="241"/>
      <c r="T94" s="242"/>
      <c r="AT94" s="243" t="s">
        <v>140</v>
      </c>
      <c r="AU94" s="243" t="s">
        <v>69</v>
      </c>
      <c r="AV94" s="11" t="s">
        <v>78</v>
      </c>
      <c r="AW94" s="11" t="s">
        <v>33</v>
      </c>
      <c r="AX94" s="11" t="s">
        <v>69</v>
      </c>
      <c r="AY94" s="243" t="s">
        <v>137</v>
      </c>
    </row>
    <row r="95" s="11" customFormat="1">
      <c r="B95" s="232"/>
      <c r="C95" s="233"/>
      <c r="D95" s="234" t="s">
        <v>140</v>
      </c>
      <c r="E95" s="235" t="s">
        <v>21</v>
      </c>
      <c r="F95" s="236" t="s">
        <v>145</v>
      </c>
      <c r="G95" s="233"/>
      <c r="H95" s="237">
        <v>0.017000000000000001</v>
      </c>
      <c r="I95" s="238"/>
      <c r="J95" s="233"/>
      <c r="K95" s="233"/>
      <c r="L95" s="239"/>
      <c r="M95" s="240"/>
      <c r="N95" s="241"/>
      <c r="O95" s="241"/>
      <c r="P95" s="241"/>
      <c r="Q95" s="241"/>
      <c r="R95" s="241"/>
      <c r="S95" s="241"/>
      <c r="T95" s="242"/>
      <c r="AT95" s="243" t="s">
        <v>140</v>
      </c>
      <c r="AU95" s="243" t="s">
        <v>69</v>
      </c>
      <c r="AV95" s="11" t="s">
        <v>78</v>
      </c>
      <c r="AW95" s="11" t="s">
        <v>33</v>
      </c>
      <c r="AX95" s="11" t="s">
        <v>69</v>
      </c>
      <c r="AY95" s="243" t="s">
        <v>137</v>
      </c>
    </row>
    <row r="96" s="12" customFormat="1">
      <c r="B96" s="244"/>
      <c r="C96" s="245"/>
      <c r="D96" s="234" t="s">
        <v>140</v>
      </c>
      <c r="E96" s="246" t="s">
        <v>21</v>
      </c>
      <c r="F96" s="247" t="s">
        <v>146</v>
      </c>
      <c r="G96" s="245"/>
      <c r="H96" s="246" t="s">
        <v>21</v>
      </c>
      <c r="I96" s="248"/>
      <c r="J96" s="245"/>
      <c r="K96" s="245"/>
      <c r="L96" s="249"/>
      <c r="M96" s="250"/>
      <c r="N96" s="251"/>
      <c r="O96" s="251"/>
      <c r="P96" s="251"/>
      <c r="Q96" s="251"/>
      <c r="R96" s="251"/>
      <c r="S96" s="251"/>
      <c r="T96" s="252"/>
      <c r="AT96" s="253" t="s">
        <v>140</v>
      </c>
      <c r="AU96" s="253" t="s">
        <v>69</v>
      </c>
      <c r="AV96" s="12" t="s">
        <v>76</v>
      </c>
      <c r="AW96" s="12" t="s">
        <v>33</v>
      </c>
      <c r="AX96" s="12" t="s">
        <v>69</v>
      </c>
      <c r="AY96" s="253" t="s">
        <v>137</v>
      </c>
    </row>
    <row r="97" s="11" customFormat="1">
      <c r="B97" s="232"/>
      <c r="C97" s="233"/>
      <c r="D97" s="234" t="s">
        <v>140</v>
      </c>
      <c r="E97" s="235" t="s">
        <v>21</v>
      </c>
      <c r="F97" s="236" t="s">
        <v>147</v>
      </c>
      <c r="G97" s="233"/>
      <c r="H97" s="237">
        <v>51.866999999999997</v>
      </c>
      <c r="I97" s="238"/>
      <c r="J97" s="233"/>
      <c r="K97" s="233"/>
      <c r="L97" s="239"/>
      <c r="M97" s="240"/>
      <c r="N97" s="241"/>
      <c r="O97" s="241"/>
      <c r="P97" s="241"/>
      <c r="Q97" s="241"/>
      <c r="R97" s="241"/>
      <c r="S97" s="241"/>
      <c r="T97" s="242"/>
      <c r="AT97" s="243" t="s">
        <v>140</v>
      </c>
      <c r="AU97" s="243" t="s">
        <v>69</v>
      </c>
      <c r="AV97" s="11" t="s">
        <v>78</v>
      </c>
      <c r="AW97" s="11" t="s">
        <v>33</v>
      </c>
      <c r="AX97" s="11" t="s">
        <v>69</v>
      </c>
      <c r="AY97" s="243" t="s">
        <v>137</v>
      </c>
    </row>
    <row r="98" s="11" customFormat="1">
      <c r="B98" s="232"/>
      <c r="C98" s="233"/>
      <c r="D98" s="234" t="s">
        <v>140</v>
      </c>
      <c r="E98" s="235" t="s">
        <v>21</v>
      </c>
      <c r="F98" s="236" t="s">
        <v>148</v>
      </c>
      <c r="G98" s="233"/>
      <c r="H98" s="237">
        <v>0.13300000000000001</v>
      </c>
      <c r="I98" s="238"/>
      <c r="J98" s="233"/>
      <c r="K98" s="233"/>
      <c r="L98" s="239"/>
      <c r="M98" s="240"/>
      <c r="N98" s="241"/>
      <c r="O98" s="241"/>
      <c r="P98" s="241"/>
      <c r="Q98" s="241"/>
      <c r="R98" s="241"/>
      <c r="S98" s="241"/>
      <c r="T98" s="242"/>
      <c r="AT98" s="243" t="s">
        <v>140</v>
      </c>
      <c r="AU98" s="243" t="s">
        <v>69</v>
      </c>
      <c r="AV98" s="11" t="s">
        <v>78</v>
      </c>
      <c r="AW98" s="11" t="s">
        <v>33</v>
      </c>
      <c r="AX98" s="11" t="s">
        <v>69</v>
      </c>
      <c r="AY98" s="243" t="s">
        <v>137</v>
      </c>
    </row>
    <row r="99" s="11" customFormat="1">
      <c r="B99" s="232"/>
      <c r="C99" s="233"/>
      <c r="D99" s="234" t="s">
        <v>140</v>
      </c>
      <c r="E99" s="235" t="s">
        <v>21</v>
      </c>
      <c r="F99" s="236" t="s">
        <v>149</v>
      </c>
      <c r="G99" s="233"/>
      <c r="H99" s="237">
        <v>65.266999999999996</v>
      </c>
      <c r="I99" s="238"/>
      <c r="J99" s="233"/>
      <c r="K99" s="233"/>
      <c r="L99" s="239"/>
      <c r="M99" s="240"/>
      <c r="N99" s="241"/>
      <c r="O99" s="241"/>
      <c r="P99" s="241"/>
      <c r="Q99" s="241"/>
      <c r="R99" s="241"/>
      <c r="S99" s="241"/>
      <c r="T99" s="242"/>
      <c r="AT99" s="243" t="s">
        <v>140</v>
      </c>
      <c r="AU99" s="243" t="s">
        <v>69</v>
      </c>
      <c r="AV99" s="11" t="s">
        <v>78</v>
      </c>
      <c r="AW99" s="11" t="s">
        <v>33</v>
      </c>
      <c r="AX99" s="11" t="s">
        <v>69</v>
      </c>
      <c r="AY99" s="243" t="s">
        <v>137</v>
      </c>
    </row>
    <row r="100" s="11" customFormat="1">
      <c r="B100" s="232"/>
      <c r="C100" s="233"/>
      <c r="D100" s="234" t="s">
        <v>140</v>
      </c>
      <c r="E100" s="235" t="s">
        <v>21</v>
      </c>
      <c r="F100" s="236" t="s">
        <v>150</v>
      </c>
      <c r="G100" s="233"/>
      <c r="H100" s="237">
        <v>0.73299999999999998</v>
      </c>
      <c r="I100" s="238"/>
      <c r="J100" s="233"/>
      <c r="K100" s="233"/>
      <c r="L100" s="239"/>
      <c r="M100" s="240"/>
      <c r="N100" s="241"/>
      <c r="O100" s="241"/>
      <c r="P100" s="241"/>
      <c r="Q100" s="241"/>
      <c r="R100" s="241"/>
      <c r="S100" s="241"/>
      <c r="T100" s="242"/>
      <c r="AT100" s="243" t="s">
        <v>140</v>
      </c>
      <c r="AU100" s="243" t="s">
        <v>69</v>
      </c>
      <c r="AV100" s="11" t="s">
        <v>78</v>
      </c>
      <c r="AW100" s="11" t="s">
        <v>33</v>
      </c>
      <c r="AX100" s="11" t="s">
        <v>69</v>
      </c>
      <c r="AY100" s="243" t="s">
        <v>137</v>
      </c>
    </row>
    <row r="101" s="13" customFormat="1">
      <c r="B101" s="254"/>
      <c r="C101" s="255"/>
      <c r="D101" s="234" t="s">
        <v>140</v>
      </c>
      <c r="E101" s="256" t="s">
        <v>21</v>
      </c>
      <c r="F101" s="257" t="s">
        <v>151</v>
      </c>
      <c r="G101" s="255"/>
      <c r="H101" s="258">
        <v>242</v>
      </c>
      <c r="I101" s="259"/>
      <c r="J101" s="255"/>
      <c r="K101" s="255"/>
      <c r="L101" s="260"/>
      <c r="M101" s="261"/>
      <c r="N101" s="262"/>
      <c r="O101" s="262"/>
      <c r="P101" s="262"/>
      <c r="Q101" s="262"/>
      <c r="R101" s="262"/>
      <c r="S101" s="262"/>
      <c r="T101" s="263"/>
      <c r="AT101" s="264" t="s">
        <v>140</v>
      </c>
      <c r="AU101" s="264" t="s">
        <v>69</v>
      </c>
      <c r="AV101" s="13" t="s">
        <v>138</v>
      </c>
      <c r="AW101" s="13" t="s">
        <v>33</v>
      </c>
      <c r="AX101" s="13" t="s">
        <v>76</v>
      </c>
      <c r="AY101" s="264" t="s">
        <v>137</v>
      </c>
    </row>
    <row r="102" s="12" customFormat="1">
      <c r="B102" s="244"/>
      <c r="C102" s="245"/>
      <c r="D102" s="234" t="s">
        <v>140</v>
      </c>
      <c r="E102" s="246" t="s">
        <v>21</v>
      </c>
      <c r="F102" s="247" t="s">
        <v>152</v>
      </c>
      <c r="G102" s="245"/>
      <c r="H102" s="246" t="s">
        <v>21</v>
      </c>
      <c r="I102" s="248"/>
      <c r="J102" s="245"/>
      <c r="K102" s="245"/>
      <c r="L102" s="249"/>
      <c r="M102" s="250"/>
      <c r="N102" s="251"/>
      <c r="O102" s="251"/>
      <c r="P102" s="251"/>
      <c r="Q102" s="251"/>
      <c r="R102" s="251"/>
      <c r="S102" s="251"/>
      <c r="T102" s="252"/>
      <c r="AT102" s="253" t="s">
        <v>140</v>
      </c>
      <c r="AU102" s="253" t="s">
        <v>69</v>
      </c>
      <c r="AV102" s="12" t="s">
        <v>76</v>
      </c>
      <c r="AW102" s="12" t="s">
        <v>33</v>
      </c>
      <c r="AX102" s="12" t="s">
        <v>69</v>
      </c>
      <c r="AY102" s="253" t="s">
        <v>137</v>
      </c>
    </row>
    <row r="103" s="1" customFormat="1" ht="25.5" customHeight="1">
      <c r="B103" s="46"/>
      <c r="C103" s="219" t="s">
        <v>78</v>
      </c>
      <c r="D103" s="219" t="s">
        <v>131</v>
      </c>
      <c r="E103" s="220" t="s">
        <v>153</v>
      </c>
      <c r="F103" s="221" t="s">
        <v>154</v>
      </c>
      <c r="G103" s="222" t="s">
        <v>134</v>
      </c>
      <c r="H103" s="223">
        <v>1720</v>
      </c>
      <c r="I103" s="224"/>
      <c r="J103" s="225">
        <f>ROUND(I103*H103,2)</f>
        <v>0</v>
      </c>
      <c r="K103" s="221" t="s">
        <v>135</v>
      </c>
      <c r="L103" s="226"/>
      <c r="M103" s="227" t="s">
        <v>21</v>
      </c>
      <c r="N103" s="228" t="s">
        <v>40</v>
      </c>
      <c r="O103" s="47"/>
      <c r="P103" s="229">
        <f>O103*H103</f>
        <v>0</v>
      </c>
      <c r="Q103" s="229">
        <v>0.27000000000000002</v>
      </c>
      <c r="R103" s="229">
        <f>Q103*H103</f>
        <v>464.40000000000003</v>
      </c>
      <c r="S103" s="229">
        <v>0</v>
      </c>
      <c r="T103" s="230">
        <f>S103*H103</f>
        <v>0</v>
      </c>
      <c r="AR103" s="24" t="s">
        <v>136</v>
      </c>
      <c r="AT103" s="24" t="s">
        <v>131</v>
      </c>
      <c r="AU103" s="24" t="s">
        <v>69</v>
      </c>
      <c r="AY103" s="24" t="s">
        <v>137</v>
      </c>
      <c r="BE103" s="231">
        <f>IF(N103="základní",J103,0)</f>
        <v>0</v>
      </c>
      <c r="BF103" s="231">
        <f>IF(N103="snížená",J103,0)</f>
        <v>0</v>
      </c>
      <c r="BG103" s="231">
        <f>IF(N103="zákl. přenesená",J103,0)</f>
        <v>0</v>
      </c>
      <c r="BH103" s="231">
        <f>IF(N103="sníž. přenesená",J103,0)</f>
        <v>0</v>
      </c>
      <c r="BI103" s="231">
        <f>IF(N103="nulová",J103,0)</f>
        <v>0</v>
      </c>
      <c r="BJ103" s="24" t="s">
        <v>76</v>
      </c>
      <c r="BK103" s="231">
        <f>ROUND(I103*H103,2)</f>
        <v>0</v>
      </c>
      <c r="BL103" s="24" t="s">
        <v>138</v>
      </c>
      <c r="BM103" s="24" t="s">
        <v>155</v>
      </c>
    </row>
    <row r="104" s="12" customFormat="1">
      <c r="B104" s="244"/>
      <c r="C104" s="245"/>
      <c r="D104" s="234" t="s">
        <v>140</v>
      </c>
      <c r="E104" s="246" t="s">
        <v>21</v>
      </c>
      <c r="F104" s="247" t="s">
        <v>156</v>
      </c>
      <c r="G104" s="245"/>
      <c r="H104" s="246" t="s">
        <v>21</v>
      </c>
      <c r="I104" s="248"/>
      <c r="J104" s="245"/>
      <c r="K104" s="245"/>
      <c r="L104" s="249"/>
      <c r="M104" s="250"/>
      <c r="N104" s="251"/>
      <c r="O104" s="251"/>
      <c r="P104" s="251"/>
      <c r="Q104" s="251"/>
      <c r="R104" s="251"/>
      <c r="S104" s="251"/>
      <c r="T104" s="252"/>
      <c r="AT104" s="253" t="s">
        <v>140</v>
      </c>
      <c r="AU104" s="253" t="s">
        <v>69</v>
      </c>
      <c r="AV104" s="12" t="s">
        <v>76</v>
      </c>
      <c r="AW104" s="12" t="s">
        <v>33</v>
      </c>
      <c r="AX104" s="12" t="s">
        <v>69</v>
      </c>
      <c r="AY104" s="253" t="s">
        <v>137</v>
      </c>
    </row>
    <row r="105" s="11" customFormat="1">
      <c r="B105" s="232"/>
      <c r="C105" s="233"/>
      <c r="D105" s="234" t="s">
        <v>140</v>
      </c>
      <c r="E105" s="235" t="s">
        <v>21</v>
      </c>
      <c r="F105" s="236" t="s">
        <v>157</v>
      </c>
      <c r="G105" s="233"/>
      <c r="H105" s="237">
        <v>11</v>
      </c>
      <c r="I105" s="238"/>
      <c r="J105" s="233"/>
      <c r="K105" s="233"/>
      <c r="L105" s="239"/>
      <c r="M105" s="240"/>
      <c r="N105" s="241"/>
      <c r="O105" s="241"/>
      <c r="P105" s="241"/>
      <c r="Q105" s="241"/>
      <c r="R105" s="241"/>
      <c r="S105" s="241"/>
      <c r="T105" s="242"/>
      <c r="AT105" s="243" t="s">
        <v>140</v>
      </c>
      <c r="AU105" s="243" t="s">
        <v>69</v>
      </c>
      <c r="AV105" s="11" t="s">
        <v>78</v>
      </c>
      <c r="AW105" s="11" t="s">
        <v>33</v>
      </c>
      <c r="AX105" s="11" t="s">
        <v>69</v>
      </c>
      <c r="AY105" s="243" t="s">
        <v>137</v>
      </c>
    </row>
    <row r="106" s="12" customFormat="1">
      <c r="B106" s="244"/>
      <c r="C106" s="245"/>
      <c r="D106" s="234" t="s">
        <v>140</v>
      </c>
      <c r="E106" s="246" t="s">
        <v>21</v>
      </c>
      <c r="F106" s="247" t="s">
        <v>158</v>
      </c>
      <c r="G106" s="245"/>
      <c r="H106" s="246" t="s">
        <v>21</v>
      </c>
      <c r="I106" s="248"/>
      <c r="J106" s="245"/>
      <c r="K106" s="245"/>
      <c r="L106" s="249"/>
      <c r="M106" s="250"/>
      <c r="N106" s="251"/>
      <c r="O106" s="251"/>
      <c r="P106" s="251"/>
      <c r="Q106" s="251"/>
      <c r="R106" s="251"/>
      <c r="S106" s="251"/>
      <c r="T106" s="252"/>
      <c r="AT106" s="253" t="s">
        <v>140</v>
      </c>
      <c r="AU106" s="253" t="s">
        <v>69</v>
      </c>
      <c r="AV106" s="12" t="s">
        <v>76</v>
      </c>
      <c r="AW106" s="12" t="s">
        <v>33</v>
      </c>
      <c r="AX106" s="12" t="s">
        <v>69</v>
      </c>
      <c r="AY106" s="253" t="s">
        <v>137</v>
      </c>
    </row>
    <row r="107" s="11" customFormat="1">
      <c r="B107" s="232"/>
      <c r="C107" s="233"/>
      <c r="D107" s="234" t="s">
        <v>140</v>
      </c>
      <c r="E107" s="235" t="s">
        <v>21</v>
      </c>
      <c r="F107" s="236" t="s">
        <v>159</v>
      </c>
      <c r="G107" s="233"/>
      <c r="H107" s="237">
        <v>53</v>
      </c>
      <c r="I107" s="238"/>
      <c r="J107" s="233"/>
      <c r="K107" s="233"/>
      <c r="L107" s="239"/>
      <c r="M107" s="240"/>
      <c r="N107" s="241"/>
      <c r="O107" s="241"/>
      <c r="P107" s="241"/>
      <c r="Q107" s="241"/>
      <c r="R107" s="241"/>
      <c r="S107" s="241"/>
      <c r="T107" s="242"/>
      <c r="AT107" s="243" t="s">
        <v>140</v>
      </c>
      <c r="AU107" s="243" t="s">
        <v>69</v>
      </c>
      <c r="AV107" s="11" t="s">
        <v>78</v>
      </c>
      <c r="AW107" s="11" t="s">
        <v>33</v>
      </c>
      <c r="AX107" s="11" t="s">
        <v>69</v>
      </c>
      <c r="AY107" s="243" t="s">
        <v>137</v>
      </c>
    </row>
    <row r="108" s="12" customFormat="1">
      <c r="B108" s="244"/>
      <c r="C108" s="245"/>
      <c r="D108" s="234" t="s">
        <v>140</v>
      </c>
      <c r="E108" s="246" t="s">
        <v>21</v>
      </c>
      <c r="F108" s="247" t="s">
        <v>160</v>
      </c>
      <c r="G108" s="245"/>
      <c r="H108" s="246" t="s">
        <v>21</v>
      </c>
      <c r="I108" s="248"/>
      <c r="J108" s="245"/>
      <c r="K108" s="245"/>
      <c r="L108" s="249"/>
      <c r="M108" s="250"/>
      <c r="N108" s="251"/>
      <c r="O108" s="251"/>
      <c r="P108" s="251"/>
      <c r="Q108" s="251"/>
      <c r="R108" s="251"/>
      <c r="S108" s="251"/>
      <c r="T108" s="252"/>
      <c r="AT108" s="253" t="s">
        <v>140</v>
      </c>
      <c r="AU108" s="253" t="s">
        <v>69</v>
      </c>
      <c r="AV108" s="12" t="s">
        <v>76</v>
      </c>
      <c r="AW108" s="12" t="s">
        <v>33</v>
      </c>
      <c r="AX108" s="12" t="s">
        <v>69</v>
      </c>
      <c r="AY108" s="253" t="s">
        <v>137</v>
      </c>
    </row>
    <row r="109" s="11" customFormat="1">
      <c r="B109" s="232"/>
      <c r="C109" s="233"/>
      <c r="D109" s="234" t="s">
        <v>140</v>
      </c>
      <c r="E109" s="235" t="s">
        <v>21</v>
      </c>
      <c r="F109" s="236" t="s">
        <v>161</v>
      </c>
      <c r="G109" s="233"/>
      <c r="H109" s="237">
        <v>39</v>
      </c>
      <c r="I109" s="238"/>
      <c r="J109" s="233"/>
      <c r="K109" s="233"/>
      <c r="L109" s="239"/>
      <c r="M109" s="240"/>
      <c r="N109" s="241"/>
      <c r="O109" s="241"/>
      <c r="P109" s="241"/>
      <c r="Q109" s="241"/>
      <c r="R109" s="241"/>
      <c r="S109" s="241"/>
      <c r="T109" s="242"/>
      <c r="AT109" s="243" t="s">
        <v>140</v>
      </c>
      <c r="AU109" s="243" t="s">
        <v>69</v>
      </c>
      <c r="AV109" s="11" t="s">
        <v>78</v>
      </c>
      <c r="AW109" s="11" t="s">
        <v>33</v>
      </c>
      <c r="AX109" s="11" t="s">
        <v>69</v>
      </c>
      <c r="AY109" s="243" t="s">
        <v>137</v>
      </c>
    </row>
    <row r="110" s="12" customFormat="1">
      <c r="B110" s="244"/>
      <c r="C110" s="245"/>
      <c r="D110" s="234" t="s">
        <v>140</v>
      </c>
      <c r="E110" s="246" t="s">
        <v>21</v>
      </c>
      <c r="F110" s="247" t="s">
        <v>162</v>
      </c>
      <c r="G110" s="245"/>
      <c r="H110" s="246" t="s">
        <v>21</v>
      </c>
      <c r="I110" s="248"/>
      <c r="J110" s="245"/>
      <c r="K110" s="245"/>
      <c r="L110" s="249"/>
      <c r="M110" s="250"/>
      <c r="N110" s="251"/>
      <c r="O110" s="251"/>
      <c r="P110" s="251"/>
      <c r="Q110" s="251"/>
      <c r="R110" s="251"/>
      <c r="S110" s="251"/>
      <c r="T110" s="252"/>
      <c r="AT110" s="253" t="s">
        <v>140</v>
      </c>
      <c r="AU110" s="253" t="s">
        <v>69</v>
      </c>
      <c r="AV110" s="12" t="s">
        <v>76</v>
      </c>
      <c r="AW110" s="12" t="s">
        <v>33</v>
      </c>
      <c r="AX110" s="12" t="s">
        <v>69</v>
      </c>
      <c r="AY110" s="253" t="s">
        <v>137</v>
      </c>
    </row>
    <row r="111" s="11" customFormat="1">
      <c r="B111" s="232"/>
      <c r="C111" s="233"/>
      <c r="D111" s="234" t="s">
        <v>140</v>
      </c>
      <c r="E111" s="235" t="s">
        <v>21</v>
      </c>
      <c r="F111" s="236" t="s">
        <v>161</v>
      </c>
      <c r="G111" s="233"/>
      <c r="H111" s="237">
        <v>39</v>
      </c>
      <c r="I111" s="238"/>
      <c r="J111" s="233"/>
      <c r="K111" s="233"/>
      <c r="L111" s="239"/>
      <c r="M111" s="240"/>
      <c r="N111" s="241"/>
      <c r="O111" s="241"/>
      <c r="P111" s="241"/>
      <c r="Q111" s="241"/>
      <c r="R111" s="241"/>
      <c r="S111" s="241"/>
      <c r="T111" s="242"/>
      <c r="AT111" s="243" t="s">
        <v>140</v>
      </c>
      <c r="AU111" s="243" t="s">
        <v>69</v>
      </c>
      <c r="AV111" s="11" t="s">
        <v>78</v>
      </c>
      <c r="AW111" s="11" t="s">
        <v>33</v>
      </c>
      <c r="AX111" s="11" t="s">
        <v>69</v>
      </c>
      <c r="AY111" s="243" t="s">
        <v>137</v>
      </c>
    </row>
    <row r="112" s="12" customFormat="1">
      <c r="B112" s="244"/>
      <c r="C112" s="245"/>
      <c r="D112" s="234" t="s">
        <v>140</v>
      </c>
      <c r="E112" s="246" t="s">
        <v>21</v>
      </c>
      <c r="F112" s="247" t="s">
        <v>163</v>
      </c>
      <c r="G112" s="245"/>
      <c r="H112" s="246" t="s">
        <v>21</v>
      </c>
      <c r="I112" s="248"/>
      <c r="J112" s="245"/>
      <c r="K112" s="245"/>
      <c r="L112" s="249"/>
      <c r="M112" s="250"/>
      <c r="N112" s="251"/>
      <c r="O112" s="251"/>
      <c r="P112" s="251"/>
      <c r="Q112" s="251"/>
      <c r="R112" s="251"/>
      <c r="S112" s="251"/>
      <c r="T112" s="252"/>
      <c r="AT112" s="253" t="s">
        <v>140</v>
      </c>
      <c r="AU112" s="253" t="s">
        <v>69</v>
      </c>
      <c r="AV112" s="12" t="s">
        <v>76</v>
      </c>
      <c r="AW112" s="12" t="s">
        <v>33</v>
      </c>
      <c r="AX112" s="12" t="s">
        <v>69</v>
      </c>
      <c r="AY112" s="253" t="s">
        <v>137</v>
      </c>
    </row>
    <row r="113" s="11" customFormat="1">
      <c r="B113" s="232"/>
      <c r="C113" s="233"/>
      <c r="D113" s="234" t="s">
        <v>140</v>
      </c>
      <c r="E113" s="235" t="s">
        <v>21</v>
      </c>
      <c r="F113" s="236" t="s">
        <v>164</v>
      </c>
      <c r="G113" s="233"/>
      <c r="H113" s="237">
        <v>22</v>
      </c>
      <c r="I113" s="238"/>
      <c r="J113" s="233"/>
      <c r="K113" s="233"/>
      <c r="L113" s="239"/>
      <c r="M113" s="240"/>
      <c r="N113" s="241"/>
      <c r="O113" s="241"/>
      <c r="P113" s="241"/>
      <c r="Q113" s="241"/>
      <c r="R113" s="241"/>
      <c r="S113" s="241"/>
      <c r="T113" s="242"/>
      <c r="AT113" s="243" t="s">
        <v>140</v>
      </c>
      <c r="AU113" s="243" t="s">
        <v>69</v>
      </c>
      <c r="AV113" s="11" t="s">
        <v>78</v>
      </c>
      <c r="AW113" s="11" t="s">
        <v>33</v>
      </c>
      <c r="AX113" s="11" t="s">
        <v>69</v>
      </c>
      <c r="AY113" s="243" t="s">
        <v>137</v>
      </c>
    </row>
    <row r="114" s="12" customFormat="1">
      <c r="B114" s="244"/>
      <c r="C114" s="245"/>
      <c r="D114" s="234" t="s">
        <v>140</v>
      </c>
      <c r="E114" s="246" t="s">
        <v>21</v>
      </c>
      <c r="F114" s="247" t="s">
        <v>165</v>
      </c>
      <c r="G114" s="245"/>
      <c r="H114" s="246" t="s">
        <v>21</v>
      </c>
      <c r="I114" s="248"/>
      <c r="J114" s="245"/>
      <c r="K114" s="245"/>
      <c r="L114" s="249"/>
      <c r="M114" s="250"/>
      <c r="N114" s="251"/>
      <c r="O114" s="251"/>
      <c r="P114" s="251"/>
      <c r="Q114" s="251"/>
      <c r="R114" s="251"/>
      <c r="S114" s="251"/>
      <c r="T114" s="252"/>
      <c r="AT114" s="253" t="s">
        <v>140</v>
      </c>
      <c r="AU114" s="253" t="s">
        <v>69</v>
      </c>
      <c r="AV114" s="12" t="s">
        <v>76</v>
      </c>
      <c r="AW114" s="12" t="s">
        <v>33</v>
      </c>
      <c r="AX114" s="12" t="s">
        <v>69</v>
      </c>
      <c r="AY114" s="253" t="s">
        <v>137</v>
      </c>
    </row>
    <row r="115" s="11" customFormat="1">
      <c r="B115" s="232"/>
      <c r="C115" s="233"/>
      <c r="D115" s="234" t="s">
        <v>140</v>
      </c>
      <c r="E115" s="235" t="s">
        <v>21</v>
      </c>
      <c r="F115" s="236" t="s">
        <v>166</v>
      </c>
      <c r="G115" s="233"/>
      <c r="H115" s="237">
        <v>72</v>
      </c>
      <c r="I115" s="238"/>
      <c r="J115" s="233"/>
      <c r="K115" s="233"/>
      <c r="L115" s="239"/>
      <c r="M115" s="240"/>
      <c r="N115" s="241"/>
      <c r="O115" s="241"/>
      <c r="P115" s="241"/>
      <c r="Q115" s="241"/>
      <c r="R115" s="241"/>
      <c r="S115" s="241"/>
      <c r="T115" s="242"/>
      <c r="AT115" s="243" t="s">
        <v>140</v>
      </c>
      <c r="AU115" s="243" t="s">
        <v>69</v>
      </c>
      <c r="AV115" s="11" t="s">
        <v>78</v>
      </c>
      <c r="AW115" s="11" t="s">
        <v>33</v>
      </c>
      <c r="AX115" s="11" t="s">
        <v>69</v>
      </c>
      <c r="AY115" s="243" t="s">
        <v>137</v>
      </c>
    </row>
    <row r="116" s="11" customFormat="1">
      <c r="B116" s="232"/>
      <c r="C116" s="233"/>
      <c r="D116" s="234" t="s">
        <v>140</v>
      </c>
      <c r="E116" s="235" t="s">
        <v>21</v>
      </c>
      <c r="F116" s="236" t="s">
        <v>167</v>
      </c>
      <c r="G116" s="233"/>
      <c r="H116" s="237">
        <v>1472</v>
      </c>
      <c r="I116" s="238"/>
      <c r="J116" s="233"/>
      <c r="K116" s="233"/>
      <c r="L116" s="239"/>
      <c r="M116" s="240"/>
      <c r="N116" s="241"/>
      <c r="O116" s="241"/>
      <c r="P116" s="241"/>
      <c r="Q116" s="241"/>
      <c r="R116" s="241"/>
      <c r="S116" s="241"/>
      <c r="T116" s="242"/>
      <c r="AT116" s="243" t="s">
        <v>140</v>
      </c>
      <c r="AU116" s="243" t="s">
        <v>69</v>
      </c>
      <c r="AV116" s="11" t="s">
        <v>78</v>
      </c>
      <c r="AW116" s="11" t="s">
        <v>33</v>
      </c>
      <c r="AX116" s="11" t="s">
        <v>69</v>
      </c>
      <c r="AY116" s="243" t="s">
        <v>137</v>
      </c>
    </row>
    <row r="117" s="12" customFormat="1">
      <c r="B117" s="244"/>
      <c r="C117" s="245"/>
      <c r="D117" s="234" t="s">
        <v>140</v>
      </c>
      <c r="E117" s="246" t="s">
        <v>21</v>
      </c>
      <c r="F117" s="247" t="s">
        <v>162</v>
      </c>
      <c r="G117" s="245"/>
      <c r="H117" s="246" t="s">
        <v>21</v>
      </c>
      <c r="I117" s="248"/>
      <c r="J117" s="245"/>
      <c r="K117" s="245"/>
      <c r="L117" s="249"/>
      <c r="M117" s="250"/>
      <c r="N117" s="251"/>
      <c r="O117" s="251"/>
      <c r="P117" s="251"/>
      <c r="Q117" s="251"/>
      <c r="R117" s="251"/>
      <c r="S117" s="251"/>
      <c r="T117" s="252"/>
      <c r="AT117" s="253" t="s">
        <v>140</v>
      </c>
      <c r="AU117" s="253" t="s">
        <v>69</v>
      </c>
      <c r="AV117" s="12" t="s">
        <v>76</v>
      </c>
      <c r="AW117" s="12" t="s">
        <v>33</v>
      </c>
      <c r="AX117" s="12" t="s">
        <v>69</v>
      </c>
      <c r="AY117" s="253" t="s">
        <v>137</v>
      </c>
    </row>
    <row r="118" s="11" customFormat="1">
      <c r="B118" s="232"/>
      <c r="C118" s="233"/>
      <c r="D118" s="234" t="s">
        <v>140</v>
      </c>
      <c r="E118" s="235" t="s">
        <v>21</v>
      </c>
      <c r="F118" s="236" t="s">
        <v>168</v>
      </c>
      <c r="G118" s="233"/>
      <c r="H118" s="237">
        <v>12</v>
      </c>
      <c r="I118" s="238"/>
      <c r="J118" s="233"/>
      <c r="K118" s="233"/>
      <c r="L118" s="239"/>
      <c r="M118" s="240"/>
      <c r="N118" s="241"/>
      <c r="O118" s="241"/>
      <c r="P118" s="241"/>
      <c r="Q118" s="241"/>
      <c r="R118" s="241"/>
      <c r="S118" s="241"/>
      <c r="T118" s="242"/>
      <c r="AT118" s="243" t="s">
        <v>140</v>
      </c>
      <c r="AU118" s="243" t="s">
        <v>69</v>
      </c>
      <c r="AV118" s="11" t="s">
        <v>78</v>
      </c>
      <c r="AW118" s="11" t="s">
        <v>33</v>
      </c>
      <c r="AX118" s="11" t="s">
        <v>69</v>
      </c>
      <c r="AY118" s="243" t="s">
        <v>137</v>
      </c>
    </row>
    <row r="119" s="13" customFormat="1">
      <c r="B119" s="254"/>
      <c r="C119" s="255"/>
      <c r="D119" s="234" t="s">
        <v>140</v>
      </c>
      <c r="E119" s="256" t="s">
        <v>21</v>
      </c>
      <c r="F119" s="257" t="s">
        <v>151</v>
      </c>
      <c r="G119" s="255"/>
      <c r="H119" s="258">
        <v>1720</v>
      </c>
      <c r="I119" s="259"/>
      <c r="J119" s="255"/>
      <c r="K119" s="255"/>
      <c r="L119" s="260"/>
      <c r="M119" s="261"/>
      <c r="N119" s="262"/>
      <c r="O119" s="262"/>
      <c r="P119" s="262"/>
      <c r="Q119" s="262"/>
      <c r="R119" s="262"/>
      <c r="S119" s="262"/>
      <c r="T119" s="263"/>
      <c r="AT119" s="264" t="s">
        <v>140</v>
      </c>
      <c r="AU119" s="264" t="s">
        <v>69</v>
      </c>
      <c r="AV119" s="13" t="s">
        <v>138</v>
      </c>
      <c r="AW119" s="13" t="s">
        <v>33</v>
      </c>
      <c r="AX119" s="13" t="s">
        <v>76</v>
      </c>
      <c r="AY119" s="264" t="s">
        <v>137</v>
      </c>
    </row>
    <row r="120" s="12" customFormat="1">
      <c r="B120" s="244"/>
      <c r="C120" s="245"/>
      <c r="D120" s="234" t="s">
        <v>140</v>
      </c>
      <c r="E120" s="246" t="s">
        <v>21</v>
      </c>
      <c r="F120" s="247" t="s">
        <v>152</v>
      </c>
      <c r="G120" s="245"/>
      <c r="H120" s="246" t="s">
        <v>21</v>
      </c>
      <c r="I120" s="248"/>
      <c r="J120" s="245"/>
      <c r="K120" s="245"/>
      <c r="L120" s="249"/>
      <c r="M120" s="250"/>
      <c r="N120" s="251"/>
      <c r="O120" s="251"/>
      <c r="P120" s="251"/>
      <c r="Q120" s="251"/>
      <c r="R120" s="251"/>
      <c r="S120" s="251"/>
      <c r="T120" s="252"/>
      <c r="AT120" s="253" t="s">
        <v>140</v>
      </c>
      <c r="AU120" s="253" t="s">
        <v>69</v>
      </c>
      <c r="AV120" s="12" t="s">
        <v>76</v>
      </c>
      <c r="AW120" s="12" t="s">
        <v>33</v>
      </c>
      <c r="AX120" s="12" t="s">
        <v>69</v>
      </c>
      <c r="AY120" s="253" t="s">
        <v>137</v>
      </c>
    </row>
    <row r="121" s="1" customFormat="1" ht="25.5" customHeight="1">
      <c r="B121" s="46"/>
      <c r="C121" s="219" t="s">
        <v>169</v>
      </c>
      <c r="D121" s="219" t="s">
        <v>131</v>
      </c>
      <c r="E121" s="220" t="s">
        <v>170</v>
      </c>
      <c r="F121" s="221" t="s">
        <v>171</v>
      </c>
      <c r="G121" s="222" t="s">
        <v>134</v>
      </c>
      <c r="H121" s="223">
        <v>8</v>
      </c>
      <c r="I121" s="224"/>
      <c r="J121" s="225">
        <f>ROUND(I121*H121,2)</f>
        <v>0</v>
      </c>
      <c r="K121" s="221" t="s">
        <v>21</v>
      </c>
      <c r="L121" s="226"/>
      <c r="M121" s="227" t="s">
        <v>21</v>
      </c>
      <c r="N121" s="228" t="s">
        <v>40</v>
      </c>
      <c r="O121" s="47"/>
      <c r="P121" s="229">
        <f>O121*H121</f>
        <v>0</v>
      </c>
      <c r="Q121" s="229">
        <v>1.5549999999999999</v>
      </c>
      <c r="R121" s="229">
        <f>Q121*H121</f>
        <v>12.44</v>
      </c>
      <c r="S121" s="229">
        <v>0</v>
      </c>
      <c r="T121" s="230">
        <f>S121*H121</f>
        <v>0</v>
      </c>
      <c r="AR121" s="24" t="s">
        <v>136</v>
      </c>
      <c r="AT121" s="24" t="s">
        <v>131</v>
      </c>
      <c r="AU121" s="24" t="s">
        <v>69</v>
      </c>
      <c r="AY121" s="24" t="s">
        <v>137</v>
      </c>
      <c r="BE121" s="231">
        <f>IF(N121="základní",J121,0)</f>
        <v>0</v>
      </c>
      <c r="BF121" s="231">
        <f>IF(N121="snížená",J121,0)</f>
        <v>0</v>
      </c>
      <c r="BG121" s="231">
        <f>IF(N121="zákl. přenesená",J121,0)</f>
        <v>0</v>
      </c>
      <c r="BH121" s="231">
        <f>IF(N121="sníž. přenesená",J121,0)</f>
        <v>0</v>
      </c>
      <c r="BI121" s="231">
        <f>IF(N121="nulová",J121,0)</f>
        <v>0</v>
      </c>
      <c r="BJ121" s="24" t="s">
        <v>76</v>
      </c>
      <c r="BK121" s="231">
        <f>ROUND(I121*H121,2)</f>
        <v>0</v>
      </c>
      <c r="BL121" s="24" t="s">
        <v>138</v>
      </c>
      <c r="BM121" s="24" t="s">
        <v>172</v>
      </c>
    </row>
    <row r="122" s="12" customFormat="1">
      <c r="B122" s="244"/>
      <c r="C122" s="245"/>
      <c r="D122" s="234" t="s">
        <v>140</v>
      </c>
      <c r="E122" s="246" t="s">
        <v>21</v>
      </c>
      <c r="F122" s="247" t="s">
        <v>173</v>
      </c>
      <c r="G122" s="245"/>
      <c r="H122" s="246" t="s">
        <v>21</v>
      </c>
      <c r="I122" s="248"/>
      <c r="J122" s="245"/>
      <c r="K122" s="245"/>
      <c r="L122" s="249"/>
      <c r="M122" s="250"/>
      <c r="N122" s="251"/>
      <c r="O122" s="251"/>
      <c r="P122" s="251"/>
      <c r="Q122" s="251"/>
      <c r="R122" s="251"/>
      <c r="S122" s="251"/>
      <c r="T122" s="252"/>
      <c r="AT122" s="253" t="s">
        <v>140</v>
      </c>
      <c r="AU122" s="253" t="s">
        <v>69</v>
      </c>
      <c r="AV122" s="12" t="s">
        <v>76</v>
      </c>
      <c r="AW122" s="12" t="s">
        <v>33</v>
      </c>
      <c r="AX122" s="12" t="s">
        <v>69</v>
      </c>
      <c r="AY122" s="253" t="s">
        <v>137</v>
      </c>
    </row>
    <row r="123" s="12" customFormat="1">
      <c r="B123" s="244"/>
      <c r="C123" s="245"/>
      <c r="D123" s="234" t="s">
        <v>140</v>
      </c>
      <c r="E123" s="246" t="s">
        <v>21</v>
      </c>
      <c r="F123" s="247" t="s">
        <v>162</v>
      </c>
      <c r="G123" s="245"/>
      <c r="H123" s="246" t="s">
        <v>21</v>
      </c>
      <c r="I123" s="248"/>
      <c r="J123" s="245"/>
      <c r="K123" s="245"/>
      <c r="L123" s="249"/>
      <c r="M123" s="250"/>
      <c r="N123" s="251"/>
      <c r="O123" s="251"/>
      <c r="P123" s="251"/>
      <c r="Q123" s="251"/>
      <c r="R123" s="251"/>
      <c r="S123" s="251"/>
      <c r="T123" s="252"/>
      <c r="AT123" s="253" t="s">
        <v>140</v>
      </c>
      <c r="AU123" s="253" t="s">
        <v>69</v>
      </c>
      <c r="AV123" s="12" t="s">
        <v>76</v>
      </c>
      <c r="AW123" s="12" t="s">
        <v>33</v>
      </c>
      <c r="AX123" s="12" t="s">
        <v>69</v>
      </c>
      <c r="AY123" s="253" t="s">
        <v>137</v>
      </c>
    </row>
    <row r="124" s="11" customFormat="1">
      <c r="B124" s="232"/>
      <c r="C124" s="233"/>
      <c r="D124" s="234" t="s">
        <v>140</v>
      </c>
      <c r="E124" s="235" t="s">
        <v>21</v>
      </c>
      <c r="F124" s="236" t="s">
        <v>174</v>
      </c>
      <c r="G124" s="233"/>
      <c r="H124" s="237">
        <v>4</v>
      </c>
      <c r="I124" s="238"/>
      <c r="J124" s="233"/>
      <c r="K124" s="233"/>
      <c r="L124" s="239"/>
      <c r="M124" s="240"/>
      <c r="N124" s="241"/>
      <c r="O124" s="241"/>
      <c r="P124" s="241"/>
      <c r="Q124" s="241"/>
      <c r="R124" s="241"/>
      <c r="S124" s="241"/>
      <c r="T124" s="242"/>
      <c r="AT124" s="243" t="s">
        <v>140</v>
      </c>
      <c r="AU124" s="243" t="s">
        <v>69</v>
      </c>
      <c r="AV124" s="11" t="s">
        <v>78</v>
      </c>
      <c r="AW124" s="11" t="s">
        <v>33</v>
      </c>
      <c r="AX124" s="11" t="s">
        <v>69</v>
      </c>
      <c r="AY124" s="243" t="s">
        <v>137</v>
      </c>
    </row>
    <row r="125" s="12" customFormat="1">
      <c r="B125" s="244"/>
      <c r="C125" s="245"/>
      <c r="D125" s="234" t="s">
        <v>140</v>
      </c>
      <c r="E125" s="246" t="s">
        <v>21</v>
      </c>
      <c r="F125" s="247" t="s">
        <v>163</v>
      </c>
      <c r="G125" s="245"/>
      <c r="H125" s="246" t="s">
        <v>21</v>
      </c>
      <c r="I125" s="248"/>
      <c r="J125" s="245"/>
      <c r="K125" s="245"/>
      <c r="L125" s="249"/>
      <c r="M125" s="250"/>
      <c r="N125" s="251"/>
      <c r="O125" s="251"/>
      <c r="P125" s="251"/>
      <c r="Q125" s="251"/>
      <c r="R125" s="251"/>
      <c r="S125" s="251"/>
      <c r="T125" s="252"/>
      <c r="AT125" s="253" t="s">
        <v>140</v>
      </c>
      <c r="AU125" s="253" t="s">
        <v>69</v>
      </c>
      <c r="AV125" s="12" t="s">
        <v>76</v>
      </c>
      <c r="AW125" s="12" t="s">
        <v>33</v>
      </c>
      <c r="AX125" s="12" t="s">
        <v>69</v>
      </c>
      <c r="AY125" s="253" t="s">
        <v>137</v>
      </c>
    </row>
    <row r="126" s="11" customFormat="1">
      <c r="B126" s="232"/>
      <c r="C126" s="233"/>
      <c r="D126" s="234" t="s">
        <v>140</v>
      </c>
      <c r="E126" s="235" t="s">
        <v>21</v>
      </c>
      <c r="F126" s="236" t="s">
        <v>174</v>
      </c>
      <c r="G126" s="233"/>
      <c r="H126" s="237">
        <v>4</v>
      </c>
      <c r="I126" s="238"/>
      <c r="J126" s="233"/>
      <c r="K126" s="233"/>
      <c r="L126" s="239"/>
      <c r="M126" s="240"/>
      <c r="N126" s="241"/>
      <c r="O126" s="241"/>
      <c r="P126" s="241"/>
      <c r="Q126" s="241"/>
      <c r="R126" s="241"/>
      <c r="S126" s="241"/>
      <c r="T126" s="242"/>
      <c r="AT126" s="243" t="s">
        <v>140</v>
      </c>
      <c r="AU126" s="243" t="s">
        <v>69</v>
      </c>
      <c r="AV126" s="11" t="s">
        <v>78</v>
      </c>
      <c r="AW126" s="11" t="s">
        <v>33</v>
      </c>
      <c r="AX126" s="11" t="s">
        <v>69</v>
      </c>
      <c r="AY126" s="243" t="s">
        <v>137</v>
      </c>
    </row>
    <row r="127" s="13" customFormat="1">
      <c r="B127" s="254"/>
      <c r="C127" s="255"/>
      <c r="D127" s="234" t="s">
        <v>140</v>
      </c>
      <c r="E127" s="256" t="s">
        <v>21</v>
      </c>
      <c r="F127" s="257" t="s">
        <v>151</v>
      </c>
      <c r="G127" s="255"/>
      <c r="H127" s="258">
        <v>8</v>
      </c>
      <c r="I127" s="259"/>
      <c r="J127" s="255"/>
      <c r="K127" s="255"/>
      <c r="L127" s="260"/>
      <c r="M127" s="261"/>
      <c r="N127" s="262"/>
      <c r="O127" s="262"/>
      <c r="P127" s="262"/>
      <c r="Q127" s="262"/>
      <c r="R127" s="262"/>
      <c r="S127" s="262"/>
      <c r="T127" s="263"/>
      <c r="AT127" s="264" t="s">
        <v>140</v>
      </c>
      <c r="AU127" s="264" t="s">
        <v>69</v>
      </c>
      <c r="AV127" s="13" t="s">
        <v>138</v>
      </c>
      <c r="AW127" s="13" t="s">
        <v>33</v>
      </c>
      <c r="AX127" s="13" t="s">
        <v>76</v>
      </c>
      <c r="AY127" s="264" t="s">
        <v>137</v>
      </c>
    </row>
    <row r="128" s="12" customFormat="1">
      <c r="B128" s="244"/>
      <c r="C128" s="245"/>
      <c r="D128" s="234" t="s">
        <v>140</v>
      </c>
      <c r="E128" s="246" t="s">
        <v>21</v>
      </c>
      <c r="F128" s="247" t="s">
        <v>152</v>
      </c>
      <c r="G128" s="245"/>
      <c r="H128" s="246" t="s">
        <v>21</v>
      </c>
      <c r="I128" s="248"/>
      <c r="J128" s="245"/>
      <c r="K128" s="245"/>
      <c r="L128" s="249"/>
      <c r="M128" s="250"/>
      <c r="N128" s="251"/>
      <c r="O128" s="251"/>
      <c r="P128" s="251"/>
      <c r="Q128" s="251"/>
      <c r="R128" s="251"/>
      <c r="S128" s="251"/>
      <c r="T128" s="252"/>
      <c r="AT128" s="253" t="s">
        <v>140</v>
      </c>
      <c r="AU128" s="253" t="s">
        <v>69</v>
      </c>
      <c r="AV128" s="12" t="s">
        <v>76</v>
      </c>
      <c r="AW128" s="12" t="s">
        <v>33</v>
      </c>
      <c r="AX128" s="12" t="s">
        <v>69</v>
      </c>
      <c r="AY128" s="253" t="s">
        <v>137</v>
      </c>
    </row>
    <row r="129" s="1" customFormat="1" ht="25.5" customHeight="1">
      <c r="B129" s="46"/>
      <c r="C129" s="219" t="s">
        <v>138</v>
      </c>
      <c r="D129" s="219" t="s">
        <v>131</v>
      </c>
      <c r="E129" s="220" t="s">
        <v>175</v>
      </c>
      <c r="F129" s="221" t="s">
        <v>176</v>
      </c>
      <c r="G129" s="222" t="s">
        <v>134</v>
      </c>
      <c r="H129" s="223">
        <v>16</v>
      </c>
      <c r="I129" s="224"/>
      <c r="J129" s="225">
        <f>ROUND(I129*H129,2)</f>
        <v>0</v>
      </c>
      <c r="K129" s="221" t="s">
        <v>21</v>
      </c>
      <c r="L129" s="226"/>
      <c r="M129" s="227" t="s">
        <v>21</v>
      </c>
      <c r="N129" s="228" t="s">
        <v>40</v>
      </c>
      <c r="O129" s="47"/>
      <c r="P129" s="229">
        <f>O129*H129</f>
        <v>0</v>
      </c>
      <c r="Q129" s="229">
        <v>0.71499999999999997</v>
      </c>
      <c r="R129" s="229">
        <f>Q129*H129</f>
        <v>11.44</v>
      </c>
      <c r="S129" s="229">
        <v>0</v>
      </c>
      <c r="T129" s="230">
        <f>S129*H129</f>
        <v>0</v>
      </c>
      <c r="AR129" s="24" t="s">
        <v>136</v>
      </c>
      <c r="AT129" s="24" t="s">
        <v>131</v>
      </c>
      <c r="AU129" s="24" t="s">
        <v>69</v>
      </c>
      <c r="AY129" s="24" t="s">
        <v>137</v>
      </c>
      <c r="BE129" s="231">
        <f>IF(N129="základní",J129,0)</f>
        <v>0</v>
      </c>
      <c r="BF129" s="231">
        <f>IF(N129="snížená",J129,0)</f>
        <v>0</v>
      </c>
      <c r="BG129" s="231">
        <f>IF(N129="zákl. přenesená",J129,0)</f>
        <v>0</v>
      </c>
      <c r="BH129" s="231">
        <f>IF(N129="sníž. přenesená",J129,0)</f>
        <v>0</v>
      </c>
      <c r="BI129" s="231">
        <f>IF(N129="nulová",J129,0)</f>
        <v>0</v>
      </c>
      <c r="BJ129" s="24" t="s">
        <v>76</v>
      </c>
      <c r="BK129" s="231">
        <f>ROUND(I129*H129,2)</f>
        <v>0</v>
      </c>
      <c r="BL129" s="24" t="s">
        <v>138</v>
      </c>
      <c r="BM129" s="24" t="s">
        <v>177</v>
      </c>
    </row>
    <row r="130" s="12" customFormat="1">
      <c r="B130" s="244"/>
      <c r="C130" s="245"/>
      <c r="D130" s="234" t="s">
        <v>140</v>
      </c>
      <c r="E130" s="246" t="s">
        <v>21</v>
      </c>
      <c r="F130" s="247" t="s">
        <v>173</v>
      </c>
      <c r="G130" s="245"/>
      <c r="H130" s="246" t="s">
        <v>21</v>
      </c>
      <c r="I130" s="248"/>
      <c r="J130" s="245"/>
      <c r="K130" s="245"/>
      <c r="L130" s="249"/>
      <c r="M130" s="250"/>
      <c r="N130" s="251"/>
      <c r="O130" s="251"/>
      <c r="P130" s="251"/>
      <c r="Q130" s="251"/>
      <c r="R130" s="251"/>
      <c r="S130" s="251"/>
      <c r="T130" s="252"/>
      <c r="AT130" s="253" t="s">
        <v>140</v>
      </c>
      <c r="AU130" s="253" t="s">
        <v>69</v>
      </c>
      <c r="AV130" s="12" t="s">
        <v>76</v>
      </c>
      <c r="AW130" s="12" t="s">
        <v>33</v>
      </c>
      <c r="AX130" s="12" t="s">
        <v>69</v>
      </c>
      <c r="AY130" s="253" t="s">
        <v>137</v>
      </c>
    </row>
    <row r="131" s="12" customFormat="1">
      <c r="B131" s="244"/>
      <c r="C131" s="245"/>
      <c r="D131" s="234" t="s">
        <v>140</v>
      </c>
      <c r="E131" s="246" t="s">
        <v>21</v>
      </c>
      <c r="F131" s="247" t="s">
        <v>162</v>
      </c>
      <c r="G131" s="245"/>
      <c r="H131" s="246" t="s">
        <v>21</v>
      </c>
      <c r="I131" s="248"/>
      <c r="J131" s="245"/>
      <c r="K131" s="245"/>
      <c r="L131" s="249"/>
      <c r="M131" s="250"/>
      <c r="N131" s="251"/>
      <c r="O131" s="251"/>
      <c r="P131" s="251"/>
      <c r="Q131" s="251"/>
      <c r="R131" s="251"/>
      <c r="S131" s="251"/>
      <c r="T131" s="252"/>
      <c r="AT131" s="253" t="s">
        <v>140</v>
      </c>
      <c r="AU131" s="253" t="s">
        <v>69</v>
      </c>
      <c r="AV131" s="12" t="s">
        <v>76</v>
      </c>
      <c r="AW131" s="12" t="s">
        <v>33</v>
      </c>
      <c r="AX131" s="12" t="s">
        <v>69</v>
      </c>
      <c r="AY131" s="253" t="s">
        <v>137</v>
      </c>
    </row>
    <row r="132" s="11" customFormat="1">
      <c r="B132" s="232"/>
      <c r="C132" s="233"/>
      <c r="D132" s="234" t="s">
        <v>140</v>
      </c>
      <c r="E132" s="235" t="s">
        <v>21</v>
      </c>
      <c r="F132" s="236" t="s">
        <v>178</v>
      </c>
      <c r="G132" s="233"/>
      <c r="H132" s="237">
        <v>8</v>
      </c>
      <c r="I132" s="238"/>
      <c r="J132" s="233"/>
      <c r="K132" s="233"/>
      <c r="L132" s="239"/>
      <c r="M132" s="240"/>
      <c r="N132" s="241"/>
      <c r="O132" s="241"/>
      <c r="P132" s="241"/>
      <c r="Q132" s="241"/>
      <c r="R132" s="241"/>
      <c r="S132" s="241"/>
      <c r="T132" s="242"/>
      <c r="AT132" s="243" t="s">
        <v>140</v>
      </c>
      <c r="AU132" s="243" t="s">
        <v>69</v>
      </c>
      <c r="AV132" s="11" t="s">
        <v>78</v>
      </c>
      <c r="AW132" s="11" t="s">
        <v>33</v>
      </c>
      <c r="AX132" s="11" t="s">
        <v>69</v>
      </c>
      <c r="AY132" s="243" t="s">
        <v>137</v>
      </c>
    </row>
    <row r="133" s="12" customFormat="1">
      <c r="B133" s="244"/>
      <c r="C133" s="245"/>
      <c r="D133" s="234" t="s">
        <v>140</v>
      </c>
      <c r="E133" s="246" t="s">
        <v>21</v>
      </c>
      <c r="F133" s="247" t="s">
        <v>163</v>
      </c>
      <c r="G133" s="245"/>
      <c r="H133" s="246" t="s">
        <v>21</v>
      </c>
      <c r="I133" s="248"/>
      <c r="J133" s="245"/>
      <c r="K133" s="245"/>
      <c r="L133" s="249"/>
      <c r="M133" s="250"/>
      <c r="N133" s="251"/>
      <c r="O133" s="251"/>
      <c r="P133" s="251"/>
      <c r="Q133" s="251"/>
      <c r="R133" s="251"/>
      <c r="S133" s="251"/>
      <c r="T133" s="252"/>
      <c r="AT133" s="253" t="s">
        <v>140</v>
      </c>
      <c r="AU133" s="253" t="s">
        <v>69</v>
      </c>
      <c r="AV133" s="12" t="s">
        <v>76</v>
      </c>
      <c r="AW133" s="12" t="s">
        <v>33</v>
      </c>
      <c r="AX133" s="12" t="s">
        <v>69</v>
      </c>
      <c r="AY133" s="253" t="s">
        <v>137</v>
      </c>
    </row>
    <row r="134" s="11" customFormat="1">
      <c r="B134" s="232"/>
      <c r="C134" s="233"/>
      <c r="D134" s="234" t="s">
        <v>140</v>
      </c>
      <c r="E134" s="235" t="s">
        <v>21</v>
      </c>
      <c r="F134" s="236" t="s">
        <v>178</v>
      </c>
      <c r="G134" s="233"/>
      <c r="H134" s="237">
        <v>8</v>
      </c>
      <c r="I134" s="238"/>
      <c r="J134" s="233"/>
      <c r="K134" s="233"/>
      <c r="L134" s="239"/>
      <c r="M134" s="240"/>
      <c r="N134" s="241"/>
      <c r="O134" s="241"/>
      <c r="P134" s="241"/>
      <c r="Q134" s="241"/>
      <c r="R134" s="241"/>
      <c r="S134" s="241"/>
      <c r="T134" s="242"/>
      <c r="AT134" s="243" t="s">
        <v>140</v>
      </c>
      <c r="AU134" s="243" t="s">
        <v>69</v>
      </c>
      <c r="AV134" s="11" t="s">
        <v>78</v>
      </c>
      <c r="AW134" s="11" t="s">
        <v>33</v>
      </c>
      <c r="AX134" s="11" t="s">
        <v>69</v>
      </c>
      <c r="AY134" s="243" t="s">
        <v>137</v>
      </c>
    </row>
    <row r="135" s="13" customFormat="1">
      <c r="B135" s="254"/>
      <c r="C135" s="255"/>
      <c r="D135" s="234" t="s">
        <v>140</v>
      </c>
      <c r="E135" s="256" t="s">
        <v>21</v>
      </c>
      <c r="F135" s="257" t="s">
        <v>151</v>
      </c>
      <c r="G135" s="255"/>
      <c r="H135" s="258">
        <v>16</v>
      </c>
      <c r="I135" s="259"/>
      <c r="J135" s="255"/>
      <c r="K135" s="255"/>
      <c r="L135" s="260"/>
      <c r="M135" s="261"/>
      <c r="N135" s="262"/>
      <c r="O135" s="262"/>
      <c r="P135" s="262"/>
      <c r="Q135" s="262"/>
      <c r="R135" s="262"/>
      <c r="S135" s="262"/>
      <c r="T135" s="263"/>
      <c r="AT135" s="264" t="s">
        <v>140</v>
      </c>
      <c r="AU135" s="264" t="s">
        <v>69</v>
      </c>
      <c r="AV135" s="13" t="s">
        <v>138</v>
      </c>
      <c r="AW135" s="13" t="s">
        <v>33</v>
      </c>
      <c r="AX135" s="13" t="s">
        <v>76</v>
      </c>
      <c r="AY135" s="264" t="s">
        <v>137</v>
      </c>
    </row>
    <row r="136" s="12" customFormat="1">
      <c r="B136" s="244"/>
      <c r="C136" s="245"/>
      <c r="D136" s="234" t="s">
        <v>140</v>
      </c>
      <c r="E136" s="246" t="s">
        <v>21</v>
      </c>
      <c r="F136" s="247" t="s">
        <v>152</v>
      </c>
      <c r="G136" s="245"/>
      <c r="H136" s="246" t="s">
        <v>21</v>
      </c>
      <c r="I136" s="248"/>
      <c r="J136" s="245"/>
      <c r="K136" s="245"/>
      <c r="L136" s="249"/>
      <c r="M136" s="250"/>
      <c r="N136" s="251"/>
      <c r="O136" s="251"/>
      <c r="P136" s="251"/>
      <c r="Q136" s="251"/>
      <c r="R136" s="251"/>
      <c r="S136" s="251"/>
      <c r="T136" s="252"/>
      <c r="AT136" s="253" t="s">
        <v>140</v>
      </c>
      <c r="AU136" s="253" t="s">
        <v>69</v>
      </c>
      <c r="AV136" s="12" t="s">
        <v>76</v>
      </c>
      <c r="AW136" s="12" t="s">
        <v>33</v>
      </c>
      <c r="AX136" s="12" t="s">
        <v>69</v>
      </c>
      <c r="AY136" s="253" t="s">
        <v>137</v>
      </c>
    </row>
    <row r="137" s="1" customFormat="1" ht="25.5" customHeight="1">
      <c r="B137" s="46"/>
      <c r="C137" s="219" t="s">
        <v>179</v>
      </c>
      <c r="D137" s="219" t="s">
        <v>131</v>
      </c>
      <c r="E137" s="220" t="s">
        <v>180</v>
      </c>
      <c r="F137" s="221" t="s">
        <v>181</v>
      </c>
      <c r="G137" s="222" t="s">
        <v>134</v>
      </c>
      <c r="H137" s="223">
        <v>17</v>
      </c>
      <c r="I137" s="224"/>
      <c r="J137" s="225">
        <f>ROUND(I137*H137,2)</f>
        <v>0</v>
      </c>
      <c r="K137" s="221" t="s">
        <v>135</v>
      </c>
      <c r="L137" s="226"/>
      <c r="M137" s="227" t="s">
        <v>21</v>
      </c>
      <c r="N137" s="228" t="s">
        <v>40</v>
      </c>
      <c r="O137" s="47"/>
      <c r="P137" s="229">
        <f>O137*H137</f>
        <v>0</v>
      </c>
      <c r="Q137" s="229">
        <v>0.10299999999999999</v>
      </c>
      <c r="R137" s="229">
        <f>Q137*H137</f>
        <v>1.7509999999999999</v>
      </c>
      <c r="S137" s="229">
        <v>0</v>
      </c>
      <c r="T137" s="230">
        <f>S137*H137</f>
        <v>0</v>
      </c>
      <c r="AR137" s="24" t="s">
        <v>136</v>
      </c>
      <c r="AT137" s="24" t="s">
        <v>131</v>
      </c>
      <c r="AU137" s="24" t="s">
        <v>69</v>
      </c>
      <c r="AY137" s="24" t="s">
        <v>137</v>
      </c>
      <c r="BE137" s="231">
        <f>IF(N137="základní",J137,0)</f>
        <v>0</v>
      </c>
      <c r="BF137" s="231">
        <f>IF(N137="snížená",J137,0)</f>
        <v>0</v>
      </c>
      <c r="BG137" s="231">
        <f>IF(N137="zákl. přenesená",J137,0)</f>
        <v>0</v>
      </c>
      <c r="BH137" s="231">
        <f>IF(N137="sníž. přenesená",J137,0)</f>
        <v>0</v>
      </c>
      <c r="BI137" s="231">
        <f>IF(N137="nulová",J137,0)</f>
        <v>0</v>
      </c>
      <c r="BJ137" s="24" t="s">
        <v>76</v>
      </c>
      <c r="BK137" s="231">
        <f>ROUND(I137*H137,2)</f>
        <v>0</v>
      </c>
      <c r="BL137" s="24" t="s">
        <v>138</v>
      </c>
      <c r="BM137" s="24" t="s">
        <v>182</v>
      </c>
    </row>
    <row r="138" s="12" customFormat="1">
      <c r="B138" s="244"/>
      <c r="C138" s="245"/>
      <c r="D138" s="234" t="s">
        <v>140</v>
      </c>
      <c r="E138" s="246" t="s">
        <v>21</v>
      </c>
      <c r="F138" s="247" t="s">
        <v>156</v>
      </c>
      <c r="G138" s="245"/>
      <c r="H138" s="246" t="s">
        <v>21</v>
      </c>
      <c r="I138" s="248"/>
      <c r="J138" s="245"/>
      <c r="K138" s="245"/>
      <c r="L138" s="249"/>
      <c r="M138" s="250"/>
      <c r="N138" s="251"/>
      <c r="O138" s="251"/>
      <c r="P138" s="251"/>
      <c r="Q138" s="251"/>
      <c r="R138" s="251"/>
      <c r="S138" s="251"/>
      <c r="T138" s="252"/>
      <c r="AT138" s="253" t="s">
        <v>140</v>
      </c>
      <c r="AU138" s="253" t="s">
        <v>69</v>
      </c>
      <c r="AV138" s="12" t="s">
        <v>76</v>
      </c>
      <c r="AW138" s="12" t="s">
        <v>33</v>
      </c>
      <c r="AX138" s="12" t="s">
        <v>69</v>
      </c>
      <c r="AY138" s="253" t="s">
        <v>137</v>
      </c>
    </row>
    <row r="139" s="11" customFormat="1">
      <c r="B139" s="232"/>
      <c r="C139" s="233"/>
      <c r="D139" s="234" t="s">
        <v>140</v>
      </c>
      <c r="E139" s="235" t="s">
        <v>21</v>
      </c>
      <c r="F139" s="236" t="s">
        <v>179</v>
      </c>
      <c r="G139" s="233"/>
      <c r="H139" s="237">
        <v>5</v>
      </c>
      <c r="I139" s="238"/>
      <c r="J139" s="233"/>
      <c r="K139" s="233"/>
      <c r="L139" s="239"/>
      <c r="M139" s="240"/>
      <c r="N139" s="241"/>
      <c r="O139" s="241"/>
      <c r="P139" s="241"/>
      <c r="Q139" s="241"/>
      <c r="R139" s="241"/>
      <c r="S139" s="241"/>
      <c r="T139" s="242"/>
      <c r="AT139" s="243" t="s">
        <v>140</v>
      </c>
      <c r="AU139" s="243" t="s">
        <v>69</v>
      </c>
      <c r="AV139" s="11" t="s">
        <v>78</v>
      </c>
      <c r="AW139" s="11" t="s">
        <v>33</v>
      </c>
      <c r="AX139" s="11" t="s">
        <v>69</v>
      </c>
      <c r="AY139" s="243" t="s">
        <v>137</v>
      </c>
    </row>
    <row r="140" s="12" customFormat="1">
      <c r="B140" s="244"/>
      <c r="C140" s="245"/>
      <c r="D140" s="234" t="s">
        <v>140</v>
      </c>
      <c r="E140" s="246" t="s">
        <v>21</v>
      </c>
      <c r="F140" s="247" t="s">
        <v>183</v>
      </c>
      <c r="G140" s="245"/>
      <c r="H140" s="246" t="s">
        <v>21</v>
      </c>
      <c r="I140" s="248"/>
      <c r="J140" s="245"/>
      <c r="K140" s="245"/>
      <c r="L140" s="249"/>
      <c r="M140" s="250"/>
      <c r="N140" s="251"/>
      <c r="O140" s="251"/>
      <c r="P140" s="251"/>
      <c r="Q140" s="251"/>
      <c r="R140" s="251"/>
      <c r="S140" s="251"/>
      <c r="T140" s="252"/>
      <c r="AT140" s="253" t="s">
        <v>140</v>
      </c>
      <c r="AU140" s="253" t="s">
        <v>69</v>
      </c>
      <c r="AV140" s="12" t="s">
        <v>76</v>
      </c>
      <c r="AW140" s="12" t="s">
        <v>33</v>
      </c>
      <c r="AX140" s="12" t="s">
        <v>69</v>
      </c>
      <c r="AY140" s="253" t="s">
        <v>137</v>
      </c>
    </row>
    <row r="141" s="11" customFormat="1">
      <c r="B141" s="232"/>
      <c r="C141" s="233"/>
      <c r="D141" s="234" t="s">
        <v>140</v>
      </c>
      <c r="E141" s="235" t="s">
        <v>21</v>
      </c>
      <c r="F141" s="236" t="s">
        <v>184</v>
      </c>
      <c r="G141" s="233"/>
      <c r="H141" s="237">
        <v>9</v>
      </c>
      <c r="I141" s="238"/>
      <c r="J141" s="233"/>
      <c r="K141" s="233"/>
      <c r="L141" s="239"/>
      <c r="M141" s="240"/>
      <c r="N141" s="241"/>
      <c r="O141" s="241"/>
      <c r="P141" s="241"/>
      <c r="Q141" s="241"/>
      <c r="R141" s="241"/>
      <c r="S141" s="241"/>
      <c r="T141" s="242"/>
      <c r="AT141" s="243" t="s">
        <v>140</v>
      </c>
      <c r="AU141" s="243" t="s">
        <v>69</v>
      </c>
      <c r="AV141" s="11" t="s">
        <v>78</v>
      </c>
      <c r="AW141" s="11" t="s">
        <v>33</v>
      </c>
      <c r="AX141" s="11" t="s">
        <v>69</v>
      </c>
      <c r="AY141" s="243" t="s">
        <v>137</v>
      </c>
    </row>
    <row r="142" s="12" customFormat="1">
      <c r="B142" s="244"/>
      <c r="C142" s="245"/>
      <c r="D142" s="234" t="s">
        <v>140</v>
      </c>
      <c r="E142" s="246" t="s">
        <v>21</v>
      </c>
      <c r="F142" s="247" t="s">
        <v>185</v>
      </c>
      <c r="G142" s="245"/>
      <c r="H142" s="246" t="s">
        <v>21</v>
      </c>
      <c r="I142" s="248"/>
      <c r="J142" s="245"/>
      <c r="K142" s="245"/>
      <c r="L142" s="249"/>
      <c r="M142" s="250"/>
      <c r="N142" s="251"/>
      <c r="O142" s="251"/>
      <c r="P142" s="251"/>
      <c r="Q142" s="251"/>
      <c r="R142" s="251"/>
      <c r="S142" s="251"/>
      <c r="T142" s="252"/>
      <c r="AT142" s="253" t="s">
        <v>140</v>
      </c>
      <c r="AU142" s="253" t="s">
        <v>69</v>
      </c>
      <c r="AV142" s="12" t="s">
        <v>76</v>
      </c>
      <c r="AW142" s="12" t="s">
        <v>33</v>
      </c>
      <c r="AX142" s="12" t="s">
        <v>69</v>
      </c>
      <c r="AY142" s="253" t="s">
        <v>137</v>
      </c>
    </row>
    <row r="143" s="11" customFormat="1">
      <c r="B143" s="232"/>
      <c r="C143" s="233"/>
      <c r="D143" s="234" t="s">
        <v>140</v>
      </c>
      <c r="E143" s="235" t="s">
        <v>21</v>
      </c>
      <c r="F143" s="236" t="s">
        <v>169</v>
      </c>
      <c r="G143" s="233"/>
      <c r="H143" s="237">
        <v>3</v>
      </c>
      <c r="I143" s="238"/>
      <c r="J143" s="233"/>
      <c r="K143" s="233"/>
      <c r="L143" s="239"/>
      <c r="M143" s="240"/>
      <c r="N143" s="241"/>
      <c r="O143" s="241"/>
      <c r="P143" s="241"/>
      <c r="Q143" s="241"/>
      <c r="R143" s="241"/>
      <c r="S143" s="241"/>
      <c r="T143" s="242"/>
      <c r="AT143" s="243" t="s">
        <v>140</v>
      </c>
      <c r="AU143" s="243" t="s">
        <v>69</v>
      </c>
      <c r="AV143" s="11" t="s">
        <v>78</v>
      </c>
      <c r="AW143" s="11" t="s">
        <v>33</v>
      </c>
      <c r="AX143" s="11" t="s">
        <v>69</v>
      </c>
      <c r="AY143" s="243" t="s">
        <v>137</v>
      </c>
    </row>
    <row r="144" s="13" customFormat="1">
      <c r="B144" s="254"/>
      <c r="C144" s="255"/>
      <c r="D144" s="234" t="s">
        <v>140</v>
      </c>
      <c r="E144" s="256" t="s">
        <v>21</v>
      </c>
      <c r="F144" s="257" t="s">
        <v>151</v>
      </c>
      <c r="G144" s="255"/>
      <c r="H144" s="258">
        <v>17</v>
      </c>
      <c r="I144" s="259"/>
      <c r="J144" s="255"/>
      <c r="K144" s="255"/>
      <c r="L144" s="260"/>
      <c r="M144" s="261"/>
      <c r="N144" s="262"/>
      <c r="O144" s="262"/>
      <c r="P144" s="262"/>
      <c r="Q144" s="262"/>
      <c r="R144" s="262"/>
      <c r="S144" s="262"/>
      <c r="T144" s="263"/>
      <c r="AT144" s="264" t="s">
        <v>140</v>
      </c>
      <c r="AU144" s="264" t="s">
        <v>69</v>
      </c>
      <c r="AV144" s="13" t="s">
        <v>138</v>
      </c>
      <c r="AW144" s="13" t="s">
        <v>33</v>
      </c>
      <c r="AX144" s="13" t="s">
        <v>76</v>
      </c>
      <c r="AY144" s="264" t="s">
        <v>137</v>
      </c>
    </row>
    <row r="145" s="1" customFormat="1" ht="25.5" customHeight="1">
      <c r="B145" s="46"/>
      <c r="C145" s="219" t="s">
        <v>186</v>
      </c>
      <c r="D145" s="219" t="s">
        <v>131</v>
      </c>
      <c r="E145" s="220" t="s">
        <v>187</v>
      </c>
      <c r="F145" s="221" t="s">
        <v>188</v>
      </c>
      <c r="G145" s="222" t="s">
        <v>134</v>
      </c>
      <c r="H145" s="223">
        <v>46</v>
      </c>
      <c r="I145" s="224"/>
      <c r="J145" s="225">
        <f>ROUND(I145*H145,2)</f>
        <v>0</v>
      </c>
      <c r="K145" s="221" t="s">
        <v>135</v>
      </c>
      <c r="L145" s="226"/>
      <c r="M145" s="227" t="s">
        <v>21</v>
      </c>
      <c r="N145" s="228" t="s">
        <v>40</v>
      </c>
      <c r="O145" s="47"/>
      <c r="P145" s="229">
        <f>O145*H145</f>
        <v>0</v>
      </c>
      <c r="Q145" s="229">
        <v>0.25684000000000001</v>
      </c>
      <c r="R145" s="229">
        <f>Q145*H145</f>
        <v>11.814640000000001</v>
      </c>
      <c r="S145" s="229">
        <v>0</v>
      </c>
      <c r="T145" s="230">
        <f>S145*H145</f>
        <v>0</v>
      </c>
      <c r="AR145" s="24" t="s">
        <v>136</v>
      </c>
      <c r="AT145" s="24" t="s">
        <v>131</v>
      </c>
      <c r="AU145" s="24" t="s">
        <v>69</v>
      </c>
      <c r="AY145" s="24" t="s">
        <v>137</v>
      </c>
      <c r="BE145" s="231">
        <f>IF(N145="základní",J145,0)</f>
        <v>0</v>
      </c>
      <c r="BF145" s="231">
        <f>IF(N145="snížená",J145,0)</f>
        <v>0</v>
      </c>
      <c r="BG145" s="231">
        <f>IF(N145="zákl. přenesená",J145,0)</f>
        <v>0</v>
      </c>
      <c r="BH145" s="231">
        <f>IF(N145="sníž. přenesená",J145,0)</f>
        <v>0</v>
      </c>
      <c r="BI145" s="231">
        <f>IF(N145="nulová",J145,0)</f>
        <v>0</v>
      </c>
      <c r="BJ145" s="24" t="s">
        <v>76</v>
      </c>
      <c r="BK145" s="231">
        <f>ROUND(I145*H145,2)</f>
        <v>0</v>
      </c>
      <c r="BL145" s="24" t="s">
        <v>138</v>
      </c>
      <c r="BM145" s="24" t="s">
        <v>189</v>
      </c>
    </row>
    <row r="146" s="12" customFormat="1">
      <c r="B146" s="244"/>
      <c r="C146" s="245"/>
      <c r="D146" s="234" t="s">
        <v>140</v>
      </c>
      <c r="E146" s="246" t="s">
        <v>21</v>
      </c>
      <c r="F146" s="247" t="s">
        <v>190</v>
      </c>
      <c r="G146" s="245"/>
      <c r="H146" s="246" t="s">
        <v>21</v>
      </c>
      <c r="I146" s="248"/>
      <c r="J146" s="245"/>
      <c r="K146" s="245"/>
      <c r="L146" s="249"/>
      <c r="M146" s="250"/>
      <c r="N146" s="251"/>
      <c r="O146" s="251"/>
      <c r="P146" s="251"/>
      <c r="Q146" s="251"/>
      <c r="R146" s="251"/>
      <c r="S146" s="251"/>
      <c r="T146" s="252"/>
      <c r="AT146" s="253" t="s">
        <v>140</v>
      </c>
      <c r="AU146" s="253" t="s">
        <v>69</v>
      </c>
      <c r="AV146" s="12" t="s">
        <v>76</v>
      </c>
      <c r="AW146" s="12" t="s">
        <v>33</v>
      </c>
      <c r="AX146" s="12" t="s">
        <v>69</v>
      </c>
      <c r="AY146" s="253" t="s">
        <v>137</v>
      </c>
    </row>
    <row r="147" s="11" customFormat="1">
      <c r="B147" s="232"/>
      <c r="C147" s="233"/>
      <c r="D147" s="234" t="s">
        <v>140</v>
      </c>
      <c r="E147" s="235" t="s">
        <v>21</v>
      </c>
      <c r="F147" s="236" t="s">
        <v>191</v>
      </c>
      <c r="G147" s="233"/>
      <c r="H147" s="237">
        <v>24</v>
      </c>
      <c r="I147" s="238"/>
      <c r="J147" s="233"/>
      <c r="K147" s="233"/>
      <c r="L147" s="239"/>
      <c r="M147" s="240"/>
      <c r="N147" s="241"/>
      <c r="O147" s="241"/>
      <c r="P147" s="241"/>
      <c r="Q147" s="241"/>
      <c r="R147" s="241"/>
      <c r="S147" s="241"/>
      <c r="T147" s="242"/>
      <c r="AT147" s="243" t="s">
        <v>140</v>
      </c>
      <c r="AU147" s="243" t="s">
        <v>69</v>
      </c>
      <c r="AV147" s="11" t="s">
        <v>78</v>
      </c>
      <c r="AW147" s="11" t="s">
        <v>33</v>
      </c>
      <c r="AX147" s="11" t="s">
        <v>69</v>
      </c>
      <c r="AY147" s="243" t="s">
        <v>137</v>
      </c>
    </row>
    <row r="148" s="12" customFormat="1">
      <c r="B148" s="244"/>
      <c r="C148" s="245"/>
      <c r="D148" s="234" t="s">
        <v>140</v>
      </c>
      <c r="E148" s="246" t="s">
        <v>21</v>
      </c>
      <c r="F148" s="247" t="s">
        <v>192</v>
      </c>
      <c r="G148" s="245"/>
      <c r="H148" s="246" t="s">
        <v>21</v>
      </c>
      <c r="I148" s="248"/>
      <c r="J148" s="245"/>
      <c r="K148" s="245"/>
      <c r="L148" s="249"/>
      <c r="M148" s="250"/>
      <c r="N148" s="251"/>
      <c r="O148" s="251"/>
      <c r="P148" s="251"/>
      <c r="Q148" s="251"/>
      <c r="R148" s="251"/>
      <c r="S148" s="251"/>
      <c r="T148" s="252"/>
      <c r="AT148" s="253" t="s">
        <v>140</v>
      </c>
      <c r="AU148" s="253" t="s">
        <v>69</v>
      </c>
      <c r="AV148" s="12" t="s">
        <v>76</v>
      </c>
      <c r="AW148" s="12" t="s">
        <v>33</v>
      </c>
      <c r="AX148" s="12" t="s">
        <v>69</v>
      </c>
      <c r="AY148" s="253" t="s">
        <v>137</v>
      </c>
    </row>
    <row r="149" s="11" customFormat="1">
      <c r="B149" s="232"/>
      <c r="C149" s="233"/>
      <c r="D149" s="234" t="s">
        <v>140</v>
      </c>
      <c r="E149" s="235" t="s">
        <v>21</v>
      </c>
      <c r="F149" s="236" t="s">
        <v>164</v>
      </c>
      <c r="G149" s="233"/>
      <c r="H149" s="237">
        <v>22</v>
      </c>
      <c r="I149" s="238"/>
      <c r="J149" s="233"/>
      <c r="K149" s="233"/>
      <c r="L149" s="239"/>
      <c r="M149" s="240"/>
      <c r="N149" s="241"/>
      <c r="O149" s="241"/>
      <c r="P149" s="241"/>
      <c r="Q149" s="241"/>
      <c r="R149" s="241"/>
      <c r="S149" s="241"/>
      <c r="T149" s="242"/>
      <c r="AT149" s="243" t="s">
        <v>140</v>
      </c>
      <c r="AU149" s="243" t="s">
        <v>69</v>
      </c>
      <c r="AV149" s="11" t="s">
        <v>78</v>
      </c>
      <c r="AW149" s="11" t="s">
        <v>33</v>
      </c>
      <c r="AX149" s="11" t="s">
        <v>69</v>
      </c>
      <c r="AY149" s="243" t="s">
        <v>137</v>
      </c>
    </row>
    <row r="150" s="13" customFormat="1">
      <c r="B150" s="254"/>
      <c r="C150" s="255"/>
      <c r="D150" s="234" t="s">
        <v>140</v>
      </c>
      <c r="E150" s="256" t="s">
        <v>21</v>
      </c>
      <c r="F150" s="257" t="s">
        <v>151</v>
      </c>
      <c r="G150" s="255"/>
      <c r="H150" s="258">
        <v>46</v>
      </c>
      <c r="I150" s="259"/>
      <c r="J150" s="255"/>
      <c r="K150" s="255"/>
      <c r="L150" s="260"/>
      <c r="M150" s="261"/>
      <c r="N150" s="262"/>
      <c r="O150" s="262"/>
      <c r="P150" s="262"/>
      <c r="Q150" s="262"/>
      <c r="R150" s="262"/>
      <c r="S150" s="262"/>
      <c r="T150" s="263"/>
      <c r="AT150" s="264" t="s">
        <v>140</v>
      </c>
      <c r="AU150" s="264" t="s">
        <v>69</v>
      </c>
      <c r="AV150" s="13" t="s">
        <v>138</v>
      </c>
      <c r="AW150" s="13" t="s">
        <v>33</v>
      </c>
      <c r="AX150" s="13" t="s">
        <v>76</v>
      </c>
      <c r="AY150" s="264" t="s">
        <v>137</v>
      </c>
    </row>
    <row r="151" s="1" customFormat="1" ht="16.5" customHeight="1">
      <c r="B151" s="46"/>
      <c r="C151" s="219" t="s">
        <v>193</v>
      </c>
      <c r="D151" s="219" t="s">
        <v>131</v>
      </c>
      <c r="E151" s="220" t="s">
        <v>194</v>
      </c>
      <c r="F151" s="221" t="s">
        <v>195</v>
      </c>
      <c r="G151" s="222" t="s">
        <v>196</v>
      </c>
      <c r="H151" s="223">
        <v>81.599999999999994</v>
      </c>
      <c r="I151" s="224"/>
      <c r="J151" s="225">
        <f>ROUND(I151*H151,2)</f>
        <v>0</v>
      </c>
      <c r="K151" s="221" t="s">
        <v>135</v>
      </c>
      <c r="L151" s="226"/>
      <c r="M151" s="227" t="s">
        <v>21</v>
      </c>
      <c r="N151" s="228" t="s">
        <v>40</v>
      </c>
      <c r="O151" s="47"/>
      <c r="P151" s="229">
        <f>O151*H151</f>
        <v>0</v>
      </c>
      <c r="Q151" s="229">
        <v>1.9270000000000001</v>
      </c>
      <c r="R151" s="229">
        <f>Q151*H151</f>
        <v>157.2432</v>
      </c>
      <c r="S151" s="229">
        <v>0</v>
      </c>
      <c r="T151" s="230">
        <f>S151*H151</f>
        <v>0</v>
      </c>
      <c r="AR151" s="24" t="s">
        <v>136</v>
      </c>
      <c r="AT151" s="24" t="s">
        <v>131</v>
      </c>
      <c r="AU151" s="24" t="s">
        <v>69</v>
      </c>
      <c r="AY151" s="24" t="s">
        <v>137</v>
      </c>
      <c r="BE151" s="231">
        <f>IF(N151="základní",J151,0)</f>
        <v>0</v>
      </c>
      <c r="BF151" s="231">
        <f>IF(N151="snížená",J151,0)</f>
        <v>0</v>
      </c>
      <c r="BG151" s="231">
        <f>IF(N151="zákl. přenesená",J151,0)</f>
        <v>0</v>
      </c>
      <c r="BH151" s="231">
        <f>IF(N151="sníž. přenesená",J151,0)</f>
        <v>0</v>
      </c>
      <c r="BI151" s="231">
        <f>IF(N151="nulová",J151,0)</f>
        <v>0</v>
      </c>
      <c r="BJ151" s="24" t="s">
        <v>76</v>
      </c>
      <c r="BK151" s="231">
        <f>ROUND(I151*H151,2)</f>
        <v>0</v>
      </c>
      <c r="BL151" s="24" t="s">
        <v>138</v>
      </c>
      <c r="BM151" s="24" t="s">
        <v>197</v>
      </c>
    </row>
    <row r="152" s="12" customFormat="1">
      <c r="B152" s="244"/>
      <c r="C152" s="245"/>
      <c r="D152" s="234" t="s">
        <v>140</v>
      </c>
      <c r="E152" s="246" t="s">
        <v>21</v>
      </c>
      <c r="F152" s="247" t="s">
        <v>198</v>
      </c>
      <c r="G152" s="245"/>
      <c r="H152" s="246" t="s">
        <v>21</v>
      </c>
      <c r="I152" s="248"/>
      <c r="J152" s="245"/>
      <c r="K152" s="245"/>
      <c r="L152" s="249"/>
      <c r="M152" s="250"/>
      <c r="N152" s="251"/>
      <c r="O152" s="251"/>
      <c r="P152" s="251"/>
      <c r="Q152" s="251"/>
      <c r="R152" s="251"/>
      <c r="S152" s="251"/>
      <c r="T152" s="252"/>
      <c r="AT152" s="253" t="s">
        <v>140</v>
      </c>
      <c r="AU152" s="253" t="s">
        <v>69</v>
      </c>
      <c r="AV152" s="12" t="s">
        <v>76</v>
      </c>
      <c r="AW152" s="12" t="s">
        <v>33</v>
      </c>
      <c r="AX152" s="12" t="s">
        <v>69</v>
      </c>
      <c r="AY152" s="253" t="s">
        <v>137</v>
      </c>
    </row>
    <row r="153" s="11" customFormat="1">
      <c r="B153" s="232"/>
      <c r="C153" s="233"/>
      <c r="D153" s="234" t="s">
        <v>140</v>
      </c>
      <c r="E153" s="235" t="s">
        <v>21</v>
      </c>
      <c r="F153" s="236" t="s">
        <v>199</v>
      </c>
      <c r="G153" s="233"/>
      <c r="H153" s="237">
        <v>19.199999999999999</v>
      </c>
      <c r="I153" s="238"/>
      <c r="J153" s="233"/>
      <c r="K153" s="233"/>
      <c r="L153" s="239"/>
      <c r="M153" s="240"/>
      <c r="N153" s="241"/>
      <c r="O153" s="241"/>
      <c r="P153" s="241"/>
      <c r="Q153" s="241"/>
      <c r="R153" s="241"/>
      <c r="S153" s="241"/>
      <c r="T153" s="242"/>
      <c r="AT153" s="243" t="s">
        <v>140</v>
      </c>
      <c r="AU153" s="243" t="s">
        <v>69</v>
      </c>
      <c r="AV153" s="11" t="s">
        <v>78</v>
      </c>
      <c r="AW153" s="11" t="s">
        <v>33</v>
      </c>
      <c r="AX153" s="11" t="s">
        <v>69</v>
      </c>
      <c r="AY153" s="243" t="s">
        <v>137</v>
      </c>
    </row>
    <row r="154" s="12" customFormat="1">
      <c r="B154" s="244"/>
      <c r="C154" s="245"/>
      <c r="D154" s="234" t="s">
        <v>140</v>
      </c>
      <c r="E154" s="246" t="s">
        <v>21</v>
      </c>
      <c r="F154" s="247" t="s">
        <v>200</v>
      </c>
      <c r="G154" s="245"/>
      <c r="H154" s="246" t="s">
        <v>21</v>
      </c>
      <c r="I154" s="248"/>
      <c r="J154" s="245"/>
      <c r="K154" s="245"/>
      <c r="L154" s="249"/>
      <c r="M154" s="250"/>
      <c r="N154" s="251"/>
      <c r="O154" s="251"/>
      <c r="P154" s="251"/>
      <c r="Q154" s="251"/>
      <c r="R154" s="251"/>
      <c r="S154" s="251"/>
      <c r="T154" s="252"/>
      <c r="AT154" s="253" t="s">
        <v>140</v>
      </c>
      <c r="AU154" s="253" t="s">
        <v>69</v>
      </c>
      <c r="AV154" s="12" t="s">
        <v>76</v>
      </c>
      <c r="AW154" s="12" t="s">
        <v>33</v>
      </c>
      <c r="AX154" s="12" t="s">
        <v>69</v>
      </c>
      <c r="AY154" s="253" t="s">
        <v>137</v>
      </c>
    </row>
    <row r="155" s="11" customFormat="1">
      <c r="B155" s="232"/>
      <c r="C155" s="233"/>
      <c r="D155" s="234" t="s">
        <v>140</v>
      </c>
      <c r="E155" s="235" t="s">
        <v>21</v>
      </c>
      <c r="F155" s="236" t="s">
        <v>201</v>
      </c>
      <c r="G155" s="233"/>
      <c r="H155" s="237">
        <v>24</v>
      </c>
      <c r="I155" s="238"/>
      <c r="J155" s="233"/>
      <c r="K155" s="233"/>
      <c r="L155" s="239"/>
      <c r="M155" s="240"/>
      <c r="N155" s="241"/>
      <c r="O155" s="241"/>
      <c r="P155" s="241"/>
      <c r="Q155" s="241"/>
      <c r="R155" s="241"/>
      <c r="S155" s="241"/>
      <c r="T155" s="242"/>
      <c r="AT155" s="243" t="s">
        <v>140</v>
      </c>
      <c r="AU155" s="243" t="s">
        <v>69</v>
      </c>
      <c r="AV155" s="11" t="s">
        <v>78</v>
      </c>
      <c r="AW155" s="11" t="s">
        <v>33</v>
      </c>
      <c r="AX155" s="11" t="s">
        <v>69</v>
      </c>
      <c r="AY155" s="243" t="s">
        <v>137</v>
      </c>
    </row>
    <row r="156" s="12" customFormat="1">
      <c r="B156" s="244"/>
      <c r="C156" s="245"/>
      <c r="D156" s="234" t="s">
        <v>140</v>
      </c>
      <c r="E156" s="246" t="s">
        <v>21</v>
      </c>
      <c r="F156" s="247" t="s">
        <v>160</v>
      </c>
      <c r="G156" s="245"/>
      <c r="H156" s="246" t="s">
        <v>21</v>
      </c>
      <c r="I156" s="248"/>
      <c r="J156" s="245"/>
      <c r="K156" s="245"/>
      <c r="L156" s="249"/>
      <c r="M156" s="250"/>
      <c r="N156" s="251"/>
      <c r="O156" s="251"/>
      <c r="P156" s="251"/>
      <c r="Q156" s="251"/>
      <c r="R156" s="251"/>
      <c r="S156" s="251"/>
      <c r="T156" s="252"/>
      <c r="AT156" s="253" t="s">
        <v>140</v>
      </c>
      <c r="AU156" s="253" t="s">
        <v>69</v>
      </c>
      <c r="AV156" s="12" t="s">
        <v>76</v>
      </c>
      <c r="AW156" s="12" t="s">
        <v>33</v>
      </c>
      <c r="AX156" s="12" t="s">
        <v>69</v>
      </c>
      <c r="AY156" s="253" t="s">
        <v>137</v>
      </c>
    </row>
    <row r="157" s="11" customFormat="1">
      <c r="B157" s="232"/>
      <c r="C157" s="233"/>
      <c r="D157" s="234" t="s">
        <v>140</v>
      </c>
      <c r="E157" s="235" t="s">
        <v>21</v>
      </c>
      <c r="F157" s="236" t="s">
        <v>202</v>
      </c>
      <c r="G157" s="233"/>
      <c r="H157" s="237">
        <v>14.4</v>
      </c>
      <c r="I157" s="238"/>
      <c r="J157" s="233"/>
      <c r="K157" s="233"/>
      <c r="L157" s="239"/>
      <c r="M157" s="240"/>
      <c r="N157" s="241"/>
      <c r="O157" s="241"/>
      <c r="P157" s="241"/>
      <c r="Q157" s="241"/>
      <c r="R157" s="241"/>
      <c r="S157" s="241"/>
      <c r="T157" s="242"/>
      <c r="AT157" s="243" t="s">
        <v>140</v>
      </c>
      <c r="AU157" s="243" t="s">
        <v>69</v>
      </c>
      <c r="AV157" s="11" t="s">
        <v>78</v>
      </c>
      <c r="AW157" s="11" t="s">
        <v>33</v>
      </c>
      <c r="AX157" s="11" t="s">
        <v>69</v>
      </c>
      <c r="AY157" s="243" t="s">
        <v>137</v>
      </c>
    </row>
    <row r="158" s="12" customFormat="1">
      <c r="B158" s="244"/>
      <c r="C158" s="245"/>
      <c r="D158" s="234" t="s">
        <v>140</v>
      </c>
      <c r="E158" s="246" t="s">
        <v>21</v>
      </c>
      <c r="F158" s="247" t="s">
        <v>203</v>
      </c>
      <c r="G158" s="245"/>
      <c r="H158" s="246" t="s">
        <v>21</v>
      </c>
      <c r="I158" s="248"/>
      <c r="J158" s="245"/>
      <c r="K158" s="245"/>
      <c r="L158" s="249"/>
      <c r="M158" s="250"/>
      <c r="N158" s="251"/>
      <c r="O158" s="251"/>
      <c r="P158" s="251"/>
      <c r="Q158" s="251"/>
      <c r="R158" s="251"/>
      <c r="S158" s="251"/>
      <c r="T158" s="252"/>
      <c r="AT158" s="253" t="s">
        <v>140</v>
      </c>
      <c r="AU158" s="253" t="s">
        <v>69</v>
      </c>
      <c r="AV158" s="12" t="s">
        <v>76</v>
      </c>
      <c r="AW158" s="12" t="s">
        <v>33</v>
      </c>
      <c r="AX158" s="12" t="s">
        <v>69</v>
      </c>
      <c r="AY158" s="253" t="s">
        <v>137</v>
      </c>
    </row>
    <row r="159" s="11" customFormat="1">
      <c r="B159" s="232"/>
      <c r="C159" s="233"/>
      <c r="D159" s="234" t="s">
        <v>140</v>
      </c>
      <c r="E159" s="235" t="s">
        <v>21</v>
      </c>
      <c r="F159" s="236" t="s">
        <v>204</v>
      </c>
      <c r="G159" s="233"/>
      <c r="H159" s="237">
        <v>12</v>
      </c>
      <c r="I159" s="238"/>
      <c r="J159" s="233"/>
      <c r="K159" s="233"/>
      <c r="L159" s="239"/>
      <c r="M159" s="240"/>
      <c r="N159" s="241"/>
      <c r="O159" s="241"/>
      <c r="P159" s="241"/>
      <c r="Q159" s="241"/>
      <c r="R159" s="241"/>
      <c r="S159" s="241"/>
      <c r="T159" s="242"/>
      <c r="AT159" s="243" t="s">
        <v>140</v>
      </c>
      <c r="AU159" s="243" t="s">
        <v>69</v>
      </c>
      <c r="AV159" s="11" t="s">
        <v>78</v>
      </c>
      <c r="AW159" s="11" t="s">
        <v>33</v>
      </c>
      <c r="AX159" s="11" t="s">
        <v>69</v>
      </c>
      <c r="AY159" s="243" t="s">
        <v>137</v>
      </c>
    </row>
    <row r="160" s="12" customFormat="1">
      <c r="B160" s="244"/>
      <c r="C160" s="245"/>
      <c r="D160" s="234" t="s">
        <v>140</v>
      </c>
      <c r="E160" s="246" t="s">
        <v>21</v>
      </c>
      <c r="F160" s="247" t="s">
        <v>205</v>
      </c>
      <c r="G160" s="245"/>
      <c r="H160" s="246" t="s">
        <v>21</v>
      </c>
      <c r="I160" s="248"/>
      <c r="J160" s="245"/>
      <c r="K160" s="245"/>
      <c r="L160" s="249"/>
      <c r="M160" s="250"/>
      <c r="N160" s="251"/>
      <c r="O160" s="251"/>
      <c r="P160" s="251"/>
      <c r="Q160" s="251"/>
      <c r="R160" s="251"/>
      <c r="S160" s="251"/>
      <c r="T160" s="252"/>
      <c r="AT160" s="253" t="s">
        <v>140</v>
      </c>
      <c r="AU160" s="253" t="s">
        <v>69</v>
      </c>
      <c r="AV160" s="12" t="s">
        <v>76</v>
      </c>
      <c r="AW160" s="12" t="s">
        <v>33</v>
      </c>
      <c r="AX160" s="12" t="s">
        <v>69</v>
      </c>
      <c r="AY160" s="253" t="s">
        <v>137</v>
      </c>
    </row>
    <row r="161" s="11" customFormat="1">
      <c r="B161" s="232"/>
      <c r="C161" s="233"/>
      <c r="D161" s="234" t="s">
        <v>140</v>
      </c>
      <c r="E161" s="235" t="s">
        <v>21</v>
      </c>
      <c r="F161" s="236" t="s">
        <v>204</v>
      </c>
      <c r="G161" s="233"/>
      <c r="H161" s="237">
        <v>12</v>
      </c>
      <c r="I161" s="238"/>
      <c r="J161" s="233"/>
      <c r="K161" s="233"/>
      <c r="L161" s="239"/>
      <c r="M161" s="240"/>
      <c r="N161" s="241"/>
      <c r="O161" s="241"/>
      <c r="P161" s="241"/>
      <c r="Q161" s="241"/>
      <c r="R161" s="241"/>
      <c r="S161" s="241"/>
      <c r="T161" s="242"/>
      <c r="AT161" s="243" t="s">
        <v>140</v>
      </c>
      <c r="AU161" s="243" t="s">
        <v>69</v>
      </c>
      <c r="AV161" s="11" t="s">
        <v>78</v>
      </c>
      <c r="AW161" s="11" t="s">
        <v>33</v>
      </c>
      <c r="AX161" s="11" t="s">
        <v>69</v>
      </c>
      <c r="AY161" s="243" t="s">
        <v>137</v>
      </c>
    </row>
    <row r="162" s="13" customFormat="1">
      <c r="B162" s="254"/>
      <c r="C162" s="255"/>
      <c r="D162" s="234" t="s">
        <v>140</v>
      </c>
      <c r="E162" s="256" t="s">
        <v>21</v>
      </c>
      <c r="F162" s="257" t="s">
        <v>151</v>
      </c>
      <c r="G162" s="255"/>
      <c r="H162" s="258">
        <v>81.599999999999994</v>
      </c>
      <c r="I162" s="259"/>
      <c r="J162" s="255"/>
      <c r="K162" s="255"/>
      <c r="L162" s="260"/>
      <c r="M162" s="261"/>
      <c r="N162" s="262"/>
      <c r="O162" s="262"/>
      <c r="P162" s="262"/>
      <c r="Q162" s="262"/>
      <c r="R162" s="262"/>
      <c r="S162" s="262"/>
      <c r="T162" s="263"/>
      <c r="AT162" s="264" t="s">
        <v>140</v>
      </c>
      <c r="AU162" s="264" t="s">
        <v>69</v>
      </c>
      <c r="AV162" s="13" t="s">
        <v>138</v>
      </c>
      <c r="AW162" s="13" t="s">
        <v>33</v>
      </c>
      <c r="AX162" s="13" t="s">
        <v>76</v>
      </c>
      <c r="AY162" s="264" t="s">
        <v>137</v>
      </c>
    </row>
    <row r="163" s="1" customFormat="1" ht="25.5" customHeight="1">
      <c r="B163" s="46"/>
      <c r="C163" s="219" t="s">
        <v>136</v>
      </c>
      <c r="D163" s="219" t="s">
        <v>131</v>
      </c>
      <c r="E163" s="220" t="s">
        <v>206</v>
      </c>
      <c r="F163" s="221" t="s">
        <v>207</v>
      </c>
      <c r="G163" s="222" t="s">
        <v>134</v>
      </c>
      <c r="H163" s="223">
        <v>744</v>
      </c>
      <c r="I163" s="224"/>
      <c r="J163" s="225">
        <f>ROUND(I163*H163,2)</f>
        <v>0</v>
      </c>
      <c r="K163" s="221" t="s">
        <v>135</v>
      </c>
      <c r="L163" s="226"/>
      <c r="M163" s="227" t="s">
        <v>21</v>
      </c>
      <c r="N163" s="228" t="s">
        <v>40</v>
      </c>
      <c r="O163" s="47"/>
      <c r="P163" s="229">
        <f>O163*H163</f>
        <v>0</v>
      </c>
      <c r="Q163" s="229">
        <v>0.0011100000000000001</v>
      </c>
      <c r="R163" s="229">
        <f>Q163*H163</f>
        <v>0.82584000000000002</v>
      </c>
      <c r="S163" s="229">
        <v>0</v>
      </c>
      <c r="T163" s="230">
        <f>S163*H163</f>
        <v>0</v>
      </c>
      <c r="AR163" s="24" t="s">
        <v>136</v>
      </c>
      <c r="AT163" s="24" t="s">
        <v>131</v>
      </c>
      <c r="AU163" s="24" t="s">
        <v>69</v>
      </c>
      <c r="AY163" s="24" t="s">
        <v>137</v>
      </c>
      <c r="BE163" s="231">
        <f>IF(N163="základní",J163,0)</f>
        <v>0</v>
      </c>
      <c r="BF163" s="231">
        <f>IF(N163="snížená",J163,0)</f>
        <v>0</v>
      </c>
      <c r="BG163" s="231">
        <f>IF(N163="zákl. přenesená",J163,0)</f>
        <v>0</v>
      </c>
      <c r="BH163" s="231">
        <f>IF(N163="sníž. přenesená",J163,0)</f>
        <v>0</v>
      </c>
      <c r="BI163" s="231">
        <f>IF(N163="nulová",J163,0)</f>
        <v>0</v>
      </c>
      <c r="BJ163" s="24" t="s">
        <v>76</v>
      </c>
      <c r="BK163" s="231">
        <f>ROUND(I163*H163,2)</f>
        <v>0</v>
      </c>
      <c r="BL163" s="24" t="s">
        <v>138</v>
      </c>
      <c r="BM163" s="24" t="s">
        <v>208</v>
      </c>
    </row>
    <row r="164" s="12" customFormat="1">
      <c r="B164" s="244"/>
      <c r="C164" s="245"/>
      <c r="D164" s="234" t="s">
        <v>140</v>
      </c>
      <c r="E164" s="246" t="s">
        <v>21</v>
      </c>
      <c r="F164" s="247" t="s">
        <v>200</v>
      </c>
      <c r="G164" s="245"/>
      <c r="H164" s="246" t="s">
        <v>21</v>
      </c>
      <c r="I164" s="248"/>
      <c r="J164" s="245"/>
      <c r="K164" s="245"/>
      <c r="L164" s="249"/>
      <c r="M164" s="250"/>
      <c r="N164" s="251"/>
      <c r="O164" s="251"/>
      <c r="P164" s="251"/>
      <c r="Q164" s="251"/>
      <c r="R164" s="251"/>
      <c r="S164" s="251"/>
      <c r="T164" s="252"/>
      <c r="AT164" s="253" t="s">
        <v>140</v>
      </c>
      <c r="AU164" s="253" t="s">
        <v>69</v>
      </c>
      <c r="AV164" s="12" t="s">
        <v>76</v>
      </c>
      <c r="AW164" s="12" t="s">
        <v>33</v>
      </c>
      <c r="AX164" s="12" t="s">
        <v>69</v>
      </c>
      <c r="AY164" s="253" t="s">
        <v>137</v>
      </c>
    </row>
    <row r="165" s="11" customFormat="1">
      <c r="B165" s="232"/>
      <c r="C165" s="233"/>
      <c r="D165" s="234" t="s">
        <v>140</v>
      </c>
      <c r="E165" s="235" t="s">
        <v>21</v>
      </c>
      <c r="F165" s="236" t="s">
        <v>209</v>
      </c>
      <c r="G165" s="233"/>
      <c r="H165" s="237">
        <v>200</v>
      </c>
      <c r="I165" s="238"/>
      <c r="J165" s="233"/>
      <c r="K165" s="233"/>
      <c r="L165" s="239"/>
      <c r="M165" s="240"/>
      <c r="N165" s="241"/>
      <c r="O165" s="241"/>
      <c r="P165" s="241"/>
      <c r="Q165" s="241"/>
      <c r="R165" s="241"/>
      <c r="S165" s="241"/>
      <c r="T165" s="242"/>
      <c r="AT165" s="243" t="s">
        <v>140</v>
      </c>
      <c r="AU165" s="243" t="s">
        <v>69</v>
      </c>
      <c r="AV165" s="11" t="s">
        <v>78</v>
      </c>
      <c r="AW165" s="11" t="s">
        <v>33</v>
      </c>
      <c r="AX165" s="11" t="s">
        <v>69</v>
      </c>
      <c r="AY165" s="243" t="s">
        <v>137</v>
      </c>
    </row>
    <row r="166" s="12" customFormat="1">
      <c r="B166" s="244"/>
      <c r="C166" s="245"/>
      <c r="D166" s="234" t="s">
        <v>140</v>
      </c>
      <c r="E166" s="246" t="s">
        <v>21</v>
      </c>
      <c r="F166" s="247" t="s">
        <v>160</v>
      </c>
      <c r="G166" s="245"/>
      <c r="H166" s="246" t="s">
        <v>21</v>
      </c>
      <c r="I166" s="248"/>
      <c r="J166" s="245"/>
      <c r="K166" s="245"/>
      <c r="L166" s="249"/>
      <c r="M166" s="250"/>
      <c r="N166" s="251"/>
      <c r="O166" s="251"/>
      <c r="P166" s="251"/>
      <c r="Q166" s="251"/>
      <c r="R166" s="251"/>
      <c r="S166" s="251"/>
      <c r="T166" s="252"/>
      <c r="AT166" s="253" t="s">
        <v>140</v>
      </c>
      <c r="AU166" s="253" t="s">
        <v>69</v>
      </c>
      <c r="AV166" s="12" t="s">
        <v>76</v>
      </c>
      <c r="AW166" s="12" t="s">
        <v>33</v>
      </c>
      <c r="AX166" s="12" t="s">
        <v>69</v>
      </c>
      <c r="AY166" s="253" t="s">
        <v>137</v>
      </c>
    </row>
    <row r="167" s="11" customFormat="1">
      <c r="B167" s="232"/>
      <c r="C167" s="233"/>
      <c r="D167" s="234" t="s">
        <v>140</v>
      </c>
      <c r="E167" s="235" t="s">
        <v>21</v>
      </c>
      <c r="F167" s="236" t="s">
        <v>210</v>
      </c>
      <c r="G167" s="233"/>
      <c r="H167" s="237">
        <v>128</v>
      </c>
      <c r="I167" s="238"/>
      <c r="J167" s="233"/>
      <c r="K167" s="233"/>
      <c r="L167" s="239"/>
      <c r="M167" s="240"/>
      <c r="N167" s="241"/>
      <c r="O167" s="241"/>
      <c r="P167" s="241"/>
      <c r="Q167" s="241"/>
      <c r="R167" s="241"/>
      <c r="S167" s="241"/>
      <c r="T167" s="242"/>
      <c r="AT167" s="243" t="s">
        <v>140</v>
      </c>
      <c r="AU167" s="243" t="s">
        <v>69</v>
      </c>
      <c r="AV167" s="11" t="s">
        <v>78</v>
      </c>
      <c r="AW167" s="11" t="s">
        <v>33</v>
      </c>
      <c r="AX167" s="11" t="s">
        <v>69</v>
      </c>
      <c r="AY167" s="243" t="s">
        <v>137</v>
      </c>
    </row>
    <row r="168" s="12" customFormat="1">
      <c r="B168" s="244"/>
      <c r="C168" s="245"/>
      <c r="D168" s="234" t="s">
        <v>140</v>
      </c>
      <c r="E168" s="246" t="s">
        <v>21</v>
      </c>
      <c r="F168" s="247" t="s">
        <v>162</v>
      </c>
      <c r="G168" s="245"/>
      <c r="H168" s="246" t="s">
        <v>21</v>
      </c>
      <c r="I168" s="248"/>
      <c r="J168" s="245"/>
      <c r="K168" s="245"/>
      <c r="L168" s="249"/>
      <c r="M168" s="250"/>
      <c r="N168" s="251"/>
      <c r="O168" s="251"/>
      <c r="P168" s="251"/>
      <c r="Q168" s="251"/>
      <c r="R168" s="251"/>
      <c r="S168" s="251"/>
      <c r="T168" s="252"/>
      <c r="AT168" s="253" t="s">
        <v>140</v>
      </c>
      <c r="AU168" s="253" t="s">
        <v>69</v>
      </c>
      <c r="AV168" s="12" t="s">
        <v>76</v>
      </c>
      <c r="AW168" s="12" t="s">
        <v>33</v>
      </c>
      <c r="AX168" s="12" t="s">
        <v>69</v>
      </c>
      <c r="AY168" s="253" t="s">
        <v>137</v>
      </c>
    </row>
    <row r="169" s="11" customFormat="1">
      <c r="B169" s="232"/>
      <c r="C169" s="233"/>
      <c r="D169" s="234" t="s">
        <v>140</v>
      </c>
      <c r="E169" s="235" t="s">
        <v>21</v>
      </c>
      <c r="F169" s="236" t="s">
        <v>211</v>
      </c>
      <c r="G169" s="233"/>
      <c r="H169" s="237">
        <v>104</v>
      </c>
      <c r="I169" s="238"/>
      <c r="J169" s="233"/>
      <c r="K169" s="233"/>
      <c r="L169" s="239"/>
      <c r="M169" s="240"/>
      <c r="N169" s="241"/>
      <c r="O169" s="241"/>
      <c r="P169" s="241"/>
      <c r="Q169" s="241"/>
      <c r="R169" s="241"/>
      <c r="S169" s="241"/>
      <c r="T169" s="242"/>
      <c r="AT169" s="243" t="s">
        <v>140</v>
      </c>
      <c r="AU169" s="243" t="s">
        <v>69</v>
      </c>
      <c r="AV169" s="11" t="s">
        <v>78</v>
      </c>
      <c r="AW169" s="11" t="s">
        <v>33</v>
      </c>
      <c r="AX169" s="11" t="s">
        <v>69</v>
      </c>
      <c r="AY169" s="243" t="s">
        <v>137</v>
      </c>
    </row>
    <row r="170" s="12" customFormat="1">
      <c r="B170" s="244"/>
      <c r="C170" s="245"/>
      <c r="D170" s="234" t="s">
        <v>140</v>
      </c>
      <c r="E170" s="246" t="s">
        <v>21</v>
      </c>
      <c r="F170" s="247" t="s">
        <v>203</v>
      </c>
      <c r="G170" s="245"/>
      <c r="H170" s="246" t="s">
        <v>21</v>
      </c>
      <c r="I170" s="248"/>
      <c r="J170" s="245"/>
      <c r="K170" s="245"/>
      <c r="L170" s="249"/>
      <c r="M170" s="250"/>
      <c r="N170" s="251"/>
      <c r="O170" s="251"/>
      <c r="P170" s="251"/>
      <c r="Q170" s="251"/>
      <c r="R170" s="251"/>
      <c r="S170" s="251"/>
      <c r="T170" s="252"/>
      <c r="AT170" s="253" t="s">
        <v>140</v>
      </c>
      <c r="AU170" s="253" t="s">
        <v>69</v>
      </c>
      <c r="AV170" s="12" t="s">
        <v>76</v>
      </c>
      <c r="AW170" s="12" t="s">
        <v>33</v>
      </c>
      <c r="AX170" s="12" t="s">
        <v>69</v>
      </c>
      <c r="AY170" s="253" t="s">
        <v>137</v>
      </c>
    </row>
    <row r="171" s="11" customFormat="1">
      <c r="B171" s="232"/>
      <c r="C171" s="233"/>
      <c r="D171" s="234" t="s">
        <v>140</v>
      </c>
      <c r="E171" s="235" t="s">
        <v>21</v>
      </c>
      <c r="F171" s="236" t="s">
        <v>211</v>
      </c>
      <c r="G171" s="233"/>
      <c r="H171" s="237">
        <v>104</v>
      </c>
      <c r="I171" s="238"/>
      <c r="J171" s="233"/>
      <c r="K171" s="233"/>
      <c r="L171" s="239"/>
      <c r="M171" s="240"/>
      <c r="N171" s="241"/>
      <c r="O171" s="241"/>
      <c r="P171" s="241"/>
      <c r="Q171" s="241"/>
      <c r="R171" s="241"/>
      <c r="S171" s="241"/>
      <c r="T171" s="242"/>
      <c r="AT171" s="243" t="s">
        <v>140</v>
      </c>
      <c r="AU171" s="243" t="s">
        <v>69</v>
      </c>
      <c r="AV171" s="11" t="s">
        <v>78</v>
      </c>
      <c r="AW171" s="11" t="s">
        <v>33</v>
      </c>
      <c r="AX171" s="11" t="s">
        <v>69</v>
      </c>
      <c r="AY171" s="243" t="s">
        <v>137</v>
      </c>
    </row>
    <row r="172" s="12" customFormat="1">
      <c r="B172" s="244"/>
      <c r="C172" s="245"/>
      <c r="D172" s="234" t="s">
        <v>140</v>
      </c>
      <c r="E172" s="246" t="s">
        <v>21</v>
      </c>
      <c r="F172" s="247" t="s">
        <v>163</v>
      </c>
      <c r="G172" s="245"/>
      <c r="H172" s="246" t="s">
        <v>21</v>
      </c>
      <c r="I172" s="248"/>
      <c r="J172" s="245"/>
      <c r="K172" s="245"/>
      <c r="L172" s="249"/>
      <c r="M172" s="250"/>
      <c r="N172" s="251"/>
      <c r="O172" s="251"/>
      <c r="P172" s="251"/>
      <c r="Q172" s="251"/>
      <c r="R172" s="251"/>
      <c r="S172" s="251"/>
      <c r="T172" s="252"/>
      <c r="AT172" s="253" t="s">
        <v>140</v>
      </c>
      <c r="AU172" s="253" t="s">
        <v>69</v>
      </c>
      <c r="AV172" s="12" t="s">
        <v>76</v>
      </c>
      <c r="AW172" s="12" t="s">
        <v>33</v>
      </c>
      <c r="AX172" s="12" t="s">
        <v>69</v>
      </c>
      <c r="AY172" s="253" t="s">
        <v>137</v>
      </c>
    </row>
    <row r="173" s="11" customFormat="1">
      <c r="B173" s="232"/>
      <c r="C173" s="233"/>
      <c r="D173" s="234" t="s">
        <v>140</v>
      </c>
      <c r="E173" s="235" t="s">
        <v>21</v>
      </c>
      <c r="F173" s="236" t="s">
        <v>211</v>
      </c>
      <c r="G173" s="233"/>
      <c r="H173" s="237">
        <v>104</v>
      </c>
      <c r="I173" s="238"/>
      <c r="J173" s="233"/>
      <c r="K173" s="233"/>
      <c r="L173" s="239"/>
      <c r="M173" s="240"/>
      <c r="N173" s="241"/>
      <c r="O173" s="241"/>
      <c r="P173" s="241"/>
      <c r="Q173" s="241"/>
      <c r="R173" s="241"/>
      <c r="S173" s="241"/>
      <c r="T173" s="242"/>
      <c r="AT173" s="243" t="s">
        <v>140</v>
      </c>
      <c r="AU173" s="243" t="s">
        <v>69</v>
      </c>
      <c r="AV173" s="11" t="s">
        <v>78</v>
      </c>
      <c r="AW173" s="11" t="s">
        <v>33</v>
      </c>
      <c r="AX173" s="11" t="s">
        <v>69</v>
      </c>
      <c r="AY173" s="243" t="s">
        <v>137</v>
      </c>
    </row>
    <row r="174" s="12" customFormat="1">
      <c r="B174" s="244"/>
      <c r="C174" s="245"/>
      <c r="D174" s="234" t="s">
        <v>140</v>
      </c>
      <c r="E174" s="246" t="s">
        <v>21</v>
      </c>
      <c r="F174" s="247" t="s">
        <v>205</v>
      </c>
      <c r="G174" s="245"/>
      <c r="H174" s="246" t="s">
        <v>21</v>
      </c>
      <c r="I174" s="248"/>
      <c r="J174" s="245"/>
      <c r="K174" s="245"/>
      <c r="L174" s="249"/>
      <c r="M174" s="250"/>
      <c r="N174" s="251"/>
      <c r="O174" s="251"/>
      <c r="P174" s="251"/>
      <c r="Q174" s="251"/>
      <c r="R174" s="251"/>
      <c r="S174" s="251"/>
      <c r="T174" s="252"/>
      <c r="AT174" s="253" t="s">
        <v>140</v>
      </c>
      <c r="AU174" s="253" t="s">
        <v>69</v>
      </c>
      <c r="AV174" s="12" t="s">
        <v>76</v>
      </c>
      <c r="AW174" s="12" t="s">
        <v>33</v>
      </c>
      <c r="AX174" s="12" t="s">
        <v>69</v>
      </c>
      <c r="AY174" s="253" t="s">
        <v>137</v>
      </c>
    </row>
    <row r="175" s="11" customFormat="1">
      <c r="B175" s="232"/>
      <c r="C175" s="233"/>
      <c r="D175" s="234" t="s">
        <v>140</v>
      </c>
      <c r="E175" s="235" t="s">
        <v>21</v>
      </c>
      <c r="F175" s="236" t="s">
        <v>211</v>
      </c>
      <c r="G175" s="233"/>
      <c r="H175" s="237">
        <v>104</v>
      </c>
      <c r="I175" s="238"/>
      <c r="J175" s="233"/>
      <c r="K175" s="233"/>
      <c r="L175" s="239"/>
      <c r="M175" s="240"/>
      <c r="N175" s="241"/>
      <c r="O175" s="241"/>
      <c r="P175" s="241"/>
      <c r="Q175" s="241"/>
      <c r="R175" s="241"/>
      <c r="S175" s="241"/>
      <c r="T175" s="242"/>
      <c r="AT175" s="243" t="s">
        <v>140</v>
      </c>
      <c r="AU175" s="243" t="s">
        <v>69</v>
      </c>
      <c r="AV175" s="11" t="s">
        <v>78</v>
      </c>
      <c r="AW175" s="11" t="s">
        <v>33</v>
      </c>
      <c r="AX175" s="11" t="s">
        <v>69</v>
      </c>
      <c r="AY175" s="243" t="s">
        <v>137</v>
      </c>
    </row>
    <row r="176" s="13" customFormat="1">
      <c r="B176" s="254"/>
      <c r="C176" s="255"/>
      <c r="D176" s="234" t="s">
        <v>140</v>
      </c>
      <c r="E176" s="256" t="s">
        <v>21</v>
      </c>
      <c r="F176" s="257" t="s">
        <v>151</v>
      </c>
      <c r="G176" s="255"/>
      <c r="H176" s="258">
        <v>744</v>
      </c>
      <c r="I176" s="259"/>
      <c r="J176" s="255"/>
      <c r="K176" s="255"/>
      <c r="L176" s="260"/>
      <c r="M176" s="261"/>
      <c r="N176" s="262"/>
      <c r="O176" s="262"/>
      <c r="P176" s="262"/>
      <c r="Q176" s="262"/>
      <c r="R176" s="262"/>
      <c r="S176" s="262"/>
      <c r="T176" s="263"/>
      <c r="AT176" s="264" t="s">
        <v>140</v>
      </c>
      <c r="AU176" s="264" t="s">
        <v>69</v>
      </c>
      <c r="AV176" s="13" t="s">
        <v>138</v>
      </c>
      <c r="AW176" s="13" t="s">
        <v>33</v>
      </c>
      <c r="AX176" s="13" t="s">
        <v>76</v>
      </c>
      <c r="AY176" s="264" t="s">
        <v>137</v>
      </c>
    </row>
    <row r="177" s="1" customFormat="1" ht="25.5" customHeight="1">
      <c r="B177" s="46"/>
      <c r="C177" s="219" t="s">
        <v>184</v>
      </c>
      <c r="D177" s="219" t="s">
        <v>131</v>
      </c>
      <c r="E177" s="220" t="s">
        <v>212</v>
      </c>
      <c r="F177" s="221" t="s">
        <v>213</v>
      </c>
      <c r="G177" s="222" t="s">
        <v>134</v>
      </c>
      <c r="H177" s="223">
        <v>103676</v>
      </c>
      <c r="I177" s="224"/>
      <c r="J177" s="225">
        <f>ROUND(I177*H177,2)</f>
        <v>0</v>
      </c>
      <c r="K177" s="221" t="s">
        <v>135</v>
      </c>
      <c r="L177" s="226"/>
      <c r="M177" s="227" t="s">
        <v>21</v>
      </c>
      <c r="N177" s="228" t="s">
        <v>40</v>
      </c>
      <c r="O177" s="47"/>
      <c r="P177" s="229">
        <f>O177*H177</f>
        <v>0</v>
      </c>
      <c r="Q177" s="229">
        <v>0.0011100000000000001</v>
      </c>
      <c r="R177" s="229">
        <f>Q177*H177</f>
        <v>115.08036000000001</v>
      </c>
      <c r="S177" s="229">
        <v>0</v>
      </c>
      <c r="T177" s="230">
        <f>S177*H177</f>
        <v>0</v>
      </c>
      <c r="AR177" s="24" t="s">
        <v>136</v>
      </c>
      <c r="AT177" s="24" t="s">
        <v>131</v>
      </c>
      <c r="AU177" s="24" t="s">
        <v>69</v>
      </c>
      <c r="AY177" s="24" t="s">
        <v>137</v>
      </c>
      <c r="BE177" s="231">
        <f>IF(N177="základní",J177,0)</f>
        <v>0</v>
      </c>
      <c r="BF177" s="231">
        <f>IF(N177="snížená",J177,0)</f>
        <v>0</v>
      </c>
      <c r="BG177" s="231">
        <f>IF(N177="zákl. přenesená",J177,0)</f>
        <v>0</v>
      </c>
      <c r="BH177" s="231">
        <f>IF(N177="sníž. přenesená",J177,0)</f>
        <v>0</v>
      </c>
      <c r="BI177" s="231">
        <f>IF(N177="nulová",J177,0)</f>
        <v>0</v>
      </c>
      <c r="BJ177" s="24" t="s">
        <v>76</v>
      </c>
      <c r="BK177" s="231">
        <f>ROUND(I177*H177,2)</f>
        <v>0</v>
      </c>
      <c r="BL177" s="24" t="s">
        <v>138</v>
      </c>
      <c r="BM177" s="24" t="s">
        <v>214</v>
      </c>
    </row>
    <row r="178" s="12" customFormat="1">
      <c r="B178" s="244"/>
      <c r="C178" s="245"/>
      <c r="D178" s="234" t="s">
        <v>140</v>
      </c>
      <c r="E178" s="246" t="s">
        <v>21</v>
      </c>
      <c r="F178" s="247" t="s">
        <v>141</v>
      </c>
      <c r="G178" s="245"/>
      <c r="H178" s="246" t="s">
        <v>21</v>
      </c>
      <c r="I178" s="248"/>
      <c r="J178" s="245"/>
      <c r="K178" s="245"/>
      <c r="L178" s="249"/>
      <c r="M178" s="250"/>
      <c r="N178" s="251"/>
      <c r="O178" s="251"/>
      <c r="P178" s="251"/>
      <c r="Q178" s="251"/>
      <c r="R178" s="251"/>
      <c r="S178" s="251"/>
      <c r="T178" s="252"/>
      <c r="AT178" s="253" t="s">
        <v>140</v>
      </c>
      <c r="AU178" s="253" t="s">
        <v>69</v>
      </c>
      <c r="AV178" s="12" t="s">
        <v>76</v>
      </c>
      <c r="AW178" s="12" t="s">
        <v>33</v>
      </c>
      <c r="AX178" s="12" t="s">
        <v>69</v>
      </c>
      <c r="AY178" s="253" t="s">
        <v>137</v>
      </c>
    </row>
    <row r="179" s="11" customFormat="1">
      <c r="B179" s="232"/>
      <c r="C179" s="233"/>
      <c r="D179" s="234" t="s">
        <v>140</v>
      </c>
      <c r="E179" s="235" t="s">
        <v>21</v>
      </c>
      <c r="F179" s="236" t="s">
        <v>215</v>
      </c>
      <c r="G179" s="233"/>
      <c r="H179" s="237">
        <v>23544.639999999999</v>
      </c>
      <c r="I179" s="238"/>
      <c r="J179" s="233"/>
      <c r="K179" s="233"/>
      <c r="L179" s="239"/>
      <c r="M179" s="240"/>
      <c r="N179" s="241"/>
      <c r="O179" s="241"/>
      <c r="P179" s="241"/>
      <c r="Q179" s="241"/>
      <c r="R179" s="241"/>
      <c r="S179" s="241"/>
      <c r="T179" s="242"/>
      <c r="AT179" s="243" t="s">
        <v>140</v>
      </c>
      <c r="AU179" s="243" t="s">
        <v>69</v>
      </c>
      <c r="AV179" s="11" t="s">
        <v>78</v>
      </c>
      <c r="AW179" s="11" t="s">
        <v>33</v>
      </c>
      <c r="AX179" s="11" t="s">
        <v>69</v>
      </c>
      <c r="AY179" s="243" t="s">
        <v>137</v>
      </c>
    </row>
    <row r="180" s="11" customFormat="1">
      <c r="B180" s="232"/>
      <c r="C180" s="233"/>
      <c r="D180" s="234" t="s">
        <v>140</v>
      </c>
      <c r="E180" s="235" t="s">
        <v>21</v>
      </c>
      <c r="F180" s="236" t="s">
        <v>216</v>
      </c>
      <c r="G180" s="233"/>
      <c r="H180" s="237">
        <v>3.3599999999999999</v>
      </c>
      <c r="I180" s="238"/>
      <c r="J180" s="233"/>
      <c r="K180" s="233"/>
      <c r="L180" s="239"/>
      <c r="M180" s="240"/>
      <c r="N180" s="241"/>
      <c r="O180" s="241"/>
      <c r="P180" s="241"/>
      <c r="Q180" s="241"/>
      <c r="R180" s="241"/>
      <c r="S180" s="241"/>
      <c r="T180" s="242"/>
      <c r="AT180" s="243" t="s">
        <v>140</v>
      </c>
      <c r="AU180" s="243" t="s">
        <v>69</v>
      </c>
      <c r="AV180" s="11" t="s">
        <v>78</v>
      </c>
      <c r="AW180" s="11" t="s">
        <v>33</v>
      </c>
      <c r="AX180" s="11" t="s">
        <v>69</v>
      </c>
      <c r="AY180" s="243" t="s">
        <v>137</v>
      </c>
    </row>
    <row r="181" s="11" customFormat="1">
      <c r="B181" s="232"/>
      <c r="C181" s="233"/>
      <c r="D181" s="234" t="s">
        <v>140</v>
      </c>
      <c r="E181" s="235" t="s">
        <v>21</v>
      </c>
      <c r="F181" s="236" t="s">
        <v>217</v>
      </c>
      <c r="G181" s="233"/>
      <c r="H181" s="237">
        <v>29138.240000000002</v>
      </c>
      <c r="I181" s="238"/>
      <c r="J181" s="233"/>
      <c r="K181" s="233"/>
      <c r="L181" s="239"/>
      <c r="M181" s="240"/>
      <c r="N181" s="241"/>
      <c r="O181" s="241"/>
      <c r="P181" s="241"/>
      <c r="Q181" s="241"/>
      <c r="R181" s="241"/>
      <c r="S181" s="241"/>
      <c r="T181" s="242"/>
      <c r="AT181" s="243" t="s">
        <v>140</v>
      </c>
      <c r="AU181" s="243" t="s">
        <v>69</v>
      </c>
      <c r="AV181" s="11" t="s">
        <v>78</v>
      </c>
      <c r="AW181" s="11" t="s">
        <v>33</v>
      </c>
      <c r="AX181" s="11" t="s">
        <v>69</v>
      </c>
      <c r="AY181" s="243" t="s">
        <v>137</v>
      </c>
    </row>
    <row r="182" s="11" customFormat="1">
      <c r="B182" s="232"/>
      <c r="C182" s="233"/>
      <c r="D182" s="234" t="s">
        <v>140</v>
      </c>
      <c r="E182" s="235" t="s">
        <v>21</v>
      </c>
      <c r="F182" s="236" t="s">
        <v>218</v>
      </c>
      <c r="G182" s="233"/>
      <c r="H182" s="237">
        <v>1.76</v>
      </c>
      <c r="I182" s="238"/>
      <c r="J182" s="233"/>
      <c r="K182" s="233"/>
      <c r="L182" s="239"/>
      <c r="M182" s="240"/>
      <c r="N182" s="241"/>
      <c r="O182" s="241"/>
      <c r="P182" s="241"/>
      <c r="Q182" s="241"/>
      <c r="R182" s="241"/>
      <c r="S182" s="241"/>
      <c r="T182" s="242"/>
      <c r="AT182" s="243" t="s">
        <v>140</v>
      </c>
      <c r="AU182" s="243" t="s">
        <v>69</v>
      </c>
      <c r="AV182" s="11" t="s">
        <v>78</v>
      </c>
      <c r="AW182" s="11" t="s">
        <v>33</v>
      </c>
      <c r="AX182" s="11" t="s">
        <v>69</v>
      </c>
      <c r="AY182" s="243" t="s">
        <v>137</v>
      </c>
    </row>
    <row r="183" s="12" customFormat="1">
      <c r="B183" s="244"/>
      <c r="C183" s="245"/>
      <c r="D183" s="234" t="s">
        <v>140</v>
      </c>
      <c r="E183" s="246" t="s">
        <v>21</v>
      </c>
      <c r="F183" s="247" t="s">
        <v>146</v>
      </c>
      <c r="G183" s="245"/>
      <c r="H183" s="246" t="s">
        <v>21</v>
      </c>
      <c r="I183" s="248"/>
      <c r="J183" s="245"/>
      <c r="K183" s="245"/>
      <c r="L183" s="249"/>
      <c r="M183" s="250"/>
      <c r="N183" s="251"/>
      <c r="O183" s="251"/>
      <c r="P183" s="251"/>
      <c r="Q183" s="251"/>
      <c r="R183" s="251"/>
      <c r="S183" s="251"/>
      <c r="T183" s="252"/>
      <c r="AT183" s="253" t="s">
        <v>140</v>
      </c>
      <c r="AU183" s="253" t="s">
        <v>69</v>
      </c>
      <c r="AV183" s="12" t="s">
        <v>76</v>
      </c>
      <c r="AW183" s="12" t="s">
        <v>33</v>
      </c>
      <c r="AX183" s="12" t="s">
        <v>69</v>
      </c>
      <c r="AY183" s="253" t="s">
        <v>137</v>
      </c>
    </row>
    <row r="184" s="11" customFormat="1">
      <c r="B184" s="232"/>
      <c r="C184" s="233"/>
      <c r="D184" s="234" t="s">
        <v>140</v>
      </c>
      <c r="E184" s="235" t="s">
        <v>21</v>
      </c>
      <c r="F184" s="236" t="s">
        <v>219</v>
      </c>
      <c r="G184" s="233"/>
      <c r="H184" s="237">
        <v>22904.32</v>
      </c>
      <c r="I184" s="238"/>
      <c r="J184" s="233"/>
      <c r="K184" s="233"/>
      <c r="L184" s="239"/>
      <c r="M184" s="240"/>
      <c r="N184" s="241"/>
      <c r="O184" s="241"/>
      <c r="P184" s="241"/>
      <c r="Q184" s="241"/>
      <c r="R184" s="241"/>
      <c r="S184" s="241"/>
      <c r="T184" s="242"/>
      <c r="AT184" s="243" t="s">
        <v>140</v>
      </c>
      <c r="AU184" s="243" t="s">
        <v>69</v>
      </c>
      <c r="AV184" s="11" t="s">
        <v>78</v>
      </c>
      <c r="AW184" s="11" t="s">
        <v>33</v>
      </c>
      <c r="AX184" s="11" t="s">
        <v>69</v>
      </c>
      <c r="AY184" s="243" t="s">
        <v>137</v>
      </c>
    </row>
    <row r="185" s="11" customFormat="1">
      <c r="B185" s="232"/>
      <c r="C185" s="233"/>
      <c r="D185" s="234" t="s">
        <v>140</v>
      </c>
      <c r="E185" s="235" t="s">
        <v>21</v>
      </c>
      <c r="F185" s="236" t="s">
        <v>220</v>
      </c>
      <c r="G185" s="233"/>
      <c r="H185" s="237">
        <v>3.6800000000000002</v>
      </c>
      <c r="I185" s="238"/>
      <c r="J185" s="233"/>
      <c r="K185" s="233"/>
      <c r="L185" s="239"/>
      <c r="M185" s="240"/>
      <c r="N185" s="241"/>
      <c r="O185" s="241"/>
      <c r="P185" s="241"/>
      <c r="Q185" s="241"/>
      <c r="R185" s="241"/>
      <c r="S185" s="241"/>
      <c r="T185" s="242"/>
      <c r="AT185" s="243" t="s">
        <v>140</v>
      </c>
      <c r="AU185" s="243" t="s">
        <v>69</v>
      </c>
      <c r="AV185" s="11" t="s">
        <v>78</v>
      </c>
      <c r="AW185" s="11" t="s">
        <v>33</v>
      </c>
      <c r="AX185" s="11" t="s">
        <v>69</v>
      </c>
      <c r="AY185" s="243" t="s">
        <v>137</v>
      </c>
    </row>
    <row r="186" s="11" customFormat="1">
      <c r="B186" s="232"/>
      <c r="C186" s="233"/>
      <c r="D186" s="234" t="s">
        <v>140</v>
      </c>
      <c r="E186" s="235" t="s">
        <v>21</v>
      </c>
      <c r="F186" s="236" t="s">
        <v>221</v>
      </c>
      <c r="G186" s="233"/>
      <c r="H186" s="237">
        <v>28821.759999999998</v>
      </c>
      <c r="I186" s="238"/>
      <c r="J186" s="233"/>
      <c r="K186" s="233"/>
      <c r="L186" s="239"/>
      <c r="M186" s="240"/>
      <c r="N186" s="241"/>
      <c r="O186" s="241"/>
      <c r="P186" s="241"/>
      <c r="Q186" s="241"/>
      <c r="R186" s="241"/>
      <c r="S186" s="241"/>
      <c r="T186" s="242"/>
      <c r="AT186" s="243" t="s">
        <v>140</v>
      </c>
      <c r="AU186" s="243" t="s">
        <v>69</v>
      </c>
      <c r="AV186" s="11" t="s">
        <v>78</v>
      </c>
      <c r="AW186" s="11" t="s">
        <v>33</v>
      </c>
      <c r="AX186" s="11" t="s">
        <v>69</v>
      </c>
      <c r="AY186" s="243" t="s">
        <v>137</v>
      </c>
    </row>
    <row r="187" s="11" customFormat="1">
      <c r="B187" s="232"/>
      <c r="C187" s="233"/>
      <c r="D187" s="234" t="s">
        <v>140</v>
      </c>
      <c r="E187" s="235" t="s">
        <v>21</v>
      </c>
      <c r="F187" s="236" t="s">
        <v>222</v>
      </c>
      <c r="G187" s="233"/>
      <c r="H187" s="237">
        <v>2.2400000000000002</v>
      </c>
      <c r="I187" s="238"/>
      <c r="J187" s="233"/>
      <c r="K187" s="233"/>
      <c r="L187" s="239"/>
      <c r="M187" s="240"/>
      <c r="N187" s="241"/>
      <c r="O187" s="241"/>
      <c r="P187" s="241"/>
      <c r="Q187" s="241"/>
      <c r="R187" s="241"/>
      <c r="S187" s="241"/>
      <c r="T187" s="242"/>
      <c r="AT187" s="243" t="s">
        <v>140</v>
      </c>
      <c r="AU187" s="243" t="s">
        <v>69</v>
      </c>
      <c r="AV187" s="11" t="s">
        <v>78</v>
      </c>
      <c r="AW187" s="11" t="s">
        <v>33</v>
      </c>
      <c r="AX187" s="11" t="s">
        <v>69</v>
      </c>
      <c r="AY187" s="243" t="s">
        <v>137</v>
      </c>
    </row>
    <row r="188" s="12" customFormat="1">
      <c r="B188" s="244"/>
      <c r="C188" s="245"/>
      <c r="D188" s="234" t="s">
        <v>140</v>
      </c>
      <c r="E188" s="246" t="s">
        <v>21</v>
      </c>
      <c r="F188" s="247" t="s">
        <v>223</v>
      </c>
      <c r="G188" s="245"/>
      <c r="H188" s="246" t="s">
        <v>21</v>
      </c>
      <c r="I188" s="248"/>
      <c r="J188" s="245"/>
      <c r="K188" s="245"/>
      <c r="L188" s="249"/>
      <c r="M188" s="250"/>
      <c r="N188" s="251"/>
      <c r="O188" s="251"/>
      <c r="P188" s="251"/>
      <c r="Q188" s="251"/>
      <c r="R188" s="251"/>
      <c r="S188" s="251"/>
      <c r="T188" s="252"/>
      <c r="AT188" s="253" t="s">
        <v>140</v>
      </c>
      <c r="AU188" s="253" t="s">
        <v>69</v>
      </c>
      <c r="AV188" s="12" t="s">
        <v>76</v>
      </c>
      <c r="AW188" s="12" t="s">
        <v>33</v>
      </c>
      <c r="AX188" s="12" t="s">
        <v>69</v>
      </c>
      <c r="AY188" s="253" t="s">
        <v>137</v>
      </c>
    </row>
    <row r="189" s="11" customFormat="1">
      <c r="B189" s="232"/>
      <c r="C189" s="233"/>
      <c r="D189" s="234" t="s">
        <v>140</v>
      </c>
      <c r="E189" s="235" t="s">
        <v>21</v>
      </c>
      <c r="F189" s="236" t="s">
        <v>224</v>
      </c>
      <c r="G189" s="233"/>
      <c r="H189" s="237">
        <v>-744</v>
      </c>
      <c r="I189" s="238"/>
      <c r="J189" s="233"/>
      <c r="K189" s="233"/>
      <c r="L189" s="239"/>
      <c r="M189" s="240"/>
      <c r="N189" s="241"/>
      <c r="O189" s="241"/>
      <c r="P189" s="241"/>
      <c r="Q189" s="241"/>
      <c r="R189" s="241"/>
      <c r="S189" s="241"/>
      <c r="T189" s="242"/>
      <c r="AT189" s="243" t="s">
        <v>140</v>
      </c>
      <c r="AU189" s="243" t="s">
        <v>69</v>
      </c>
      <c r="AV189" s="11" t="s">
        <v>78</v>
      </c>
      <c r="AW189" s="11" t="s">
        <v>33</v>
      </c>
      <c r="AX189" s="11" t="s">
        <v>69</v>
      </c>
      <c r="AY189" s="243" t="s">
        <v>137</v>
      </c>
    </row>
    <row r="190" s="13" customFormat="1">
      <c r="B190" s="254"/>
      <c r="C190" s="255"/>
      <c r="D190" s="234" t="s">
        <v>140</v>
      </c>
      <c r="E190" s="256" t="s">
        <v>21</v>
      </c>
      <c r="F190" s="257" t="s">
        <v>151</v>
      </c>
      <c r="G190" s="255"/>
      <c r="H190" s="258">
        <v>103676</v>
      </c>
      <c r="I190" s="259"/>
      <c r="J190" s="255"/>
      <c r="K190" s="255"/>
      <c r="L190" s="260"/>
      <c r="M190" s="261"/>
      <c r="N190" s="262"/>
      <c r="O190" s="262"/>
      <c r="P190" s="262"/>
      <c r="Q190" s="262"/>
      <c r="R190" s="262"/>
      <c r="S190" s="262"/>
      <c r="T190" s="263"/>
      <c r="AT190" s="264" t="s">
        <v>140</v>
      </c>
      <c r="AU190" s="264" t="s">
        <v>69</v>
      </c>
      <c r="AV190" s="13" t="s">
        <v>138</v>
      </c>
      <c r="AW190" s="13" t="s">
        <v>33</v>
      </c>
      <c r="AX190" s="13" t="s">
        <v>76</v>
      </c>
      <c r="AY190" s="264" t="s">
        <v>137</v>
      </c>
    </row>
    <row r="191" s="1" customFormat="1" ht="25.5" customHeight="1">
      <c r="B191" s="46"/>
      <c r="C191" s="219" t="s">
        <v>225</v>
      </c>
      <c r="D191" s="219" t="s">
        <v>131</v>
      </c>
      <c r="E191" s="220" t="s">
        <v>226</v>
      </c>
      <c r="F191" s="221" t="s">
        <v>227</v>
      </c>
      <c r="G191" s="222" t="s">
        <v>134</v>
      </c>
      <c r="H191" s="223">
        <v>52210</v>
      </c>
      <c r="I191" s="224"/>
      <c r="J191" s="225">
        <f>ROUND(I191*H191,2)</f>
        <v>0</v>
      </c>
      <c r="K191" s="221" t="s">
        <v>135</v>
      </c>
      <c r="L191" s="226"/>
      <c r="M191" s="227" t="s">
        <v>21</v>
      </c>
      <c r="N191" s="228" t="s">
        <v>40</v>
      </c>
      <c r="O191" s="47"/>
      <c r="P191" s="229">
        <f>O191*H191</f>
        <v>0</v>
      </c>
      <c r="Q191" s="229">
        <v>0.00021000000000000001</v>
      </c>
      <c r="R191" s="229">
        <f>Q191*H191</f>
        <v>10.9641</v>
      </c>
      <c r="S191" s="229">
        <v>0</v>
      </c>
      <c r="T191" s="230">
        <f>S191*H191</f>
        <v>0</v>
      </c>
      <c r="AR191" s="24" t="s">
        <v>136</v>
      </c>
      <c r="AT191" s="24" t="s">
        <v>131</v>
      </c>
      <c r="AU191" s="24" t="s">
        <v>69</v>
      </c>
      <c r="AY191" s="24" t="s">
        <v>137</v>
      </c>
      <c r="BE191" s="231">
        <f>IF(N191="základní",J191,0)</f>
        <v>0</v>
      </c>
      <c r="BF191" s="231">
        <f>IF(N191="snížená",J191,0)</f>
        <v>0</v>
      </c>
      <c r="BG191" s="231">
        <f>IF(N191="zákl. přenesená",J191,0)</f>
        <v>0</v>
      </c>
      <c r="BH191" s="231">
        <f>IF(N191="sníž. přenesená",J191,0)</f>
        <v>0</v>
      </c>
      <c r="BI191" s="231">
        <f>IF(N191="nulová",J191,0)</f>
        <v>0</v>
      </c>
      <c r="BJ191" s="24" t="s">
        <v>76</v>
      </c>
      <c r="BK191" s="231">
        <f>ROUND(I191*H191,2)</f>
        <v>0</v>
      </c>
      <c r="BL191" s="24" t="s">
        <v>138</v>
      </c>
      <c r="BM191" s="24" t="s">
        <v>228</v>
      </c>
    </row>
    <row r="192" s="12" customFormat="1">
      <c r="B192" s="244"/>
      <c r="C192" s="245"/>
      <c r="D192" s="234" t="s">
        <v>140</v>
      </c>
      <c r="E192" s="246" t="s">
        <v>21</v>
      </c>
      <c r="F192" s="247" t="s">
        <v>141</v>
      </c>
      <c r="G192" s="245"/>
      <c r="H192" s="246" t="s">
        <v>21</v>
      </c>
      <c r="I192" s="248"/>
      <c r="J192" s="245"/>
      <c r="K192" s="245"/>
      <c r="L192" s="249"/>
      <c r="M192" s="250"/>
      <c r="N192" s="251"/>
      <c r="O192" s="251"/>
      <c r="P192" s="251"/>
      <c r="Q192" s="251"/>
      <c r="R192" s="251"/>
      <c r="S192" s="251"/>
      <c r="T192" s="252"/>
      <c r="AT192" s="253" t="s">
        <v>140</v>
      </c>
      <c r="AU192" s="253" t="s">
        <v>69</v>
      </c>
      <c r="AV192" s="12" t="s">
        <v>76</v>
      </c>
      <c r="AW192" s="12" t="s">
        <v>33</v>
      </c>
      <c r="AX192" s="12" t="s">
        <v>69</v>
      </c>
      <c r="AY192" s="253" t="s">
        <v>137</v>
      </c>
    </row>
    <row r="193" s="11" customFormat="1">
      <c r="B193" s="232"/>
      <c r="C193" s="233"/>
      <c r="D193" s="234" t="s">
        <v>140</v>
      </c>
      <c r="E193" s="235" t="s">
        <v>21</v>
      </c>
      <c r="F193" s="236" t="s">
        <v>229</v>
      </c>
      <c r="G193" s="233"/>
      <c r="H193" s="237">
        <v>11772.32</v>
      </c>
      <c r="I193" s="238"/>
      <c r="J193" s="233"/>
      <c r="K193" s="233"/>
      <c r="L193" s="239"/>
      <c r="M193" s="240"/>
      <c r="N193" s="241"/>
      <c r="O193" s="241"/>
      <c r="P193" s="241"/>
      <c r="Q193" s="241"/>
      <c r="R193" s="241"/>
      <c r="S193" s="241"/>
      <c r="T193" s="242"/>
      <c r="AT193" s="243" t="s">
        <v>140</v>
      </c>
      <c r="AU193" s="243" t="s">
        <v>69</v>
      </c>
      <c r="AV193" s="11" t="s">
        <v>78</v>
      </c>
      <c r="AW193" s="11" t="s">
        <v>33</v>
      </c>
      <c r="AX193" s="11" t="s">
        <v>69</v>
      </c>
      <c r="AY193" s="243" t="s">
        <v>137</v>
      </c>
    </row>
    <row r="194" s="11" customFormat="1">
      <c r="B194" s="232"/>
      <c r="C194" s="233"/>
      <c r="D194" s="234" t="s">
        <v>140</v>
      </c>
      <c r="E194" s="235" t="s">
        <v>21</v>
      </c>
      <c r="F194" s="236" t="s">
        <v>230</v>
      </c>
      <c r="G194" s="233"/>
      <c r="H194" s="237">
        <v>1.6799999999999999</v>
      </c>
      <c r="I194" s="238"/>
      <c r="J194" s="233"/>
      <c r="K194" s="233"/>
      <c r="L194" s="239"/>
      <c r="M194" s="240"/>
      <c r="N194" s="241"/>
      <c r="O194" s="241"/>
      <c r="P194" s="241"/>
      <c r="Q194" s="241"/>
      <c r="R194" s="241"/>
      <c r="S194" s="241"/>
      <c r="T194" s="242"/>
      <c r="AT194" s="243" t="s">
        <v>140</v>
      </c>
      <c r="AU194" s="243" t="s">
        <v>69</v>
      </c>
      <c r="AV194" s="11" t="s">
        <v>78</v>
      </c>
      <c r="AW194" s="11" t="s">
        <v>33</v>
      </c>
      <c r="AX194" s="11" t="s">
        <v>69</v>
      </c>
      <c r="AY194" s="243" t="s">
        <v>137</v>
      </c>
    </row>
    <row r="195" s="11" customFormat="1">
      <c r="B195" s="232"/>
      <c r="C195" s="233"/>
      <c r="D195" s="234" t="s">
        <v>140</v>
      </c>
      <c r="E195" s="235" t="s">
        <v>21</v>
      </c>
      <c r="F195" s="236" t="s">
        <v>231</v>
      </c>
      <c r="G195" s="233"/>
      <c r="H195" s="237">
        <v>14569.120000000001</v>
      </c>
      <c r="I195" s="238"/>
      <c r="J195" s="233"/>
      <c r="K195" s="233"/>
      <c r="L195" s="239"/>
      <c r="M195" s="240"/>
      <c r="N195" s="241"/>
      <c r="O195" s="241"/>
      <c r="P195" s="241"/>
      <c r="Q195" s="241"/>
      <c r="R195" s="241"/>
      <c r="S195" s="241"/>
      <c r="T195" s="242"/>
      <c r="AT195" s="243" t="s">
        <v>140</v>
      </c>
      <c r="AU195" s="243" t="s">
        <v>69</v>
      </c>
      <c r="AV195" s="11" t="s">
        <v>78</v>
      </c>
      <c r="AW195" s="11" t="s">
        <v>33</v>
      </c>
      <c r="AX195" s="11" t="s">
        <v>69</v>
      </c>
      <c r="AY195" s="243" t="s">
        <v>137</v>
      </c>
    </row>
    <row r="196" s="11" customFormat="1">
      <c r="B196" s="232"/>
      <c r="C196" s="233"/>
      <c r="D196" s="234" t="s">
        <v>140</v>
      </c>
      <c r="E196" s="235" t="s">
        <v>21</v>
      </c>
      <c r="F196" s="236" t="s">
        <v>232</v>
      </c>
      <c r="G196" s="233"/>
      <c r="H196" s="237">
        <v>0.88</v>
      </c>
      <c r="I196" s="238"/>
      <c r="J196" s="233"/>
      <c r="K196" s="233"/>
      <c r="L196" s="239"/>
      <c r="M196" s="240"/>
      <c r="N196" s="241"/>
      <c r="O196" s="241"/>
      <c r="P196" s="241"/>
      <c r="Q196" s="241"/>
      <c r="R196" s="241"/>
      <c r="S196" s="241"/>
      <c r="T196" s="242"/>
      <c r="AT196" s="243" t="s">
        <v>140</v>
      </c>
      <c r="AU196" s="243" t="s">
        <v>69</v>
      </c>
      <c r="AV196" s="11" t="s">
        <v>78</v>
      </c>
      <c r="AW196" s="11" t="s">
        <v>33</v>
      </c>
      <c r="AX196" s="11" t="s">
        <v>69</v>
      </c>
      <c r="AY196" s="243" t="s">
        <v>137</v>
      </c>
    </row>
    <row r="197" s="12" customFormat="1">
      <c r="B197" s="244"/>
      <c r="C197" s="245"/>
      <c r="D197" s="234" t="s">
        <v>140</v>
      </c>
      <c r="E197" s="246" t="s">
        <v>21</v>
      </c>
      <c r="F197" s="247" t="s">
        <v>146</v>
      </c>
      <c r="G197" s="245"/>
      <c r="H197" s="246" t="s">
        <v>21</v>
      </c>
      <c r="I197" s="248"/>
      <c r="J197" s="245"/>
      <c r="K197" s="245"/>
      <c r="L197" s="249"/>
      <c r="M197" s="250"/>
      <c r="N197" s="251"/>
      <c r="O197" s="251"/>
      <c r="P197" s="251"/>
      <c r="Q197" s="251"/>
      <c r="R197" s="251"/>
      <c r="S197" s="251"/>
      <c r="T197" s="252"/>
      <c r="AT197" s="253" t="s">
        <v>140</v>
      </c>
      <c r="AU197" s="253" t="s">
        <v>69</v>
      </c>
      <c r="AV197" s="12" t="s">
        <v>76</v>
      </c>
      <c r="AW197" s="12" t="s">
        <v>33</v>
      </c>
      <c r="AX197" s="12" t="s">
        <v>69</v>
      </c>
      <c r="AY197" s="253" t="s">
        <v>137</v>
      </c>
    </row>
    <row r="198" s="11" customFormat="1">
      <c r="B198" s="232"/>
      <c r="C198" s="233"/>
      <c r="D198" s="234" t="s">
        <v>140</v>
      </c>
      <c r="E198" s="235" t="s">
        <v>21</v>
      </c>
      <c r="F198" s="236" t="s">
        <v>233</v>
      </c>
      <c r="G198" s="233"/>
      <c r="H198" s="237">
        <v>11452.16</v>
      </c>
      <c r="I198" s="238"/>
      <c r="J198" s="233"/>
      <c r="K198" s="233"/>
      <c r="L198" s="239"/>
      <c r="M198" s="240"/>
      <c r="N198" s="241"/>
      <c r="O198" s="241"/>
      <c r="P198" s="241"/>
      <c r="Q198" s="241"/>
      <c r="R198" s="241"/>
      <c r="S198" s="241"/>
      <c r="T198" s="242"/>
      <c r="AT198" s="243" t="s">
        <v>140</v>
      </c>
      <c r="AU198" s="243" t="s">
        <v>69</v>
      </c>
      <c r="AV198" s="11" t="s">
        <v>78</v>
      </c>
      <c r="AW198" s="11" t="s">
        <v>33</v>
      </c>
      <c r="AX198" s="11" t="s">
        <v>69</v>
      </c>
      <c r="AY198" s="243" t="s">
        <v>137</v>
      </c>
    </row>
    <row r="199" s="11" customFormat="1">
      <c r="B199" s="232"/>
      <c r="C199" s="233"/>
      <c r="D199" s="234" t="s">
        <v>140</v>
      </c>
      <c r="E199" s="235" t="s">
        <v>21</v>
      </c>
      <c r="F199" s="236" t="s">
        <v>234</v>
      </c>
      <c r="G199" s="233"/>
      <c r="H199" s="237">
        <v>1.8400000000000001</v>
      </c>
      <c r="I199" s="238"/>
      <c r="J199" s="233"/>
      <c r="K199" s="233"/>
      <c r="L199" s="239"/>
      <c r="M199" s="240"/>
      <c r="N199" s="241"/>
      <c r="O199" s="241"/>
      <c r="P199" s="241"/>
      <c r="Q199" s="241"/>
      <c r="R199" s="241"/>
      <c r="S199" s="241"/>
      <c r="T199" s="242"/>
      <c r="AT199" s="243" t="s">
        <v>140</v>
      </c>
      <c r="AU199" s="243" t="s">
        <v>69</v>
      </c>
      <c r="AV199" s="11" t="s">
        <v>78</v>
      </c>
      <c r="AW199" s="11" t="s">
        <v>33</v>
      </c>
      <c r="AX199" s="11" t="s">
        <v>69</v>
      </c>
      <c r="AY199" s="243" t="s">
        <v>137</v>
      </c>
    </row>
    <row r="200" s="11" customFormat="1">
      <c r="B200" s="232"/>
      <c r="C200" s="233"/>
      <c r="D200" s="234" t="s">
        <v>140</v>
      </c>
      <c r="E200" s="235" t="s">
        <v>21</v>
      </c>
      <c r="F200" s="236" t="s">
        <v>235</v>
      </c>
      <c r="G200" s="233"/>
      <c r="H200" s="237">
        <v>14410.879999999999</v>
      </c>
      <c r="I200" s="238"/>
      <c r="J200" s="233"/>
      <c r="K200" s="233"/>
      <c r="L200" s="239"/>
      <c r="M200" s="240"/>
      <c r="N200" s="241"/>
      <c r="O200" s="241"/>
      <c r="P200" s="241"/>
      <c r="Q200" s="241"/>
      <c r="R200" s="241"/>
      <c r="S200" s="241"/>
      <c r="T200" s="242"/>
      <c r="AT200" s="243" t="s">
        <v>140</v>
      </c>
      <c r="AU200" s="243" t="s">
        <v>69</v>
      </c>
      <c r="AV200" s="11" t="s">
        <v>78</v>
      </c>
      <c r="AW200" s="11" t="s">
        <v>33</v>
      </c>
      <c r="AX200" s="11" t="s">
        <v>69</v>
      </c>
      <c r="AY200" s="243" t="s">
        <v>137</v>
      </c>
    </row>
    <row r="201" s="11" customFormat="1">
      <c r="B201" s="232"/>
      <c r="C201" s="233"/>
      <c r="D201" s="234" t="s">
        <v>140</v>
      </c>
      <c r="E201" s="235" t="s">
        <v>21</v>
      </c>
      <c r="F201" s="236" t="s">
        <v>236</v>
      </c>
      <c r="G201" s="233"/>
      <c r="H201" s="237">
        <v>1.1200000000000001</v>
      </c>
      <c r="I201" s="238"/>
      <c r="J201" s="233"/>
      <c r="K201" s="233"/>
      <c r="L201" s="239"/>
      <c r="M201" s="240"/>
      <c r="N201" s="241"/>
      <c r="O201" s="241"/>
      <c r="P201" s="241"/>
      <c r="Q201" s="241"/>
      <c r="R201" s="241"/>
      <c r="S201" s="241"/>
      <c r="T201" s="242"/>
      <c r="AT201" s="243" t="s">
        <v>140</v>
      </c>
      <c r="AU201" s="243" t="s">
        <v>69</v>
      </c>
      <c r="AV201" s="11" t="s">
        <v>78</v>
      </c>
      <c r="AW201" s="11" t="s">
        <v>33</v>
      </c>
      <c r="AX201" s="11" t="s">
        <v>69</v>
      </c>
      <c r="AY201" s="243" t="s">
        <v>137</v>
      </c>
    </row>
    <row r="202" s="13" customFormat="1">
      <c r="B202" s="254"/>
      <c r="C202" s="255"/>
      <c r="D202" s="234" t="s">
        <v>140</v>
      </c>
      <c r="E202" s="256" t="s">
        <v>21</v>
      </c>
      <c r="F202" s="257" t="s">
        <v>151</v>
      </c>
      <c r="G202" s="255"/>
      <c r="H202" s="258">
        <v>52210</v>
      </c>
      <c r="I202" s="259"/>
      <c r="J202" s="255"/>
      <c r="K202" s="255"/>
      <c r="L202" s="260"/>
      <c r="M202" s="261"/>
      <c r="N202" s="262"/>
      <c r="O202" s="262"/>
      <c r="P202" s="262"/>
      <c r="Q202" s="262"/>
      <c r="R202" s="262"/>
      <c r="S202" s="262"/>
      <c r="T202" s="263"/>
      <c r="AT202" s="264" t="s">
        <v>140</v>
      </c>
      <c r="AU202" s="264" t="s">
        <v>69</v>
      </c>
      <c r="AV202" s="13" t="s">
        <v>138</v>
      </c>
      <c r="AW202" s="13" t="s">
        <v>33</v>
      </c>
      <c r="AX202" s="13" t="s">
        <v>76</v>
      </c>
      <c r="AY202" s="264" t="s">
        <v>137</v>
      </c>
    </row>
    <row r="203" s="1" customFormat="1" ht="16.5" customHeight="1">
      <c r="B203" s="46"/>
      <c r="C203" s="219" t="s">
        <v>157</v>
      </c>
      <c r="D203" s="219" t="s">
        <v>131</v>
      </c>
      <c r="E203" s="220" t="s">
        <v>237</v>
      </c>
      <c r="F203" s="221" t="s">
        <v>238</v>
      </c>
      <c r="G203" s="222" t="s">
        <v>134</v>
      </c>
      <c r="H203" s="223">
        <v>176</v>
      </c>
      <c r="I203" s="224"/>
      <c r="J203" s="225">
        <f>ROUND(I203*H203,2)</f>
        <v>0</v>
      </c>
      <c r="K203" s="221" t="s">
        <v>135</v>
      </c>
      <c r="L203" s="226"/>
      <c r="M203" s="227" t="s">
        <v>21</v>
      </c>
      <c r="N203" s="228" t="s">
        <v>40</v>
      </c>
      <c r="O203" s="47"/>
      <c r="P203" s="229">
        <f>O203*H203</f>
        <v>0</v>
      </c>
      <c r="Q203" s="229">
        <v>0.00051999999999999995</v>
      </c>
      <c r="R203" s="229">
        <f>Q203*H203</f>
        <v>0.09151999999999999</v>
      </c>
      <c r="S203" s="229">
        <v>0</v>
      </c>
      <c r="T203" s="230">
        <f>S203*H203</f>
        <v>0</v>
      </c>
      <c r="AR203" s="24" t="s">
        <v>136</v>
      </c>
      <c r="AT203" s="24" t="s">
        <v>131</v>
      </c>
      <c r="AU203" s="24" t="s">
        <v>69</v>
      </c>
      <c r="AY203" s="24" t="s">
        <v>137</v>
      </c>
      <c r="BE203" s="231">
        <f>IF(N203="základní",J203,0)</f>
        <v>0</v>
      </c>
      <c r="BF203" s="231">
        <f>IF(N203="snížená",J203,0)</f>
        <v>0</v>
      </c>
      <c r="BG203" s="231">
        <f>IF(N203="zákl. přenesená",J203,0)</f>
        <v>0</v>
      </c>
      <c r="BH203" s="231">
        <f>IF(N203="sníž. přenesená",J203,0)</f>
        <v>0</v>
      </c>
      <c r="BI203" s="231">
        <f>IF(N203="nulová",J203,0)</f>
        <v>0</v>
      </c>
      <c r="BJ203" s="24" t="s">
        <v>76</v>
      </c>
      <c r="BK203" s="231">
        <f>ROUND(I203*H203,2)</f>
        <v>0</v>
      </c>
      <c r="BL203" s="24" t="s">
        <v>138</v>
      </c>
      <c r="BM203" s="24" t="s">
        <v>239</v>
      </c>
    </row>
    <row r="204" s="11" customFormat="1">
      <c r="B204" s="232"/>
      <c r="C204" s="233"/>
      <c r="D204" s="234" t="s">
        <v>140</v>
      </c>
      <c r="E204" s="235" t="s">
        <v>21</v>
      </c>
      <c r="F204" s="236" t="s">
        <v>240</v>
      </c>
      <c r="G204" s="233"/>
      <c r="H204" s="237">
        <v>176</v>
      </c>
      <c r="I204" s="238"/>
      <c r="J204" s="233"/>
      <c r="K204" s="233"/>
      <c r="L204" s="239"/>
      <c r="M204" s="240"/>
      <c r="N204" s="241"/>
      <c r="O204" s="241"/>
      <c r="P204" s="241"/>
      <c r="Q204" s="241"/>
      <c r="R204" s="241"/>
      <c r="S204" s="241"/>
      <c r="T204" s="242"/>
      <c r="AT204" s="243" t="s">
        <v>140</v>
      </c>
      <c r="AU204" s="243" t="s">
        <v>69</v>
      </c>
      <c r="AV204" s="11" t="s">
        <v>78</v>
      </c>
      <c r="AW204" s="11" t="s">
        <v>33</v>
      </c>
      <c r="AX204" s="11" t="s">
        <v>69</v>
      </c>
      <c r="AY204" s="243" t="s">
        <v>137</v>
      </c>
    </row>
    <row r="205" s="13" customFormat="1">
      <c r="B205" s="254"/>
      <c r="C205" s="255"/>
      <c r="D205" s="234" t="s">
        <v>140</v>
      </c>
      <c r="E205" s="256" t="s">
        <v>21</v>
      </c>
      <c r="F205" s="257" t="s">
        <v>151</v>
      </c>
      <c r="G205" s="255"/>
      <c r="H205" s="258">
        <v>176</v>
      </c>
      <c r="I205" s="259"/>
      <c r="J205" s="255"/>
      <c r="K205" s="255"/>
      <c r="L205" s="260"/>
      <c r="M205" s="261"/>
      <c r="N205" s="262"/>
      <c r="O205" s="262"/>
      <c r="P205" s="262"/>
      <c r="Q205" s="262"/>
      <c r="R205" s="262"/>
      <c r="S205" s="262"/>
      <c r="T205" s="263"/>
      <c r="AT205" s="264" t="s">
        <v>140</v>
      </c>
      <c r="AU205" s="264" t="s">
        <v>69</v>
      </c>
      <c r="AV205" s="13" t="s">
        <v>138</v>
      </c>
      <c r="AW205" s="13" t="s">
        <v>33</v>
      </c>
      <c r="AX205" s="13" t="s">
        <v>76</v>
      </c>
      <c r="AY205" s="264" t="s">
        <v>137</v>
      </c>
    </row>
    <row r="206" s="1" customFormat="1" ht="25.5" customHeight="1">
      <c r="B206" s="46"/>
      <c r="C206" s="219" t="s">
        <v>241</v>
      </c>
      <c r="D206" s="219" t="s">
        <v>131</v>
      </c>
      <c r="E206" s="220" t="s">
        <v>242</v>
      </c>
      <c r="F206" s="221" t="s">
        <v>243</v>
      </c>
      <c r="G206" s="222" t="s">
        <v>134</v>
      </c>
      <c r="H206" s="223">
        <v>176</v>
      </c>
      <c r="I206" s="224"/>
      <c r="J206" s="225">
        <f>ROUND(I206*H206,2)</f>
        <v>0</v>
      </c>
      <c r="K206" s="221" t="s">
        <v>135</v>
      </c>
      <c r="L206" s="226"/>
      <c r="M206" s="227" t="s">
        <v>21</v>
      </c>
      <c r="N206" s="228" t="s">
        <v>40</v>
      </c>
      <c r="O206" s="47"/>
      <c r="P206" s="229">
        <f>O206*H206</f>
        <v>0</v>
      </c>
      <c r="Q206" s="229">
        <v>9.0000000000000006E-05</v>
      </c>
      <c r="R206" s="229">
        <f>Q206*H206</f>
        <v>0.01584</v>
      </c>
      <c r="S206" s="229">
        <v>0</v>
      </c>
      <c r="T206" s="230">
        <f>S206*H206</f>
        <v>0</v>
      </c>
      <c r="AR206" s="24" t="s">
        <v>136</v>
      </c>
      <c r="AT206" s="24" t="s">
        <v>131</v>
      </c>
      <c r="AU206" s="24" t="s">
        <v>69</v>
      </c>
      <c r="AY206" s="24" t="s">
        <v>137</v>
      </c>
      <c r="BE206" s="231">
        <f>IF(N206="základní",J206,0)</f>
        <v>0</v>
      </c>
      <c r="BF206" s="231">
        <f>IF(N206="snížená",J206,0)</f>
        <v>0</v>
      </c>
      <c r="BG206" s="231">
        <f>IF(N206="zákl. přenesená",J206,0)</f>
        <v>0</v>
      </c>
      <c r="BH206" s="231">
        <f>IF(N206="sníž. přenesená",J206,0)</f>
        <v>0</v>
      </c>
      <c r="BI206" s="231">
        <f>IF(N206="nulová",J206,0)</f>
        <v>0</v>
      </c>
      <c r="BJ206" s="24" t="s">
        <v>76</v>
      </c>
      <c r="BK206" s="231">
        <f>ROUND(I206*H206,2)</f>
        <v>0</v>
      </c>
      <c r="BL206" s="24" t="s">
        <v>138</v>
      </c>
      <c r="BM206" s="24" t="s">
        <v>244</v>
      </c>
    </row>
    <row r="207" s="11" customFormat="1">
      <c r="B207" s="232"/>
      <c r="C207" s="233"/>
      <c r="D207" s="234" t="s">
        <v>140</v>
      </c>
      <c r="E207" s="235" t="s">
        <v>21</v>
      </c>
      <c r="F207" s="236" t="s">
        <v>240</v>
      </c>
      <c r="G207" s="233"/>
      <c r="H207" s="237">
        <v>176</v>
      </c>
      <c r="I207" s="238"/>
      <c r="J207" s="233"/>
      <c r="K207" s="233"/>
      <c r="L207" s="239"/>
      <c r="M207" s="240"/>
      <c r="N207" s="241"/>
      <c r="O207" s="241"/>
      <c r="P207" s="241"/>
      <c r="Q207" s="241"/>
      <c r="R207" s="241"/>
      <c r="S207" s="241"/>
      <c r="T207" s="242"/>
      <c r="AT207" s="243" t="s">
        <v>140</v>
      </c>
      <c r="AU207" s="243" t="s">
        <v>69</v>
      </c>
      <c r="AV207" s="11" t="s">
        <v>78</v>
      </c>
      <c r="AW207" s="11" t="s">
        <v>33</v>
      </c>
      <c r="AX207" s="11" t="s">
        <v>69</v>
      </c>
      <c r="AY207" s="243" t="s">
        <v>137</v>
      </c>
    </row>
    <row r="208" s="13" customFormat="1">
      <c r="B208" s="254"/>
      <c r="C208" s="255"/>
      <c r="D208" s="234" t="s">
        <v>140</v>
      </c>
      <c r="E208" s="256" t="s">
        <v>21</v>
      </c>
      <c r="F208" s="257" t="s">
        <v>151</v>
      </c>
      <c r="G208" s="255"/>
      <c r="H208" s="258">
        <v>176</v>
      </c>
      <c r="I208" s="259"/>
      <c r="J208" s="255"/>
      <c r="K208" s="255"/>
      <c r="L208" s="260"/>
      <c r="M208" s="261"/>
      <c r="N208" s="262"/>
      <c r="O208" s="262"/>
      <c r="P208" s="262"/>
      <c r="Q208" s="262"/>
      <c r="R208" s="262"/>
      <c r="S208" s="262"/>
      <c r="T208" s="263"/>
      <c r="AT208" s="264" t="s">
        <v>140</v>
      </c>
      <c r="AU208" s="264" t="s">
        <v>69</v>
      </c>
      <c r="AV208" s="13" t="s">
        <v>138</v>
      </c>
      <c r="AW208" s="13" t="s">
        <v>33</v>
      </c>
      <c r="AX208" s="13" t="s">
        <v>76</v>
      </c>
      <c r="AY208" s="264" t="s">
        <v>137</v>
      </c>
    </row>
    <row r="209" s="1" customFormat="1" ht="25.5" customHeight="1">
      <c r="B209" s="46"/>
      <c r="C209" s="219" t="s">
        <v>245</v>
      </c>
      <c r="D209" s="219" t="s">
        <v>131</v>
      </c>
      <c r="E209" s="220" t="s">
        <v>246</v>
      </c>
      <c r="F209" s="221" t="s">
        <v>247</v>
      </c>
      <c r="G209" s="222" t="s">
        <v>134</v>
      </c>
      <c r="H209" s="223">
        <v>44</v>
      </c>
      <c r="I209" s="224"/>
      <c r="J209" s="225">
        <f>ROUND(I209*H209,2)</f>
        <v>0</v>
      </c>
      <c r="K209" s="221" t="s">
        <v>135</v>
      </c>
      <c r="L209" s="226"/>
      <c r="M209" s="227" t="s">
        <v>21</v>
      </c>
      <c r="N209" s="228" t="s">
        <v>40</v>
      </c>
      <c r="O209" s="47"/>
      <c r="P209" s="229">
        <f>O209*H209</f>
        <v>0</v>
      </c>
      <c r="Q209" s="229">
        <v>9.0000000000000006E-05</v>
      </c>
      <c r="R209" s="229">
        <f>Q209*H209</f>
        <v>0.00396</v>
      </c>
      <c r="S209" s="229">
        <v>0</v>
      </c>
      <c r="T209" s="230">
        <f>S209*H209</f>
        <v>0</v>
      </c>
      <c r="AR209" s="24" t="s">
        <v>136</v>
      </c>
      <c r="AT209" s="24" t="s">
        <v>131</v>
      </c>
      <c r="AU209" s="24" t="s">
        <v>69</v>
      </c>
      <c r="AY209" s="24" t="s">
        <v>137</v>
      </c>
      <c r="BE209" s="231">
        <f>IF(N209="základní",J209,0)</f>
        <v>0</v>
      </c>
      <c r="BF209" s="231">
        <f>IF(N209="snížená",J209,0)</f>
        <v>0</v>
      </c>
      <c r="BG209" s="231">
        <f>IF(N209="zákl. přenesená",J209,0)</f>
        <v>0</v>
      </c>
      <c r="BH209" s="231">
        <f>IF(N209="sníž. přenesená",J209,0)</f>
        <v>0</v>
      </c>
      <c r="BI209" s="231">
        <f>IF(N209="nulová",J209,0)</f>
        <v>0</v>
      </c>
      <c r="BJ209" s="24" t="s">
        <v>76</v>
      </c>
      <c r="BK209" s="231">
        <f>ROUND(I209*H209,2)</f>
        <v>0</v>
      </c>
      <c r="BL209" s="24" t="s">
        <v>138</v>
      </c>
      <c r="BM209" s="24" t="s">
        <v>248</v>
      </c>
    </row>
    <row r="210" s="11" customFormat="1">
      <c r="B210" s="232"/>
      <c r="C210" s="233"/>
      <c r="D210" s="234" t="s">
        <v>140</v>
      </c>
      <c r="E210" s="235" t="s">
        <v>21</v>
      </c>
      <c r="F210" s="236" t="s">
        <v>249</v>
      </c>
      <c r="G210" s="233"/>
      <c r="H210" s="237">
        <v>44</v>
      </c>
      <c r="I210" s="238"/>
      <c r="J210" s="233"/>
      <c r="K210" s="233"/>
      <c r="L210" s="239"/>
      <c r="M210" s="240"/>
      <c r="N210" s="241"/>
      <c r="O210" s="241"/>
      <c r="P210" s="241"/>
      <c r="Q210" s="241"/>
      <c r="R210" s="241"/>
      <c r="S210" s="241"/>
      <c r="T210" s="242"/>
      <c r="AT210" s="243" t="s">
        <v>140</v>
      </c>
      <c r="AU210" s="243" t="s">
        <v>69</v>
      </c>
      <c r="AV210" s="11" t="s">
        <v>78</v>
      </c>
      <c r="AW210" s="11" t="s">
        <v>33</v>
      </c>
      <c r="AX210" s="11" t="s">
        <v>69</v>
      </c>
      <c r="AY210" s="243" t="s">
        <v>137</v>
      </c>
    </row>
    <row r="211" s="13" customFormat="1">
      <c r="B211" s="254"/>
      <c r="C211" s="255"/>
      <c r="D211" s="234" t="s">
        <v>140</v>
      </c>
      <c r="E211" s="256" t="s">
        <v>21</v>
      </c>
      <c r="F211" s="257" t="s">
        <v>151</v>
      </c>
      <c r="G211" s="255"/>
      <c r="H211" s="258">
        <v>44</v>
      </c>
      <c r="I211" s="259"/>
      <c r="J211" s="255"/>
      <c r="K211" s="255"/>
      <c r="L211" s="260"/>
      <c r="M211" s="261"/>
      <c r="N211" s="262"/>
      <c r="O211" s="262"/>
      <c r="P211" s="262"/>
      <c r="Q211" s="262"/>
      <c r="R211" s="262"/>
      <c r="S211" s="262"/>
      <c r="T211" s="263"/>
      <c r="AT211" s="264" t="s">
        <v>140</v>
      </c>
      <c r="AU211" s="264" t="s">
        <v>69</v>
      </c>
      <c r="AV211" s="13" t="s">
        <v>138</v>
      </c>
      <c r="AW211" s="13" t="s">
        <v>33</v>
      </c>
      <c r="AX211" s="13" t="s">
        <v>76</v>
      </c>
      <c r="AY211" s="264" t="s">
        <v>137</v>
      </c>
    </row>
    <row r="212" s="1" customFormat="1" ht="25.5" customHeight="1">
      <c r="B212" s="46"/>
      <c r="C212" s="219" t="s">
        <v>250</v>
      </c>
      <c r="D212" s="219" t="s">
        <v>131</v>
      </c>
      <c r="E212" s="220" t="s">
        <v>251</v>
      </c>
      <c r="F212" s="221" t="s">
        <v>252</v>
      </c>
      <c r="G212" s="222" t="s">
        <v>253</v>
      </c>
      <c r="H212" s="223">
        <v>15320.879999999999</v>
      </c>
      <c r="I212" s="224"/>
      <c r="J212" s="225">
        <f>ROUND(I212*H212,2)</f>
        <v>0</v>
      </c>
      <c r="K212" s="221" t="s">
        <v>254</v>
      </c>
      <c r="L212" s="226"/>
      <c r="M212" s="227" t="s">
        <v>21</v>
      </c>
      <c r="N212" s="228" t="s">
        <v>40</v>
      </c>
      <c r="O212" s="47"/>
      <c r="P212" s="229">
        <f>O212*H212</f>
        <v>0</v>
      </c>
      <c r="Q212" s="229">
        <v>1</v>
      </c>
      <c r="R212" s="229">
        <f>Q212*H212</f>
        <v>15320.879999999999</v>
      </c>
      <c r="S212" s="229">
        <v>0</v>
      </c>
      <c r="T212" s="230">
        <f>S212*H212</f>
        <v>0</v>
      </c>
      <c r="AR212" s="24" t="s">
        <v>136</v>
      </c>
      <c r="AT212" s="24" t="s">
        <v>131</v>
      </c>
      <c r="AU212" s="24" t="s">
        <v>69</v>
      </c>
      <c r="AY212" s="24" t="s">
        <v>137</v>
      </c>
      <c r="BE212" s="231">
        <f>IF(N212="základní",J212,0)</f>
        <v>0</v>
      </c>
      <c r="BF212" s="231">
        <f>IF(N212="snížená",J212,0)</f>
        <v>0</v>
      </c>
      <c r="BG212" s="231">
        <f>IF(N212="zákl. přenesená",J212,0)</f>
        <v>0</v>
      </c>
      <c r="BH212" s="231">
        <f>IF(N212="sníž. přenesená",J212,0)</f>
        <v>0</v>
      </c>
      <c r="BI212" s="231">
        <f>IF(N212="nulová",J212,0)</f>
        <v>0</v>
      </c>
      <c r="BJ212" s="24" t="s">
        <v>76</v>
      </c>
      <c r="BK212" s="231">
        <f>ROUND(I212*H212,2)</f>
        <v>0</v>
      </c>
      <c r="BL212" s="24" t="s">
        <v>138</v>
      </c>
      <c r="BM212" s="24" t="s">
        <v>255</v>
      </c>
    </row>
    <row r="213" s="12" customFormat="1">
      <c r="B213" s="244"/>
      <c r="C213" s="245"/>
      <c r="D213" s="234" t="s">
        <v>140</v>
      </c>
      <c r="E213" s="246" t="s">
        <v>21</v>
      </c>
      <c r="F213" s="247" t="s">
        <v>141</v>
      </c>
      <c r="G213" s="245"/>
      <c r="H213" s="246" t="s">
        <v>21</v>
      </c>
      <c r="I213" s="248"/>
      <c r="J213" s="245"/>
      <c r="K213" s="245"/>
      <c r="L213" s="249"/>
      <c r="M213" s="250"/>
      <c r="N213" s="251"/>
      <c r="O213" s="251"/>
      <c r="P213" s="251"/>
      <c r="Q213" s="251"/>
      <c r="R213" s="251"/>
      <c r="S213" s="251"/>
      <c r="T213" s="252"/>
      <c r="AT213" s="253" t="s">
        <v>140</v>
      </c>
      <c r="AU213" s="253" t="s">
        <v>69</v>
      </c>
      <c r="AV213" s="12" t="s">
        <v>76</v>
      </c>
      <c r="AW213" s="12" t="s">
        <v>33</v>
      </c>
      <c r="AX213" s="12" t="s">
        <v>69</v>
      </c>
      <c r="AY213" s="253" t="s">
        <v>137</v>
      </c>
    </row>
    <row r="214" s="11" customFormat="1">
      <c r="B214" s="232"/>
      <c r="C214" s="233"/>
      <c r="D214" s="234" t="s">
        <v>140</v>
      </c>
      <c r="E214" s="235" t="s">
        <v>21</v>
      </c>
      <c r="F214" s="236" t="s">
        <v>256</v>
      </c>
      <c r="G214" s="233"/>
      <c r="H214" s="237">
        <v>3454.9200000000001</v>
      </c>
      <c r="I214" s="238"/>
      <c r="J214" s="233"/>
      <c r="K214" s="233"/>
      <c r="L214" s="239"/>
      <c r="M214" s="240"/>
      <c r="N214" s="241"/>
      <c r="O214" s="241"/>
      <c r="P214" s="241"/>
      <c r="Q214" s="241"/>
      <c r="R214" s="241"/>
      <c r="S214" s="241"/>
      <c r="T214" s="242"/>
      <c r="AT214" s="243" t="s">
        <v>140</v>
      </c>
      <c r="AU214" s="243" t="s">
        <v>69</v>
      </c>
      <c r="AV214" s="11" t="s">
        <v>78</v>
      </c>
      <c r="AW214" s="11" t="s">
        <v>33</v>
      </c>
      <c r="AX214" s="11" t="s">
        <v>69</v>
      </c>
      <c r="AY214" s="243" t="s">
        <v>137</v>
      </c>
    </row>
    <row r="215" s="11" customFormat="1">
      <c r="B215" s="232"/>
      <c r="C215" s="233"/>
      <c r="D215" s="234" t="s">
        <v>140</v>
      </c>
      <c r="E215" s="235" t="s">
        <v>21</v>
      </c>
      <c r="F215" s="236" t="s">
        <v>257</v>
      </c>
      <c r="G215" s="233"/>
      <c r="H215" s="237">
        <v>4275.7200000000003</v>
      </c>
      <c r="I215" s="238"/>
      <c r="J215" s="233"/>
      <c r="K215" s="233"/>
      <c r="L215" s="239"/>
      <c r="M215" s="240"/>
      <c r="N215" s="241"/>
      <c r="O215" s="241"/>
      <c r="P215" s="241"/>
      <c r="Q215" s="241"/>
      <c r="R215" s="241"/>
      <c r="S215" s="241"/>
      <c r="T215" s="242"/>
      <c r="AT215" s="243" t="s">
        <v>140</v>
      </c>
      <c r="AU215" s="243" t="s">
        <v>69</v>
      </c>
      <c r="AV215" s="11" t="s">
        <v>78</v>
      </c>
      <c r="AW215" s="11" t="s">
        <v>33</v>
      </c>
      <c r="AX215" s="11" t="s">
        <v>69</v>
      </c>
      <c r="AY215" s="243" t="s">
        <v>137</v>
      </c>
    </row>
    <row r="216" s="12" customFormat="1">
      <c r="B216" s="244"/>
      <c r="C216" s="245"/>
      <c r="D216" s="234" t="s">
        <v>140</v>
      </c>
      <c r="E216" s="246" t="s">
        <v>21</v>
      </c>
      <c r="F216" s="247" t="s">
        <v>146</v>
      </c>
      <c r="G216" s="245"/>
      <c r="H216" s="246" t="s">
        <v>21</v>
      </c>
      <c r="I216" s="248"/>
      <c r="J216" s="245"/>
      <c r="K216" s="245"/>
      <c r="L216" s="249"/>
      <c r="M216" s="250"/>
      <c r="N216" s="251"/>
      <c r="O216" s="251"/>
      <c r="P216" s="251"/>
      <c r="Q216" s="251"/>
      <c r="R216" s="251"/>
      <c r="S216" s="251"/>
      <c r="T216" s="252"/>
      <c r="AT216" s="253" t="s">
        <v>140</v>
      </c>
      <c r="AU216" s="253" t="s">
        <v>69</v>
      </c>
      <c r="AV216" s="12" t="s">
        <v>76</v>
      </c>
      <c r="AW216" s="12" t="s">
        <v>33</v>
      </c>
      <c r="AX216" s="12" t="s">
        <v>69</v>
      </c>
      <c r="AY216" s="253" t="s">
        <v>137</v>
      </c>
    </row>
    <row r="217" s="11" customFormat="1">
      <c r="B217" s="232"/>
      <c r="C217" s="233"/>
      <c r="D217" s="234" t="s">
        <v>140</v>
      </c>
      <c r="E217" s="235" t="s">
        <v>21</v>
      </c>
      <c r="F217" s="236" t="s">
        <v>258</v>
      </c>
      <c r="G217" s="233"/>
      <c r="H217" s="237">
        <v>3360.96</v>
      </c>
      <c r="I217" s="238"/>
      <c r="J217" s="233"/>
      <c r="K217" s="233"/>
      <c r="L217" s="239"/>
      <c r="M217" s="240"/>
      <c r="N217" s="241"/>
      <c r="O217" s="241"/>
      <c r="P217" s="241"/>
      <c r="Q217" s="241"/>
      <c r="R217" s="241"/>
      <c r="S217" s="241"/>
      <c r="T217" s="242"/>
      <c r="AT217" s="243" t="s">
        <v>140</v>
      </c>
      <c r="AU217" s="243" t="s">
        <v>69</v>
      </c>
      <c r="AV217" s="11" t="s">
        <v>78</v>
      </c>
      <c r="AW217" s="11" t="s">
        <v>33</v>
      </c>
      <c r="AX217" s="11" t="s">
        <v>69</v>
      </c>
      <c r="AY217" s="243" t="s">
        <v>137</v>
      </c>
    </row>
    <row r="218" s="11" customFormat="1">
      <c r="B218" s="232"/>
      <c r="C218" s="233"/>
      <c r="D218" s="234" t="s">
        <v>140</v>
      </c>
      <c r="E218" s="235" t="s">
        <v>21</v>
      </c>
      <c r="F218" s="236" t="s">
        <v>259</v>
      </c>
      <c r="G218" s="233"/>
      <c r="H218" s="237">
        <v>4229.2799999999997</v>
      </c>
      <c r="I218" s="238"/>
      <c r="J218" s="233"/>
      <c r="K218" s="233"/>
      <c r="L218" s="239"/>
      <c r="M218" s="240"/>
      <c r="N218" s="241"/>
      <c r="O218" s="241"/>
      <c r="P218" s="241"/>
      <c r="Q218" s="241"/>
      <c r="R218" s="241"/>
      <c r="S218" s="241"/>
      <c r="T218" s="242"/>
      <c r="AT218" s="243" t="s">
        <v>140</v>
      </c>
      <c r="AU218" s="243" t="s">
        <v>69</v>
      </c>
      <c r="AV218" s="11" t="s">
        <v>78</v>
      </c>
      <c r="AW218" s="11" t="s">
        <v>33</v>
      </c>
      <c r="AX218" s="11" t="s">
        <v>69</v>
      </c>
      <c r="AY218" s="243" t="s">
        <v>137</v>
      </c>
    </row>
    <row r="219" s="13" customFormat="1">
      <c r="B219" s="254"/>
      <c r="C219" s="255"/>
      <c r="D219" s="234" t="s">
        <v>140</v>
      </c>
      <c r="E219" s="256" t="s">
        <v>21</v>
      </c>
      <c r="F219" s="257" t="s">
        <v>151</v>
      </c>
      <c r="G219" s="255"/>
      <c r="H219" s="258">
        <v>15320.879999999999</v>
      </c>
      <c r="I219" s="259"/>
      <c r="J219" s="255"/>
      <c r="K219" s="255"/>
      <c r="L219" s="260"/>
      <c r="M219" s="261"/>
      <c r="N219" s="262"/>
      <c r="O219" s="262"/>
      <c r="P219" s="262"/>
      <c r="Q219" s="262"/>
      <c r="R219" s="262"/>
      <c r="S219" s="262"/>
      <c r="T219" s="263"/>
      <c r="AT219" s="264" t="s">
        <v>140</v>
      </c>
      <c r="AU219" s="264" t="s">
        <v>69</v>
      </c>
      <c r="AV219" s="13" t="s">
        <v>138</v>
      </c>
      <c r="AW219" s="13" t="s">
        <v>33</v>
      </c>
      <c r="AX219" s="13" t="s">
        <v>76</v>
      </c>
      <c r="AY219" s="264" t="s">
        <v>137</v>
      </c>
    </row>
    <row r="220" s="1" customFormat="1" ht="16.5" customHeight="1">
      <c r="B220" s="46"/>
      <c r="C220" s="219" t="s">
        <v>10</v>
      </c>
      <c r="D220" s="219" t="s">
        <v>131</v>
      </c>
      <c r="E220" s="220" t="s">
        <v>260</v>
      </c>
      <c r="F220" s="221" t="s">
        <v>261</v>
      </c>
      <c r="G220" s="222" t="s">
        <v>253</v>
      </c>
      <c r="H220" s="223">
        <v>2</v>
      </c>
      <c r="I220" s="224"/>
      <c r="J220" s="225">
        <f>ROUND(I220*H220,2)</f>
        <v>0</v>
      </c>
      <c r="K220" s="221" t="s">
        <v>135</v>
      </c>
      <c r="L220" s="226"/>
      <c r="M220" s="227" t="s">
        <v>21</v>
      </c>
      <c r="N220" s="228" t="s">
        <v>40</v>
      </c>
      <c r="O220" s="47"/>
      <c r="P220" s="229">
        <f>O220*H220</f>
        <v>0</v>
      </c>
      <c r="Q220" s="229">
        <v>1</v>
      </c>
      <c r="R220" s="229">
        <f>Q220*H220</f>
        <v>2</v>
      </c>
      <c r="S220" s="229">
        <v>0</v>
      </c>
      <c r="T220" s="230">
        <f>S220*H220</f>
        <v>0</v>
      </c>
      <c r="AR220" s="24" t="s">
        <v>136</v>
      </c>
      <c r="AT220" s="24" t="s">
        <v>131</v>
      </c>
      <c r="AU220" s="24" t="s">
        <v>69</v>
      </c>
      <c r="AY220" s="24" t="s">
        <v>137</v>
      </c>
      <c r="BE220" s="231">
        <f>IF(N220="základní",J220,0)</f>
        <v>0</v>
      </c>
      <c r="BF220" s="231">
        <f>IF(N220="snížená",J220,0)</f>
        <v>0</v>
      </c>
      <c r="BG220" s="231">
        <f>IF(N220="zákl. přenesená",J220,0)</f>
        <v>0</v>
      </c>
      <c r="BH220" s="231">
        <f>IF(N220="sníž. přenesená",J220,0)</f>
        <v>0</v>
      </c>
      <c r="BI220" s="231">
        <f>IF(N220="nulová",J220,0)</f>
        <v>0</v>
      </c>
      <c r="BJ220" s="24" t="s">
        <v>76</v>
      </c>
      <c r="BK220" s="231">
        <f>ROUND(I220*H220,2)</f>
        <v>0</v>
      </c>
      <c r="BL220" s="24" t="s">
        <v>138</v>
      </c>
      <c r="BM220" s="24" t="s">
        <v>262</v>
      </c>
    </row>
    <row r="221" s="12" customFormat="1">
      <c r="B221" s="244"/>
      <c r="C221" s="245"/>
      <c r="D221" s="234" t="s">
        <v>140</v>
      </c>
      <c r="E221" s="246" t="s">
        <v>21</v>
      </c>
      <c r="F221" s="247" t="s">
        <v>263</v>
      </c>
      <c r="G221" s="245"/>
      <c r="H221" s="246" t="s">
        <v>21</v>
      </c>
      <c r="I221" s="248"/>
      <c r="J221" s="245"/>
      <c r="K221" s="245"/>
      <c r="L221" s="249"/>
      <c r="M221" s="250"/>
      <c r="N221" s="251"/>
      <c r="O221" s="251"/>
      <c r="P221" s="251"/>
      <c r="Q221" s="251"/>
      <c r="R221" s="251"/>
      <c r="S221" s="251"/>
      <c r="T221" s="252"/>
      <c r="AT221" s="253" t="s">
        <v>140</v>
      </c>
      <c r="AU221" s="253" t="s">
        <v>69</v>
      </c>
      <c r="AV221" s="12" t="s">
        <v>76</v>
      </c>
      <c r="AW221" s="12" t="s">
        <v>33</v>
      </c>
      <c r="AX221" s="12" t="s">
        <v>69</v>
      </c>
      <c r="AY221" s="253" t="s">
        <v>137</v>
      </c>
    </row>
    <row r="222" s="11" customFormat="1">
      <c r="B222" s="232"/>
      <c r="C222" s="233"/>
      <c r="D222" s="234" t="s">
        <v>140</v>
      </c>
      <c r="E222" s="235" t="s">
        <v>21</v>
      </c>
      <c r="F222" s="236" t="s">
        <v>264</v>
      </c>
      <c r="G222" s="233"/>
      <c r="H222" s="237">
        <v>2</v>
      </c>
      <c r="I222" s="238"/>
      <c r="J222" s="233"/>
      <c r="K222" s="233"/>
      <c r="L222" s="239"/>
      <c r="M222" s="240"/>
      <c r="N222" s="241"/>
      <c r="O222" s="241"/>
      <c r="P222" s="241"/>
      <c r="Q222" s="241"/>
      <c r="R222" s="241"/>
      <c r="S222" s="241"/>
      <c r="T222" s="242"/>
      <c r="AT222" s="243" t="s">
        <v>140</v>
      </c>
      <c r="AU222" s="243" t="s">
        <v>69</v>
      </c>
      <c r="AV222" s="11" t="s">
        <v>78</v>
      </c>
      <c r="AW222" s="11" t="s">
        <v>33</v>
      </c>
      <c r="AX222" s="11" t="s">
        <v>69</v>
      </c>
      <c r="AY222" s="243" t="s">
        <v>137</v>
      </c>
    </row>
    <row r="223" s="13" customFormat="1">
      <c r="B223" s="254"/>
      <c r="C223" s="255"/>
      <c r="D223" s="234" t="s">
        <v>140</v>
      </c>
      <c r="E223" s="256" t="s">
        <v>21</v>
      </c>
      <c r="F223" s="257" t="s">
        <v>151</v>
      </c>
      <c r="G223" s="255"/>
      <c r="H223" s="258">
        <v>2</v>
      </c>
      <c r="I223" s="259"/>
      <c r="J223" s="255"/>
      <c r="K223" s="255"/>
      <c r="L223" s="260"/>
      <c r="M223" s="261"/>
      <c r="N223" s="262"/>
      <c r="O223" s="262"/>
      <c r="P223" s="262"/>
      <c r="Q223" s="262"/>
      <c r="R223" s="262"/>
      <c r="S223" s="262"/>
      <c r="T223" s="263"/>
      <c r="AT223" s="264" t="s">
        <v>140</v>
      </c>
      <c r="AU223" s="264" t="s">
        <v>69</v>
      </c>
      <c r="AV223" s="13" t="s">
        <v>138</v>
      </c>
      <c r="AW223" s="13" t="s">
        <v>33</v>
      </c>
      <c r="AX223" s="13" t="s">
        <v>76</v>
      </c>
      <c r="AY223" s="264" t="s">
        <v>137</v>
      </c>
    </row>
    <row r="224" s="1" customFormat="1" ht="16.5" customHeight="1">
      <c r="B224" s="46"/>
      <c r="C224" s="219" t="s">
        <v>265</v>
      </c>
      <c r="D224" s="219" t="s">
        <v>131</v>
      </c>
      <c r="E224" s="220" t="s">
        <v>266</v>
      </c>
      <c r="F224" s="221" t="s">
        <v>267</v>
      </c>
      <c r="G224" s="222" t="s">
        <v>253</v>
      </c>
      <c r="H224" s="223">
        <v>14.4</v>
      </c>
      <c r="I224" s="224"/>
      <c r="J224" s="225">
        <f>ROUND(I224*H224,2)</f>
        <v>0</v>
      </c>
      <c r="K224" s="221" t="s">
        <v>135</v>
      </c>
      <c r="L224" s="226"/>
      <c r="M224" s="227" t="s">
        <v>21</v>
      </c>
      <c r="N224" s="228" t="s">
        <v>40</v>
      </c>
      <c r="O224" s="47"/>
      <c r="P224" s="229">
        <f>O224*H224</f>
        <v>0</v>
      </c>
      <c r="Q224" s="229">
        <v>1</v>
      </c>
      <c r="R224" s="229">
        <f>Q224*H224</f>
        <v>14.4</v>
      </c>
      <c r="S224" s="229">
        <v>0</v>
      </c>
      <c r="T224" s="230">
        <f>S224*H224</f>
        <v>0</v>
      </c>
      <c r="AR224" s="24" t="s">
        <v>136</v>
      </c>
      <c r="AT224" s="24" t="s">
        <v>131</v>
      </c>
      <c r="AU224" s="24" t="s">
        <v>69</v>
      </c>
      <c r="AY224" s="24" t="s">
        <v>137</v>
      </c>
      <c r="BE224" s="231">
        <f>IF(N224="základní",J224,0)</f>
        <v>0</v>
      </c>
      <c r="BF224" s="231">
        <f>IF(N224="snížená",J224,0)</f>
        <v>0</v>
      </c>
      <c r="BG224" s="231">
        <f>IF(N224="zákl. přenesená",J224,0)</f>
        <v>0</v>
      </c>
      <c r="BH224" s="231">
        <f>IF(N224="sníž. přenesená",J224,0)</f>
        <v>0</v>
      </c>
      <c r="BI224" s="231">
        <f>IF(N224="nulová",J224,0)</f>
        <v>0</v>
      </c>
      <c r="BJ224" s="24" t="s">
        <v>76</v>
      </c>
      <c r="BK224" s="231">
        <f>ROUND(I224*H224,2)</f>
        <v>0</v>
      </c>
      <c r="BL224" s="24" t="s">
        <v>138</v>
      </c>
      <c r="BM224" s="24" t="s">
        <v>268</v>
      </c>
    </row>
    <row r="225" s="12" customFormat="1">
      <c r="B225" s="244"/>
      <c r="C225" s="245"/>
      <c r="D225" s="234" t="s">
        <v>140</v>
      </c>
      <c r="E225" s="246" t="s">
        <v>21</v>
      </c>
      <c r="F225" s="247" t="s">
        <v>269</v>
      </c>
      <c r="G225" s="245"/>
      <c r="H225" s="246" t="s">
        <v>21</v>
      </c>
      <c r="I225" s="248"/>
      <c r="J225" s="245"/>
      <c r="K225" s="245"/>
      <c r="L225" s="249"/>
      <c r="M225" s="250"/>
      <c r="N225" s="251"/>
      <c r="O225" s="251"/>
      <c r="P225" s="251"/>
      <c r="Q225" s="251"/>
      <c r="R225" s="251"/>
      <c r="S225" s="251"/>
      <c r="T225" s="252"/>
      <c r="AT225" s="253" t="s">
        <v>140</v>
      </c>
      <c r="AU225" s="253" t="s">
        <v>69</v>
      </c>
      <c r="AV225" s="12" t="s">
        <v>76</v>
      </c>
      <c r="AW225" s="12" t="s">
        <v>33</v>
      </c>
      <c r="AX225" s="12" t="s">
        <v>69</v>
      </c>
      <c r="AY225" s="253" t="s">
        <v>137</v>
      </c>
    </row>
    <row r="226" s="11" customFormat="1">
      <c r="B226" s="232"/>
      <c r="C226" s="233"/>
      <c r="D226" s="234" t="s">
        <v>140</v>
      </c>
      <c r="E226" s="235" t="s">
        <v>21</v>
      </c>
      <c r="F226" s="236" t="s">
        <v>270</v>
      </c>
      <c r="G226" s="233"/>
      <c r="H226" s="237">
        <v>14.4</v>
      </c>
      <c r="I226" s="238"/>
      <c r="J226" s="233"/>
      <c r="K226" s="233"/>
      <c r="L226" s="239"/>
      <c r="M226" s="240"/>
      <c r="N226" s="241"/>
      <c r="O226" s="241"/>
      <c r="P226" s="241"/>
      <c r="Q226" s="241"/>
      <c r="R226" s="241"/>
      <c r="S226" s="241"/>
      <c r="T226" s="242"/>
      <c r="AT226" s="243" t="s">
        <v>140</v>
      </c>
      <c r="AU226" s="243" t="s">
        <v>69</v>
      </c>
      <c r="AV226" s="11" t="s">
        <v>78</v>
      </c>
      <c r="AW226" s="11" t="s">
        <v>33</v>
      </c>
      <c r="AX226" s="11" t="s">
        <v>69</v>
      </c>
      <c r="AY226" s="243" t="s">
        <v>137</v>
      </c>
    </row>
    <row r="227" s="13" customFormat="1">
      <c r="B227" s="254"/>
      <c r="C227" s="255"/>
      <c r="D227" s="234" t="s">
        <v>140</v>
      </c>
      <c r="E227" s="256" t="s">
        <v>21</v>
      </c>
      <c r="F227" s="257" t="s">
        <v>151</v>
      </c>
      <c r="G227" s="255"/>
      <c r="H227" s="258">
        <v>14.4</v>
      </c>
      <c r="I227" s="259"/>
      <c r="J227" s="255"/>
      <c r="K227" s="255"/>
      <c r="L227" s="260"/>
      <c r="M227" s="261"/>
      <c r="N227" s="262"/>
      <c r="O227" s="262"/>
      <c r="P227" s="262"/>
      <c r="Q227" s="262"/>
      <c r="R227" s="262"/>
      <c r="S227" s="262"/>
      <c r="T227" s="263"/>
      <c r="AT227" s="264" t="s">
        <v>140</v>
      </c>
      <c r="AU227" s="264" t="s">
        <v>69</v>
      </c>
      <c r="AV227" s="13" t="s">
        <v>138</v>
      </c>
      <c r="AW227" s="13" t="s">
        <v>33</v>
      </c>
      <c r="AX227" s="13" t="s">
        <v>76</v>
      </c>
      <c r="AY227" s="264" t="s">
        <v>137</v>
      </c>
    </row>
    <row r="228" s="1" customFormat="1" ht="16.5" customHeight="1">
      <c r="B228" s="46"/>
      <c r="C228" s="219" t="s">
        <v>271</v>
      </c>
      <c r="D228" s="219" t="s">
        <v>131</v>
      </c>
      <c r="E228" s="220" t="s">
        <v>272</v>
      </c>
      <c r="F228" s="221" t="s">
        <v>273</v>
      </c>
      <c r="G228" s="222" t="s">
        <v>253</v>
      </c>
      <c r="H228" s="223">
        <v>84</v>
      </c>
      <c r="I228" s="224"/>
      <c r="J228" s="225">
        <f>ROUND(I228*H228,2)</f>
        <v>0</v>
      </c>
      <c r="K228" s="221" t="s">
        <v>21</v>
      </c>
      <c r="L228" s="226"/>
      <c r="M228" s="227" t="s">
        <v>21</v>
      </c>
      <c r="N228" s="228" t="s">
        <v>40</v>
      </c>
      <c r="O228" s="47"/>
      <c r="P228" s="229">
        <f>O228*H228</f>
        <v>0</v>
      </c>
      <c r="Q228" s="229">
        <v>1</v>
      </c>
      <c r="R228" s="229">
        <f>Q228*H228</f>
        <v>84</v>
      </c>
      <c r="S228" s="229">
        <v>0</v>
      </c>
      <c r="T228" s="230">
        <f>S228*H228</f>
        <v>0</v>
      </c>
      <c r="AR228" s="24" t="s">
        <v>136</v>
      </c>
      <c r="AT228" s="24" t="s">
        <v>131</v>
      </c>
      <c r="AU228" s="24" t="s">
        <v>69</v>
      </c>
      <c r="AY228" s="24" t="s">
        <v>137</v>
      </c>
      <c r="BE228" s="231">
        <f>IF(N228="základní",J228,0)</f>
        <v>0</v>
      </c>
      <c r="BF228" s="231">
        <f>IF(N228="snížená",J228,0)</f>
        <v>0</v>
      </c>
      <c r="BG228" s="231">
        <f>IF(N228="zákl. přenesená",J228,0)</f>
        <v>0</v>
      </c>
      <c r="BH228" s="231">
        <f>IF(N228="sníž. přenesená",J228,0)</f>
        <v>0</v>
      </c>
      <c r="BI228" s="231">
        <f>IF(N228="nulová",J228,0)</f>
        <v>0</v>
      </c>
      <c r="BJ228" s="24" t="s">
        <v>76</v>
      </c>
      <c r="BK228" s="231">
        <f>ROUND(I228*H228,2)</f>
        <v>0</v>
      </c>
      <c r="BL228" s="24" t="s">
        <v>138</v>
      </c>
      <c r="BM228" s="24" t="s">
        <v>274</v>
      </c>
    </row>
    <row r="229" s="12" customFormat="1">
      <c r="B229" s="244"/>
      <c r="C229" s="245"/>
      <c r="D229" s="234" t="s">
        <v>140</v>
      </c>
      <c r="E229" s="246" t="s">
        <v>21</v>
      </c>
      <c r="F229" s="247" t="s">
        <v>275</v>
      </c>
      <c r="G229" s="245"/>
      <c r="H229" s="246" t="s">
        <v>21</v>
      </c>
      <c r="I229" s="248"/>
      <c r="J229" s="245"/>
      <c r="K229" s="245"/>
      <c r="L229" s="249"/>
      <c r="M229" s="250"/>
      <c r="N229" s="251"/>
      <c r="O229" s="251"/>
      <c r="P229" s="251"/>
      <c r="Q229" s="251"/>
      <c r="R229" s="251"/>
      <c r="S229" s="251"/>
      <c r="T229" s="252"/>
      <c r="AT229" s="253" t="s">
        <v>140</v>
      </c>
      <c r="AU229" s="253" t="s">
        <v>69</v>
      </c>
      <c r="AV229" s="12" t="s">
        <v>76</v>
      </c>
      <c r="AW229" s="12" t="s">
        <v>33</v>
      </c>
      <c r="AX229" s="12" t="s">
        <v>69</v>
      </c>
      <c r="AY229" s="253" t="s">
        <v>137</v>
      </c>
    </row>
    <row r="230" s="12" customFormat="1">
      <c r="B230" s="244"/>
      <c r="C230" s="245"/>
      <c r="D230" s="234" t="s">
        <v>140</v>
      </c>
      <c r="E230" s="246" t="s">
        <v>21</v>
      </c>
      <c r="F230" s="247" t="s">
        <v>276</v>
      </c>
      <c r="G230" s="245"/>
      <c r="H230" s="246" t="s">
        <v>21</v>
      </c>
      <c r="I230" s="248"/>
      <c r="J230" s="245"/>
      <c r="K230" s="245"/>
      <c r="L230" s="249"/>
      <c r="M230" s="250"/>
      <c r="N230" s="251"/>
      <c r="O230" s="251"/>
      <c r="P230" s="251"/>
      <c r="Q230" s="251"/>
      <c r="R230" s="251"/>
      <c r="S230" s="251"/>
      <c r="T230" s="252"/>
      <c r="AT230" s="253" t="s">
        <v>140</v>
      </c>
      <c r="AU230" s="253" t="s">
        <v>69</v>
      </c>
      <c r="AV230" s="12" t="s">
        <v>76</v>
      </c>
      <c r="AW230" s="12" t="s">
        <v>33</v>
      </c>
      <c r="AX230" s="12" t="s">
        <v>69</v>
      </c>
      <c r="AY230" s="253" t="s">
        <v>137</v>
      </c>
    </row>
    <row r="231" s="11" customFormat="1">
      <c r="B231" s="232"/>
      <c r="C231" s="233"/>
      <c r="D231" s="234" t="s">
        <v>140</v>
      </c>
      <c r="E231" s="235" t="s">
        <v>21</v>
      </c>
      <c r="F231" s="236" t="s">
        <v>277</v>
      </c>
      <c r="G231" s="233"/>
      <c r="H231" s="237">
        <v>11.52</v>
      </c>
      <c r="I231" s="238"/>
      <c r="J231" s="233"/>
      <c r="K231" s="233"/>
      <c r="L231" s="239"/>
      <c r="M231" s="240"/>
      <c r="N231" s="241"/>
      <c r="O231" s="241"/>
      <c r="P231" s="241"/>
      <c r="Q231" s="241"/>
      <c r="R231" s="241"/>
      <c r="S231" s="241"/>
      <c r="T231" s="242"/>
      <c r="AT231" s="243" t="s">
        <v>140</v>
      </c>
      <c r="AU231" s="243" t="s">
        <v>69</v>
      </c>
      <c r="AV231" s="11" t="s">
        <v>78</v>
      </c>
      <c r="AW231" s="11" t="s">
        <v>33</v>
      </c>
      <c r="AX231" s="11" t="s">
        <v>69</v>
      </c>
      <c r="AY231" s="243" t="s">
        <v>137</v>
      </c>
    </row>
    <row r="232" s="12" customFormat="1">
      <c r="B232" s="244"/>
      <c r="C232" s="245"/>
      <c r="D232" s="234" t="s">
        <v>140</v>
      </c>
      <c r="E232" s="246" t="s">
        <v>21</v>
      </c>
      <c r="F232" s="247" t="s">
        <v>278</v>
      </c>
      <c r="G232" s="245"/>
      <c r="H232" s="246" t="s">
        <v>21</v>
      </c>
      <c r="I232" s="248"/>
      <c r="J232" s="245"/>
      <c r="K232" s="245"/>
      <c r="L232" s="249"/>
      <c r="M232" s="250"/>
      <c r="N232" s="251"/>
      <c r="O232" s="251"/>
      <c r="P232" s="251"/>
      <c r="Q232" s="251"/>
      <c r="R232" s="251"/>
      <c r="S232" s="251"/>
      <c r="T232" s="252"/>
      <c r="AT232" s="253" t="s">
        <v>140</v>
      </c>
      <c r="AU232" s="253" t="s">
        <v>69</v>
      </c>
      <c r="AV232" s="12" t="s">
        <v>76</v>
      </c>
      <c r="AW232" s="12" t="s">
        <v>33</v>
      </c>
      <c r="AX232" s="12" t="s">
        <v>69</v>
      </c>
      <c r="AY232" s="253" t="s">
        <v>137</v>
      </c>
    </row>
    <row r="233" s="11" customFormat="1">
      <c r="B233" s="232"/>
      <c r="C233" s="233"/>
      <c r="D233" s="234" t="s">
        <v>140</v>
      </c>
      <c r="E233" s="235" t="s">
        <v>21</v>
      </c>
      <c r="F233" s="236" t="s">
        <v>279</v>
      </c>
      <c r="G233" s="233"/>
      <c r="H233" s="237">
        <v>24.600000000000001</v>
      </c>
      <c r="I233" s="238"/>
      <c r="J233" s="233"/>
      <c r="K233" s="233"/>
      <c r="L233" s="239"/>
      <c r="M233" s="240"/>
      <c r="N233" s="241"/>
      <c r="O233" s="241"/>
      <c r="P233" s="241"/>
      <c r="Q233" s="241"/>
      <c r="R233" s="241"/>
      <c r="S233" s="241"/>
      <c r="T233" s="242"/>
      <c r="AT233" s="243" t="s">
        <v>140</v>
      </c>
      <c r="AU233" s="243" t="s">
        <v>69</v>
      </c>
      <c r="AV233" s="11" t="s">
        <v>78</v>
      </c>
      <c r="AW233" s="11" t="s">
        <v>33</v>
      </c>
      <c r="AX233" s="11" t="s">
        <v>69</v>
      </c>
      <c r="AY233" s="243" t="s">
        <v>137</v>
      </c>
    </row>
    <row r="234" s="12" customFormat="1">
      <c r="B234" s="244"/>
      <c r="C234" s="245"/>
      <c r="D234" s="234" t="s">
        <v>140</v>
      </c>
      <c r="E234" s="246" t="s">
        <v>21</v>
      </c>
      <c r="F234" s="247" t="s">
        <v>280</v>
      </c>
      <c r="G234" s="245"/>
      <c r="H234" s="246" t="s">
        <v>21</v>
      </c>
      <c r="I234" s="248"/>
      <c r="J234" s="245"/>
      <c r="K234" s="245"/>
      <c r="L234" s="249"/>
      <c r="M234" s="250"/>
      <c r="N234" s="251"/>
      <c r="O234" s="251"/>
      <c r="P234" s="251"/>
      <c r="Q234" s="251"/>
      <c r="R234" s="251"/>
      <c r="S234" s="251"/>
      <c r="T234" s="252"/>
      <c r="AT234" s="253" t="s">
        <v>140</v>
      </c>
      <c r="AU234" s="253" t="s">
        <v>69</v>
      </c>
      <c r="AV234" s="12" t="s">
        <v>76</v>
      </c>
      <c r="AW234" s="12" t="s">
        <v>33</v>
      </c>
      <c r="AX234" s="12" t="s">
        <v>69</v>
      </c>
      <c r="AY234" s="253" t="s">
        <v>137</v>
      </c>
    </row>
    <row r="235" s="11" customFormat="1">
      <c r="B235" s="232"/>
      <c r="C235" s="233"/>
      <c r="D235" s="234" t="s">
        <v>140</v>
      </c>
      <c r="E235" s="235" t="s">
        <v>21</v>
      </c>
      <c r="F235" s="236" t="s">
        <v>281</v>
      </c>
      <c r="G235" s="233"/>
      <c r="H235" s="237">
        <v>36.359999999999999</v>
      </c>
      <c r="I235" s="238"/>
      <c r="J235" s="233"/>
      <c r="K235" s="233"/>
      <c r="L235" s="239"/>
      <c r="M235" s="240"/>
      <c r="N235" s="241"/>
      <c r="O235" s="241"/>
      <c r="P235" s="241"/>
      <c r="Q235" s="241"/>
      <c r="R235" s="241"/>
      <c r="S235" s="241"/>
      <c r="T235" s="242"/>
      <c r="AT235" s="243" t="s">
        <v>140</v>
      </c>
      <c r="AU235" s="243" t="s">
        <v>69</v>
      </c>
      <c r="AV235" s="11" t="s">
        <v>78</v>
      </c>
      <c r="AW235" s="11" t="s">
        <v>33</v>
      </c>
      <c r="AX235" s="11" t="s">
        <v>69</v>
      </c>
      <c r="AY235" s="243" t="s">
        <v>137</v>
      </c>
    </row>
    <row r="236" s="12" customFormat="1">
      <c r="B236" s="244"/>
      <c r="C236" s="245"/>
      <c r="D236" s="234" t="s">
        <v>140</v>
      </c>
      <c r="E236" s="246" t="s">
        <v>21</v>
      </c>
      <c r="F236" s="247" t="s">
        <v>282</v>
      </c>
      <c r="G236" s="245"/>
      <c r="H236" s="246" t="s">
        <v>21</v>
      </c>
      <c r="I236" s="248"/>
      <c r="J236" s="245"/>
      <c r="K236" s="245"/>
      <c r="L236" s="249"/>
      <c r="M236" s="250"/>
      <c r="N236" s="251"/>
      <c r="O236" s="251"/>
      <c r="P236" s="251"/>
      <c r="Q236" s="251"/>
      <c r="R236" s="251"/>
      <c r="S236" s="251"/>
      <c r="T236" s="252"/>
      <c r="AT236" s="253" t="s">
        <v>140</v>
      </c>
      <c r="AU236" s="253" t="s">
        <v>69</v>
      </c>
      <c r="AV236" s="12" t="s">
        <v>76</v>
      </c>
      <c r="AW236" s="12" t="s">
        <v>33</v>
      </c>
      <c r="AX236" s="12" t="s">
        <v>69</v>
      </c>
      <c r="AY236" s="253" t="s">
        <v>137</v>
      </c>
    </row>
    <row r="237" s="11" customFormat="1">
      <c r="B237" s="232"/>
      <c r="C237" s="233"/>
      <c r="D237" s="234" t="s">
        <v>140</v>
      </c>
      <c r="E237" s="235" t="s">
        <v>21</v>
      </c>
      <c r="F237" s="236" t="s">
        <v>277</v>
      </c>
      <c r="G237" s="233"/>
      <c r="H237" s="237">
        <v>11.52</v>
      </c>
      <c r="I237" s="238"/>
      <c r="J237" s="233"/>
      <c r="K237" s="233"/>
      <c r="L237" s="239"/>
      <c r="M237" s="240"/>
      <c r="N237" s="241"/>
      <c r="O237" s="241"/>
      <c r="P237" s="241"/>
      <c r="Q237" s="241"/>
      <c r="R237" s="241"/>
      <c r="S237" s="241"/>
      <c r="T237" s="242"/>
      <c r="AT237" s="243" t="s">
        <v>140</v>
      </c>
      <c r="AU237" s="243" t="s">
        <v>69</v>
      </c>
      <c r="AV237" s="11" t="s">
        <v>78</v>
      </c>
      <c r="AW237" s="11" t="s">
        <v>33</v>
      </c>
      <c r="AX237" s="11" t="s">
        <v>69</v>
      </c>
      <c r="AY237" s="243" t="s">
        <v>137</v>
      </c>
    </row>
    <row r="238" s="13" customFormat="1">
      <c r="B238" s="254"/>
      <c r="C238" s="255"/>
      <c r="D238" s="234" t="s">
        <v>140</v>
      </c>
      <c r="E238" s="256" t="s">
        <v>21</v>
      </c>
      <c r="F238" s="257" t="s">
        <v>151</v>
      </c>
      <c r="G238" s="255"/>
      <c r="H238" s="258">
        <v>84</v>
      </c>
      <c r="I238" s="259"/>
      <c r="J238" s="255"/>
      <c r="K238" s="255"/>
      <c r="L238" s="260"/>
      <c r="M238" s="261"/>
      <c r="N238" s="262"/>
      <c r="O238" s="262"/>
      <c r="P238" s="262"/>
      <c r="Q238" s="262"/>
      <c r="R238" s="262"/>
      <c r="S238" s="262"/>
      <c r="T238" s="263"/>
      <c r="AT238" s="264" t="s">
        <v>140</v>
      </c>
      <c r="AU238" s="264" t="s">
        <v>69</v>
      </c>
      <c r="AV238" s="13" t="s">
        <v>138</v>
      </c>
      <c r="AW238" s="13" t="s">
        <v>33</v>
      </c>
      <c r="AX238" s="13" t="s">
        <v>76</v>
      </c>
      <c r="AY238" s="264" t="s">
        <v>137</v>
      </c>
    </row>
    <row r="239" s="1" customFormat="1" ht="16.5" customHeight="1">
      <c r="B239" s="46"/>
      <c r="C239" s="219" t="s">
        <v>283</v>
      </c>
      <c r="D239" s="219" t="s">
        <v>131</v>
      </c>
      <c r="E239" s="220" t="s">
        <v>284</v>
      </c>
      <c r="F239" s="221" t="s">
        <v>285</v>
      </c>
      <c r="G239" s="222" t="s">
        <v>286</v>
      </c>
      <c r="H239" s="223">
        <v>640</v>
      </c>
      <c r="I239" s="224"/>
      <c r="J239" s="225">
        <f>ROUND(I239*H239,2)</f>
        <v>0</v>
      </c>
      <c r="K239" s="221" t="s">
        <v>135</v>
      </c>
      <c r="L239" s="226"/>
      <c r="M239" s="227" t="s">
        <v>21</v>
      </c>
      <c r="N239" s="228" t="s">
        <v>40</v>
      </c>
      <c r="O239" s="47"/>
      <c r="P239" s="229">
        <f>O239*H239</f>
        <v>0</v>
      </c>
      <c r="Q239" s="229">
        <v>0.00010000000000000001</v>
      </c>
      <c r="R239" s="229">
        <f>Q239*H239</f>
        <v>0.064000000000000001</v>
      </c>
      <c r="S239" s="229">
        <v>0</v>
      </c>
      <c r="T239" s="230">
        <f>S239*H239</f>
        <v>0</v>
      </c>
      <c r="AR239" s="24" t="s">
        <v>136</v>
      </c>
      <c r="AT239" s="24" t="s">
        <v>131</v>
      </c>
      <c r="AU239" s="24" t="s">
        <v>69</v>
      </c>
      <c r="AY239" s="24" t="s">
        <v>137</v>
      </c>
      <c r="BE239" s="231">
        <f>IF(N239="základní",J239,0)</f>
        <v>0</v>
      </c>
      <c r="BF239" s="231">
        <f>IF(N239="snížená",J239,0)</f>
        <v>0</v>
      </c>
      <c r="BG239" s="231">
        <f>IF(N239="zákl. přenesená",J239,0)</f>
        <v>0</v>
      </c>
      <c r="BH239" s="231">
        <f>IF(N239="sníž. přenesená",J239,0)</f>
        <v>0</v>
      </c>
      <c r="BI239" s="231">
        <f>IF(N239="nulová",J239,0)</f>
        <v>0</v>
      </c>
      <c r="BJ239" s="24" t="s">
        <v>76</v>
      </c>
      <c r="BK239" s="231">
        <f>ROUND(I239*H239,2)</f>
        <v>0</v>
      </c>
      <c r="BL239" s="24" t="s">
        <v>138</v>
      </c>
      <c r="BM239" s="24" t="s">
        <v>287</v>
      </c>
    </row>
    <row r="240" s="12" customFormat="1">
      <c r="B240" s="244"/>
      <c r="C240" s="245"/>
      <c r="D240" s="234" t="s">
        <v>140</v>
      </c>
      <c r="E240" s="246" t="s">
        <v>21</v>
      </c>
      <c r="F240" s="247" t="s">
        <v>146</v>
      </c>
      <c r="G240" s="245"/>
      <c r="H240" s="246" t="s">
        <v>21</v>
      </c>
      <c r="I240" s="248"/>
      <c r="J240" s="245"/>
      <c r="K240" s="245"/>
      <c r="L240" s="249"/>
      <c r="M240" s="250"/>
      <c r="N240" s="251"/>
      <c r="O240" s="251"/>
      <c r="P240" s="251"/>
      <c r="Q240" s="251"/>
      <c r="R240" s="251"/>
      <c r="S240" s="251"/>
      <c r="T240" s="252"/>
      <c r="AT240" s="253" t="s">
        <v>140</v>
      </c>
      <c r="AU240" s="253" t="s">
        <v>69</v>
      </c>
      <c r="AV240" s="12" t="s">
        <v>76</v>
      </c>
      <c r="AW240" s="12" t="s">
        <v>33</v>
      </c>
      <c r="AX240" s="12" t="s">
        <v>69</v>
      </c>
      <c r="AY240" s="253" t="s">
        <v>137</v>
      </c>
    </row>
    <row r="241" s="11" customFormat="1">
      <c r="B241" s="232"/>
      <c r="C241" s="233"/>
      <c r="D241" s="234" t="s">
        <v>140</v>
      </c>
      <c r="E241" s="235" t="s">
        <v>21</v>
      </c>
      <c r="F241" s="236" t="s">
        <v>288</v>
      </c>
      <c r="G241" s="233"/>
      <c r="H241" s="237">
        <v>640</v>
      </c>
      <c r="I241" s="238"/>
      <c r="J241" s="233"/>
      <c r="K241" s="233"/>
      <c r="L241" s="239"/>
      <c r="M241" s="240"/>
      <c r="N241" s="241"/>
      <c r="O241" s="241"/>
      <c r="P241" s="241"/>
      <c r="Q241" s="241"/>
      <c r="R241" s="241"/>
      <c r="S241" s="241"/>
      <c r="T241" s="242"/>
      <c r="AT241" s="243" t="s">
        <v>140</v>
      </c>
      <c r="AU241" s="243" t="s">
        <v>69</v>
      </c>
      <c r="AV241" s="11" t="s">
        <v>78</v>
      </c>
      <c r="AW241" s="11" t="s">
        <v>33</v>
      </c>
      <c r="AX241" s="11" t="s">
        <v>69</v>
      </c>
      <c r="AY241" s="243" t="s">
        <v>137</v>
      </c>
    </row>
    <row r="242" s="13" customFormat="1">
      <c r="B242" s="254"/>
      <c r="C242" s="255"/>
      <c r="D242" s="234" t="s">
        <v>140</v>
      </c>
      <c r="E242" s="256" t="s">
        <v>21</v>
      </c>
      <c r="F242" s="257" t="s">
        <v>151</v>
      </c>
      <c r="G242" s="255"/>
      <c r="H242" s="258">
        <v>640</v>
      </c>
      <c r="I242" s="259"/>
      <c r="J242" s="255"/>
      <c r="K242" s="255"/>
      <c r="L242" s="260"/>
      <c r="M242" s="261"/>
      <c r="N242" s="262"/>
      <c r="O242" s="262"/>
      <c r="P242" s="262"/>
      <c r="Q242" s="262"/>
      <c r="R242" s="262"/>
      <c r="S242" s="262"/>
      <c r="T242" s="263"/>
      <c r="AT242" s="264" t="s">
        <v>140</v>
      </c>
      <c r="AU242" s="264" t="s">
        <v>69</v>
      </c>
      <c r="AV242" s="13" t="s">
        <v>138</v>
      </c>
      <c r="AW242" s="13" t="s">
        <v>33</v>
      </c>
      <c r="AX242" s="13" t="s">
        <v>76</v>
      </c>
      <c r="AY242" s="264" t="s">
        <v>137</v>
      </c>
    </row>
    <row r="243" s="1" customFormat="1" ht="16.5" customHeight="1">
      <c r="B243" s="46"/>
      <c r="C243" s="219" t="s">
        <v>289</v>
      </c>
      <c r="D243" s="219" t="s">
        <v>131</v>
      </c>
      <c r="E243" s="220" t="s">
        <v>290</v>
      </c>
      <c r="F243" s="221" t="s">
        <v>291</v>
      </c>
      <c r="G243" s="222" t="s">
        <v>286</v>
      </c>
      <c r="H243" s="223">
        <v>84</v>
      </c>
      <c r="I243" s="224"/>
      <c r="J243" s="225">
        <f>ROUND(I243*H243,2)</f>
        <v>0</v>
      </c>
      <c r="K243" s="221" t="s">
        <v>135</v>
      </c>
      <c r="L243" s="226"/>
      <c r="M243" s="227" t="s">
        <v>21</v>
      </c>
      <c r="N243" s="228" t="s">
        <v>40</v>
      </c>
      <c r="O243" s="47"/>
      <c r="P243" s="229">
        <f>O243*H243</f>
        <v>0</v>
      </c>
      <c r="Q243" s="229">
        <v>0.00010000000000000001</v>
      </c>
      <c r="R243" s="229">
        <f>Q243*H243</f>
        <v>0.0084000000000000012</v>
      </c>
      <c r="S243" s="229">
        <v>0</v>
      </c>
      <c r="T243" s="230">
        <f>S243*H243</f>
        <v>0</v>
      </c>
      <c r="AR243" s="24" t="s">
        <v>136</v>
      </c>
      <c r="AT243" s="24" t="s">
        <v>131</v>
      </c>
      <c r="AU243" s="24" t="s">
        <v>69</v>
      </c>
      <c r="AY243" s="24" t="s">
        <v>137</v>
      </c>
      <c r="BE243" s="231">
        <f>IF(N243="základní",J243,0)</f>
        <v>0</v>
      </c>
      <c r="BF243" s="231">
        <f>IF(N243="snížená",J243,0)</f>
        <v>0</v>
      </c>
      <c r="BG243" s="231">
        <f>IF(N243="zákl. přenesená",J243,0)</f>
        <v>0</v>
      </c>
      <c r="BH243" s="231">
        <f>IF(N243="sníž. přenesená",J243,0)</f>
        <v>0</v>
      </c>
      <c r="BI243" s="231">
        <f>IF(N243="nulová",J243,0)</f>
        <v>0</v>
      </c>
      <c r="BJ243" s="24" t="s">
        <v>76</v>
      </c>
      <c r="BK243" s="231">
        <f>ROUND(I243*H243,2)</f>
        <v>0</v>
      </c>
      <c r="BL243" s="24" t="s">
        <v>138</v>
      </c>
      <c r="BM243" s="24" t="s">
        <v>292</v>
      </c>
    </row>
    <row r="244" s="12" customFormat="1">
      <c r="B244" s="244"/>
      <c r="C244" s="245"/>
      <c r="D244" s="234" t="s">
        <v>140</v>
      </c>
      <c r="E244" s="246" t="s">
        <v>21</v>
      </c>
      <c r="F244" s="247" t="s">
        <v>293</v>
      </c>
      <c r="G244" s="245"/>
      <c r="H244" s="246" t="s">
        <v>21</v>
      </c>
      <c r="I244" s="248"/>
      <c r="J244" s="245"/>
      <c r="K244" s="245"/>
      <c r="L244" s="249"/>
      <c r="M244" s="250"/>
      <c r="N244" s="251"/>
      <c r="O244" s="251"/>
      <c r="P244" s="251"/>
      <c r="Q244" s="251"/>
      <c r="R244" s="251"/>
      <c r="S244" s="251"/>
      <c r="T244" s="252"/>
      <c r="AT244" s="253" t="s">
        <v>140</v>
      </c>
      <c r="AU244" s="253" t="s">
        <v>69</v>
      </c>
      <c r="AV244" s="12" t="s">
        <v>76</v>
      </c>
      <c r="AW244" s="12" t="s">
        <v>33</v>
      </c>
      <c r="AX244" s="12" t="s">
        <v>69</v>
      </c>
      <c r="AY244" s="253" t="s">
        <v>137</v>
      </c>
    </row>
    <row r="245" s="11" customFormat="1">
      <c r="B245" s="232"/>
      <c r="C245" s="233"/>
      <c r="D245" s="234" t="s">
        <v>140</v>
      </c>
      <c r="E245" s="235" t="s">
        <v>21</v>
      </c>
      <c r="F245" s="236" t="s">
        <v>294</v>
      </c>
      <c r="G245" s="233"/>
      <c r="H245" s="237">
        <v>84</v>
      </c>
      <c r="I245" s="238"/>
      <c r="J245" s="233"/>
      <c r="K245" s="233"/>
      <c r="L245" s="239"/>
      <c r="M245" s="240"/>
      <c r="N245" s="241"/>
      <c r="O245" s="241"/>
      <c r="P245" s="241"/>
      <c r="Q245" s="241"/>
      <c r="R245" s="241"/>
      <c r="S245" s="241"/>
      <c r="T245" s="242"/>
      <c r="AT245" s="243" t="s">
        <v>140</v>
      </c>
      <c r="AU245" s="243" t="s">
        <v>69</v>
      </c>
      <c r="AV245" s="11" t="s">
        <v>78</v>
      </c>
      <c r="AW245" s="11" t="s">
        <v>33</v>
      </c>
      <c r="AX245" s="11" t="s">
        <v>69</v>
      </c>
      <c r="AY245" s="243" t="s">
        <v>137</v>
      </c>
    </row>
    <row r="246" s="13" customFormat="1">
      <c r="B246" s="254"/>
      <c r="C246" s="255"/>
      <c r="D246" s="234" t="s">
        <v>140</v>
      </c>
      <c r="E246" s="256" t="s">
        <v>21</v>
      </c>
      <c r="F246" s="257" t="s">
        <v>151</v>
      </c>
      <c r="G246" s="255"/>
      <c r="H246" s="258">
        <v>84</v>
      </c>
      <c r="I246" s="259"/>
      <c r="J246" s="255"/>
      <c r="K246" s="255"/>
      <c r="L246" s="260"/>
      <c r="M246" s="261"/>
      <c r="N246" s="262"/>
      <c r="O246" s="262"/>
      <c r="P246" s="262"/>
      <c r="Q246" s="262"/>
      <c r="R246" s="262"/>
      <c r="S246" s="262"/>
      <c r="T246" s="263"/>
      <c r="AT246" s="264" t="s">
        <v>140</v>
      </c>
      <c r="AU246" s="264" t="s">
        <v>69</v>
      </c>
      <c r="AV246" s="13" t="s">
        <v>138</v>
      </c>
      <c r="AW246" s="13" t="s">
        <v>33</v>
      </c>
      <c r="AX246" s="13" t="s">
        <v>76</v>
      </c>
      <c r="AY246" s="264" t="s">
        <v>137</v>
      </c>
    </row>
    <row r="247" s="1" customFormat="1" ht="16.5" customHeight="1">
      <c r="B247" s="46"/>
      <c r="C247" s="219" t="s">
        <v>295</v>
      </c>
      <c r="D247" s="219" t="s">
        <v>131</v>
      </c>
      <c r="E247" s="220" t="s">
        <v>296</v>
      </c>
      <c r="F247" s="221" t="s">
        <v>297</v>
      </c>
      <c r="G247" s="222" t="s">
        <v>286</v>
      </c>
      <c r="H247" s="223">
        <v>8</v>
      </c>
      <c r="I247" s="224"/>
      <c r="J247" s="225">
        <f>ROUND(I247*H247,2)</f>
        <v>0</v>
      </c>
      <c r="K247" s="221" t="s">
        <v>135</v>
      </c>
      <c r="L247" s="226"/>
      <c r="M247" s="227" t="s">
        <v>21</v>
      </c>
      <c r="N247" s="228" t="s">
        <v>40</v>
      </c>
      <c r="O247" s="47"/>
      <c r="P247" s="229">
        <f>O247*H247</f>
        <v>0</v>
      </c>
      <c r="Q247" s="229">
        <v>0.00010000000000000001</v>
      </c>
      <c r="R247" s="229">
        <f>Q247*H247</f>
        <v>0.00080000000000000004</v>
      </c>
      <c r="S247" s="229">
        <v>0</v>
      </c>
      <c r="T247" s="230">
        <f>S247*H247</f>
        <v>0</v>
      </c>
      <c r="AR247" s="24" t="s">
        <v>136</v>
      </c>
      <c r="AT247" s="24" t="s">
        <v>131</v>
      </c>
      <c r="AU247" s="24" t="s">
        <v>69</v>
      </c>
      <c r="AY247" s="24" t="s">
        <v>137</v>
      </c>
      <c r="BE247" s="231">
        <f>IF(N247="základní",J247,0)</f>
        <v>0</v>
      </c>
      <c r="BF247" s="231">
        <f>IF(N247="snížená",J247,0)</f>
        <v>0</v>
      </c>
      <c r="BG247" s="231">
        <f>IF(N247="zákl. přenesená",J247,0)</f>
        <v>0</v>
      </c>
      <c r="BH247" s="231">
        <f>IF(N247="sníž. přenesená",J247,0)</f>
        <v>0</v>
      </c>
      <c r="BI247" s="231">
        <f>IF(N247="nulová",J247,0)</f>
        <v>0</v>
      </c>
      <c r="BJ247" s="24" t="s">
        <v>76</v>
      </c>
      <c r="BK247" s="231">
        <f>ROUND(I247*H247,2)</f>
        <v>0</v>
      </c>
      <c r="BL247" s="24" t="s">
        <v>138</v>
      </c>
      <c r="BM247" s="24" t="s">
        <v>298</v>
      </c>
    </row>
    <row r="248" s="12" customFormat="1">
      <c r="B248" s="244"/>
      <c r="C248" s="245"/>
      <c r="D248" s="234" t="s">
        <v>140</v>
      </c>
      <c r="E248" s="246" t="s">
        <v>21</v>
      </c>
      <c r="F248" s="247" t="s">
        <v>299</v>
      </c>
      <c r="G248" s="245"/>
      <c r="H248" s="246" t="s">
        <v>21</v>
      </c>
      <c r="I248" s="248"/>
      <c r="J248" s="245"/>
      <c r="K248" s="245"/>
      <c r="L248" s="249"/>
      <c r="M248" s="250"/>
      <c r="N248" s="251"/>
      <c r="O248" s="251"/>
      <c r="P248" s="251"/>
      <c r="Q248" s="251"/>
      <c r="R248" s="251"/>
      <c r="S248" s="251"/>
      <c r="T248" s="252"/>
      <c r="AT248" s="253" t="s">
        <v>140</v>
      </c>
      <c r="AU248" s="253" t="s">
        <v>69</v>
      </c>
      <c r="AV248" s="12" t="s">
        <v>76</v>
      </c>
      <c r="AW248" s="12" t="s">
        <v>33</v>
      </c>
      <c r="AX248" s="12" t="s">
        <v>69</v>
      </c>
      <c r="AY248" s="253" t="s">
        <v>137</v>
      </c>
    </row>
    <row r="249" s="11" customFormat="1">
      <c r="B249" s="232"/>
      <c r="C249" s="233"/>
      <c r="D249" s="234" t="s">
        <v>140</v>
      </c>
      <c r="E249" s="235" t="s">
        <v>21</v>
      </c>
      <c r="F249" s="236" t="s">
        <v>136</v>
      </c>
      <c r="G249" s="233"/>
      <c r="H249" s="237">
        <v>8</v>
      </c>
      <c r="I249" s="238"/>
      <c r="J249" s="233"/>
      <c r="K249" s="233"/>
      <c r="L249" s="239"/>
      <c r="M249" s="240"/>
      <c r="N249" s="241"/>
      <c r="O249" s="241"/>
      <c r="P249" s="241"/>
      <c r="Q249" s="241"/>
      <c r="R249" s="241"/>
      <c r="S249" s="241"/>
      <c r="T249" s="242"/>
      <c r="AT249" s="243" t="s">
        <v>140</v>
      </c>
      <c r="AU249" s="243" t="s">
        <v>69</v>
      </c>
      <c r="AV249" s="11" t="s">
        <v>78</v>
      </c>
      <c r="AW249" s="11" t="s">
        <v>33</v>
      </c>
      <c r="AX249" s="11" t="s">
        <v>69</v>
      </c>
      <c r="AY249" s="243" t="s">
        <v>137</v>
      </c>
    </row>
    <row r="250" s="13" customFormat="1">
      <c r="B250" s="254"/>
      <c r="C250" s="255"/>
      <c r="D250" s="234" t="s">
        <v>140</v>
      </c>
      <c r="E250" s="256" t="s">
        <v>21</v>
      </c>
      <c r="F250" s="257" t="s">
        <v>151</v>
      </c>
      <c r="G250" s="255"/>
      <c r="H250" s="258">
        <v>8</v>
      </c>
      <c r="I250" s="259"/>
      <c r="J250" s="255"/>
      <c r="K250" s="255"/>
      <c r="L250" s="260"/>
      <c r="M250" s="261"/>
      <c r="N250" s="262"/>
      <c r="O250" s="262"/>
      <c r="P250" s="262"/>
      <c r="Q250" s="262"/>
      <c r="R250" s="262"/>
      <c r="S250" s="262"/>
      <c r="T250" s="263"/>
      <c r="AT250" s="264" t="s">
        <v>140</v>
      </c>
      <c r="AU250" s="264" t="s">
        <v>69</v>
      </c>
      <c r="AV250" s="13" t="s">
        <v>138</v>
      </c>
      <c r="AW250" s="13" t="s">
        <v>33</v>
      </c>
      <c r="AX250" s="13" t="s">
        <v>76</v>
      </c>
      <c r="AY250" s="264" t="s">
        <v>137</v>
      </c>
    </row>
    <row r="251" s="1" customFormat="1" ht="25.5" customHeight="1">
      <c r="B251" s="46"/>
      <c r="C251" s="219" t="s">
        <v>9</v>
      </c>
      <c r="D251" s="219" t="s">
        <v>131</v>
      </c>
      <c r="E251" s="220" t="s">
        <v>300</v>
      </c>
      <c r="F251" s="221" t="s">
        <v>301</v>
      </c>
      <c r="G251" s="222" t="s">
        <v>302</v>
      </c>
      <c r="H251" s="223">
        <v>28.48</v>
      </c>
      <c r="I251" s="224"/>
      <c r="J251" s="225">
        <f>ROUND(I251*H251,2)</f>
        <v>0</v>
      </c>
      <c r="K251" s="221" t="s">
        <v>303</v>
      </c>
      <c r="L251" s="226"/>
      <c r="M251" s="227" t="s">
        <v>21</v>
      </c>
      <c r="N251" s="228" t="s">
        <v>40</v>
      </c>
      <c r="O251" s="47"/>
      <c r="P251" s="229">
        <f>O251*H251</f>
        <v>0</v>
      </c>
      <c r="Q251" s="229">
        <v>2.234</v>
      </c>
      <c r="R251" s="229">
        <f>Q251*H251</f>
        <v>63.624319999999997</v>
      </c>
      <c r="S251" s="229">
        <v>0</v>
      </c>
      <c r="T251" s="230">
        <f>S251*H251</f>
        <v>0</v>
      </c>
      <c r="AR251" s="24" t="s">
        <v>136</v>
      </c>
      <c r="AT251" s="24" t="s">
        <v>131</v>
      </c>
      <c r="AU251" s="24" t="s">
        <v>69</v>
      </c>
      <c r="AY251" s="24" t="s">
        <v>137</v>
      </c>
      <c r="BE251" s="231">
        <f>IF(N251="základní",J251,0)</f>
        <v>0</v>
      </c>
      <c r="BF251" s="231">
        <f>IF(N251="snížená",J251,0)</f>
        <v>0</v>
      </c>
      <c r="BG251" s="231">
        <f>IF(N251="zákl. přenesená",J251,0)</f>
        <v>0</v>
      </c>
      <c r="BH251" s="231">
        <f>IF(N251="sníž. přenesená",J251,0)</f>
        <v>0</v>
      </c>
      <c r="BI251" s="231">
        <f>IF(N251="nulová",J251,0)</f>
        <v>0</v>
      </c>
      <c r="BJ251" s="24" t="s">
        <v>76</v>
      </c>
      <c r="BK251" s="231">
        <f>ROUND(I251*H251,2)</f>
        <v>0</v>
      </c>
      <c r="BL251" s="24" t="s">
        <v>138</v>
      </c>
      <c r="BM251" s="24" t="s">
        <v>304</v>
      </c>
    </row>
    <row r="252" s="12" customFormat="1">
      <c r="B252" s="244"/>
      <c r="C252" s="245"/>
      <c r="D252" s="234" t="s">
        <v>140</v>
      </c>
      <c r="E252" s="246" t="s">
        <v>21</v>
      </c>
      <c r="F252" s="247" t="s">
        <v>305</v>
      </c>
      <c r="G252" s="245"/>
      <c r="H252" s="246" t="s">
        <v>21</v>
      </c>
      <c r="I252" s="248"/>
      <c r="J252" s="245"/>
      <c r="K252" s="245"/>
      <c r="L252" s="249"/>
      <c r="M252" s="250"/>
      <c r="N252" s="251"/>
      <c r="O252" s="251"/>
      <c r="P252" s="251"/>
      <c r="Q252" s="251"/>
      <c r="R252" s="251"/>
      <c r="S252" s="251"/>
      <c r="T252" s="252"/>
      <c r="AT252" s="253" t="s">
        <v>140</v>
      </c>
      <c r="AU252" s="253" t="s">
        <v>69</v>
      </c>
      <c r="AV252" s="12" t="s">
        <v>76</v>
      </c>
      <c r="AW252" s="12" t="s">
        <v>33</v>
      </c>
      <c r="AX252" s="12" t="s">
        <v>69</v>
      </c>
      <c r="AY252" s="253" t="s">
        <v>137</v>
      </c>
    </row>
    <row r="253" s="11" customFormat="1">
      <c r="B253" s="232"/>
      <c r="C253" s="233"/>
      <c r="D253" s="234" t="s">
        <v>140</v>
      </c>
      <c r="E253" s="235" t="s">
        <v>21</v>
      </c>
      <c r="F253" s="236" t="s">
        <v>138</v>
      </c>
      <c r="G253" s="233"/>
      <c r="H253" s="237">
        <v>4</v>
      </c>
      <c r="I253" s="238"/>
      <c r="J253" s="233"/>
      <c r="K253" s="233"/>
      <c r="L253" s="239"/>
      <c r="M253" s="240"/>
      <c r="N253" s="241"/>
      <c r="O253" s="241"/>
      <c r="P253" s="241"/>
      <c r="Q253" s="241"/>
      <c r="R253" s="241"/>
      <c r="S253" s="241"/>
      <c r="T253" s="242"/>
      <c r="AT253" s="243" t="s">
        <v>140</v>
      </c>
      <c r="AU253" s="243" t="s">
        <v>69</v>
      </c>
      <c r="AV253" s="11" t="s">
        <v>78</v>
      </c>
      <c r="AW253" s="11" t="s">
        <v>33</v>
      </c>
      <c r="AX253" s="11" t="s">
        <v>69</v>
      </c>
      <c r="AY253" s="243" t="s">
        <v>137</v>
      </c>
    </row>
    <row r="254" s="12" customFormat="1">
      <c r="B254" s="244"/>
      <c r="C254" s="245"/>
      <c r="D254" s="234" t="s">
        <v>140</v>
      </c>
      <c r="E254" s="246" t="s">
        <v>21</v>
      </c>
      <c r="F254" s="247" t="s">
        <v>306</v>
      </c>
      <c r="G254" s="245"/>
      <c r="H254" s="246" t="s">
        <v>21</v>
      </c>
      <c r="I254" s="248"/>
      <c r="J254" s="245"/>
      <c r="K254" s="245"/>
      <c r="L254" s="249"/>
      <c r="M254" s="250"/>
      <c r="N254" s="251"/>
      <c r="O254" s="251"/>
      <c r="P254" s="251"/>
      <c r="Q254" s="251"/>
      <c r="R254" s="251"/>
      <c r="S254" s="251"/>
      <c r="T254" s="252"/>
      <c r="AT254" s="253" t="s">
        <v>140</v>
      </c>
      <c r="AU254" s="253" t="s">
        <v>69</v>
      </c>
      <c r="AV254" s="12" t="s">
        <v>76</v>
      </c>
      <c r="AW254" s="12" t="s">
        <v>33</v>
      </c>
      <c r="AX254" s="12" t="s">
        <v>69</v>
      </c>
      <c r="AY254" s="253" t="s">
        <v>137</v>
      </c>
    </row>
    <row r="255" s="11" customFormat="1">
      <c r="B255" s="232"/>
      <c r="C255" s="233"/>
      <c r="D255" s="234" t="s">
        <v>140</v>
      </c>
      <c r="E255" s="235" t="s">
        <v>21</v>
      </c>
      <c r="F255" s="236" t="s">
        <v>307</v>
      </c>
      <c r="G255" s="233"/>
      <c r="H255" s="237">
        <v>24.48</v>
      </c>
      <c r="I255" s="238"/>
      <c r="J255" s="233"/>
      <c r="K255" s="233"/>
      <c r="L255" s="239"/>
      <c r="M255" s="240"/>
      <c r="N255" s="241"/>
      <c r="O255" s="241"/>
      <c r="P255" s="241"/>
      <c r="Q255" s="241"/>
      <c r="R255" s="241"/>
      <c r="S255" s="241"/>
      <c r="T255" s="242"/>
      <c r="AT255" s="243" t="s">
        <v>140</v>
      </c>
      <c r="AU255" s="243" t="s">
        <v>69</v>
      </c>
      <c r="AV255" s="11" t="s">
        <v>78</v>
      </c>
      <c r="AW255" s="11" t="s">
        <v>33</v>
      </c>
      <c r="AX255" s="11" t="s">
        <v>69</v>
      </c>
      <c r="AY255" s="243" t="s">
        <v>137</v>
      </c>
    </row>
    <row r="256" s="13" customFormat="1">
      <c r="B256" s="254"/>
      <c r="C256" s="255"/>
      <c r="D256" s="234" t="s">
        <v>140</v>
      </c>
      <c r="E256" s="256" t="s">
        <v>21</v>
      </c>
      <c r="F256" s="257" t="s">
        <v>151</v>
      </c>
      <c r="G256" s="255"/>
      <c r="H256" s="258">
        <v>28.48</v>
      </c>
      <c r="I256" s="259"/>
      <c r="J256" s="255"/>
      <c r="K256" s="255"/>
      <c r="L256" s="260"/>
      <c r="M256" s="261"/>
      <c r="N256" s="262"/>
      <c r="O256" s="262"/>
      <c r="P256" s="262"/>
      <c r="Q256" s="262"/>
      <c r="R256" s="262"/>
      <c r="S256" s="262"/>
      <c r="T256" s="263"/>
      <c r="AT256" s="264" t="s">
        <v>140</v>
      </c>
      <c r="AU256" s="264" t="s">
        <v>69</v>
      </c>
      <c r="AV256" s="13" t="s">
        <v>138</v>
      </c>
      <c r="AW256" s="13" t="s">
        <v>33</v>
      </c>
      <c r="AX256" s="13" t="s">
        <v>76</v>
      </c>
      <c r="AY256" s="264" t="s">
        <v>137</v>
      </c>
    </row>
    <row r="257" s="1" customFormat="1" ht="16.5" customHeight="1">
      <c r="B257" s="46"/>
      <c r="C257" s="219" t="s">
        <v>164</v>
      </c>
      <c r="D257" s="219" t="s">
        <v>131</v>
      </c>
      <c r="E257" s="220" t="s">
        <v>308</v>
      </c>
      <c r="F257" s="221" t="s">
        <v>309</v>
      </c>
      <c r="G257" s="222" t="s">
        <v>134</v>
      </c>
      <c r="H257" s="223">
        <v>375</v>
      </c>
      <c r="I257" s="224"/>
      <c r="J257" s="225">
        <f>ROUND(I257*H257,2)</f>
        <v>0</v>
      </c>
      <c r="K257" s="221" t="s">
        <v>135</v>
      </c>
      <c r="L257" s="226"/>
      <c r="M257" s="227" t="s">
        <v>21</v>
      </c>
      <c r="N257" s="228" t="s">
        <v>40</v>
      </c>
      <c r="O257" s="47"/>
      <c r="P257" s="229">
        <f>O257*H257</f>
        <v>0</v>
      </c>
      <c r="Q257" s="229">
        <v>0.51000000000000001</v>
      </c>
      <c r="R257" s="229">
        <f>Q257*H257</f>
        <v>191.25</v>
      </c>
      <c r="S257" s="229">
        <v>0</v>
      </c>
      <c r="T257" s="230">
        <f>S257*H257</f>
        <v>0</v>
      </c>
      <c r="AR257" s="24" t="s">
        <v>136</v>
      </c>
      <c r="AT257" s="24" t="s">
        <v>131</v>
      </c>
      <c r="AU257" s="24" t="s">
        <v>69</v>
      </c>
      <c r="AY257" s="24" t="s">
        <v>137</v>
      </c>
      <c r="BE257" s="231">
        <f>IF(N257="základní",J257,0)</f>
        <v>0</v>
      </c>
      <c r="BF257" s="231">
        <f>IF(N257="snížená",J257,0)</f>
        <v>0</v>
      </c>
      <c r="BG257" s="231">
        <f>IF(N257="zákl. přenesená",J257,0)</f>
        <v>0</v>
      </c>
      <c r="BH257" s="231">
        <f>IF(N257="sníž. přenesená",J257,0)</f>
        <v>0</v>
      </c>
      <c r="BI257" s="231">
        <f>IF(N257="nulová",J257,0)</f>
        <v>0</v>
      </c>
      <c r="BJ257" s="24" t="s">
        <v>76</v>
      </c>
      <c r="BK257" s="231">
        <f>ROUND(I257*H257,2)</f>
        <v>0</v>
      </c>
      <c r="BL257" s="24" t="s">
        <v>138</v>
      </c>
      <c r="BM257" s="24" t="s">
        <v>310</v>
      </c>
    </row>
    <row r="258" s="12" customFormat="1">
      <c r="B258" s="244"/>
      <c r="C258" s="245"/>
      <c r="D258" s="234" t="s">
        <v>140</v>
      </c>
      <c r="E258" s="246" t="s">
        <v>21</v>
      </c>
      <c r="F258" s="247" t="s">
        <v>311</v>
      </c>
      <c r="G258" s="245"/>
      <c r="H258" s="246" t="s">
        <v>21</v>
      </c>
      <c r="I258" s="248"/>
      <c r="J258" s="245"/>
      <c r="K258" s="245"/>
      <c r="L258" s="249"/>
      <c r="M258" s="250"/>
      <c r="N258" s="251"/>
      <c r="O258" s="251"/>
      <c r="P258" s="251"/>
      <c r="Q258" s="251"/>
      <c r="R258" s="251"/>
      <c r="S258" s="251"/>
      <c r="T258" s="252"/>
      <c r="AT258" s="253" t="s">
        <v>140</v>
      </c>
      <c r="AU258" s="253" t="s">
        <v>69</v>
      </c>
      <c r="AV258" s="12" t="s">
        <v>76</v>
      </c>
      <c r="AW258" s="12" t="s">
        <v>33</v>
      </c>
      <c r="AX258" s="12" t="s">
        <v>69</v>
      </c>
      <c r="AY258" s="253" t="s">
        <v>137</v>
      </c>
    </row>
    <row r="259" s="11" customFormat="1">
      <c r="B259" s="232"/>
      <c r="C259" s="233"/>
      <c r="D259" s="234" t="s">
        <v>140</v>
      </c>
      <c r="E259" s="235" t="s">
        <v>21</v>
      </c>
      <c r="F259" s="236" t="s">
        <v>312</v>
      </c>
      <c r="G259" s="233"/>
      <c r="H259" s="237">
        <v>190</v>
      </c>
      <c r="I259" s="238"/>
      <c r="J259" s="233"/>
      <c r="K259" s="233"/>
      <c r="L259" s="239"/>
      <c r="M259" s="240"/>
      <c r="N259" s="241"/>
      <c r="O259" s="241"/>
      <c r="P259" s="241"/>
      <c r="Q259" s="241"/>
      <c r="R259" s="241"/>
      <c r="S259" s="241"/>
      <c r="T259" s="242"/>
      <c r="AT259" s="243" t="s">
        <v>140</v>
      </c>
      <c r="AU259" s="243" t="s">
        <v>69</v>
      </c>
      <c r="AV259" s="11" t="s">
        <v>78</v>
      </c>
      <c r="AW259" s="11" t="s">
        <v>33</v>
      </c>
      <c r="AX259" s="11" t="s">
        <v>69</v>
      </c>
      <c r="AY259" s="243" t="s">
        <v>137</v>
      </c>
    </row>
    <row r="260" s="12" customFormat="1">
      <c r="B260" s="244"/>
      <c r="C260" s="245"/>
      <c r="D260" s="234" t="s">
        <v>140</v>
      </c>
      <c r="E260" s="246" t="s">
        <v>21</v>
      </c>
      <c r="F260" s="247" t="s">
        <v>313</v>
      </c>
      <c r="G260" s="245"/>
      <c r="H260" s="246" t="s">
        <v>21</v>
      </c>
      <c r="I260" s="248"/>
      <c r="J260" s="245"/>
      <c r="K260" s="245"/>
      <c r="L260" s="249"/>
      <c r="M260" s="250"/>
      <c r="N260" s="251"/>
      <c r="O260" s="251"/>
      <c r="P260" s="251"/>
      <c r="Q260" s="251"/>
      <c r="R260" s="251"/>
      <c r="S260" s="251"/>
      <c r="T260" s="252"/>
      <c r="AT260" s="253" t="s">
        <v>140</v>
      </c>
      <c r="AU260" s="253" t="s">
        <v>69</v>
      </c>
      <c r="AV260" s="12" t="s">
        <v>76</v>
      </c>
      <c r="AW260" s="12" t="s">
        <v>33</v>
      </c>
      <c r="AX260" s="12" t="s">
        <v>69</v>
      </c>
      <c r="AY260" s="253" t="s">
        <v>137</v>
      </c>
    </row>
    <row r="261" s="11" customFormat="1">
      <c r="B261" s="232"/>
      <c r="C261" s="233"/>
      <c r="D261" s="234" t="s">
        <v>140</v>
      </c>
      <c r="E261" s="235" t="s">
        <v>21</v>
      </c>
      <c r="F261" s="236" t="s">
        <v>314</v>
      </c>
      <c r="G261" s="233"/>
      <c r="H261" s="237">
        <v>185</v>
      </c>
      <c r="I261" s="238"/>
      <c r="J261" s="233"/>
      <c r="K261" s="233"/>
      <c r="L261" s="239"/>
      <c r="M261" s="240"/>
      <c r="N261" s="241"/>
      <c r="O261" s="241"/>
      <c r="P261" s="241"/>
      <c r="Q261" s="241"/>
      <c r="R261" s="241"/>
      <c r="S261" s="241"/>
      <c r="T261" s="242"/>
      <c r="AT261" s="243" t="s">
        <v>140</v>
      </c>
      <c r="AU261" s="243" t="s">
        <v>69</v>
      </c>
      <c r="AV261" s="11" t="s">
        <v>78</v>
      </c>
      <c r="AW261" s="11" t="s">
        <v>33</v>
      </c>
      <c r="AX261" s="11" t="s">
        <v>69</v>
      </c>
      <c r="AY261" s="243" t="s">
        <v>137</v>
      </c>
    </row>
    <row r="262" s="13" customFormat="1">
      <c r="B262" s="254"/>
      <c r="C262" s="255"/>
      <c r="D262" s="234" t="s">
        <v>140</v>
      </c>
      <c r="E262" s="256" t="s">
        <v>21</v>
      </c>
      <c r="F262" s="257" t="s">
        <v>151</v>
      </c>
      <c r="G262" s="255"/>
      <c r="H262" s="258">
        <v>375</v>
      </c>
      <c r="I262" s="259"/>
      <c r="J262" s="255"/>
      <c r="K262" s="255"/>
      <c r="L262" s="260"/>
      <c r="M262" s="261"/>
      <c r="N262" s="262"/>
      <c r="O262" s="262"/>
      <c r="P262" s="262"/>
      <c r="Q262" s="262"/>
      <c r="R262" s="262"/>
      <c r="S262" s="262"/>
      <c r="T262" s="263"/>
      <c r="AT262" s="264" t="s">
        <v>140</v>
      </c>
      <c r="AU262" s="264" t="s">
        <v>69</v>
      </c>
      <c r="AV262" s="13" t="s">
        <v>138</v>
      </c>
      <c r="AW262" s="13" t="s">
        <v>33</v>
      </c>
      <c r="AX262" s="13" t="s">
        <v>76</v>
      </c>
      <c r="AY262" s="264" t="s">
        <v>137</v>
      </c>
    </row>
    <row r="263" s="1" customFormat="1" ht="16.5" customHeight="1">
      <c r="B263" s="46"/>
      <c r="C263" s="219" t="s">
        <v>315</v>
      </c>
      <c r="D263" s="219" t="s">
        <v>131</v>
      </c>
      <c r="E263" s="220" t="s">
        <v>316</v>
      </c>
      <c r="F263" s="221" t="s">
        <v>317</v>
      </c>
      <c r="G263" s="222" t="s">
        <v>253</v>
      </c>
      <c r="H263" s="223">
        <v>8</v>
      </c>
      <c r="I263" s="224"/>
      <c r="J263" s="225">
        <f>ROUND(I263*H263,2)</f>
        <v>0</v>
      </c>
      <c r="K263" s="221" t="s">
        <v>21</v>
      </c>
      <c r="L263" s="226"/>
      <c r="M263" s="227" t="s">
        <v>21</v>
      </c>
      <c r="N263" s="228" t="s">
        <v>40</v>
      </c>
      <c r="O263" s="47"/>
      <c r="P263" s="229">
        <f>O263*H263</f>
        <v>0</v>
      </c>
      <c r="Q263" s="229">
        <v>1</v>
      </c>
      <c r="R263" s="229">
        <f>Q263*H263</f>
        <v>8</v>
      </c>
      <c r="S263" s="229">
        <v>0</v>
      </c>
      <c r="T263" s="230">
        <f>S263*H263</f>
        <v>0</v>
      </c>
      <c r="AR263" s="24" t="s">
        <v>136</v>
      </c>
      <c r="AT263" s="24" t="s">
        <v>131</v>
      </c>
      <c r="AU263" s="24" t="s">
        <v>69</v>
      </c>
      <c r="AY263" s="24" t="s">
        <v>137</v>
      </c>
      <c r="BE263" s="231">
        <f>IF(N263="základní",J263,0)</f>
        <v>0</v>
      </c>
      <c r="BF263" s="231">
        <f>IF(N263="snížená",J263,0)</f>
        <v>0</v>
      </c>
      <c r="BG263" s="231">
        <f>IF(N263="zákl. přenesená",J263,0)</f>
        <v>0</v>
      </c>
      <c r="BH263" s="231">
        <f>IF(N263="sníž. přenesená",J263,0)</f>
        <v>0</v>
      </c>
      <c r="BI263" s="231">
        <f>IF(N263="nulová",J263,0)</f>
        <v>0</v>
      </c>
      <c r="BJ263" s="24" t="s">
        <v>76</v>
      </c>
      <c r="BK263" s="231">
        <f>ROUND(I263*H263,2)</f>
        <v>0</v>
      </c>
      <c r="BL263" s="24" t="s">
        <v>138</v>
      </c>
      <c r="BM263" s="24" t="s">
        <v>318</v>
      </c>
    </row>
    <row r="264" s="12" customFormat="1">
      <c r="B264" s="244"/>
      <c r="C264" s="245"/>
      <c r="D264" s="234" t="s">
        <v>140</v>
      </c>
      <c r="E264" s="246" t="s">
        <v>21</v>
      </c>
      <c r="F264" s="247" t="s">
        <v>319</v>
      </c>
      <c r="G264" s="245"/>
      <c r="H264" s="246" t="s">
        <v>21</v>
      </c>
      <c r="I264" s="248"/>
      <c r="J264" s="245"/>
      <c r="K264" s="245"/>
      <c r="L264" s="249"/>
      <c r="M264" s="250"/>
      <c r="N264" s="251"/>
      <c r="O264" s="251"/>
      <c r="P264" s="251"/>
      <c r="Q264" s="251"/>
      <c r="R264" s="251"/>
      <c r="S264" s="251"/>
      <c r="T264" s="252"/>
      <c r="AT264" s="253" t="s">
        <v>140</v>
      </c>
      <c r="AU264" s="253" t="s">
        <v>69</v>
      </c>
      <c r="AV264" s="12" t="s">
        <v>76</v>
      </c>
      <c r="AW264" s="12" t="s">
        <v>33</v>
      </c>
      <c r="AX264" s="12" t="s">
        <v>69</v>
      </c>
      <c r="AY264" s="253" t="s">
        <v>137</v>
      </c>
    </row>
    <row r="265" s="11" customFormat="1">
      <c r="B265" s="232"/>
      <c r="C265" s="233"/>
      <c r="D265" s="234" t="s">
        <v>140</v>
      </c>
      <c r="E265" s="235" t="s">
        <v>21</v>
      </c>
      <c r="F265" s="236" t="s">
        <v>136</v>
      </c>
      <c r="G265" s="233"/>
      <c r="H265" s="237">
        <v>8</v>
      </c>
      <c r="I265" s="238"/>
      <c r="J265" s="233"/>
      <c r="K265" s="233"/>
      <c r="L265" s="239"/>
      <c r="M265" s="240"/>
      <c r="N265" s="241"/>
      <c r="O265" s="241"/>
      <c r="P265" s="241"/>
      <c r="Q265" s="241"/>
      <c r="R265" s="241"/>
      <c r="S265" s="241"/>
      <c r="T265" s="242"/>
      <c r="AT265" s="243" t="s">
        <v>140</v>
      </c>
      <c r="AU265" s="243" t="s">
        <v>69</v>
      </c>
      <c r="AV265" s="11" t="s">
        <v>78</v>
      </c>
      <c r="AW265" s="11" t="s">
        <v>33</v>
      </c>
      <c r="AX265" s="11" t="s">
        <v>69</v>
      </c>
      <c r="AY265" s="243" t="s">
        <v>137</v>
      </c>
    </row>
    <row r="266" s="13" customFormat="1">
      <c r="B266" s="254"/>
      <c r="C266" s="255"/>
      <c r="D266" s="234" t="s">
        <v>140</v>
      </c>
      <c r="E266" s="256" t="s">
        <v>21</v>
      </c>
      <c r="F266" s="257" t="s">
        <v>151</v>
      </c>
      <c r="G266" s="255"/>
      <c r="H266" s="258">
        <v>8</v>
      </c>
      <c r="I266" s="259"/>
      <c r="J266" s="255"/>
      <c r="K266" s="255"/>
      <c r="L266" s="260"/>
      <c r="M266" s="261"/>
      <c r="N266" s="262"/>
      <c r="O266" s="262"/>
      <c r="P266" s="262"/>
      <c r="Q266" s="262"/>
      <c r="R266" s="262"/>
      <c r="S266" s="262"/>
      <c r="T266" s="263"/>
      <c r="AT266" s="264" t="s">
        <v>140</v>
      </c>
      <c r="AU266" s="264" t="s">
        <v>69</v>
      </c>
      <c r="AV266" s="13" t="s">
        <v>138</v>
      </c>
      <c r="AW266" s="13" t="s">
        <v>33</v>
      </c>
      <c r="AX266" s="13" t="s">
        <v>76</v>
      </c>
      <c r="AY266" s="264" t="s">
        <v>137</v>
      </c>
    </row>
    <row r="267" s="1" customFormat="1" ht="25.5" customHeight="1">
      <c r="B267" s="46"/>
      <c r="C267" s="219" t="s">
        <v>191</v>
      </c>
      <c r="D267" s="219" t="s">
        <v>131</v>
      </c>
      <c r="E267" s="220" t="s">
        <v>320</v>
      </c>
      <c r="F267" s="221" t="s">
        <v>321</v>
      </c>
      <c r="G267" s="222" t="s">
        <v>253</v>
      </c>
      <c r="H267" s="223">
        <v>62.009999999999998</v>
      </c>
      <c r="I267" s="224"/>
      <c r="J267" s="225">
        <f>ROUND(I267*H267,2)</f>
        <v>0</v>
      </c>
      <c r="K267" s="221" t="s">
        <v>135</v>
      </c>
      <c r="L267" s="226"/>
      <c r="M267" s="227" t="s">
        <v>21</v>
      </c>
      <c r="N267" s="228" t="s">
        <v>40</v>
      </c>
      <c r="O267" s="47"/>
      <c r="P267" s="229">
        <f>O267*H267</f>
        <v>0</v>
      </c>
      <c r="Q267" s="229">
        <v>1</v>
      </c>
      <c r="R267" s="229">
        <f>Q267*H267</f>
        <v>62.009999999999998</v>
      </c>
      <c r="S267" s="229">
        <v>0</v>
      </c>
      <c r="T267" s="230">
        <f>S267*H267</f>
        <v>0</v>
      </c>
      <c r="AR267" s="24" t="s">
        <v>136</v>
      </c>
      <c r="AT267" s="24" t="s">
        <v>131</v>
      </c>
      <c r="AU267" s="24" t="s">
        <v>69</v>
      </c>
      <c r="AY267" s="24" t="s">
        <v>137</v>
      </c>
      <c r="BE267" s="231">
        <f>IF(N267="základní",J267,0)</f>
        <v>0</v>
      </c>
      <c r="BF267" s="231">
        <f>IF(N267="snížená",J267,0)</f>
        <v>0</v>
      </c>
      <c r="BG267" s="231">
        <f>IF(N267="zákl. přenesená",J267,0)</f>
        <v>0</v>
      </c>
      <c r="BH267" s="231">
        <f>IF(N267="sníž. přenesená",J267,0)</f>
        <v>0</v>
      </c>
      <c r="BI267" s="231">
        <f>IF(N267="nulová",J267,0)</f>
        <v>0</v>
      </c>
      <c r="BJ267" s="24" t="s">
        <v>76</v>
      </c>
      <c r="BK267" s="231">
        <f>ROUND(I267*H267,2)</f>
        <v>0</v>
      </c>
      <c r="BL267" s="24" t="s">
        <v>138</v>
      </c>
      <c r="BM267" s="24" t="s">
        <v>322</v>
      </c>
    </row>
    <row r="268" s="12" customFormat="1">
      <c r="B268" s="244"/>
      <c r="C268" s="245"/>
      <c r="D268" s="234" t="s">
        <v>140</v>
      </c>
      <c r="E268" s="246" t="s">
        <v>21</v>
      </c>
      <c r="F268" s="247" t="s">
        <v>323</v>
      </c>
      <c r="G268" s="245"/>
      <c r="H268" s="246" t="s">
        <v>21</v>
      </c>
      <c r="I268" s="248"/>
      <c r="J268" s="245"/>
      <c r="K268" s="245"/>
      <c r="L268" s="249"/>
      <c r="M268" s="250"/>
      <c r="N268" s="251"/>
      <c r="O268" s="251"/>
      <c r="P268" s="251"/>
      <c r="Q268" s="251"/>
      <c r="R268" s="251"/>
      <c r="S268" s="251"/>
      <c r="T268" s="252"/>
      <c r="AT268" s="253" t="s">
        <v>140</v>
      </c>
      <c r="AU268" s="253" t="s">
        <v>69</v>
      </c>
      <c r="AV268" s="12" t="s">
        <v>76</v>
      </c>
      <c r="AW268" s="12" t="s">
        <v>33</v>
      </c>
      <c r="AX268" s="12" t="s">
        <v>69</v>
      </c>
      <c r="AY268" s="253" t="s">
        <v>137</v>
      </c>
    </row>
    <row r="269" s="11" customFormat="1">
      <c r="B269" s="232"/>
      <c r="C269" s="233"/>
      <c r="D269" s="234" t="s">
        <v>140</v>
      </c>
      <c r="E269" s="235" t="s">
        <v>21</v>
      </c>
      <c r="F269" s="236" t="s">
        <v>324</v>
      </c>
      <c r="G269" s="233"/>
      <c r="H269" s="237">
        <v>22.32</v>
      </c>
      <c r="I269" s="238"/>
      <c r="J269" s="233"/>
      <c r="K269" s="233"/>
      <c r="L269" s="239"/>
      <c r="M269" s="240"/>
      <c r="N269" s="241"/>
      <c r="O269" s="241"/>
      <c r="P269" s="241"/>
      <c r="Q269" s="241"/>
      <c r="R269" s="241"/>
      <c r="S269" s="241"/>
      <c r="T269" s="242"/>
      <c r="AT269" s="243" t="s">
        <v>140</v>
      </c>
      <c r="AU269" s="243" t="s">
        <v>69</v>
      </c>
      <c r="AV269" s="11" t="s">
        <v>78</v>
      </c>
      <c r="AW269" s="11" t="s">
        <v>33</v>
      </c>
      <c r="AX269" s="11" t="s">
        <v>69</v>
      </c>
      <c r="AY269" s="243" t="s">
        <v>137</v>
      </c>
    </row>
    <row r="270" s="12" customFormat="1">
      <c r="B270" s="244"/>
      <c r="C270" s="245"/>
      <c r="D270" s="234" t="s">
        <v>140</v>
      </c>
      <c r="E270" s="246" t="s">
        <v>21</v>
      </c>
      <c r="F270" s="247" t="s">
        <v>325</v>
      </c>
      <c r="G270" s="245"/>
      <c r="H270" s="246" t="s">
        <v>21</v>
      </c>
      <c r="I270" s="248"/>
      <c r="J270" s="245"/>
      <c r="K270" s="245"/>
      <c r="L270" s="249"/>
      <c r="M270" s="250"/>
      <c r="N270" s="251"/>
      <c r="O270" s="251"/>
      <c r="P270" s="251"/>
      <c r="Q270" s="251"/>
      <c r="R270" s="251"/>
      <c r="S270" s="251"/>
      <c r="T270" s="252"/>
      <c r="AT270" s="253" t="s">
        <v>140</v>
      </c>
      <c r="AU270" s="253" t="s">
        <v>69</v>
      </c>
      <c r="AV270" s="12" t="s">
        <v>76</v>
      </c>
      <c r="AW270" s="12" t="s">
        <v>33</v>
      </c>
      <c r="AX270" s="12" t="s">
        <v>69</v>
      </c>
      <c r="AY270" s="253" t="s">
        <v>137</v>
      </c>
    </row>
    <row r="271" s="11" customFormat="1">
      <c r="B271" s="232"/>
      <c r="C271" s="233"/>
      <c r="D271" s="234" t="s">
        <v>140</v>
      </c>
      <c r="E271" s="235" t="s">
        <v>21</v>
      </c>
      <c r="F271" s="236" t="s">
        <v>326</v>
      </c>
      <c r="G271" s="233"/>
      <c r="H271" s="237">
        <v>18.899999999999999</v>
      </c>
      <c r="I271" s="238"/>
      <c r="J271" s="233"/>
      <c r="K271" s="233"/>
      <c r="L271" s="239"/>
      <c r="M271" s="240"/>
      <c r="N271" s="241"/>
      <c r="O271" s="241"/>
      <c r="P271" s="241"/>
      <c r="Q271" s="241"/>
      <c r="R271" s="241"/>
      <c r="S271" s="241"/>
      <c r="T271" s="242"/>
      <c r="AT271" s="243" t="s">
        <v>140</v>
      </c>
      <c r="AU271" s="243" t="s">
        <v>69</v>
      </c>
      <c r="AV271" s="11" t="s">
        <v>78</v>
      </c>
      <c r="AW271" s="11" t="s">
        <v>33</v>
      </c>
      <c r="AX271" s="11" t="s">
        <v>69</v>
      </c>
      <c r="AY271" s="243" t="s">
        <v>137</v>
      </c>
    </row>
    <row r="272" s="12" customFormat="1">
      <c r="B272" s="244"/>
      <c r="C272" s="245"/>
      <c r="D272" s="234" t="s">
        <v>140</v>
      </c>
      <c r="E272" s="246" t="s">
        <v>21</v>
      </c>
      <c r="F272" s="247" t="s">
        <v>276</v>
      </c>
      <c r="G272" s="245"/>
      <c r="H272" s="246" t="s">
        <v>21</v>
      </c>
      <c r="I272" s="248"/>
      <c r="J272" s="245"/>
      <c r="K272" s="245"/>
      <c r="L272" s="249"/>
      <c r="M272" s="250"/>
      <c r="N272" s="251"/>
      <c r="O272" s="251"/>
      <c r="P272" s="251"/>
      <c r="Q272" s="251"/>
      <c r="R272" s="251"/>
      <c r="S272" s="251"/>
      <c r="T272" s="252"/>
      <c r="AT272" s="253" t="s">
        <v>140</v>
      </c>
      <c r="AU272" s="253" t="s">
        <v>69</v>
      </c>
      <c r="AV272" s="12" t="s">
        <v>76</v>
      </c>
      <c r="AW272" s="12" t="s">
        <v>33</v>
      </c>
      <c r="AX272" s="12" t="s">
        <v>69</v>
      </c>
      <c r="AY272" s="253" t="s">
        <v>137</v>
      </c>
    </row>
    <row r="273" s="11" customFormat="1">
      <c r="B273" s="232"/>
      <c r="C273" s="233"/>
      <c r="D273" s="234" t="s">
        <v>140</v>
      </c>
      <c r="E273" s="235" t="s">
        <v>21</v>
      </c>
      <c r="F273" s="236" t="s">
        <v>327</v>
      </c>
      <c r="G273" s="233"/>
      <c r="H273" s="237">
        <v>4.5</v>
      </c>
      <c r="I273" s="238"/>
      <c r="J273" s="233"/>
      <c r="K273" s="233"/>
      <c r="L273" s="239"/>
      <c r="M273" s="240"/>
      <c r="N273" s="241"/>
      <c r="O273" s="241"/>
      <c r="P273" s="241"/>
      <c r="Q273" s="241"/>
      <c r="R273" s="241"/>
      <c r="S273" s="241"/>
      <c r="T273" s="242"/>
      <c r="AT273" s="243" t="s">
        <v>140</v>
      </c>
      <c r="AU273" s="243" t="s">
        <v>69</v>
      </c>
      <c r="AV273" s="11" t="s">
        <v>78</v>
      </c>
      <c r="AW273" s="11" t="s">
        <v>33</v>
      </c>
      <c r="AX273" s="11" t="s">
        <v>69</v>
      </c>
      <c r="AY273" s="243" t="s">
        <v>137</v>
      </c>
    </row>
    <row r="274" s="12" customFormat="1">
      <c r="B274" s="244"/>
      <c r="C274" s="245"/>
      <c r="D274" s="234" t="s">
        <v>140</v>
      </c>
      <c r="E274" s="246" t="s">
        <v>21</v>
      </c>
      <c r="F274" s="247" t="s">
        <v>328</v>
      </c>
      <c r="G274" s="245"/>
      <c r="H274" s="246" t="s">
        <v>21</v>
      </c>
      <c r="I274" s="248"/>
      <c r="J274" s="245"/>
      <c r="K274" s="245"/>
      <c r="L274" s="249"/>
      <c r="M274" s="250"/>
      <c r="N274" s="251"/>
      <c r="O274" s="251"/>
      <c r="P274" s="251"/>
      <c r="Q274" s="251"/>
      <c r="R274" s="251"/>
      <c r="S274" s="251"/>
      <c r="T274" s="252"/>
      <c r="AT274" s="253" t="s">
        <v>140</v>
      </c>
      <c r="AU274" s="253" t="s">
        <v>69</v>
      </c>
      <c r="AV274" s="12" t="s">
        <v>76</v>
      </c>
      <c r="AW274" s="12" t="s">
        <v>33</v>
      </c>
      <c r="AX274" s="12" t="s">
        <v>69</v>
      </c>
      <c r="AY274" s="253" t="s">
        <v>137</v>
      </c>
    </row>
    <row r="275" s="11" customFormat="1">
      <c r="B275" s="232"/>
      <c r="C275" s="233"/>
      <c r="D275" s="234" t="s">
        <v>140</v>
      </c>
      <c r="E275" s="235" t="s">
        <v>21</v>
      </c>
      <c r="F275" s="236" t="s">
        <v>329</v>
      </c>
      <c r="G275" s="233"/>
      <c r="H275" s="237">
        <v>9.4499999999999993</v>
      </c>
      <c r="I275" s="238"/>
      <c r="J275" s="233"/>
      <c r="K275" s="233"/>
      <c r="L275" s="239"/>
      <c r="M275" s="240"/>
      <c r="N275" s="241"/>
      <c r="O275" s="241"/>
      <c r="P275" s="241"/>
      <c r="Q275" s="241"/>
      <c r="R275" s="241"/>
      <c r="S275" s="241"/>
      <c r="T275" s="242"/>
      <c r="AT275" s="243" t="s">
        <v>140</v>
      </c>
      <c r="AU275" s="243" t="s">
        <v>69</v>
      </c>
      <c r="AV275" s="11" t="s">
        <v>78</v>
      </c>
      <c r="AW275" s="11" t="s">
        <v>33</v>
      </c>
      <c r="AX275" s="11" t="s">
        <v>69</v>
      </c>
      <c r="AY275" s="243" t="s">
        <v>137</v>
      </c>
    </row>
    <row r="276" s="12" customFormat="1">
      <c r="B276" s="244"/>
      <c r="C276" s="245"/>
      <c r="D276" s="234" t="s">
        <v>140</v>
      </c>
      <c r="E276" s="246" t="s">
        <v>21</v>
      </c>
      <c r="F276" s="247" t="s">
        <v>282</v>
      </c>
      <c r="G276" s="245"/>
      <c r="H276" s="246" t="s">
        <v>21</v>
      </c>
      <c r="I276" s="248"/>
      <c r="J276" s="245"/>
      <c r="K276" s="245"/>
      <c r="L276" s="249"/>
      <c r="M276" s="250"/>
      <c r="N276" s="251"/>
      <c r="O276" s="251"/>
      <c r="P276" s="251"/>
      <c r="Q276" s="251"/>
      <c r="R276" s="251"/>
      <c r="S276" s="251"/>
      <c r="T276" s="252"/>
      <c r="AT276" s="253" t="s">
        <v>140</v>
      </c>
      <c r="AU276" s="253" t="s">
        <v>69</v>
      </c>
      <c r="AV276" s="12" t="s">
        <v>76</v>
      </c>
      <c r="AW276" s="12" t="s">
        <v>33</v>
      </c>
      <c r="AX276" s="12" t="s">
        <v>69</v>
      </c>
      <c r="AY276" s="253" t="s">
        <v>137</v>
      </c>
    </row>
    <row r="277" s="11" customFormat="1">
      <c r="B277" s="232"/>
      <c r="C277" s="233"/>
      <c r="D277" s="234" t="s">
        <v>140</v>
      </c>
      <c r="E277" s="235" t="s">
        <v>21</v>
      </c>
      <c r="F277" s="236" t="s">
        <v>327</v>
      </c>
      <c r="G277" s="233"/>
      <c r="H277" s="237">
        <v>4.5</v>
      </c>
      <c r="I277" s="238"/>
      <c r="J277" s="233"/>
      <c r="K277" s="233"/>
      <c r="L277" s="239"/>
      <c r="M277" s="240"/>
      <c r="N277" s="241"/>
      <c r="O277" s="241"/>
      <c r="P277" s="241"/>
      <c r="Q277" s="241"/>
      <c r="R277" s="241"/>
      <c r="S277" s="241"/>
      <c r="T277" s="242"/>
      <c r="AT277" s="243" t="s">
        <v>140</v>
      </c>
      <c r="AU277" s="243" t="s">
        <v>69</v>
      </c>
      <c r="AV277" s="11" t="s">
        <v>78</v>
      </c>
      <c r="AW277" s="11" t="s">
        <v>33</v>
      </c>
      <c r="AX277" s="11" t="s">
        <v>69</v>
      </c>
      <c r="AY277" s="243" t="s">
        <v>137</v>
      </c>
    </row>
    <row r="278" s="12" customFormat="1">
      <c r="B278" s="244"/>
      <c r="C278" s="245"/>
      <c r="D278" s="234" t="s">
        <v>140</v>
      </c>
      <c r="E278" s="246" t="s">
        <v>21</v>
      </c>
      <c r="F278" s="247" t="s">
        <v>330</v>
      </c>
      <c r="G278" s="245"/>
      <c r="H278" s="246" t="s">
        <v>21</v>
      </c>
      <c r="I278" s="248"/>
      <c r="J278" s="245"/>
      <c r="K278" s="245"/>
      <c r="L278" s="249"/>
      <c r="M278" s="250"/>
      <c r="N278" s="251"/>
      <c r="O278" s="251"/>
      <c r="P278" s="251"/>
      <c r="Q278" s="251"/>
      <c r="R278" s="251"/>
      <c r="S278" s="251"/>
      <c r="T278" s="252"/>
      <c r="AT278" s="253" t="s">
        <v>140</v>
      </c>
      <c r="AU278" s="253" t="s">
        <v>69</v>
      </c>
      <c r="AV278" s="12" t="s">
        <v>76</v>
      </c>
      <c r="AW278" s="12" t="s">
        <v>33</v>
      </c>
      <c r="AX278" s="12" t="s">
        <v>69</v>
      </c>
      <c r="AY278" s="253" t="s">
        <v>137</v>
      </c>
    </row>
    <row r="279" s="11" customFormat="1">
      <c r="B279" s="232"/>
      <c r="C279" s="233"/>
      <c r="D279" s="234" t="s">
        <v>140</v>
      </c>
      <c r="E279" s="235" t="s">
        <v>21</v>
      </c>
      <c r="F279" s="236" t="s">
        <v>331</v>
      </c>
      <c r="G279" s="233"/>
      <c r="H279" s="237">
        <v>2.3399999999999999</v>
      </c>
      <c r="I279" s="238"/>
      <c r="J279" s="233"/>
      <c r="K279" s="233"/>
      <c r="L279" s="239"/>
      <c r="M279" s="240"/>
      <c r="N279" s="241"/>
      <c r="O279" s="241"/>
      <c r="P279" s="241"/>
      <c r="Q279" s="241"/>
      <c r="R279" s="241"/>
      <c r="S279" s="241"/>
      <c r="T279" s="242"/>
      <c r="AT279" s="243" t="s">
        <v>140</v>
      </c>
      <c r="AU279" s="243" t="s">
        <v>69</v>
      </c>
      <c r="AV279" s="11" t="s">
        <v>78</v>
      </c>
      <c r="AW279" s="11" t="s">
        <v>33</v>
      </c>
      <c r="AX279" s="11" t="s">
        <v>69</v>
      </c>
      <c r="AY279" s="243" t="s">
        <v>137</v>
      </c>
    </row>
    <row r="280" s="13" customFormat="1">
      <c r="B280" s="254"/>
      <c r="C280" s="255"/>
      <c r="D280" s="234" t="s">
        <v>140</v>
      </c>
      <c r="E280" s="256" t="s">
        <v>21</v>
      </c>
      <c r="F280" s="257" t="s">
        <v>151</v>
      </c>
      <c r="G280" s="255"/>
      <c r="H280" s="258">
        <v>62.009999999999998</v>
      </c>
      <c r="I280" s="259"/>
      <c r="J280" s="255"/>
      <c r="K280" s="255"/>
      <c r="L280" s="260"/>
      <c r="M280" s="261"/>
      <c r="N280" s="262"/>
      <c r="O280" s="262"/>
      <c r="P280" s="262"/>
      <c r="Q280" s="262"/>
      <c r="R280" s="262"/>
      <c r="S280" s="262"/>
      <c r="T280" s="263"/>
      <c r="AT280" s="264" t="s">
        <v>140</v>
      </c>
      <c r="AU280" s="264" t="s">
        <v>69</v>
      </c>
      <c r="AV280" s="13" t="s">
        <v>138</v>
      </c>
      <c r="AW280" s="13" t="s">
        <v>33</v>
      </c>
      <c r="AX280" s="13" t="s">
        <v>76</v>
      </c>
      <c r="AY280" s="264" t="s">
        <v>137</v>
      </c>
    </row>
    <row r="281" s="1" customFormat="1" ht="25.5" customHeight="1">
      <c r="B281" s="46"/>
      <c r="C281" s="219" t="s">
        <v>332</v>
      </c>
      <c r="D281" s="219" t="s">
        <v>131</v>
      </c>
      <c r="E281" s="220" t="s">
        <v>333</v>
      </c>
      <c r="F281" s="221" t="s">
        <v>334</v>
      </c>
      <c r="G281" s="222" t="s">
        <v>253</v>
      </c>
      <c r="H281" s="223">
        <v>59.670000000000002</v>
      </c>
      <c r="I281" s="224"/>
      <c r="J281" s="225">
        <f>ROUND(I281*H281,2)</f>
        <v>0</v>
      </c>
      <c r="K281" s="221" t="s">
        <v>135</v>
      </c>
      <c r="L281" s="226"/>
      <c r="M281" s="227" t="s">
        <v>21</v>
      </c>
      <c r="N281" s="228" t="s">
        <v>40</v>
      </c>
      <c r="O281" s="47"/>
      <c r="P281" s="229">
        <f>O281*H281</f>
        <v>0</v>
      </c>
      <c r="Q281" s="229">
        <v>1</v>
      </c>
      <c r="R281" s="229">
        <f>Q281*H281</f>
        <v>59.670000000000002</v>
      </c>
      <c r="S281" s="229">
        <v>0</v>
      </c>
      <c r="T281" s="230">
        <f>S281*H281</f>
        <v>0</v>
      </c>
      <c r="AR281" s="24" t="s">
        <v>136</v>
      </c>
      <c r="AT281" s="24" t="s">
        <v>131</v>
      </c>
      <c r="AU281" s="24" t="s">
        <v>69</v>
      </c>
      <c r="AY281" s="24" t="s">
        <v>137</v>
      </c>
      <c r="BE281" s="231">
        <f>IF(N281="základní",J281,0)</f>
        <v>0</v>
      </c>
      <c r="BF281" s="231">
        <f>IF(N281="snížená",J281,0)</f>
        <v>0</v>
      </c>
      <c r="BG281" s="231">
        <f>IF(N281="zákl. přenesená",J281,0)</f>
        <v>0</v>
      </c>
      <c r="BH281" s="231">
        <f>IF(N281="sníž. přenesená",J281,0)</f>
        <v>0</v>
      </c>
      <c r="BI281" s="231">
        <f>IF(N281="nulová",J281,0)</f>
        <v>0</v>
      </c>
      <c r="BJ281" s="24" t="s">
        <v>76</v>
      </c>
      <c r="BK281" s="231">
        <f>ROUND(I281*H281,2)</f>
        <v>0</v>
      </c>
      <c r="BL281" s="24" t="s">
        <v>138</v>
      </c>
      <c r="BM281" s="24" t="s">
        <v>335</v>
      </c>
    </row>
    <row r="282" s="12" customFormat="1">
      <c r="B282" s="244"/>
      <c r="C282" s="245"/>
      <c r="D282" s="234" t="s">
        <v>140</v>
      </c>
      <c r="E282" s="246" t="s">
        <v>21</v>
      </c>
      <c r="F282" s="247" t="s">
        <v>323</v>
      </c>
      <c r="G282" s="245"/>
      <c r="H282" s="246" t="s">
        <v>21</v>
      </c>
      <c r="I282" s="248"/>
      <c r="J282" s="245"/>
      <c r="K282" s="245"/>
      <c r="L282" s="249"/>
      <c r="M282" s="250"/>
      <c r="N282" s="251"/>
      <c r="O282" s="251"/>
      <c r="P282" s="251"/>
      <c r="Q282" s="251"/>
      <c r="R282" s="251"/>
      <c r="S282" s="251"/>
      <c r="T282" s="252"/>
      <c r="AT282" s="253" t="s">
        <v>140</v>
      </c>
      <c r="AU282" s="253" t="s">
        <v>69</v>
      </c>
      <c r="AV282" s="12" t="s">
        <v>76</v>
      </c>
      <c r="AW282" s="12" t="s">
        <v>33</v>
      </c>
      <c r="AX282" s="12" t="s">
        <v>69</v>
      </c>
      <c r="AY282" s="253" t="s">
        <v>137</v>
      </c>
    </row>
    <row r="283" s="11" customFormat="1">
      <c r="B283" s="232"/>
      <c r="C283" s="233"/>
      <c r="D283" s="234" t="s">
        <v>140</v>
      </c>
      <c r="E283" s="235" t="s">
        <v>21</v>
      </c>
      <c r="F283" s="236" t="s">
        <v>324</v>
      </c>
      <c r="G283" s="233"/>
      <c r="H283" s="237">
        <v>22.32</v>
      </c>
      <c r="I283" s="238"/>
      <c r="J283" s="233"/>
      <c r="K283" s="233"/>
      <c r="L283" s="239"/>
      <c r="M283" s="240"/>
      <c r="N283" s="241"/>
      <c r="O283" s="241"/>
      <c r="P283" s="241"/>
      <c r="Q283" s="241"/>
      <c r="R283" s="241"/>
      <c r="S283" s="241"/>
      <c r="T283" s="242"/>
      <c r="AT283" s="243" t="s">
        <v>140</v>
      </c>
      <c r="AU283" s="243" t="s">
        <v>69</v>
      </c>
      <c r="AV283" s="11" t="s">
        <v>78</v>
      </c>
      <c r="AW283" s="11" t="s">
        <v>33</v>
      </c>
      <c r="AX283" s="11" t="s">
        <v>69</v>
      </c>
      <c r="AY283" s="243" t="s">
        <v>137</v>
      </c>
    </row>
    <row r="284" s="12" customFormat="1">
      <c r="B284" s="244"/>
      <c r="C284" s="245"/>
      <c r="D284" s="234" t="s">
        <v>140</v>
      </c>
      <c r="E284" s="246" t="s">
        <v>21</v>
      </c>
      <c r="F284" s="247" t="s">
        <v>325</v>
      </c>
      <c r="G284" s="245"/>
      <c r="H284" s="246" t="s">
        <v>21</v>
      </c>
      <c r="I284" s="248"/>
      <c r="J284" s="245"/>
      <c r="K284" s="245"/>
      <c r="L284" s="249"/>
      <c r="M284" s="250"/>
      <c r="N284" s="251"/>
      <c r="O284" s="251"/>
      <c r="P284" s="251"/>
      <c r="Q284" s="251"/>
      <c r="R284" s="251"/>
      <c r="S284" s="251"/>
      <c r="T284" s="252"/>
      <c r="AT284" s="253" t="s">
        <v>140</v>
      </c>
      <c r="AU284" s="253" t="s">
        <v>69</v>
      </c>
      <c r="AV284" s="12" t="s">
        <v>76</v>
      </c>
      <c r="AW284" s="12" t="s">
        <v>33</v>
      </c>
      <c r="AX284" s="12" t="s">
        <v>69</v>
      </c>
      <c r="AY284" s="253" t="s">
        <v>137</v>
      </c>
    </row>
    <row r="285" s="11" customFormat="1">
      <c r="B285" s="232"/>
      <c r="C285" s="233"/>
      <c r="D285" s="234" t="s">
        <v>140</v>
      </c>
      <c r="E285" s="235" t="s">
        <v>21</v>
      </c>
      <c r="F285" s="236" t="s">
        <v>326</v>
      </c>
      <c r="G285" s="233"/>
      <c r="H285" s="237">
        <v>18.899999999999999</v>
      </c>
      <c r="I285" s="238"/>
      <c r="J285" s="233"/>
      <c r="K285" s="233"/>
      <c r="L285" s="239"/>
      <c r="M285" s="240"/>
      <c r="N285" s="241"/>
      <c r="O285" s="241"/>
      <c r="P285" s="241"/>
      <c r="Q285" s="241"/>
      <c r="R285" s="241"/>
      <c r="S285" s="241"/>
      <c r="T285" s="242"/>
      <c r="AT285" s="243" t="s">
        <v>140</v>
      </c>
      <c r="AU285" s="243" t="s">
        <v>69</v>
      </c>
      <c r="AV285" s="11" t="s">
        <v>78</v>
      </c>
      <c r="AW285" s="11" t="s">
        <v>33</v>
      </c>
      <c r="AX285" s="11" t="s">
        <v>69</v>
      </c>
      <c r="AY285" s="243" t="s">
        <v>137</v>
      </c>
    </row>
    <row r="286" s="12" customFormat="1">
      <c r="B286" s="244"/>
      <c r="C286" s="245"/>
      <c r="D286" s="234" t="s">
        <v>140</v>
      </c>
      <c r="E286" s="246" t="s">
        <v>21</v>
      </c>
      <c r="F286" s="247" t="s">
        <v>276</v>
      </c>
      <c r="G286" s="245"/>
      <c r="H286" s="246" t="s">
        <v>21</v>
      </c>
      <c r="I286" s="248"/>
      <c r="J286" s="245"/>
      <c r="K286" s="245"/>
      <c r="L286" s="249"/>
      <c r="M286" s="250"/>
      <c r="N286" s="251"/>
      <c r="O286" s="251"/>
      <c r="P286" s="251"/>
      <c r="Q286" s="251"/>
      <c r="R286" s="251"/>
      <c r="S286" s="251"/>
      <c r="T286" s="252"/>
      <c r="AT286" s="253" t="s">
        <v>140</v>
      </c>
      <c r="AU286" s="253" t="s">
        <v>69</v>
      </c>
      <c r="AV286" s="12" t="s">
        <v>76</v>
      </c>
      <c r="AW286" s="12" t="s">
        <v>33</v>
      </c>
      <c r="AX286" s="12" t="s">
        <v>69</v>
      </c>
      <c r="AY286" s="253" t="s">
        <v>137</v>
      </c>
    </row>
    <row r="287" s="11" customFormat="1">
      <c r="B287" s="232"/>
      <c r="C287" s="233"/>
      <c r="D287" s="234" t="s">
        <v>140</v>
      </c>
      <c r="E287" s="235" t="s">
        <v>21</v>
      </c>
      <c r="F287" s="236" t="s">
        <v>327</v>
      </c>
      <c r="G287" s="233"/>
      <c r="H287" s="237">
        <v>4.5</v>
      </c>
      <c r="I287" s="238"/>
      <c r="J287" s="233"/>
      <c r="K287" s="233"/>
      <c r="L287" s="239"/>
      <c r="M287" s="240"/>
      <c r="N287" s="241"/>
      <c r="O287" s="241"/>
      <c r="P287" s="241"/>
      <c r="Q287" s="241"/>
      <c r="R287" s="241"/>
      <c r="S287" s="241"/>
      <c r="T287" s="242"/>
      <c r="AT287" s="243" t="s">
        <v>140</v>
      </c>
      <c r="AU287" s="243" t="s">
        <v>69</v>
      </c>
      <c r="AV287" s="11" t="s">
        <v>78</v>
      </c>
      <c r="AW287" s="11" t="s">
        <v>33</v>
      </c>
      <c r="AX287" s="11" t="s">
        <v>69</v>
      </c>
      <c r="AY287" s="243" t="s">
        <v>137</v>
      </c>
    </row>
    <row r="288" s="12" customFormat="1">
      <c r="B288" s="244"/>
      <c r="C288" s="245"/>
      <c r="D288" s="234" t="s">
        <v>140</v>
      </c>
      <c r="E288" s="246" t="s">
        <v>21</v>
      </c>
      <c r="F288" s="247" t="s">
        <v>328</v>
      </c>
      <c r="G288" s="245"/>
      <c r="H288" s="246" t="s">
        <v>21</v>
      </c>
      <c r="I288" s="248"/>
      <c r="J288" s="245"/>
      <c r="K288" s="245"/>
      <c r="L288" s="249"/>
      <c r="M288" s="250"/>
      <c r="N288" s="251"/>
      <c r="O288" s="251"/>
      <c r="P288" s="251"/>
      <c r="Q288" s="251"/>
      <c r="R288" s="251"/>
      <c r="S288" s="251"/>
      <c r="T288" s="252"/>
      <c r="AT288" s="253" t="s">
        <v>140</v>
      </c>
      <c r="AU288" s="253" t="s">
        <v>69</v>
      </c>
      <c r="AV288" s="12" t="s">
        <v>76</v>
      </c>
      <c r="AW288" s="12" t="s">
        <v>33</v>
      </c>
      <c r="AX288" s="12" t="s">
        <v>69</v>
      </c>
      <c r="AY288" s="253" t="s">
        <v>137</v>
      </c>
    </row>
    <row r="289" s="11" customFormat="1">
      <c r="B289" s="232"/>
      <c r="C289" s="233"/>
      <c r="D289" s="234" t="s">
        <v>140</v>
      </c>
      <c r="E289" s="235" t="s">
        <v>21</v>
      </c>
      <c r="F289" s="236" t="s">
        <v>329</v>
      </c>
      <c r="G289" s="233"/>
      <c r="H289" s="237">
        <v>9.4499999999999993</v>
      </c>
      <c r="I289" s="238"/>
      <c r="J289" s="233"/>
      <c r="K289" s="233"/>
      <c r="L289" s="239"/>
      <c r="M289" s="240"/>
      <c r="N289" s="241"/>
      <c r="O289" s="241"/>
      <c r="P289" s="241"/>
      <c r="Q289" s="241"/>
      <c r="R289" s="241"/>
      <c r="S289" s="241"/>
      <c r="T289" s="242"/>
      <c r="AT289" s="243" t="s">
        <v>140</v>
      </c>
      <c r="AU289" s="243" t="s">
        <v>69</v>
      </c>
      <c r="AV289" s="11" t="s">
        <v>78</v>
      </c>
      <c r="AW289" s="11" t="s">
        <v>33</v>
      </c>
      <c r="AX289" s="11" t="s">
        <v>69</v>
      </c>
      <c r="AY289" s="243" t="s">
        <v>137</v>
      </c>
    </row>
    <row r="290" s="12" customFormat="1">
      <c r="B290" s="244"/>
      <c r="C290" s="245"/>
      <c r="D290" s="234" t="s">
        <v>140</v>
      </c>
      <c r="E290" s="246" t="s">
        <v>21</v>
      </c>
      <c r="F290" s="247" t="s">
        <v>282</v>
      </c>
      <c r="G290" s="245"/>
      <c r="H290" s="246" t="s">
        <v>21</v>
      </c>
      <c r="I290" s="248"/>
      <c r="J290" s="245"/>
      <c r="K290" s="245"/>
      <c r="L290" s="249"/>
      <c r="M290" s="250"/>
      <c r="N290" s="251"/>
      <c r="O290" s="251"/>
      <c r="P290" s="251"/>
      <c r="Q290" s="251"/>
      <c r="R290" s="251"/>
      <c r="S290" s="251"/>
      <c r="T290" s="252"/>
      <c r="AT290" s="253" t="s">
        <v>140</v>
      </c>
      <c r="AU290" s="253" t="s">
        <v>69</v>
      </c>
      <c r="AV290" s="12" t="s">
        <v>76</v>
      </c>
      <c r="AW290" s="12" t="s">
        <v>33</v>
      </c>
      <c r="AX290" s="12" t="s">
        <v>69</v>
      </c>
      <c r="AY290" s="253" t="s">
        <v>137</v>
      </c>
    </row>
    <row r="291" s="11" customFormat="1">
      <c r="B291" s="232"/>
      <c r="C291" s="233"/>
      <c r="D291" s="234" t="s">
        <v>140</v>
      </c>
      <c r="E291" s="235" t="s">
        <v>21</v>
      </c>
      <c r="F291" s="236" t="s">
        <v>327</v>
      </c>
      <c r="G291" s="233"/>
      <c r="H291" s="237">
        <v>4.5</v>
      </c>
      <c r="I291" s="238"/>
      <c r="J291" s="233"/>
      <c r="K291" s="233"/>
      <c r="L291" s="239"/>
      <c r="M291" s="240"/>
      <c r="N291" s="241"/>
      <c r="O291" s="241"/>
      <c r="P291" s="241"/>
      <c r="Q291" s="241"/>
      <c r="R291" s="241"/>
      <c r="S291" s="241"/>
      <c r="T291" s="242"/>
      <c r="AT291" s="243" t="s">
        <v>140</v>
      </c>
      <c r="AU291" s="243" t="s">
        <v>69</v>
      </c>
      <c r="AV291" s="11" t="s">
        <v>78</v>
      </c>
      <c r="AW291" s="11" t="s">
        <v>33</v>
      </c>
      <c r="AX291" s="11" t="s">
        <v>69</v>
      </c>
      <c r="AY291" s="243" t="s">
        <v>137</v>
      </c>
    </row>
    <row r="292" s="13" customFormat="1">
      <c r="B292" s="254"/>
      <c r="C292" s="255"/>
      <c r="D292" s="234" t="s">
        <v>140</v>
      </c>
      <c r="E292" s="256" t="s">
        <v>21</v>
      </c>
      <c r="F292" s="257" t="s">
        <v>151</v>
      </c>
      <c r="G292" s="255"/>
      <c r="H292" s="258">
        <v>59.670000000000002</v>
      </c>
      <c r="I292" s="259"/>
      <c r="J292" s="255"/>
      <c r="K292" s="255"/>
      <c r="L292" s="260"/>
      <c r="M292" s="261"/>
      <c r="N292" s="262"/>
      <c r="O292" s="262"/>
      <c r="P292" s="262"/>
      <c r="Q292" s="262"/>
      <c r="R292" s="262"/>
      <c r="S292" s="262"/>
      <c r="T292" s="263"/>
      <c r="AT292" s="264" t="s">
        <v>140</v>
      </c>
      <c r="AU292" s="264" t="s">
        <v>69</v>
      </c>
      <c r="AV292" s="13" t="s">
        <v>138</v>
      </c>
      <c r="AW292" s="13" t="s">
        <v>33</v>
      </c>
      <c r="AX292" s="13" t="s">
        <v>76</v>
      </c>
      <c r="AY292" s="264" t="s">
        <v>137</v>
      </c>
    </row>
    <row r="293" s="1" customFormat="1" ht="16.5" customHeight="1">
      <c r="B293" s="46"/>
      <c r="C293" s="219" t="s">
        <v>336</v>
      </c>
      <c r="D293" s="219" t="s">
        <v>131</v>
      </c>
      <c r="E293" s="220" t="s">
        <v>337</v>
      </c>
      <c r="F293" s="221" t="s">
        <v>338</v>
      </c>
      <c r="G293" s="222" t="s">
        <v>339</v>
      </c>
      <c r="H293" s="223">
        <v>55.200000000000003</v>
      </c>
      <c r="I293" s="224"/>
      <c r="J293" s="225">
        <f>ROUND(I293*H293,2)</f>
        <v>0</v>
      </c>
      <c r="K293" s="221" t="s">
        <v>135</v>
      </c>
      <c r="L293" s="226"/>
      <c r="M293" s="227" t="s">
        <v>21</v>
      </c>
      <c r="N293" s="228" t="s">
        <v>40</v>
      </c>
      <c r="O293" s="47"/>
      <c r="P293" s="229">
        <f>O293*H293</f>
        <v>0</v>
      </c>
      <c r="Q293" s="229">
        <v>0.001</v>
      </c>
      <c r="R293" s="229">
        <f>Q293*H293</f>
        <v>0.055200000000000006</v>
      </c>
      <c r="S293" s="229">
        <v>0</v>
      </c>
      <c r="T293" s="230">
        <f>S293*H293</f>
        <v>0</v>
      </c>
      <c r="AR293" s="24" t="s">
        <v>136</v>
      </c>
      <c r="AT293" s="24" t="s">
        <v>131</v>
      </c>
      <c r="AU293" s="24" t="s">
        <v>69</v>
      </c>
      <c r="AY293" s="24" t="s">
        <v>137</v>
      </c>
      <c r="BE293" s="231">
        <f>IF(N293="základní",J293,0)</f>
        <v>0</v>
      </c>
      <c r="BF293" s="231">
        <f>IF(N293="snížená",J293,0)</f>
        <v>0</v>
      </c>
      <c r="BG293" s="231">
        <f>IF(N293="zákl. přenesená",J293,0)</f>
        <v>0</v>
      </c>
      <c r="BH293" s="231">
        <f>IF(N293="sníž. přenesená",J293,0)</f>
        <v>0</v>
      </c>
      <c r="BI293" s="231">
        <f>IF(N293="nulová",J293,0)</f>
        <v>0</v>
      </c>
      <c r="BJ293" s="24" t="s">
        <v>76</v>
      </c>
      <c r="BK293" s="231">
        <f>ROUND(I293*H293,2)</f>
        <v>0</v>
      </c>
      <c r="BL293" s="24" t="s">
        <v>138</v>
      </c>
      <c r="BM293" s="24" t="s">
        <v>340</v>
      </c>
    </row>
    <row r="294" s="11" customFormat="1">
      <c r="B294" s="232"/>
      <c r="C294" s="233"/>
      <c r="D294" s="234" t="s">
        <v>140</v>
      </c>
      <c r="E294" s="235" t="s">
        <v>21</v>
      </c>
      <c r="F294" s="236" t="s">
        <v>341</v>
      </c>
      <c r="G294" s="233"/>
      <c r="H294" s="237">
        <v>55.200000000000003</v>
      </c>
      <c r="I294" s="238"/>
      <c r="J294" s="233"/>
      <c r="K294" s="233"/>
      <c r="L294" s="239"/>
      <c r="M294" s="240"/>
      <c r="N294" s="241"/>
      <c r="O294" s="241"/>
      <c r="P294" s="241"/>
      <c r="Q294" s="241"/>
      <c r="R294" s="241"/>
      <c r="S294" s="241"/>
      <c r="T294" s="242"/>
      <c r="AT294" s="243" t="s">
        <v>140</v>
      </c>
      <c r="AU294" s="243" t="s">
        <v>69</v>
      </c>
      <c r="AV294" s="11" t="s">
        <v>78</v>
      </c>
      <c r="AW294" s="11" t="s">
        <v>33</v>
      </c>
      <c r="AX294" s="11" t="s">
        <v>69</v>
      </c>
      <c r="AY294" s="243" t="s">
        <v>137</v>
      </c>
    </row>
    <row r="295" s="13" customFormat="1">
      <c r="B295" s="254"/>
      <c r="C295" s="255"/>
      <c r="D295" s="234" t="s">
        <v>140</v>
      </c>
      <c r="E295" s="256" t="s">
        <v>21</v>
      </c>
      <c r="F295" s="257" t="s">
        <v>151</v>
      </c>
      <c r="G295" s="255"/>
      <c r="H295" s="258">
        <v>55.200000000000003</v>
      </c>
      <c r="I295" s="259"/>
      <c r="J295" s="255"/>
      <c r="K295" s="255"/>
      <c r="L295" s="260"/>
      <c r="M295" s="261"/>
      <c r="N295" s="262"/>
      <c r="O295" s="262"/>
      <c r="P295" s="262"/>
      <c r="Q295" s="262"/>
      <c r="R295" s="262"/>
      <c r="S295" s="262"/>
      <c r="T295" s="263"/>
      <c r="AT295" s="264" t="s">
        <v>140</v>
      </c>
      <c r="AU295" s="264" t="s">
        <v>69</v>
      </c>
      <c r="AV295" s="13" t="s">
        <v>138</v>
      </c>
      <c r="AW295" s="13" t="s">
        <v>33</v>
      </c>
      <c r="AX295" s="13" t="s">
        <v>76</v>
      </c>
      <c r="AY295" s="264" t="s">
        <v>137</v>
      </c>
    </row>
    <row r="296" s="1" customFormat="1" ht="25.5" customHeight="1">
      <c r="B296" s="46"/>
      <c r="C296" s="219" t="s">
        <v>342</v>
      </c>
      <c r="D296" s="219" t="s">
        <v>131</v>
      </c>
      <c r="E296" s="220" t="s">
        <v>343</v>
      </c>
      <c r="F296" s="221" t="s">
        <v>344</v>
      </c>
      <c r="G296" s="222" t="s">
        <v>196</v>
      </c>
      <c r="H296" s="223">
        <v>8</v>
      </c>
      <c r="I296" s="224"/>
      <c r="J296" s="225">
        <f>ROUND(I296*H296,2)</f>
        <v>0</v>
      </c>
      <c r="K296" s="221" t="s">
        <v>135</v>
      </c>
      <c r="L296" s="226"/>
      <c r="M296" s="227" t="s">
        <v>21</v>
      </c>
      <c r="N296" s="228" t="s">
        <v>40</v>
      </c>
      <c r="O296" s="47"/>
      <c r="P296" s="229">
        <f>O296*H296</f>
        <v>0</v>
      </c>
      <c r="Q296" s="229">
        <v>0.001</v>
      </c>
      <c r="R296" s="229">
        <f>Q296*H296</f>
        <v>0.0080000000000000002</v>
      </c>
      <c r="S296" s="229">
        <v>0</v>
      </c>
      <c r="T296" s="230">
        <f>S296*H296</f>
        <v>0</v>
      </c>
      <c r="AR296" s="24" t="s">
        <v>136</v>
      </c>
      <c r="AT296" s="24" t="s">
        <v>131</v>
      </c>
      <c r="AU296" s="24" t="s">
        <v>69</v>
      </c>
      <c r="AY296" s="24" t="s">
        <v>137</v>
      </c>
      <c r="BE296" s="231">
        <f>IF(N296="základní",J296,0)</f>
        <v>0</v>
      </c>
      <c r="BF296" s="231">
        <f>IF(N296="snížená",J296,0)</f>
        <v>0</v>
      </c>
      <c r="BG296" s="231">
        <f>IF(N296="zákl. přenesená",J296,0)</f>
        <v>0</v>
      </c>
      <c r="BH296" s="231">
        <f>IF(N296="sníž. přenesená",J296,0)</f>
        <v>0</v>
      </c>
      <c r="BI296" s="231">
        <f>IF(N296="nulová",J296,0)</f>
        <v>0</v>
      </c>
      <c r="BJ296" s="24" t="s">
        <v>76</v>
      </c>
      <c r="BK296" s="231">
        <f>ROUND(I296*H296,2)</f>
        <v>0</v>
      </c>
      <c r="BL296" s="24" t="s">
        <v>138</v>
      </c>
      <c r="BM296" s="24" t="s">
        <v>345</v>
      </c>
    </row>
    <row r="297" s="12" customFormat="1">
      <c r="B297" s="244"/>
      <c r="C297" s="245"/>
      <c r="D297" s="234" t="s">
        <v>140</v>
      </c>
      <c r="E297" s="246" t="s">
        <v>21</v>
      </c>
      <c r="F297" s="247" t="s">
        <v>346</v>
      </c>
      <c r="G297" s="245"/>
      <c r="H297" s="246" t="s">
        <v>21</v>
      </c>
      <c r="I297" s="248"/>
      <c r="J297" s="245"/>
      <c r="K297" s="245"/>
      <c r="L297" s="249"/>
      <c r="M297" s="250"/>
      <c r="N297" s="251"/>
      <c r="O297" s="251"/>
      <c r="P297" s="251"/>
      <c r="Q297" s="251"/>
      <c r="R297" s="251"/>
      <c r="S297" s="251"/>
      <c r="T297" s="252"/>
      <c r="AT297" s="253" t="s">
        <v>140</v>
      </c>
      <c r="AU297" s="253" t="s">
        <v>69</v>
      </c>
      <c r="AV297" s="12" t="s">
        <v>76</v>
      </c>
      <c r="AW297" s="12" t="s">
        <v>33</v>
      </c>
      <c r="AX297" s="12" t="s">
        <v>69</v>
      </c>
      <c r="AY297" s="253" t="s">
        <v>137</v>
      </c>
    </row>
    <row r="298" s="11" customFormat="1">
      <c r="B298" s="232"/>
      <c r="C298" s="233"/>
      <c r="D298" s="234" t="s">
        <v>140</v>
      </c>
      <c r="E298" s="235" t="s">
        <v>21</v>
      </c>
      <c r="F298" s="236" t="s">
        <v>136</v>
      </c>
      <c r="G298" s="233"/>
      <c r="H298" s="237">
        <v>8</v>
      </c>
      <c r="I298" s="238"/>
      <c r="J298" s="233"/>
      <c r="K298" s="233"/>
      <c r="L298" s="239"/>
      <c r="M298" s="240"/>
      <c r="N298" s="241"/>
      <c r="O298" s="241"/>
      <c r="P298" s="241"/>
      <c r="Q298" s="241"/>
      <c r="R298" s="241"/>
      <c r="S298" s="241"/>
      <c r="T298" s="242"/>
      <c r="AT298" s="243" t="s">
        <v>140</v>
      </c>
      <c r="AU298" s="243" t="s">
        <v>69</v>
      </c>
      <c r="AV298" s="11" t="s">
        <v>78</v>
      </c>
      <c r="AW298" s="11" t="s">
        <v>33</v>
      </c>
      <c r="AX298" s="11" t="s">
        <v>69</v>
      </c>
      <c r="AY298" s="243" t="s">
        <v>137</v>
      </c>
    </row>
    <row r="299" s="13" customFormat="1">
      <c r="B299" s="254"/>
      <c r="C299" s="255"/>
      <c r="D299" s="234" t="s">
        <v>140</v>
      </c>
      <c r="E299" s="256" t="s">
        <v>21</v>
      </c>
      <c r="F299" s="257" t="s">
        <v>151</v>
      </c>
      <c r="G299" s="255"/>
      <c r="H299" s="258">
        <v>8</v>
      </c>
      <c r="I299" s="259"/>
      <c r="J299" s="255"/>
      <c r="K299" s="255"/>
      <c r="L299" s="260"/>
      <c r="M299" s="261"/>
      <c r="N299" s="262"/>
      <c r="O299" s="262"/>
      <c r="P299" s="262"/>
      <c r="Q299" s="262"/>
      <c r="R299" s="262"/>
      <c r="S299" s="262"/>
      <c r="T299" s="263"/>
      <c r="AT299" s="264" t="s">
        <v>140</v>
      </c>
      <c r="AU299" s="264" t="s">
        <v>69</v>
      </c>
      <c r="AV299" s="13" t="s">
        <v>138</v>
      </c>
      <c r="AW299" s="13" t="s">
        <v>33</v>
      </c>
      <c r="AX299" s="13" t="s">
        <v>76</v>
      </c>
      <c r="AY299" s="264" t="s">
        <v>137</v>
      </c>
    </row>
    <row r="300" s="1" customFormat="1" ht="25.5" customHeight="1">
      <c r="B300" s="46"/>
      <c r="C300" s="219" t="s">
        <v>347</v>
      </c>
      <c r="D300" s="219" t="s">
        <v>131</v>
      </c>
      <c r="E300" s="220" t="s">
        <v>348</v>
      </c>
      <c r="F300" s="221" t="s">
        <v>349</v>
      </c>
      <c r="G300" s="222" t="s">
        <v>134</v>
      </c>
      <c r="H300" s="223">
        <v>1</v>
      </c>
      <c r="I300" s="224"/>
      <c r="J300" s="225">
        <f>ROUND(I300*H300,2)</f>
        <v>0</v>
      </c>
      <c r="K300" s="221" t="s">
        <v>135</v>
      </c>
      <c r="L300" s="226"/>
      <c r="M300" s="227" t="s">
        <v>21</v>
      </c>
      <c r="N300" s="228" t="s">
        <v>40</v>
      </c>
      <c r="O300" s="47"/>
      <c r="P300" s="229">
        <f>O300*H300</f>
        <v>0</v>
      </c>
      <c r="Q300" s="229">
        <v>5.0000000000000002E-05</v>
      </c>
      <c r="R300" s="229">
        <f>Q300*H300</f>
        <v>5.0000000000000002E-05</v>
      </c>
      <c r="S300" s="229">
        <v>0</v>
      </c>
      <c r="T300" s="230">
        <f>S300*H300</f>
        <v>0</v>
      </c>
      <c r="AR300" s="24" t="s">
        <v>136</v>
      </c>
      <c r="AT300" s="24" t="s">
        <v>131</v>
      </c>
      <c r="AU300" s="24" t="s">
        <v>69</v>
      </c>
      <c r="AY300" s="24" t="s">
        <v>137</v>
      </c>
      <c r="BE300" s="231">
        <f>IF(N300="základní",J300,0)</f>
        <v>0</v>
      </c>
      <c r="BF300" s="231">
        <f>IF(N300="snížená",J300,0)</f>
        <v>0</v>
      </c>
      <c r="BG300" s="231">
        <f>IF(N300="zákl. přenesená",J300,0)</f>
        <v>0</v>
      </c>
      <c r="BH300" s="231">
        <f>IF(N300="sníž. přenesená",J300,0)</f>
        <v>0</v>
      </c>
      <c r="BI300" s="231">
        <f>IF(N300="nulová",J300,0)</f>
        <v>0</v>
      </c>
      <c r="BJ300" s="24" t="s">
        <v>76</v>
      </c>
      <c r="BK300" s="231">
        <f>ROUND(I300*H300,2)</f>
        <v>0</v>
      </c>
      <c r="BL300" s="24" t="s">
        <v>138</v>
      </c>
      <c r="BM300" s="24" t="s">
        <v>350</v>
      </c>
    </row>
    <row r="301" s="12" customFormat="1">
      <c r="B301" s="244"/>
      <c r="C301" s="245"/>
      <c r="D301" s="234" t="s">
        <v>140</v>
      </c>
      <c r="E301" s="246" t="s">
        <v>21</v>
      </c>
      <c r="F301" s="247" t="s">
        <v>346</v>
      </c>
      <c r="G301" s="245"/>
      <c r="H301" s="246" t="s">
        <v>21</v>
      </c>
      <c r="I301" s="248"/>
      <c r="J301" s="245"/>
      <c r="K301" s="245"/>
      <c r="L301" s="249"/>
      <c r="M301" s="250"/>
      <c r="N301" s="251"/>
      <c r="O301" s="251"/>
      <c r="P301" s="251"/>
      <c r="Q301" s="251"/>
      <c r="R301" s="251"/>
      <c r="S301" s="251"/>
      <c r="T301" s="252"/>
      <c r="AT301" s="253" t="s">
        <v>140</v>
      </c>
      <c r="AU301" s="253" t="s">
        <v>69</v>
      </c>
      <c r="AV301" s="12" t="s">
        <v>76</v>
      </c>
      <c r="AW301" s="12" t="s">
        <v>33</v>
      </c>
      <c r="AX301" s="12" t="s">
        <v>69</v>
      </c>
      <c r="AY301" s="253" t="s">
        <v>137</v>
      </c>
    </row>
    <row r="302" s="11" customFormat="1">
      <c r="B302" s="232"/>
      <c r="C302" s="233"/>
      <c r="D302" s="234" t="s">
        <v>140</v>
      </c>
      <c r="E302" s="235" t="s">
        <v>21</v>
      </c>
      <c r="F302" s="236" t="s">
        <v>76</v>
      </c>
      <c r="G302" s="233"/>
      <c r="H302" s="237">
        <v>1</v>
      </c>
      <c r="I302" s="238"/>
      <c r="J302" s="233"/>
      <c r="K302" s="233"/>
      <c r="L302" s="239"/>
      <c r="M302" s="240"/>
      <c r="N302" s="241"/>
      <c r="O302" s="241"/>
      <c r="P302" s="241"/>
      <c r="Q302" s="241"/>
      <c r="R302" s="241"/>
      <c r="S302" s="241"/>
      <c r="T302" s="242"/>
      <c r="AT302" s="243" t="s">
        <v>140</v>
      </c>
      <c r="AU302" s="243" t="s">
        <v>69</v>
      </c>
      <c r="AV302" s="11" t="s">
        <v>78</v>
      </c>
      <c r="AW302" s="11" t="s">
        <v>33</v>
      </c>
      <c r="AX302" s="11" t="s">
        <v>69</v>
      </c>
      <c r="AY302" s="243" t="s">
        <v>137</v>
      </c>
    </row>
    <row r="303" s="13" customFormat="1">
      <c r="B303" s="254"/>
      <c r="C303" s="255"/>
      <c r="D303" s="234" t="s">
        <v>140</v>
      </c>
      <c r="E303" s="256" t="s">
        <v>21</v>
      </c>
      <c r="F303" s="257" t="s">
        <v>151</v>
      </c>
      <c r="G303" s="255"/>
      <c r="H303" s="258">
        <v>1</v>
      </c>
      <c r="I303" s="259"/>
      <c r="J303" s="255"/>
      <c r="K303" s="255"/>
      <c r="L303" s="260"/>
      <c r="M303" s="261"/>
      <c r="N303" s="262"/>
      <c r="O303" s="262"/>
      <c r="P303" s="262"/>
      <c r="Q303" s="262"/>
      <c r="R303" s="262"/>
      <c r="S303" s="262"/>
      <c r="T303" s="263"/>
      <c r="AT303" s="264" t="s">
        <v>140</v>
      </c>
      <c r="AU303" s="264" t="s">
        <v>69</v>
      </c>
      <c r="AV303" s="13" t="s">
        <v>138</v>
      </c>
      <c r="AW303" s="13" t="s">
        <v>33</v>
      </c>
      <c r="AX303" s="13" t="s">
        <v>76</v>
      </c>
      <c r="AY303" s="264" t="s">
        <v>137</v>
      </c>
    </row>
    <row r="304" s="1" customFormat="1" ht="16.5" customHeight="1">
      <c r="B304" s="46"/>
      <c r="C304" s="219" t="s">
        <v>351</v>
      </c>
      <c r="D304" s="219" t="s">
        <v>131</v>
      </c>
      <c r="E304" s="220" t="s">
        <v>352</v>
      </c>
      <c r="F304" s="221" t="s">
        <v>353</v>
      </c>
      <c r="G304" s="222" t="s">
        <v>134</v>
      </c>
      <c r="H304" s="223">
        <v>8</v>
      </c>
      <c r="I304" s="224"/>
      <c r="J304" s="225">
        <f>ROUND(I304*H304,2)</f>
        <v>0</v>
      </c>
      <c r="K304" s="221" t="s">
        <v>135</v>
      </c>
      <c r="L304" s="226"/>
      <c r="M304" s="227" t="s">
        <v>21</v>
      </c>
      <c r="N304" s="228" t="s">
        <v>40</v>
      </c>
      <c r="O304" s="47"/>
      <c r="P304" s="229">
        <f>O304*H304</f>
        <v>0</v>
      </c>
      <c r="Q304" s="229">
        <v>0.0050000000000000001</v>
      </c>
      <c r="R304" s="229">
        <f>Q304*H304</f>
        <v>0.040000000000000001</v>
      </c>
      <c r="S304" s="229">
        <v>0</v>
      </c>
      <c r="T304" s="230">
        <f>S304*H304</f>
        <v>0</v>
      </c>
      <c r="AR304" s="24" t="s">
        <v>136</v>
      </c>
      <c r="AT304" s="24" t="s">
        <v>131</v>
      </c>
      <c r="AU304" s="24" t="s">
        <v>69</v>
      </c>
      <c r="AY304" s="24" t="s">
        <v>137</v>
      </c>
      <c r="BE304" s="231">
        <f>IF(N304="základní",J304,0)</f>
        <v>0</v>
      </c>
      <c r="BF304" s="231">
        <f>IF(N304="snížená",J304,0)</f>
        <v>0</v>
      </c>
      <c r="BG304" s="231">
        <f>IF(N304="zákl. přenesená",J304,0)</f>
        <v>0</v>
      </c>
      <c r="BH304" s="231">
        <f>IF(N304="sníž. přenesená",J304,0)</f>
        <v>0</v>
      </c>
      <c r="BI304" s="231">
        <f>IF(N304="nulová",J304,0)</f>
        <v>0</v>
      </c>
      <c r="BJ304" s="24" t="s">
        <v>76</v>
      </c>
      <c r="BK304" s="231">
        <f>ROUND(I304*H304,2)</f>
        <v>0</v>
      </c>
      <c r="BL304" s="24" t="s">
        <v>138</v>
      </c>
      <c r="BM304" s="24" t="s">
        <v>354</v>
      </c>
    </row>
    <row r="305" s="12" customFormat="1">
      <c r="B305" s="244"/>
      <c r="C305" s="245"/>
      <c r="D305" s="234" t="s">
        <v>140</v>
      </c>
      <c r="E305" s="246" t="s">
        <v>21</v>
      </c>
      <c r="F305" s="247" t="s">
        <v>355</v>
      </c>
      <c r="G305" s="245"/>
      <c r="H305" s="246" t="s">
        <v>21</v>
      </c>
      <c r="I305" s="248"/>
      <c r="J305" s="245"/>
      <c r="K305" s="245"/>
      <c r="L305" s="249"/>
      <c r="M305" s="250"/>
      <c r="N305" s="251"/>
      <c r="O305" s="251"/>
      <c r="P305" s="251"/>
      <c r="Q305" s="251"/>
      <c r="R305" s="251"/>
      <c r="S305" s="251"/>
      <c r="T305" s="252"/>
      <c r="AT305" s="253" t="s">
        <v>140</v>
      </c>
      <c r="AU305" s="253" t="s">
        <v>69</v>
      </c>
      <c r="AV305" s="12" t="s">
        <v>76</v>
      </c>
      <c r="AW305" s="12" t="s">
        <v>33</v>
      </c>
      <c r="AX305" s="12" t="s">
        <v>69</v>
      </c>
      <c r="AY305" s="253" t="s">
        <v>137</v>
      </c>
    </row>
    <row r="306" s="11" customFormat="1">
      <c r="B306" s="232"/>
      <c r="C306" s="233"/>
      <c r="D306" s="234" t="s">
        <v>140</v>
      </c>
      <c r="E306" s="235" t="s">
        <v>21</v>
      </c>
      <c r="F306" s="236" t="s">
        <v>356</v>
      </c>
      <c r="G306" s="233"/>
      <c r="H306" s="237">
        <v>8</v>
      </c>
      <c r="I306" s="238"/>
      <c r="J306" s="233"/>
      <c r="K306" s="233"/>
      <c r="L306" s="239"/>
      <c r="M306" s="240"/>
      <c r="N306" s="241"/>
      <c r="O306" s="241"/>
      <c r="P306" s="241"/>
      <c r="Q306" s="241"/>
      <c r="R306" s="241"/>
      <c r="S306" s="241"/>
      <c r="T306" s="242"/>
      <c r="AT306" s="243" t="s">
        <v>140</v>
      </c>
      <c r="AU306" s="243" t="s">
        <v>69</v>
      </c>
      <c r="AV306" s="11" t="s">
        <v>78</v>
      </c>
      <c r="AW306" s="11" t="s">
        <v>33</v>
      </c>
      <c r="AX306" s="11" t="s">
        <v>69</v>
      </c>
      <c r="AY306" s="243" t="s">
        <v>137</v>
      </c>
    </row>
    <row r="307" s="13" customFormat="1">
      <c r="B307" s="254"/>
      <c r="C307" s="255"/>
      <c r="D307" s="234" t="s">
        <v>140</v>
      </c>
      <c r="E307" s="256" t="s">
        <v>21</v>
      </c>
      <c r="F307" s="257" t="s">
        <v>151</v>
      </c>
      <c r="G307" s="255"/>
      <c r="H307" s="258">
        <v>8</v>
      </c>
      <c r="I307" s="259"/>
      <c r="J307" s="255"/>
      <c r="K307" s="255"/>
      <c r="L307" s="260"/>
      <c r="M307" s="261"/>
      <c r="N307" s="262"/>
      <c r="O307" s="262"/>
      <c r="P307" s="262"/>
      <c r="Q307" s="262"/>
      <c r="R307" s="262"/>
      <c r="S307" s="262"/>
      <c r="T307" s="263"/>
      <c r="AT307" s="264" t="s">
        <v>140</v>
      </c>
      <c r="AU307" s="264" t="s">
        <v>69</v>
      </c>
      <c r="AV307" s="13" t="s">
        <v>138</v>
      </c>
      <c r="AW307" s="13" t="s">
        <v>33</v>
      </c>
      <c r="AX307" s="13" t="s">
        <v>76</v>
      </c>
      <c r="AY307" s="264" t="s">
        <v>137</v>
      </c>
    </row>
    <row r="308" s="1" customFormat="1" ht="16.5" customHeight="1">
      <c r="B308" s="46"/>
      <c r="C308" s="219" t="s">
        <v>357</v>
      </c>
      <c r="D308" s="219" t="s">
        <v>131</v>
      </c>
      <c r="E308" s="220" t="s">
        <v>358</v>
      </c>
      <c r="F308" s="221" t="s">
        <v>359</v>
      </c>
      <c r="G308" s="222" t="s">
        <v>253</v>
      </c>
      <c r="H308" s="223">
        <v>0.23599999999999999</v>
      </c>
      <c r="I308" s="224"/>
      <c r="J308" s="225">
        <f>ROUND(I308*H308,2)</f>
        <v>0</v>
      </c>
      <c r="K308" s="221" t="s">
        <v>360</v>
      </c>
      <c r="L308" s="226"/>
      <c r="M308" s="227" t="s">
        <v>21</v>
      </c>
      <c r="N308" s="228" t="s">
        <v>40</v>
      </c>
      <c r="O308" s="47"/>
      <c r="P308" s="229">
        <f>O308*H308</f>
        <v>0</v>
      </c>
      <c r="Q308" s="229">
        <v>1</v>
      </c>
      <c r="R308" s="229">
        <f>Q308*H308</f>
        <v>0.23599999999999999</v>
      </c>
      <c r="S308" s="229">
        <v>0</v>
      </c>
      <c r="T308" s="230">
        <f>S308*H308</f>
        <v>0</v>
      </c>
      <c r="AR308" s="24" t="s">
        <v>136</v>
      </c>
      <c r="AT308" s="24" t="s">
        <v>131</v>
      </c>
      <c r="AU308" s="24" t="s">
        <v>69</v>
      </c>
      <c r="AY308" s="24" t="s">
        <v>137</v>
      </c>
      <c r="BE308" s="231">
        <f>IF(N308="základní",J308,0)</f>
        <v>0</v>
      </c>
      <c r="BF308" s="231">
        <f>IF(N308="snížená",J308,0)</f>
        <v>0</v>
      </c>
      <c r="BG308" s="231">
        <f>IF(N308="zákl. přenesená",J308,0)</f>
        <v>0</v>
      </c>
      <c r="BH308" s="231">
        <f>IF(N308="sníž. přenesená",J308,0)</f>
        <v>0</v>
      </c>
      <c r="BI308" s="231">
        <f>IF(N308="nulová",J308,0)</f>
        <v>0</v>
      </c>
      <c r="BJ308" s="24" t="s">
        <v>76</v>
      </c>
      <c r="BK308" s="231">
        <f>ROUND(I308*H308,2)</f>
        <v>0</v>
      </c>
      <c r="BL308" s="24" t="s">
        <v>138</v>
      </c>
      <c r="BM308" s="24" t="s">
        <v>361</v>
      </c>
    </row>
    <row r="309" s="12" customFormat="1">
      <c r="B309" s="244"/>
      <c r="C309" s="245"/>
      <c r="D309" s="234" t="s">
        <v>140</v>
      </c>
      <c r="E309" s="246" t="s">
        <v>21</v>
      </c>
      <c r="F309" s="247" t="s">
        <v>362</v>
      </c>
      <c r="G309" s="245"/>
      <c r="H309" s="246" t="s">
        <v>21</v>
      </c>
      <c r="I309" s="248"/>
      <c r="J309" s="245"/>
      <c r="K309" s="245"/>
      <c r="L309" s="249"/>
      <c r="M309" s="250"/>
      <c r="N309" s="251"/>
      <c r="O309" s="251"/>
      <c r="P309" s="251"/>
      <c r="Q309" s="251"/>
      <c r="R309" s="251"/>
      <c r="S309" s="251"/>
      <c r="T309" s="252"/>
      <c r="AT309" s="253" t="s">
        <v>140</v>
      </c>
      <c r="AU309" s="253" t="s">
        <v>69</v>
      </c>
      <c r="AV309" s="12" t="s">
        <v>76</v>
      </c>
      <c r="AW309" s="12" t="s">
        <v>33</v>
      </c>
      <c r="AX309" s="12" t="s">
        <v>69</v>
      </c>
      <c r="AY309" s="253" t="s">
        <v>137</v>
      </c>
    </row>
    <row r="310" s="11" customFormat="1">
      <c r="B310" s="232"/>
      <c r="C310" s="233"/>
      <c r="D310" s="234" t="s">
        <v>140</v>
      </c>
      <c r="E310" s="235" t="s">
        <v>21</v>
      </c>
      <c r="F310" s="236" t="s">
        <v>363</v>
      </c>
      <c r="G310" s="233"/>
      <c r="H310" s="237">
        <v>0.23599999999999999</v>
      </c>
      <c r="I310" s="238"/>
      <c r="J310" s="233"/>
      <c r="K310" s="233"/>
      <c r="L310" s="239"/>
      <c r="M310" s="240"/>
      <c r="N310" s="241"/>
      <c r="O310" s="241"/>
      <c r="P310" s="241"/>
      <c r="Q310" s="241"/>
      <c r="R310" s="241"/>
      <c r="S310" s="241"/>
      <c r="T310" s="242"/>
      <c r="AT310" s="243" t="s">
        <v>140</v>
      </c>
      <c r="AU310" s="243" t="s">
        <v>69</v>
      </c>
      <c r="AV310" s="11" t="s">
        <v>78</v>
      </c>
      <c r="AW310" s="11" t="s">
        <v>33</v>
      </c>
      <c r="AX310" s="11" t="s">
        <v>69</v>
      </c>
      <c r="AY310" s="243" t="s">
        <v>137</v>
      </c>
    </row>
    <row r="311" s="13" customFormat="1">
      <c r="B311" s="254"/>
      <c r="C311" s="255"/>
      <c r="D311" s="234" t="s">
        <v>140</v>
      </c>
      <c r="E311" s="256" t="s">
        <v>21</v>
      </c>
      <c r="F311" s="257" t="s">
        <v>151</v>
      </c>
      <c r="G311" s="255"/>
      <c r="H311" s="258">
        <v>0.23599999999999999</v>
      </c>
      <c r="I311" s="259"/>
      <c r="J311" s="255"/>
      <c r="K311" s="255"/>
      <c r="L311" s="260"/>
      <c r="M311" s="261"/>
      <c r="N311" s="262"/>
      <c r="O311" s="262"/>
      <c r="P311" s="262"/>
      <c r="Q311" s="262"/>
      <c r="R311" s="262"/>
      <c r="S311" s="262"/>
      <c r="T311" s="263"/>
      <c r="AT311" s="264" t="s">
        <v>140</v>
      </c>
      <c r="AU311" s="264" t="s">
        <v>69</v>
      </c>
      <c r="AV311" s="13" t="s">
        <v>138</v>
      </c>
      <c r="AW311" s="13" t="s">
        <v>33</v>
      </c>
      <c r="AX311" s="13" t="s">
        <v>76</v>
      </c>
      <c r="AY311" s="264" t="s">
        <v>137</v>
      </c>
    </row>
    <row r="312" s="14" customFormat="1" ht="37.44" customHeight="1">
      <c r="B312" s="265"/>
      <c r="C312" s="266"/>
      <c r="D312" s="267" t="s">
        <v>68</v>
      </c>
      <c r="E312" s="268" t="s">
        <v>364</v>
      </c>
      <c r="F312" s="268" t="s">
        <v>365</v>
      </c>
      <c r="G312" s="266"/>
      <c r="H312" s="266"/>
      <c r="I312" s="269"/>
      <c r="J312" s="270">
        <f>BK312</f>
        <v>0</v>
      </c>
      <c r="K312" s="266"/>
      <c r="L312" s="271"/>
      <c r="M312" s="272"/>
      <c r="N312" s="273"/>
      <c r="O312" s="273"/>
      <c r="P312" s="274">
        <f>P313</f>
        <v>0</v>
      </c>
      <c r="Q312" s="273"/>
      <c r="R312" s="274">
        <f>R313</f>
        <v>0.0084000000000000012</v>
      </c>
      <c r="S312" s="273"/>
      <c r="T312" s="275">
        <f>T313</f>
        <v>0</v>
      </c>
      <c r="AR312" s="276" t="s">
        <v>76</v>
      </c>
      <c r="AT312" s="277" t="s">
        <v>68</v>
      </c>
      <c r="AU312" s="277" t="s">
        <v>69</v>
      </c>
      <c r="AY312" s="276" t="s">
        <v>137</v>
      </c>
      <c r="BK312" s="278">
        <f>BK313</f>
        <v>0</v>
      </c>
    </row>
    <row r="313" s="14" customFormat="1" ht="19.92" customHeight="1">
      <c r="B313" s="265"/>
      <c r="C313" s="266"/>
      <c r="D313" s="267" t="s">
        <v>68</v>
      </c>
      <c r="E313" s="279" t="s">
        <v>78</v>
      </c>
      <c r="F313" s="279" t="s">
        <v>366</v>
      </c>
      <c r="G313" s="266"/>
      <c r="H313" s="266"/>
      <c r="I313" s="269"/>
      <c r="J313" s="280">
        <f>BK313</f>
        <v>0</v>
      </c>
      <c r="K313" s="266"/>
      <c r="L313" s="271"/>
      <c r="M313" s="272"/>
      <c r="N313" s="273"/>
      <c r="O313" s="273"/>
      <c r="P313" s="274">
        <f>SUM(P314:P317)</f>
        <v>0</v>
      </c>
      <c r="Q313" s="273"/>
      <c r="R313" s="274">
        <f>SUM(R314:R317)</f>
        <v>0.0084000000000000012</v>
      </c>
      <c r="S313" s="273"/>
      <c r="T313" s="275">
        <f>SUM(T314:T317)</f>
        <v>0</v>
      </c>
      <c r="AR313" s="276" t="s">
        <v>76</v>
      </c>
      <c r="AT313" s="277" t="s">
        <v>68</v>
      </c>
      <c r="AU313" s="277" t="s">
        <v>76</v>
      </c>
      <c r="AY313" s="276" t="s">
        <v>137</v>
      </c>
      <c r="BK313" s="278">
        <f>SUM(BK314:BK317)</f>
        <v>0</v>
      </c>
    </row>
    <row r="314" s="1" customFormat="1" ht="25.5" customHeight="1">
      <c r="B314" s="46"/>
      <c r="C314" s="281" t="s">
        <v>367</v>
      </c>
      <c r="D314" s="281" t="s">
        <v>368</v>
      </c>
      <c r="E314" s="282" t="s">
        <v>369</v>
      </c>
      <c r="F314" s="283" t="s">
        <v>370</v>
      </c>
      <c r="G314" s="284" t="s">
        <v>286</v>
      </c>
      <c r="H314" s="285">
        <v>84</v>
      </c>
      <c r="I314" s="286"/>
      <c r="J314" s="287">
        <f>ROUND(I314*H314,2)</f>
        <v>0</v>
      </c>
      <c r="K314" s="283" t="s">
        <v>360</v>
      </c>
      <c r="L314" s="72"/>
      <c r="M314" s="288" t="s">
        <v>21</v>
      </c>
      <c r="N314" s="289" t="s">
        <v>40</v>
      </c>
      <c r="O314" s="47"/>
      <c r="P314" s="229">
        <f>O314*H314</f>
        <v>0</v>
      </c>
      <c r="Q314" s="229">
        <v>0.00010000000000000001</v>
      </c>
      <c r="R314" s="229">
        <f>Q314*H314</f>
        <v>0.0084000000000000012</v>
      </c>
      <c r="S314" s="229">
        <v>0</v>
      </c>
      <c r="T314" s="230">
        <f>S314*H314</f>
        <v>0</v>
      </c>
      <c r="AR314" s="24" t="s">
        <v>138</v>
      </c>
      <c r="AT314" s="24" t="s">
        <v>368</v>
      </c>
      <c r="AU314" s="24" t="s">
        <v>78</v>
      </c>
      <c r="AY314" s="24" t="s">
        <v>137</v>
      </c>
      <c r="BE314" s="231">
        <f>IF(N314="základní",J314,0)</f>
        <v>0</v>
      </c>
      <c r="BF314" s="231">
        <f>IF(N314="snížená",J314,0)</f>
        <v>0</v>
      </c>
      <c r="BG314" s="231">
        <f>IF(N314="zákl. přenesená",J314,0)</f>
        <v>0</v>
      </c>
      <c r="BH314" s="231">
        <f>IF(N314="sníž. přenesená",J314,0)</f>
        <v>0</v>
      </c>
      <c r="BI314" s="231">
        <f>IF(N314="nulová",J314,0)</f>
        <v>0</v>
      </c>
      <c r="BJ314" s="24" t="s">
        <v>76</v>
      </c>
      <c r="BK314" s="231">
        <f>ROUND(I314*H314,2)</f>
        <v>0</v>
      </c>
      <c r="BL314" s="24" t="s">
        <v>138</v>
      </c>
      <c r="BM314" s="24" t="s">
        <v>371</v>
      </c>
    </row>
    <row r="315" s="12" customFormat="1">
      <c r="B315" s="244"/>
      <c r="C315" s="245"/>
      <c r="D315" s="234" t="s">
        <v>140</v>
      </c>
      <c r="E315" s="246" t="s">
        <v>21</v>
      </c>
      <c r="F315" s="247" t="s">
        <v>293</v>
      </c>
      <c r="G315" s="245"/>
      <c r="H315" s="246" t="s">
        <v>21</v>
      </c>
      <c r="I315" s="248"/>
      <c r="J315" s="245"/>
      <c r="K315" s="245"/>
      <c r="L315" s="249"/>
      <c r="M315" s="250"/>
      <c r="N315" s="251"/>
      <c r="O315" s="251"/>
      <c r="P315" s="251"/>
      <c r="Q315" s="251"/>
      <c r="R315" s="251"/>
      <c r="S315" s="251"/>
      <c r="T315" s="252"/>
      <c r="AT315" s="253" t="s">
        <v>140</v>
      </c>
      <c r="AU315" s="253" t="s">
        <v>78</v>
      </c>
      <c r="AV315" s="12" t="s">
        <v>76</v>
      </c>
      <c r="AW315" s="12" t="s">
        <v>33</v>
      </c>
      <c r="AX315" s="12" t="s">
        <v>69</v>
      </c>
      <c r="AY315" s="253" t="s">
        <v>137</v>
      </c>
    </row>
    <row r="316" s="11" customFormat="1">
      <c r="B316" s="232"/>
      <c r="C316" s="233"/>
      <c r="D316" s="234" t="s">
        <v>140</v>
      </c>
      <c r="E316" s="235" t="s">
        <v>21</v>
      </c>
      <c r="F316" s="236" t="s">
        <v>294</v>
      </c>
      <c r="G316" s="233"/>
      <c r="H316" s="237">
        <v>84</v>
      </c>
      <c r="I316" s="238"/>
      <c r="J316" s="233"/>
      <c r="K316" s="233"/>
      <c r="L316" s="239"/>
      <c r="M316" s="240"/>
      <c r="N316" s="241"/>
      <c r="O316" s="241"/>
      <c r="P316" s="241"/>
      <c r="Q316" s="241"/>
      <c r="R316" s="241"/>
      <c r="S316" s="241"/>
      <c r="T316" s="242"/>
      <c r="AT316" s="243" t="s">
        <v>140</v>
      </c>
      <c r="AU316" s="243" t="s">
        <v>78</v>
      </c>
      <c r="AV316" s="11" t="s">
        <v>78</v>
      </c>
      <c r="AW316" s="11" t="s">
        <v>33</v>
      </c>
      <c r="AX316" s="11" t="s">
        <v>69</v>
      </c>
      <c r="AY316" s="243" t="s">
        <v>137</v>
      </c>
    </row>
    <row r="317" s="13" customFormat="1">
      <c r="B317" s="254"/>
      <c r="C317" s="255"/>
      <c r="D317" s="234" t="s">
        <v>140</v>
      </c>
      <c r="E317" s="256" t="s">
        <v>21</v>
      </c>
      <c r="F317" s="257" t="s">
        <v>151</v>
      </c>
      <c r="G317" s="255"/>
      <c r="H317" s="258">
        <v>84</v>
      </c>
      <c r="I317" s="259"/>
      <c r="J317" s="255"/>
      <c r="K317" s="255"/>
      <c r="L317" s="260"/>
      <c r="M317" s="261"/>
      <c r="N317" s="262"/>
      <c r="O317" s="262"/>
      <c r="P317" s="262"/>
      <c r="Q317" s="262"/>
      <c r="R317" s="262"/>
      <c r="S317" s="262"/>
      <c r="T317" s="263"/>
      <c r="AT317" s="264" t="s">
        <v>140</v>
      </c>
      <c r="AU317" s="264" t="s">
        <v>78</v>
      </c>
      <c r="AV317" s="13" t="s">
        <v>138</v>
      </c>
      <c r="AW317" s="13" t="s">
        <v>33</v>
      </c>
      <c r="AX317" s="13" t="s">
        <v>76</v>
      </c>
      <c r="AY317" s="264" t="s">
        <v>137</v>
      </c>
    </row>
    <row r="318" s="14" customFormat="1" ht="37.44" customHeight="1">
      <c r="B318" s="265"/>
      <c r="C318" s="266"/>
      <c r="D318" s="267" t="s">
        <v>68</v>
      </c>
      <c r="E318" s="268" t="s">
        <v>179</v>
      </c>
      <c r="F318" s="268" t="s">
        <v>372</v>
      </c>
      <c r="G318" s="266"/>
      <c r="H318" s="266"/>
      <c r="I318" s="269"/>
      <c r="J318" s="270">
        <f>BK318</f>
        <v>0</v>
      </c>
      <c r="K318" s="266"/>
      <c r="L318" s="271"/>
      <c r="M318" s="272"/>
      <c r="N318" s="273"/>
      <c r="O318" s="273"/>
      <c r="P318" s="274">
        <f>P319+SUM(P320:P707)+P714+P751</f>
        <v>0</v>
      </c>
      <c r="Q318" s="273"/>
      <c r="R318" s="274">
        <f>R319+SUM(R320:R707)+R714+R751</f>
        <v>0.21384</v>
      </c>
      <c r="S318" s="273"/>
      <c r="T318" s="275">
        <f>T319+SUM(T320:T707)+T714+T751</f>
        <v>0</v>
      </c>
      <c r="AR318" s="276" t="s">
        <v>76</v>
      </c>
      <c r="AT318" s="277" t="s">
        <v>68</v>
      </c>
      <c r="AU318" s="277" t="s">
        <v>69</v>
      </c>
      <c r="AY318" s="276" t="s">
        <v>137</v>
      </c>
      <c r="BK318" s="278">
        <f>BK319+SUM(BK320:BK707)+BK714+BK751</f>
        <v>0</v>
      </c>
    </row>
    <row r="319" s="1" customFormat="1" ht="51" customHeight="1">
      <c r="B319" s="46"/>
      <c r="C319" s="281" t="s">
        <v>373</v>
      </c>
      <c r="D319" s="281" t="s">
        <v>368</v>
      </c>
      <c r="E319" s="282" t="s">
        <v>374</v>
      </c>
      <c r="F319" s="283" t="s">
        <v>375</v>
      </c>
      <c r="G319" s="284" t="s">
        <v>286</v>
      </c>
      <c r="H319" s="285">
        <v>33522.5</v>
      </c>
      <c r="I319" s="286"/>
      <c r="J319" s="287">
        <f>ROUND(I319*H319,2)</f>
        <v>0</v>
      </c>
      <c r="K319" s="283" t="s">
        <v>135</v>
      </c>
      <c r="L319" s="72"/>
      <c r="M319" s="288" t="s">
        <v>21</v>
      </c>
      <c r="N319" s="289" t="s">
        <v>40</v>
      </c>
      <c r="O319" s="47"/>
      <c r="P319" s="229">
        <f>O319*H319</f>
        <v>0</v>
      </c>
      <c r="Q319" s="229">
        <v>0</v>
      </c>
      <c r="R319" s="229">
        <f>Q319*H319</f>
        <v>0</v>
      </c>
      <c r="S319" s="229">
        <v>0</v>
      </c>
      <c r="T319" s="230">
        <f>S319*H319</f>
        <v>0</v>
      </c>
      <c r="AR319" s="24" t="s">
        <v>138</v>
      </c>
      <c r="AT319" s="24" t="s">
        <v>368</v>
      </c>
      <c r="AU319" s="24" t="s">
        <v>76</v>
      </c>
      <c r="AY319" s="24" t="s">
        <v>137</v>
      </c>
      <c r="BE319" s="231">
        <f>IF(N319="základní",J319,0)</f>
        <v>0</v>
      </c>
      <c r="BF319" s="231">
        <f>IF(N319="snížená",J319,0)</f>
        <v>0</v>
      </c>
      <c r="BG319" s="231">
        <f>IF(N319="zákl. přenesená",J319,0)</f>
        <v>0</v>
      </c>
      <c r="BH319" s="231">
        <f>IF(N319="sníž. přenesená",J319,0)</f>
        <v>0</v>
      </c>
      <c r="BI319" s="231">
        <f>IF(N319="nulová",J319,0)</f>
        <v>0</v>
      </c>
      <c r="BJ319" s="24" t="s">
        <v>76</v>
      </c>
      <c r="BK319" s="231">
        <f>ROUND(I319*H319,2)</f>
        <v>0</v>
      </c>
      <c r="BL319" s="24" t="s">
        <v>138</v>
      </c>
      <c r="BM319" s="24" t="s">
        <v>376</v>
      </c>
    </row>
    <row r="320" s="12" customFormat="1">
      <c r="B320" s="244"/>
      <c r="C320" s="245"/>
      <c r="D320" s="234" t="s">
        <v>140</v>
      </c>
      <c r="E320" s="246" t="s">
        <v>21</v>
      </c>
      <c r="F320" s="247" t="s">
        <v>377</v>
      </c>
      <c r="G320" s="245"/>
      <c r="H320" s="246" t="s">
        <v>21</v>
      </c>
      <c r="I320" s="248"/>
      <c r="J320" s="245"/>
      <c r="K320" s="245"/>
      <c r="L320" s="249"/>
      <c r="M320" s="250"/>
      <c r="N320" s="251"/>
      <c r="O320" s="251"/>
      <c r="P320" s="251"/>
      <c r="Q320" s="251"/>
      <c r="R320" s="251"/>
      <c r="S320" s="251"/>
      <c r="T320" s="252"/>
      <c r="AT320" s="253" t="s">
        <v>140</v>
      </c>
      <c r="AU320" s="253" t="s">
        <v>76</v>
      </c>
      <c r="AV320" s="12" t="s">
        <v>76</v>
      </c>
      <c r="AW320" s="12" t="s">
        <v>33</v>
      </c>
      <c r="AX320" s="12" t="s">
        <v>69</v>
      </c>
      <c r="AY320" s="253" t="s">
        <v>137</v>
      </c>
    </row>
    <row r="321" s="12" customFormat="1">
      <c r="B321" s="244"/>
      <c r="C321" s="245"/>
      <c r="D321" s="234" t="s">
        <v>140</v>
      </c>
      <c r="E321" s="246" t="s">
        <v>21</v>
      </c>
      <c r="F321" s="247" t="s">
        <v>141</v>
      </c>
      <c r="G321" s="245"/>
      <c r="H321" s="246" t="s">
        <v>21</v>
      </c>
      <c r="I321" s="248"/>
      <c r="J321" s="245"/>
      <c r="K321" s="245"/>
      <c r="L321" s="249"/>
      <c r="M321" s="250"/>
      <c r="N321" s="251"/>
      <c r="O321" s="251"/>
      <c r="P321" s="251"/>
      <c r="Q321" s="251"/>
      <c r="R321" s="251"/>
      <c r="S321" s="251"/>
      <c r="T321" s="252"/>
      <c r="AT321" s="253" t="s">
        <v>140</v>
      </c>
      <c r="AU321" s="253" t="s">
        <v>76</v>
      </c>
      <c r="AV321" s="12" t="s">
        <v>76</v>
      </c>
      <c r="AW321" s="12" t="s">
        <v>33</v>
      </c>
      <c r="AX321" s="12" t="s">
        <v>69</v>
      </c>
      <c r="AY321" s="253" t="s">
        <v>137</v>
      </c>
    </row>
    <row r="322" s="11" customFormat="1">
      <c r="B322" s="232"/>
      <c r="C322" s="233"/>
      <c r="D322" s="234" t="s">
        <v>140</v>
      </c>
      <c r="E322" s="235" t="s">
        <v>21</v>
      </c>
      <c r="F322" s="236" t="s">
        <v>378</v>
      </c>
      <c r="G322" s="233"/>
      <c r="H322" s="237">
        <v>7997.5</v>
      </c>
      <c r="I322" s="238"/>
      <c r="J322" s="233"/>
      <c r="K322" s="233"/>
      <c r="L322" s="239"/>
      <c r="M322" s="240"/>
      <c r="N322" s="241"/>
      <c r="O322" s="241"/>
      <c r="P322" s="241"/>
      <c r="Q322" s="241"/>
      <c r="R322" s="241"/>
      <c r="S322" s="241"/>
      <c r="T322" s="242"/>
      <c r="AT322" s="243" t="s">
        <v>140</v>
      </c>
      <c r="AU322" s="243" t="s">
        <v>76</v>
      </c>
      <c r="AV322" s="11" t="s">
        <v>78</v>
      </c>
      <c r="AW322" s="11" t="s">
        <v>33</v>
      </c>
      <c r="AX322" s="11" t="s">
        <v>69</v>
      </c>
      <c r="AY322" s="243" t="s">
        <v>137</v>
      </c>
    </row>
    <row r="323" s="11" customFormat="1">
      <c r="B323" s="232"/>
      <c r="C323" s="233"/>
      <c r="D323" s="234" t="s">
        <v>140</v>
      </c>
      <c r="E323" s="235" t="s">
        <v>21</v>
      </c>
      <c r="F323" s="236" t="s">
        <v>379</v>
      </c>
      <c r="G323" s="233"/>
      <c r="H323" s="237">
        <v>9897.5</v>
      </c>
      <c r="I323" s="238"/>
      <c r="J323" s="233"/>
      <c r="K323" s="233"/>
      <c r="L323" s="239"/>
      <c r="M323" s="240"/>
      <c r="N323" s="241"/>
      <c r="O323" s="241"/>
      <c r="P323" s="241"/>
      <c r="Q323" s="241"/>
      <c r="R323" s="241"/>
      <c r="S323" s="241"/>
      <c r="T323" s="242"/>
      <c r="AT323" s="243" t="s">
        <v>140</v>
      </c>
      <c r="AU323" s="243" t="s">
        <v>76</v>
      </c>
      <c r="AV323" s="11" t="s">
        <v>78</v>
      </c>
      <c r="AW323" s="11" t="s">
        <v>33</v>
      </c>
      <c r="AX323" s="11" t="s">
        <v>69</v>
      </c>
      <c r="AY323" s="243" t="s">
        <v>137</v>
      </c>
    </row>
    <row r="324" s="12" customFormat="1">
      <c r="B324" s="244"/>
      <c r="C324" s="245"/>
      <c r="D324" s="234" t="s">
        <v>140</v>
      </c>
      <c r="E324" s="246" t="s">
        <v>21</v>
      </c>
      <c r="F324" s="247" t="s">
        <v>380</v>
      </c>
      <c r="G324" s="245"/>
      <c r="H324" s="246" t="s">
        <v>21</v>
      </c>
      <c r="I324" s="248"/>
      <c r="J324" s="245"/>
      <c r="K324" s="245"/>
      <c r="L324" s="249"/>
      <c r="M324" s="250"/>
      <c r="N324" s="251"/>
      <c r="O324" s="251"/>
      <c r="P324" s="251"/>
      <c r="Q324" s="251"/>
      <c r="R324" s="251"/>
      <c r="S324" s="251"/>
      <c r="T324" s="252"/>
      <c r="AT324" s="253" t="s">
        <v>140</v>
      </c>
      <c r="AU324" s="253" t="s">
        <v>76</v>
      </c>
      <c r="AV324" s="12" t="s">
        <v>76</v>
      </c>
      <c r="AW324" s="12" t="s">
        <v>33</v>
      </c>
      <c r="AX324" s="12" t="s">
        <v>69</v>
      </c>
      <c r="AY324" s="253" t="s">
        <v>137</v>
      </c>
    </row>
    <row r="325" s="11" customFormat="1">
      <c r="B325" s="232"/>
      <c r="C325" s="233"/>
      <c r="D325" s="234" t="s">
        <v>140</v>
      </c>
      <c r="E325" s="235" t="s">
        <v>21</v>
      </c>
      <c r="F325" s="236" t="s">
        <v>381</v>
      </c>
      <c r="G325" s="233"/>
      <c r="H325" s="237">
        <v>-977.5</v>
      </c>
      <c r="I325" s="238"/>
      <c r="J325" s="233"/>
      <c r="K325" s="233"/>
      <c r="L325" s="239"/>
      <c r="M325" s="240"/>
      <c r="N325" s="241"/>
      <c r="O325" s="241"/>
      <c r="P325" s="241"/>
      <c r="Q325" s="241"/>
      <c r="R325" s="241"/>
      <c r="S325" s="241"/>
      <c r="T325" s="242"/>
      <c r="AT325" s="243" t="s">
        <v>140</v>
      </c>
      <c r="AU325" s="243" t="s">
        <v>76</v>
      </c>
      <c r="AV325" s="11" t="s">
        <v>78</v>
      </c>
      <c r="AW325" s="11" t="s">
        <v>33</v>
      </c>
      <c r="AX325" s="11" t="s">
        <v>69</v>
      </c>
      <c r="AY325" s="243" t="s">
        <v>137</v>
      </c>
    </row>
    <row r="326" s="12" customFormat="1">
      <c r="B326" s="244"/>
      <c r="C326" s="245"/>
      <c r="D326" s="234" t="s">
        <v>140</v>
      </c>
      <c r="E326" s="246" t="s">
        <v>21</v>
      </c>
      <c r="F326" s="247" t="s">
        <v>146</v>
      </c>
      <c r="G326" s="245"/>
      <c r="H326" s="246" t="s">
        <v>21</v>
      </c>
      <c r="I326" s="248"/>
      <c r="J326" s="245"/>
      <c r="K326" s="245"/>
      <c r="L326" s="249"/>
      <c r="M326" s="250"/>
      <c r="N326" s="251"/>
      <c r="O326" s="251"/>
      <c r="P326" s="251"/>
      <c r="Q326" s="251"/>
      <c r="R326" s="251"/>
      <c r="S326" s="251"/>
      <c r="T326" s="252"/>
      <c r="AT326" s="253" t="s">
        <v>140</v>
      </c>
      <c r="AU326" s="253" t="s">
        <v>76</v>
      </c>
      <c r="AV326" s="12" t="s">
        <v>76</v>
      </c>
      <c r="AW326" s="12" t="s">
        <v>33</v>
      </c>
      <c r="AX326" s="12" t="s">
        <v>69</v>
      </c>
      <c r="AY326" s="253" t="s">
        <v>137</v>
      </c>
    </row>
    <row r="327" s="11" customFormat="1">
      <c r="B327" s="232"/>
      <c r="C327" s="233"/>
      <c r="D327" s="234" t="s">
        <v>140</v>
      </c>
      <c r="E327" s="235" t="s">
        <v>21</v>
      </c>
      <c r="F327" s="236" t="s">
        <v>382</v>
      </c>
      <c r="G327" s="233"/>
      <c r="H327" s="237">
        <v>7780</v>
      </c>
      <c r="I327" s="238"/>
      <c r="J327" s="233"/>
      <c r="K327" s="233"/>
      <c r="L327" s="239"/>
      <c r="M327" s="240"/>
      <c r="N327" s="241"/>
      <c r="O327" s="241"/>
      <c r="P327" s="241"/>
      <c r="Q327" s="241"/>
      <c r="R327" s="241"/>
      <c r="S327" s="241"/>
      <c r="T327" s="242"/>
      <c r="AT327" s="243" t="s">
        <v>140</v>
      </c>
      <c r="AU327" s="243" t="s">
        <v>76</v>
      </c>
      <c r="AV327" s="11" t="s">
        <v>78</v>
      </c>
      <c r="AW327" s="11" t="s">
        <v>33</v>
      </c>
      <c r="AX327" s="11" t="s">
        <v>69</v>
      </c>
      <c r="AY327" s="243" t="s">
        <v>137</v>
      </c>
    </row>
    <row r="328" s="11" customFormat="1">
      <c r="B328" s="232"/>
      <c r="C328" s="233"/>
      <c r="D328" s="234" t="s">
        <v>140</v>
      </c>
      <c r="E328" s="235" t="s">
        <v>21</v>
      </c>
      <c r="F328" s="236" t="s">
        <v>383</v>
      </c>
      <c r="G328" s="233"/>
      <c r="H328" s="237">
        <v>9790</v>
      </c>
      <c r="I328" s="238"/>
      <c r="J328" s="233"/>
      <c r="K328" s="233"/>
      <c r="L328" s="239"/>
      <c r="M328" s="240"/>
      <c r="N328" s="241"/>
      <c r="O328" s="241"/>
      <c r="P328" s="241"/>
      <c r="Q328" s="241"/>
      <c r="R328" s="241"/>
      <c r="S328" s="241"/>
      <c r="T328" s="242"/>
      <c r="AT328" s="243" t="s">
        <v>140</v>
      </c>
      <c r="AU328" s="243" t="s">
        <v>76</v>
      </c>
      <c r="AV328" s="11" t="s">
        <v>78</v>
      </c>
      <c r="AW328" s="11" t="s">
        <v>33</v>
      </c>
      <c r="AX328" s="11" t="s">
        <v>69</v>
      </c>
      <c r="AY328" s="243" t="s">
        <v>137</v>
      </c>
    </row>
    <row r="329" s="11" customFormat="1">
      <c r="B329" s="232"/>
      <c r="C329" s="233"/>
      <c r="D329" s="234" t="s">
        <v>140</v>
      </c>
      <c r="E329" s="235" t="s">
        <v>21</v>
      </c>
      <c r="F329" s="236" t="s">
        <v>384</v>
      </c>
      <c r="G329" s="233"/>
      <c r="H329" s="237">
        <v>-965</v>
      </c>
      <c r="I329" s="238"/>
      <c r="J329" s="233"/>
      <c r="K329" s="233"/>
      <c r="L329" s="239"/>
      <c r="M329" s="240"/>
      <c r="N329" s="241"/>
      <c r="O329" s="241"/>
      <c r="P329" s="241"/>
      <c r="Q329" s="241"/>
      <c r="R329" s="241"/>
      <c r="S329" s="241"/>
      <c r="T329" s="242"/>
      <c r="AT329" s="243" t="s">
        <v>140</v>
      </c>
      <c r="AU329" s="243" t="s">
        <v>76</v>
      </c>
      <c r="AV329" s="11" t="s">
        <v>78</v>
      </c>
      <c r="AW329" s="11" t="s">
        <v>33</v>
      </c>
      <c r="AX329" s="11" t="s">
        <v>69</v>
      </c>
      <c r="AY329" s="243" t="s">
        <v>137</v>
      </c>
    </row>
    <row r="330" s="13" customFormat="1">
      <c r="B330" s="254"/>
      <c r="C330" s="255"/>
      <c r="D330" s="234" t="s">
        <v>140</v>
      </c>
      <c r="E330" s="256" t="s">
        <v>21</v>
      </c>
      <c r="F330" s="257" t="s">
        <v>151</v>
      </c>
      <c r="G330" s="255"/>
      <c r="H330" s="258">
        <v>33522.5</v>
      </c>
      <c r="I330" s="259"/>
      <c r="J330" s="255"/>
      <c r="K330" s="255"/>
      <c r="L330" s="260"/>
      <c r="M330" s="261"/>
      <c r="N330" s="262"/>
      <c r="O330" s="262"/>
      <c r="P330" s="262"/>
      <c r="Q330" s="262"/>
      <c r="R330" s="262"/>
      <c r="S330" s="262"/>
      <c r="T330" s="263"/>
      <c r="AT330" s="264" t="s">
        <v>140</v>
      </c>
      <c r="AU330" s="264" t="s">
        <v>76</v>
      </c>
      <c r="AV330" s="13" t="s">
        <v>138</v>
      </c>
      <c r="AW330" s="13" t="s">
        <v>33</v>
      </c>
      <c r="AX330" s="13" t="s">
        <v>76</v>
      </c>
      <c r="AY330" s="264" t="s">
        <v>137</v>
      </c>
    </row>
    <row r="331" s="1" customFormat="1" ht="38.25" customHeight="1">
      <c r="B331" s="46"/>
      <c r="C331" s="281" t="s">
        <v>385</v>
      </c>
      <c r="D331" s="281" t="s">
        <v>368</v>
      </c>
      <c r="E331" s="282" t="s">
        <v>386</v>
      </c>
      <c r="F331" s="283" t="s">
        <v>387</v>
      </c>
      <c r="G331" s="284" t="s">
        <v>196</v>
      </c>
      <c r="H331" s="285">
        <v>70</v>
      </c>
      <c r="I331" s="286"/>
      <c r="J331" s="287">
        <f>ROUND(I331*H331,2)</f>
        <v>0</v>
      </c>
      <c r="K331" s="283" t="s">
        <v>135</v>
      </c>
      <c r="L331" s="72"/>
      <c r="M331" s="288" t="s">
        <v>21</v>
      </c>
      <c r="N331" s="289" t="s">
        <v>40</v>
      </c>
      <c r="O331" s="47"/>
      <c r="P331" s="229">
        <f>O331*H331</f>
        <v>0</v>
      </c>
      <c r="Q331" s="229">
        <v>0</v>
      </c>
      <c r="R331" s="229">
        <f>Q331*H331</f>
        <v>0</v>
      </c>
      <c r="S331" s="229">
        <v>0</v>
      </c>
      <c r="T331" s="230">
        <f>S331*H331</f>
        <v>0</v>
      </c>
      <c r="AR331" s="24" t="s">
        <v>138</v>
      </c>
      <c r="AT331" s="24" t="s">
        <v>368</v>
      </c>
      <c r="AU331" s="24" t="s">
        <v>76</v>
      </c>
      <c r="AY331" s="24" t="s">
        <v>137</v>
      </c>
      <c r="BE331" s="231">
        <f>IF(N331="základní",J331,0)</f>
        <v>0</v>
      </c>
      <c r="BF331" s="231">
        <f>IF(N331="snížená",J331,0)</f>
        <v>0</v>
      </c>
      <c r="BG331" s="231">
        <f>IF(N331="zákl. přenesená",J331,0)</f>
        <v>0</v>
      </c>
      <c r="BH331" s="231">
        <f>IF(N331="sníž. přenesená",J331,0)</f>
        <v>0</v>
      </c>
      <c r="BI331" s="231">
        <f>IF(N331="nulová",J331,0)</f>
        <v>0</v>
      </c>
      <c r="BJ331" s="24" t="s">
        <v>76</v>
      </c>
      <c r="BK331" s="231">
        <f>ROUND(I331*H331,2)</f>
        <v>0</v>
      </c>
      <c r="BL331" s="24" t="s">
        <v>138</v>
      </c>
      <c r="BM331" s="24" t="s">
        <v>388</v>
      </c>
    </row>
    <row r="332" s="12" customFormat="1">
      <c r="B332" s="244"/>
      <c r="C332" s="245"/>
      <c r="D332" s="234" t="s">
        <v>140</v>
      </c>
      <c r="E332" s="246" t="s">
        <v>21</v>
      </c>
      <c r="F332" s="247" t="s">
        <v>389</v>
      </c>
      <c r="G332" s="245"/>
      <c r="H332" s="246" t="s">
        <v>21</v>
      </c>
      <c r="I332" s="248"/>
      <c r="J332" s="245"/>
      <c r="K332" s="245"/>
      <c r="L332" s="249"/>
      <c r="M332" s="250"/>
      <c r="N332" s="251"/>
      <c r="O332" s="251"/>
      <c r="P332" s="251"/>
      <c r="Q332" s="251"/>
      <c r="R332" s="251"/>
      <c r="S332" s="251"/>
      <c r="T332" s="252"/>
      <c r="AT332" s="253" t="s">
        <v>140</v>
      </c>
      <c r="AU332" s="253" t="s">
        <v>76</v>
      </c>
      <c r="AV332" s="12" t="s">
        <v>76</v>
      </c>
      <c r="AW332" s="12" t="s">
        <v>33</v>
      </c>
      <c r="AX332" s="12" t="s">
        <v>69</v>
      </c>
      <c r="AY332" s="253" t="s">
        <v>137</v>
      </c>
    </row>
    <row r="333" s="11" customFormat="1">
      <c r="B333" s="232"/>
      <c r="C333" s="233"/>
      <c r="D333" s="234" t="s">
        <v>140</v>
      </c>
      <c r="E333" s="235" t="s">
        <v>21</v>
      </c>
      <c r="F333" s="236" t="s">
        <v>390</v>
      </c>
      <c r="G333" s="233"/>
      <c r="H333" s="237">
        <v>70</v>
      </c>
      <c r="I333" s="238"/>
      <c r="J333" s="233"/>
      <c r="K333" s="233"/>
      <c r="L333" s="239"/>
      <c r="M333" s="240"/>
      <c r="N333" s="241"/>
      <c r="O333" s="241"/>
      <c r="P333" s="241"/>
      <c r="Q333" s="241"/>
      <c r="R333" s="241"/>
      <c r="S333" s="241"/>
      <c r="T333" s="242"/>
      <c r="AT333" s="243" t="s">
        <v>140</v>
      </c>
      <c r="AU333" s="243" t="s">
        <v>76</v>
      </c>
      <c r="AV333" s="11" t="s">
        <v>78</v>
      </c>
      <c r="AW333" s="11" t="s">
        <v>33</v>
      </c>
      <c r="AX333" s="11" t="s">
        <v>69</v>
      </c>
      <c r="AY333" s="243" t="s">
        <v>137</v>
      </c>
    </row>
    <row r="334" s="13" customFormat="1">
      <c r="B334" s="254"/>
      <c r="C334" s="255"/>
      <c r="D334" s="234" t="s">
        <v>140</v>
      </c>
      <c r="E334" s="256" t="s">
        <v>21</v>
      </c>
      <c r="F334" s="257" t="s">
        <v>151</v>
      </c>
      <c r="G334" s="255"/>
      <c r="H334" s="258">
        <v>70</v>
      </c>
      <c r="I334" s="259"/>
      <c r="J334" s="255"/>
      <c r="K334" s="255"/>
      <c r="L334" s="260"/>
      <c r="M334" s="261"/>
      <c r="N334" s="262"/>
      <c r="O334" s="262"/>
      <c r="P334" s="262"/>
      <c r="Q334" s="262"/>
      <c r="R334" s="262"/>
      <c r="S334" s="262"/>
      <c r="T334" s="263"/>
      <c r="AT334" s="264" t="s">
        <v>140</v>
      </c>
      <c r="AU334" s="264" t="s">
        <v>76</v>
      </c>
      <c r="AV334" s="13" t="s">
        <v>138</v>
      </c>
      <c r="AW334" s="13" t="s">
        <v>33</v>
      </c>
      <c r="AX334" s="13" t="s">
        <v>76</v>
      </c>
      <c r="AY334" s="264" t="s">
        <v>137</v>
      </c>
    </row>
    <row r="335" s="1" customFormat="1" ht="38.25" customHeight="1">
      <c r="B335" s="46"/>
      <c r="C335" s="281" t="s">
        <v>391</v>
      </c>
      <c r="D335" s="281" t="s">
        <v>368</v>
      </c>
      <c r="E335" s="282" t="s">
        <v>392</v>
      </c>
      <c r="F335" s="283" t="s">
        <v>393</v>
      </c>
      <c r="G335" s="284" t="s">
        <v>196</v>
      </c>
      <c r="H335" s="285">
        <v>70</v>
      </c>
      <c r="I335" s="286"/>
      <c r="J335" s="287">
        <f>ROUND(I335*H335,2)</f>
        <v>0</v>
      </c>
      <c r="K335" s="283" t="s">
        <v>135</v>
      </c>
      <c r="L335" s="72"/>
      <c r="M335" s="288" t="s">
        <v>21</v>
      </c>
      <c r="N335" s="289" t="s">
        <v>40</v>
      </c>
      <c r="O335" s="47"/>
      <c r="P335" s="229">
        <f>O335*H335</f>
        <v>0</v>
      </c>
      <c r="Q335" s="229">
        <v>0</v>
      </c>
      <c r="R335" s="229">
        <f>Q335*H335</f>
        <v>0</v>
      </c>
      <c r="S335" s="229">
        <v>0</v>
      </c>
      <c r="T335" s="230">
        <f>S335*H335</f>
        <v>0</v>
      </c>
      <c r="AR335" s="24" t="s">
        <v>138</v>
      </c>
      <c r="AT335" s="24" t="s">
        <v>368</v>
      </c>
      <c r="AU335" s="24" t="s">
        <v>76</v>
      </c>
      <c r="AY335" s="24" t="s">
        <v>137</v>
      </c>
      <c r="BE335" s="231">
        <f>IF(N335="základní",J335,0)</f>
        <v>0</v>
      </c>
      <c r="BF335" s="231">
        <f>IF(N335="snížená",J335,0)</f>
        <v>0</v>
      </c>
      <c r="BG335" s="231">
        <f>IF(N335="zákl. přenesená",J335,0)</f>
        <v>0</v>
      </c>
      <c r="BH335" s="231">
        <f>IF(N335="sníž. přenesená",J335,0)</f>
        <v>0</v>
      </c>
      <c r="BI335" s="231">
        <f>IF(N335="nulová",J335,0)</f>
        <v>0</v>
      </c>
      <c r="BJ335" s="24" t="s">
        <v>76</v>
      </c>
      <c r="BK335" s="231">
        <f>ROUND(I335*H335,2)</f>
        <v>0</v>
      </c>
      <c r="BL335" s="24" t="s">
        <v>138</v>
      </c>
      <c r="BM335" s="24" t="s">
        <v>394</v>
      </c>
    </row>
    <row r="336" s="12" customFormat="1">
      <c r="B336" s="244"/>
      <c r="C336" s="245"/>
      <c r="D336" s="234" t="s">
        <v>140</v>
      </c>
      <c r="E336" s="246" t="s">
        <v>21</v>
      </c>
      <c r="F336" s="247" t="s">
        <v>389</v>
      </c>
      <c r="G336" s="245"/>
      <c r="H336" s="246" t="s">
        <v>21</v>
      </c>
      <c r="I336" s="248"/>
      <c r="J336" s="245"/>
      <c r="K336" s="245"/>
      <c r="L336" s="249"/>
      <c r="M336" s="250"/>
      <c r="N336" s="251"/>
      <c r="O336" s="251"/>
      <c r="P336" s="251"/>
      <c r="Q336" s="251"/>
      <c r="R336" s="251"/>
      <c r="S336" s="251"/>
      <c r="T336" s="252"/>
      <c r="AT336" s="253" t="s">
        <v>140</v>
      </c>
      <c r="AU336" s="253" t="s">
        <v>76</v>
      </c>
      <c r="AV336" s="12" t="s">
        <v>76</v>
      </c>
      <c r="AW336" s="12" t="s">
        <v>33</v>
      </c>
      <c r="AX336" s="12" t="s">
        <v>69</v>
      </c>
      <c r="AY336" s="253" t="s">
        <v>137</v>
      </c>
    </row>
    <row r="337" s="11" customFormat="1">
      <c r="B337" s="232"/>
      <c r="C337" s="233"/>
      <c r="D337" s="234" t="s">
        <v>140</v>
      </c>
      <c r="E337" s="235" t="s">
        <v>21</v>
      </c>
      <c r="F337" s="236" t="s">
        <v>390</v>
      </c>
      <c r="G337" s="233"/>
      <c r="H337" s="237">
        <v>70</v>
      </c>
      <c r="I337" s="238"/>
      <c r="J337" s="233"/>
      <c r="K337" s="233"/>
      <c r="L337" s="239"/>
      <c r="M337" s="240"/>
      <c r="N337" s="241"/>
      <c r="O337" s="241"/>
      <c r="P337" s="241"/>
      <c r="Q337" s="241"/>
      <c r="R337" s="241"/>
      <c r="S337" s="241"/>
      <c r="T337" s="242"/>
      <c r="AT337" s="243" t="s">
        <v>140</v>
      </c>
      <c r="AU337" s="243" t="s">
        <v>76</v>
      </c>
      <c r="AV337" s="11" t="s">
        <v>78</v>
      </c>
      <c r="AW337" s="11" t="s">
        <v>33</v>
      </c>
      <c r="AX337" s="11" t="s">
        <v>69</v>
      </c>
      <c r="AY337" s="243" t="s">
        <v>137</v>
      </c>
    </row>
    <row r="338" s="13" customFormat="1">
      <c r="B338" s="254"/>
      <c r="C338" s="255"/>
      <c r="D338" s="234" t="s">
        <v>140</v>
      </c>
      <c r="E338" s="256" t="s">
        <v>21</v>
      </c>
      <c r="F338" s="257" t="s">
        <v>151</v>
      </c>
      <c r="G338" s="255"/>
      <c r="H338" s="258">
        <v>70</v>
      </c>
      <c r="I338" s="259"/>
      <c r="J338" s="255"/>
      <c r="K338" s="255"/>
      <c r="L338" s="260"/>
      <c r="M338" s="261"/>
      <c r="N338" s="262"/>
      <c r="O338" s="262"/>
      <c r="P338" s="262"/>
      <c r="Q338" s="262"/>
      <c r="R338" s="262"/>
      <c r="S338" s="262"/>
      <c r="T338" s="263"/>
      <c r="AT338" s="264" t="s">
        <v>140</v>
      </c>
      <c r="AU338" s="264" t="s">
        <v>76</v>
      </c>
      <c r="AV338" s="13" t="s">
        <v>138</v>
      </c>
      <c r="AW338" s="13" t="s">
        <v>33</v>
      </c>
      <c r="AX338" s="13" t="s">
        <v>76</v>
      </c>
      <c r="AY338" s="264" t="s">
        <v>137</v>
      </c>
    </row>
    <row r="339" s="1" customFormat="1" ht="102" customHeight="1">
      <c r="B339" s="46"/>
      <c r="C339" s="281" t="s">
        <v>395</v>
      </c>
      <c r="D339" s="281" t="s">
        <v>368</v>
      </c>
      <c r="E339" s="282" t="s">
        <v>396</v>
      </c>
      <c r="F339" s="283" t="s">
        <v>397</v>
      </c>
      <c r="G339" s="284" t="s">
        <v>286</v>
      </c>
      <c r="H339" s="285">
        <v>3200</v>
      </c>
      <c r="I339" s="286"/>
      <c r="J339" s="287">
        <f>ROUND(I339*H339,2)</f>
        <v>0</v>
      </c>
      <c r="K339" s="283" t="s">
        <v>135</v>
      </c>
      <c r="L339" s="72"/>
      <c r="M339" s="288" t="s">
        <v>21</v>
      </c>
      <c r="N339" s="289" t="s">
        <v>40</v>
      </c>
      <c r="O339" s="47"/>
      <c r="P339" s="229">
        <f>O339*H339</f>
        <v>0</v>
      </c>
      <c r="Q339" s="229">
        <v>0</v>
      </c>
      <c r="R339" s="229">
        <f>Q339*H339</f>
        <v>0</v>
      </c>
      <c r="S339" s="229">
        <v>0</v>
      </c>
      <c r="T339" s="230">
        <f>S339*H339</f>
        <v>0</v>
      </c>
      <c r="AR339" s="24" t="s">
        <v>138</v>
      </c>
      <c r="AT339" s="24" t="s">
        <v>368</v>
      </c>
      <c r="AU339" s="24" t="s">
        <v>76</v>
      </c>
      <c r="AY339" s="24" t="s">
        <v>137</v>
      </c>
      <c r="BE339" s="231">
        <f>IF(N339="základní",J339,0)</f>
        <v>0</v>
      </c>
      <c r="BF339" s="231">
        <f>IF(N339="snížená",J339,0)</f>
        <v>0</v>
      </c>
      <c r="BG339" s="231">
        <f>IF(N339="zákl. přenesená",J339,0)</f>
        <v>0</v>
      </c>
      <c r="BH339" s="231">
        <f>IF(N339="sníž. přenesená",J339,0)</f>
        <v>0</v>
      </c>
      <c r="BI339" s="231">
        <f>IF(N339="nulová",J339,0)</f>
        <v>0</v>
      </c>
      <c r="BJ339" s="24" t="s">
        <v>76</v>
      </c>
      <c r="BK339" s="231">
        <f>ROUND(I339*H339,2)</f>
        <v>0</v>
      </c>
      <c r="BL339" s="24" t="s">
        <v>138</v>
      </c>
      <c r="BM339" s="24" t="s">
        <v>398</v>
      </c>
    </row>
    <row r="340" s="12" customFormat="1">
      <c r="B340" s="244"/>
      <c r="C340" s="245"/>
      <c r="D340" s="234" t="s">
        <v>140</v>
      </c>
      <c r="E340" s="246" t="s">
        <v>21</v>
      </c>
      <c r="F340" s="247" t="s">
        <v>141</v>
      </c>
      <c r="G340" s="245"/>
      <c r="H340" s="246" t="s">
        <v>21</v>
      </c>
      <c r="I340" s="248"/>
      <c r="J340" s="245"/>
      <c r="K340" s="245"/>
      <c r="L340" s="249"/>
      <c r="M340" s="250"/>
      <c r="N340" s="251"/>
      <c r="O340" s="251"/>
      <c r="P340" s="251"/>
      <c r="Q340" s="251"/>
      <c r="R340" s="251"/>
      <c r="S340" s="251"/>
      <c r="T340" s="252"/>
      <c r="AT340" s="253" t="s">
        <v>140</v>
      </c>
      <c r="AU340" s="253" t="s">
        <v>76</v>
      </c>
      <c r="AV340" s="12" t="s">
        <v>76</v>
      </c>
      <c r="AW340" s="12" t="s">
        <v>33</v>
      </c>
      <c r="AX340" s="12" t="s">
        <v>69</v>
      </c>
      <c r="AY340" s="253" t="s">
        <v>137</v>
      </c>
    </row>
    <row r="341" s="11" customFormat="1">
      <c r="B341" s="232"/>
      <c r="C341" s="233"/>
      <c r="D341" s="234" t="s">
        <v>140</v>
      </c>
      <c r="E341" s="235" t="s">
        <v>21</v>
      </c>
      <c r="F341" s="236" t="s">
        <v>399</v>
      </c>
      <c r="G341" s="233"/>
      <c r="H341" s="237">
        <v>800</v>
      </c>
      <c r="I341" s="238"/>
      <c r="J341" s="233"/>
      <c r="K341" s="233"/>
      <c r="L341" s="239"/>
      <c r="M341" s="240"/>
      <c r="N341" s="241"/>
      <c r="O341" s="241"/>
      <c r="P341" s="241"/>
      <c r="Q341" s="241"/>
      <c r="R341" s="241"/>
      <c r="S341" s="241"/>
      <c r="T341" s="242"/>
      <c r="AT341" s="243" t="s">
        <v>140</v>
      </c>
      <c r="AU341" s="243" t="s">
        <v>76</v>
      </c>
      <c r="AV341" s="11" t="s">
        <v>78</v>
      </c>
      <c r="AW341" s="11" t="s">
        <v>33</v>
      </c>
      <c r="AX341" s="11" t="s">
        <v>69</v>
      </c>
      <c r="AY341" s="243" t="s">
        <v>137</v>
      </c>
    </row>
    <row r="342" s="11" customFormat="1">
      <c r="B342" s="232"/>
      <c r="C342" s="233"/>
      <c r="D342" s="234" t="s">
        <v>140</v>
      </c>
      <c r="E342" s="235" t="s">
        <v>21</v>
      </c>
      <c r="F342" s="236" t="s">
        <v>400</v>
      </c>
      <c r="G342" s="233"/>
      <c r="H342" s="237">
        <v>800</v>
      </c>
      <c r="I342" s="238"/>
      <c r="J342" s="233"/>
      <c r="K342" s="233"/>
      <c r="L342" s="239"/>
      <c r="M342" s="240"/>
      <c r="N342" s="241"/>
      <c r="O342" s="241"/>
      <c r="P342" s="241"/>
      <c r="Q342" s="241"/>
      <c r="R342" s="241"/>
      <c r="S342" s="241"/>
      <c r="T342" s="242"/>
      <c r="AT342" s="243" t="s">
        <v>140</v>
      </c>
      <c r="AU342" s="243" t="s">
        <v>76</v>
      </c>
      <c r="AV342" s="11" t="s">
        <v>78</v>
      </c>
      <c r="AW342" s="11" t="s">
        <v>33</v>
      </c>
      <c r="AX342" s="11" t="s">
        <v>69</v>
      </c>
      <c r="AY342" s="243" t="s">
        <v>137</v>
      </c>
    </row>
    <row r="343" s="12" customFormat="1">
      <c r="B343" s="244"/>
      <c r="C343" s="245"/>
      <c r="D343" s="234" t="s">
        <v>140</v>
      </c>
      <c r="E343" s="246" t="s">
        <v>21</v>
      </c>
      <c r="F343" s="247" t="s">
        <v>146</v>
      </c>
      <c r="G343" s="245"/>
      <c r="H343" s="246" t="s">
        <v>21</v>
      </c>
      <c r="I343" s="248"/>
      <c r="J343" s="245"/>
      <c r="K343" s="245"/>
      <c r="L343" s="249"/>
      <c r="M343" s="250"/>
      <c r="N343" s="251"/>
      <c r="O343" s="251"/>
      <c r="P343" s="251"/>
      <c r="Q343" s="251"/>
      <c r="R343" s="251"/>
      <c r="S343" s="251"/>
      <c r="T343" s="252"/>
      <c r="AT343" s="253" t="s">
        <v>140</v>
      </c>
      <c r="AU343" s="253" t="s">
        <v>76</v>
      </c>
      <c r="AV343" s="12" t="s">
        <v>76</v>
      </c>
      <c r="AW343" s="12" t="s">
        <v>33</v>
      </c>
      <c r="AX343" s="12" t="s">
        <v>69</v>
      </c>
      <c r="AY343" s="253" t="s">
        <v>137</v>
      </c>
    </row>
    <row r="344" s="11" customFormat="1">
      <c r="B344" s="232"/>
      <c r="C344" s="233"/>
      <c r="D344" s="234" t="s">
        <v>140</v>
      </c>
      <c r="E344" s="235" t="s">
        <v>21</v>
      </c>
      <c r="F344" s="236" t="s">
        <v>399</v>
      </c>
      <c r="G344" s="233"/>
      <c r="H344" s="237">
        <v>800</v>
      </c>
      <c r="I344" s="238"/>
      <c r="J344" s="233"/>
      <c r="K344" s="233"/>
      <c r="L344" s="239"/>
      <c r="M344" s="240"/>
      <c r="N344" s="241"/>
      <c r="O344" s="241"/>
      <c r="P344" s="241"/>
      <c r="Q344" s="241"/>
      <c r="R344" s="241"/>
      <c r="S344" s="241"/>
      <c r="T344" s="242"/>
      <c r="AT344" s="243" t="s">
        <v>140</v>
      </c>
      <c r="AU344" s="243" t="s">
        <v>76</v>
      </c>
      <c r="AV344" s="11" t="s">
        <v>78</v>
      </c>
      <c r="AW344" s="11" t="s">
        <v>33</v>
      </c>
      <c r="AX344" s="11" t="s">
        <v>69</v>
      </c>
      <c r="AY344" s="243" t="s">
        <v>137</v>
      </c>
    </row>
    <row r="345" s="11" customFormat="1">
      <c r="B345" s="232"/>
      <c r="C345" s="233"/>
      <c r="D345" s="234" t="s">
        <v>140</v>
      </c>
      <c r="E345" s="235" t="s">
        <v>21</v>
      </c>
      <c r="F345" s="236" t="s">
        <v>400</v>
      </c>
      <c r="G345" s="233"/>
      <c r="H345" s="237">
        <v>800</v>
      </c>
      <c r="I345" s="238"/>
      <c r="J345" s="233"/>
      <c r="K345" s="233"/>
      <c r="L345" s="239"/>
      <c r="M345" s="240"/>
      <c r="N345" s="241"/>
      <c r="O345" s="241"/>
      <c r="P345" s="241"/>
      <c r="Q345" s="241"/>
      <c r="R345" s="241"/>
      <c r="S345" s="241"/>
      <c r="T345" s="242"/>
      <c r="AT345" s="243" t="s">
        <v>140</v>
      </c>
      <c r="AU345" s="243" t="s">
        <v>76</v>
      </c>
      <c r="AV345" s="11" t="s">
        <v>78</v>
      </c>
      <c r="AW345" s="11" t="s">
        <v>33</v>
      </c>
      <c r="AX345" s="11" t="s">
        <v>69</v>
      </c>
      <c r="AY345" s="243" t="s">
        <v>137</v>
      </c>
    </row>
    <row r="346" s="13" customFormat="1">
      <c r="B346" s="254"/>
      <c r="C346" s="255"/>
      <c r="D346" s="234" t="s">
        <v>140</v>
      </c>
      <c r="E346" s="256" t="s">
        <v>21</v>
      </c>
      <c r="F346" s="257" t="s">
        <v>151</v>
      </c>
      <c r="G346" s="255"/>
      <c r="H346" s="258">
        <v>3200</v>
      </c>
      <c r="I346" s="259"/>
      <c r="J346" s="255"/>
      <c r="K346" s="255"/>
      <c r="L346" s="260"/>
      <c r="M346" s="261"/>
      <c r="N346" s="262"/>
      <c r="O346" s="262"/>
      <c r="P346" s="262"/>
      <c r="Q346" s="262"/>
      <c r="R346" s="262"/>
      <c r="S346" s="262"/>
      <c r="T346" s="263"/>
      <c r="AT346" s="264" t="s">
        <v>140</v>
      </c>
      <c r="AU346" s="264" t="s">
        <v>76</v>
      </c>
      <c r="AV346" s="13" t="s">
        <v>138</v>
      </c>
      <c r="AW346" s="13" t="s">
        <v>33</v>
      </c>
      <c r="AX346" s="13" t="s">
        <v>76</v>
      </c>
      <c r="AY346" s="264" t="s">
        <v>137</v>
      </c>
    </row>
    <row r="347" s="1" customFormat="1" ht="114.75" customHeight="1">
      <c r="B347" s="46"/>
      <c r="C347" s="281" t="s">
        <v>401</v>
      </c>
      <c r="D347" s="281" t="s">
        <v>368</v>
      </c>
      <c r="E347" s="282" t="s">
        <v>402</v>
      </c>
      <c r="F347" s="283" t="s">
        <v>403</v>
      </c>
      <c r="G347" s="284" t="s">
        <v>404</v>
      </c>
      <c r="H347" s="285">
        <v>13.385999999999999</v>
      </c>
      <c r="I347" s="286"/>
      <c r="J347" s="287">
        <f>ROUND(I347*H347,2)</f>
        <v>0</v>
      </c>
      <c r="K347" s="283" t="s">
        <v>135</v>
      </c>
      <c r="L347" s="72"/>
      <c r="M347" s="288" t="s">
        <v>21</v>
      </c>
      <c r="N347" s="289" t="s">
        <v>40</v>
      </c>
      <c r="O347" s="47"/>
      <c r="P347" s="229">
        <f>O347*H347</f>
        <v>0</v>
      </c>
      <c r="Q347" s="229">
        <v>0</v>
      </c>
      <c r="R347" s="229">
        <f>Q347*H347</f>
        <v>0</v>
      </c>
      <c r="S347" s="229">
        <v>0</v>
      </c>
      <c r="T347" s="230">
        <f>S347*H347</f>
        <v>0</v>
      </c>
      <c r="AR347" s="24" t="s">
        <v>138</v>
      </c>
      <c r="AT347" s="24" t="s">
        <v>368</v>
      </c>
      <c r="AU347" s="24" t="s">
        <v>76</v>
      </c>
      <c r="AY347" s="24" t="s">
        <v>137</v>
      </c>
      <c r="BE347" s="231">
        <f>IF(N347="základní",J347,0)</f>
        <v>0</v>
      </c>
      <c r="BF347" s="231">
        <f>IF(N347="snížená",J347,0)</f>
        <v>0</v>
      </c>
      <c r="BG347" s="231">
        <f>IF(N347="zákl. přenesená",J347,0)</f>
        <v>0</v>
      </c>
      <c r="BH347" s="231">
        <f>IF(N347="sníž. přenesená",J347,0)</f>
        <v>0</v>
      </c>
      <c r="BI347" s="231">
        <f>IF(N347="nulová",J347,0)</f>
        <v>0</v>
      </c>
      <c r="BJ347" s="24" t="s">
        <v>76</v>
      </c>
      <c r="BK347" s="231">
        <f>ROUND(I347*H347,2)</f>
        <v>0</v>
      </c>
      <c r="BL347" s="24" t="s">
        <v>138</v>
      </c>
      <c r="BM347" s="24" t="s">
        <v>405</v>
      </c>
    </row>
    <row r="348" s="12" customFormat="1">
      <c r="B348" s="244"/>
      <c r="C348" s="245"/>
      <c r="D348" s="234" t="s">
        <v>140</v>
      </c>
      <c r="E348" s="246" t="s">
        <v>21</v>
      </c>
      <c r="F348" s="247" t="s">
        <v>141</v>
      </c>
      <c r="G348" s="245"/>
      <c r="H348" s="246" t="s">
        <v>21</v>
      </c>
      <c r="I348" s="248"/>
      <c r="J348" s="245"/>
      <c r="K348" s="245"/>
      <c r="L348" s="249"/>
      <c r="M348" s="250"/>
      <c r="N348" s="251"/>
      <c r="O348" s="251"/>
      <c r="P348" s="251"/>
      <c r="Q348" s="251"/>
      <c r="R348" s="251"/>
      <c r="S348" s="251"/>
      <c r="T348" s="252"/>
      <c r="AT348" s="253" t="s">
        <v>140</v>
      </c>
      <c r="AU348" s="253" t="s">
        <v>76</v>
      </c>
      <c r="AV348" s="12" t="s">
        <v>76</v>
      </c>
      <c r="AW348" s="12" t="s">
        <v>33</v>
      </c>
      <c r="AX348" s="12" t="s">
        <v>69</v>
      </c>
      <c r="AY348" s="253" t="s">
        <v>137</v>
      </c>
    </row>
    <row r="349" s="11" customFormat="1">
      <c r="B349" s="232"/>
      <c r="C349" s="233"/>
      <c r="D349" s="234" t="s">
        <v>140</v>
      </c>
      <c r="E349" s="235" t="s">
        <v>21</v>
      </c>
      <c r="F349" s="236" t="s">
        <v>406</v>
      </c>
      <c r="G349" s="233"/>
      <c r="H349" s="237">
        <v>2.9990000000000001</v>
      </c>
      <c r="I349" s="238"/>
      <c r="J349" s="233"/>
      <c r="K349" s="233"/>
      <c r="L349" s="239"/>
      <c r="M349" s="240"/>
      <c r="N349" s="241"/>
      <c r="O349" s="241"/>
      <c r="P349" s="241"/>
      <c r="Q349" s="241"/>
      <c r="R349" s="241"/>
      <c r="S349" s="241"/>
      <c r="T349" s="242"/>
      <c r="AT349" s="243" t="s">
        <v>140</v>
      </c>
      <c r="AU349" s="243" t="s">
        <v>76</v>
      </c>
      <c r="AV349" s="11" t="s">
        <v>78</v>
      </c>
      <c r="AW349" s="11" t="s">
        <v>33</v>
      </c>
      <c r="AX349" s="11" t="s">
        <v>69</v>
      </c>
      <c r="AY349" s="243" t="s">
        <v>137</v>
      </c>
    </row>
    <row r="350" s="11" customFormat="1">
      <c r="B350" s="232"/>
      <c r="C350" s="233"/>
      <c r="D350" s="234" t="s">
        <v>140</v>
      </c>
      <c r="E350" s="235" t="s">
        <v>21</v>
      </c>
      <c r="F350" s="236" t="s">
        <v>407</v>
      </c>
      <c r="G350" s="233"/>
      <c r="H350" s="237">
        <v>3.7589999999999999</v>
      </c>
      <c r="I350" s="238"/>
      <c r="J350" s="233"/>
      <c r="K350" s="233"/>
      <c r="L350" s="239"/>
      <c r="M350" s="240"/>
      <c r="N350" s="241"/>
      <c r="O350" s="241"/>
      <c r="P350" s="241"/>
      <c r="Q350" s="241"/>
      <c r="R350" s="241"/>
      <c r="S350" s="241"/>
      <c r="T350" s="242"/>
      <c r="AT350" s="243" t="s">
        <v>140</v>
      </c>
      <c r="AU350" s="243" t="s">
        <v>76</v>
      </c>
      <c r="AV350" s="11" t="s">
        <v>78</v>
      </c>
      <c r="AW350" s="11" t="s">
        <v>33</v>
      </c>
      <c r="AX350" s="11" t="s">
        <v>69</v>
      </c>
      <c r="AY350" s="243" t="s">
        <v>137</v>
      </c>
    </row>
    <row r="351" s="12" customFormat="1">
      <c r="B351" s="244"/>
      <c r="C351" s="245"/>
      <c r="D351" s="234" t="s">
        <v>140</v>
      </c>
      <c r="E351" s="246" t="s">
        <v>21</v>
      </c>
      <c r="F351" s="247" t="s">
        <v>146</v>
      </c>
      <c r="G351" s="245"/>
      <c r="H351" s="246" t="s">
        <v>21</v>
      </c>
      <c r="I351" s="248"/>
      <c r="J351" s="245"/>
      <c r="K351" s="245"/>
      <c r="L351" s="249"/>
      <c r="M351" s="250"/>
      <c r="N351" s="251"/>
      <c r="O351" s="251"/>
      <c r="P351" s="251"/>
      <c r="Q351" s="251"/>
      <c r="R351" s="251"/>
      <c r="S351" s="251"/>
      <c r="T351" s="252"/>
      <c r="AT351" s="253" t="s">
        <v>140</v>
      </c>
      <c r="AU351" s="253" t="s">
        <v>76</v>
      </c>
      <c r="AV351" s="12" t="s">
        <v>76</v>
      </c>
      <c r="AW351" s="12" t="s">
        <v>33</v>
      </c>
      <c r="AX351" s="12" t="s">
        <v>69</v>
      </c>
      <c r="AY351" s="253" t="s">
        <v>137</v>
      </c>
    </row>
    <row r="352" s="11" customFormat="1">
      <c r="B352" s="232"/>
      <c r="C352" s="233"/>
      <c r="D352" s="234" t="s">
        <v>140</v>
      </c>
      <c r="E352" s="235" t="s">
        <v>21</v>
      </c>
      <c r="F352" s="236" t="s">
        <v>408</v>
      </c>
      <c r="G352" s="233"/>
      <c r="H352" s="237">
        <v>2.9119999999999999</v>
      </c>
      <c r="I352" s="238"/>
      <c r="J352" s="233"/>
      <c r="K352" s="233"/>
      <c r="L352" s="239"/>
      <c r="M352" s="240"/>
      <c r="N352" s="241"/>
      <c r="O352" s="241"/>
      <c r="P352" s="241"/>
      <c r="Q352" s="241"/>
      <c r="R352" s="241"/>
      <c r="S352" s="241"/>
      <c r="T352" s="242"/>
      <c r="AT352" s="243" t="s">
        <v>140</v>
      </c>
      <c r="AU352" s="243" t="s">
        <v>76</v>
      </c>
      <c r="AV352" s="11" t="s">
        <v>78</v>
      </c>
      <c r="AW352" s="11" t="s">
        <v>33</v>
      </c>
      <c r="AX352" s="11" t="s">
        <v>69</v>
      </c>
      <c r="AY352" s="243" t="s">
        <v>137</v>
      </c>
    </row>
    <row r="353" s="11" customFormat="1">
      <c r="B353" s="232"/>
      <c r="C353" s="233"/>
      <c r="D353" s="234" t="s">
        <v>140</v>
      </c>
      <c r="E353" s="235" t="s">
        <v>21</v>
      </c>
      <c r="F353" s="236" t="s">
        <v>409</v>
      </c>
      <c r="G353" s="233"/>
      <c r="H353" s="237">
        <v>3.7160000000000002</v>
      </c>
      <c r="I353" s="238"/>
      <c r="J353" s="233"/>
      <c r="K353" s="233"/>
      <c r="L353" s="239"/>
      <c r="M353" s="240"/>
      <c r="N353" s="241"/>
      <c r="O353" s="241"/>
      <c r="P353" s="241"/>
      <c r="Q353" s="241"/>
      <c r="R353" s="241"/>
      <c r="S353" s="241"/>
      <c r="T353" s="242"/>
      <c r="AT353" s="243" t="s">
        <v>140</v>
      </c>
      <c r="AU353" s="243" t="s">
        <v>76</v>
      </c>
      <c r="AV353" s="11" t="s">
        <v>78</v>
      </c>
      <c r="AW353" s="11" t="s">
        <v>33</v>
      </c>
      <c r="AX353" s="11" t="s">
        <v>69</v>
      </c>
      <c r="AY353" s="243" t="s">
        <v>137</v>
      </c>
    </row>
    <row r="354" s="13" customFormat="1">
      <c r="B354" s="254"/>
      <c r="C354" s="255"/>
      <c r="D354" s="234" t="s">
        <v>140</v>
      </c>
      <c r="E354" s="256" t="s">
        <v>21</v>
      </c>
      <c r="F354" s="257" t="s">
        <v>151</v>
      </c>
      <c r="G354" s="255"/>
      <c r="H354" s="258">
        <v>13.385999999999999</v>
      </c>
      <c r="I354" s="259"/>
      <c r="J354" s="255"/>
      <c r="K354" s="255"/>
      <c r="L354" s="260"/>
      <c r="M354" s="261"/>
      <c r="N354" s="262"/>
      <c r="O354" s="262"/>
      <c r="P354" s="262"/>
      <c r="Q354" s="262"/>
      <c r="R354" s="262"/>
      <c r="S354" s="262"/>
      <c r="T354" s="263"/>
      <c r="AT354" s="264" t="s">
        <v>140</v>
      </c>
      <c r="AU354" s="264" t="s">
        <v>76</v>
      </c>
      <c r="AV354" s="13" t="s">
        <v>138</v>
      </c>
      <c r="AW354" s="13" t="s">
        <v>33</v>
      </c>
      <c r="AX354" s="13" t="s">
        <v>76</v>
      </c>
      <c r="AY354" s="264" t="s">
        <v>137</v>
      </c>
    </row>
    <row r="355" s="1" customFormat="1" ht="51" customHeight="1">
      <c r="B355" s="46"/>
      <c r="C355" s="281" t="s">
        <v>410</v>
      </c>
      <c r="D355" s="281" t="s">
        <v>368</v>
      </c>
      <c r="E355" s="282" t="s">
        <v>411</v>
      </c>
      <c r="F355" s="283" t="s">
        <v>412</v>
      </c>
      <c r="G355" s="284" t="s">
        <v>302</v>
      </c>
      <c r="H355" s="285">
        <v>9</v>
      </c>
      <c r="I355" s="286"/>
      <c r="J355" s="287">
        <f>ROUND(I355*H355,2)</f>
        <v>0</v>
      </c>
      <c r="K355" s="283" t="s">
        <v>135</v>
      </c>
      <c r="L355" s="72"/>
      <c r="M355" s="288" t="s">
        <v>21</v>
      </c>
      <c r="N355" s="289" t="s">
        <v>40</v>
      </c>
      <c r="O355" s="47"/>
      <c r="P355" s="229">
        <f>O355*H355</f>
        <v>0</v>
      </c>
      <c r="Q355" s="229">
        <v>0</v>
      </c>
      <c r="R355" s="229">
        <f>Q355*H355</f>
        <v>0</v>
      </c>
      <c r="S355" s="229">
        <v>0</v>
      </c>
      <c r="T355" s="230">
        <f>S355*H355</f>
        <v>0</v>
      </c>
      <c r="AR355" s="24" t="s">
        <v>138</v>
      </c>
      <c r="AT355" s="24" t="s">
        <v>368</v>
      </c>
      <c r="AU355" s="24" t="s">
        <v>76</v>
      </c>
      <c r="AY355" s="24" t="s">
        <v>137</v>
      </c>
      <c r="BE355" s="231">
        <f>IF(N355="základní",J355,0)</f>
        <v>0</v>
      </c>
      <c r="BF355" s="231">
        <f>IF(N355="snížená",J355,0)</f>
        <v>0</v>
      </c>
      <c r="BG355" s="231">
        <f>IF(N355="zákl. přenesená",J355,0)</f>
        <v>0</v>
      </c>
      <c r="BH355" s="231">
        <f>IF(N355="sníž. přenesená",J355,0)</f>
        <v>0</v>
      </c>
      <c r="BI355" s="231">
        <f>IF(N355="nulová",J355,0)</f>
        <v>0</v>
      </c>
      <c r="BJ355" s="24" t="s">
        <v>76</v>
      </c>
      <c r="BK355" s="231">
        <f>ROUND(I355*H355,2)</f>
        <v>0</v>
      </c>
      <c r="BL355" s="24" t="s">
        <v>138</v>
      </c>
      <c r="BM355" s="24" t="s">
        <v>413</v>
      </c>
    </row>
    <row r="356" s="12" customFormat="1">
      <c r="B356" s="244"/>
      <c r="C356" s="245"/>
      <c r="D356" s="234" t="s">
        <v>140</v>
      </c>
      <c r="E356" s="246" t="s">
        <v>21</v>
      </c>
      <c r="F356" s="247" t="s">
        <v>414</v>
      </c>
      <c r="G356" s="245"/>
      <c r="H356" s="246" t="s">
        <v>21</v>
      </c>
      <c r="I356" s="248"/>
      <c r="J356" s="245"/>
      <c r="K356" s="245"/>
      <c r="L356" s="249"/>
      <c r="M356" s="250"/>
      <c r="N356" s="251"/>
      <c r="O356" s="251"/>
      <c r="P356" s="251"/>
      <c r="Q356" s="251"/>
      <c r="R356" s="251"/>
      <c r="S356" s="251"/>
      <c r="T356" s="252"/>
      <c r="AT356" s="253" t="s">
        <v>140</v>
      </c>
      <c r="AU356" s="253" t="s">
        <v>76</v>
      </c>
      <c r="AV356" s="12" t="s">
        <v>76</v>
      </c>
      <c r="AW356" s="12" t="s">
        <v>33</v>
      </c>
      <c r="AX356" s="12" t="s">
        <v>69</v>
      </c>
      <c r="AY356" s="253" t="s">
        <v>137</v>
      </c>
    </row>
    <row r="357" s="11" customFormat="1">
      <c r="B357" s="232"/>
      <c r="C357" s="233"/>
      <c r="D357" s="234" t="s">
        <v>140</v>
      </c>
      <c r="E357" s="235" t="s">
        <v>21</v>
      </c>
      <c r="F357" s="236" t="s">
        <v>136</v>
      </c>
      <c r="G357" s="233"/>
      <c r="H357" s="237">
        <v>8</v>
      </c>
      <c r="I357" s="238"/>
      <c r="J357" s="233"/>
      <c r="K357" s="233"/>
      <c r="L357" s="239"/>
      <c r="M357" s="240"/>
      <c r="N357" s="241"/>
      <c r="O357" s="241"/>
      <c r="P357" s="241"/>
      <c r="Q357" s="241"/>
      <c r="R357" s="241"/>
      <c r="S357" s="241"/>
      <c r="T357" s="242"/>
      <c r="AT357" s="243" t="s">
        <v>140</v>
      </c>
      <c r="AU357" s="243" t="s">
        <v>76</v>
      </c>
      <c r="AV357" s="11" t="s">
        <v>78</v>
      </c>
      <c r="AW357" s="11" t="s">
        <v>33</v>
      </c>
      <c r="AX357" s="11" t="s">
        <v>69</v>
      </c>
      <c r="AY357" s="243" t="s">
        <v>137</v>
      </c>
    </row>
    <row r="358" s="12" customFormat="1">
      <c r="B358" s="244"/>
      <c r="C358" s="245"/>
      <c r="D358" s="234" t="s">
        <v>140</v>
      </c>
      <c r="E358" s="246" t="s">
        <v>21</v>
      </c>
      <c r="F358" s="247" t="s">
        <v>263</v>
      </c>
      <c r="G358" s="245"/>
      <c r="H358" s="246" t="s">
        <v>21</v>
      </c>
      <c r="I358" s="248"/>
      <c r="J358" s="245"/>
      <c r="K358" s="245"/>
      <c r="L358" s="249"/>
      <c r="M358" s="250"/>
      <c r="N358" s="251"/>
      <c r="O358" s="251"/>
      <c r="P358" s="251"/>
      <c r="Q358" s="251"/>
      <c r="R358" s="251"/>
      <c r="S358" s="251"/>
      <c r="T358" s="252"/>
      <c r="AT358" s="253" t="s">
        <v>140</v>
      </c>
      <c r="AU358" s="253" t="s">
        <v>76</v>
      </c>
      <c r="AV358" s="12" t="s">
        <v>76</v>
      </c>
      <c r="AW358" s="12" t="s">
        <v>33</v>
      </c>
      <c r="AX358" s="12" t="s">
        <v>69</v>
      </c>
      <c r="AY358" s="253" t="s">
        <v>137</v>
      </c>
    </row>
    <row r="359" s="11" customFormat="1">
      <c r="B359" s="232"/>
      <c r="C359" s="233"/>
      <c r="D359" s="234" t="s">
        <v>140</v>
      </c>
      <c r="E359" s="235" t="s">
        <v>21</v>
      </c>
      <c r="F359" s="236" t="s">
        <v>76</v>
      </c>
      <c r="G359" s="233"/>
      <c r="H359" s="237">
        <v>1</v>
      </c>
      <c r="I359" s="238"/>
      <c r="J359" s="233"/>
      <c r="K359" s="233"/>
      <c r="L359" s="239"/>
      <c r="M359" s="240"/>
      <c r="N359" s="241"/>
      <c r="O359" s="241"/>
      <c r="P359" s="241"/>
      <c r="Q359" s="241"/>
      <c r="R359" s="241"/>
      <c r="S359" s="241"/>
      <c r="T359" s="242"/>
      <c r="AT359" s="243" t="s">
        <v>140</v>
      </c>
      <c r="AU359" s="243" t="s">
        <v>76</v>
      </c>
      <c r="AV359" s="11" t="s">
        <v>78</v>
      </c>
      <c r="AW359" s="11" t="s">
        <v>33</v>
      </c>
      <c r="AX359" s="11" t="s">
        <v>69</v>
      </c>
      <c r="AY359" s="243" t="s">
        <v>137</v>
      </c>
    </row>
    <row r="360" s="13" customFormat="1">
      <c r="B360" s="254"/>
      <c r="C360" s="255"/>
      <c r="D360" s="234" t="s">
        <v>140</v>
      </c>
      <c r="E360" s="256" t="s">
        <v>21</v>
      </c>
      <c r="F360" s="257" t="s">
        <v>151</v>
      </c>
      <c r="G360" s="255"/>
      <c r="H360" s="258">
        <v>9</v>
      </c>
      <c r="I360" s="259"/>
      <c r="J360" s="255"/>
      <c r="K360" s="255"/>
      <c r="L360" s="260"/>
      <c r="M360" s="261"/>
      <c r="N360" s="262"/>
      <c r="O360" s="262"/>
      <c r="P360" s="262"/>
      <c r="Q360" s="262"/>
      <c r="R360" s="262"/>
      <c r="S360" s="262"/>
      <c r="T360" s="263"/>
      <c r="AT360" s="264" t="s">
        <v>140</v>
      </c>
      <c r="AU360" s="264" t="s">
        <v>76</v>
      </c>
      <c r="AV360" s="13" t="s">
        <v>138</v>
      </c>
      <c r="AW360" s="13" t="s">
        <v>33</v>
      </c>
      <c r="AX360" s="13" t="s">
        <v>76</v>
      </c>
      <c r="AY360" s="264" t="s">
        <v>137</v>
      </c>
    </row>
    <row r="361" s="1" customFormat="1" ht="51" customHeight="1">
      <c r="B361" s="46"/>
      <c r="C361" s="281" t="s">
        <v>415</v>
      </c>
      <c r="D361" s="281" t="s">
        <v>368</v>
      </c>
      <c r="E361" s="282" t="s">
        <v>416</v>
      </c>
      <c r="F361" s="283" t="s">
        <v>417</v>
      </c>
      <c r="G361" s="284" t="s">
        <v>302</v>
      </c>
      <c r="H361" s="285">
        <v>8511.6000000000004</v>
      </c>
      <c r="I361" s="286"/>
      <c r="J361" s="287">
        <f>ROUND(I361*H361,2)</f>
        <v>0</v>
      </c>
      <c r="K361" s="283" t="s">
        <v>254</v>
      </c>
      <c r="L361" s="72"/>
      <c r="M361" s="288" t="s">
        <v>21</v>
      </c>
      <c r="N361" s="289" t="s">
        <v>40</v>
      </c>
      <c r="O361" s="47"/>
      <c r="P361" s="229">
        <f>O361*H361</f>
        <v>0</v>
      </c>
      <c r="Q361" s="229">
        <v>0</v>
      </c>
      <c r="R361" s="229">
        <f>Q361*H361</f>
        <v>0</v>
      </c>
      <c r="S361" s="229">
        <v>0</v>
      </c>
      <c r="T361" s="230">
        <f>S361*H361</f>
        <v>0</v>
      </c>
      <c r="AR361" s="24" t="s">
        <v>138</v>
      </c>
      <c r="AT361" s="24" t="s">
        <v>368</v>
      </c>
      <c r="AU361" s="24" t="s">
        <v>76</v>
      </c>
      <c r="AY361" s="24" t="s">
        <v>137</v>
      </c>
      <c r="BE361" s="231">
        <f>IF(N361="základní",J361,0)</f>
        <v>0</v>
      </c>
      <c r="BF361" s="231">
        <f>IF(N361="snížená",J361,0)</f>
        <v>0</v>
      </c>
      <c r="BG361" s="231">
        <f>IF(N361="zákl. přenesená",J361,0)</f>
        <v>0</v>
      </c>
      <c r="BH361" s="231">
        <f>IF(N361="sníž. přenesená",J361,0)</f>
        <v>0</v>
      </c>
      <c r="BI361" s="231">
        <f>IF(N361="nulová",J361,0)</f>
        <v>0</v>
      </c>
      <c r="BJ361" s="24" t="s">
        <v>76</v>
      </c>
      <c r="BK361" s="231">
        <f>ROUND(I361*H361,2)</f>
        <v>0</v>
      </c>
      <c r="BL361" s="24" t="s">
        <v>138</v>
      </c>
      <c r="BM361" s="24" t="s">
        <v>418</v>
      </c>
    </row>
    <row r="362" s="12" customFormat="1">
      <c r="B362" s="244"/>
      <c r="C362" s="245"/>
      <c r="D362" s="234" t="s">
        <v>140</v>
      </c>
      <c r="E362" s="246" t="s">
        <v>21</v>
      </c>
      <c r="F362" s="247" t="s">
        <v>141</v>
      </c>
      <c r="G362" s="245"/>
      <c r="H362" s="246" t="s">
        <v>21</v>
      </c>
      <c r="I362" s="248"/>
      <c r="J362" s="245"/>
      <c r="K362" s="245"/>
      <c r="L362" s="249"/>
      <c r="M362" s="250"/>
      <c r="N362" s="251"/>
      <c r="O362" s="251"/>
      <c r="P362" s="251"/>
      <c r="Q362" s="251"/>
      <c r="R362" s="251"/>
      <c r="S362" s="251"/>
      <c r="T362" s="252"/>
      <c r="AT362" s="253" t="s">
        <v>140</v>
      </c>
      <c r="AU362" s="253" t="s">
        <v>76</v>
      </c>
      <c r="AV362" s="12" t="s">
        <v>76</v>
      </c>
      <c r="AW362" s="12" t="s">
        <v>33</v>
      </c>
      <c r="AX362" s="12" t="s">
        <v>69</v>
      </c>
      <c r="AY362" s="253" t="s">
        <v>137</v>
      </c>
    </row>
    <row r="363" s="11" customFormat="1">
      <c r="B363" s="232"/>
      <c r="C363" s="233"/>
      <c r="D363" s="234" t="s">
        <v>140</v>
      </c>
      <c r="E363" s="235" t="s">
        <v>21</v>
      </c>
      <c r="F363" s="236" t="s">
        <v>419</v>
      </c>
      <c r="G363" s="233"/>
      <c r="H363" s="237">
        <v>1919.4000000000001</v>
      </c>
      <c r="I363" s="238"/>
      <c r="J363" s="233"/>
      <c r="K363" s="233"/>
      <c r="L363" s="239"/>
      <c r="M363" s="240"/>
      <c r="N363" s="241"/>
      <c r="O363" s="241"/>
      <c r="P363" s="241"/>
      <c r="Q363" s="241"/>
      <c r="R363" s="241"/>
      <c r="S363" s="241"/>
      <c r="T363" s="242"/>
      <c r="AT363" s="243" t="s">
        <v>140</v>
      </c>
      <c r="AU363" s="243" t="s">
        <v>76</v>
      </c>
      <c r="AV363" s="11" t="s">
        <v>78</v>
      </c>
      <c r="AW363" s="11" t="s">
        <v>33</v>
      </c>
      <c r="AX363" s="11" t="s">
        <v>69</v>
      </c>
      <c r="AY363" s="243" t="s">
        <v>137</v>
      </c>
    </row>
    <row r="364" s="11" customFormat="1">
      <c r="B364" s="232"/>
      <c r="C364" s="233"/>
      <c r="D364" s="234" t="s">
        <v>140</v>
      </c>
      <c r="E364" s="235" t="s">
        <v>21</v>
      </c>
      <c r="F364" s="236" t="s">
        <v>420</v>
      </c>
      <c r="G364" s="233"/>
      <c r="H364" s="237">
        <v>2375.4000000000001</v>
      </c>
      <c r="I364" s="238"/>
      <c r="J364" s="233"/>
      <c r="K364" s="233"/>
      <c r="L364" s="239"/>
      <c r="M364" s="240"/>
      <c r="N364" s="241"/>
      <c r="O364" s="241"/>
      <c r="P364" s="241"/>
      <c r="Q364" s="241"/>
      <c r="R364" s="241"/>
      <c r="S364" s="241"/>
      <c r="T364" s="242"/>
      <c r="AT364" s="243" t="s">
        <v>140</v>
      </c>
      <c r="AU364" s="243" t="s">
        <v>76</v>
      </c>
      <c r="AV364" s="11" t="s">
        <v>78</v>
      </c>
      <c r="AW364" s="11" t="s">
        <v>33</v>
      </c>
      <c r="AX364" s="11" t="s">
        <v>69</v>
      </c>
      <c r="AY364" s="243" t="s">
        <v>137</v>
      </c>
    </row>
    <row r="365" s="12" customFormat="1">
      <c r="B365" s="244"/>
      <c r="C365" s="245"/>
      <c r="D365" s="234" t="s">
        <v>140</v>
      </c>
      <c r="E365" s="246" t="s">
        <v>21</v>
      </c>
      <c r="F365" s="247" t="s">
        <v>146</v>
      </c>
      <c r="G365" s="245"/>
      <c r="H365" s="246" t="s">
        <v>21</v>
      </c>
      <c r="I365" s="248"/>
      <c r="J365" s="245"/>
      <c r="K365" s="245"/>
      <c r="L365" s="249"/>
      <c r="M365" s="250"/>
      <c r="N365" s="251"/>
      <c r="O365" s="251"/>
      <c r="P365" s="251"/>
      <c r="Q365" s="251"/>
      <c r="R365" s="251"/>
      <c r="S365" s="251"/>
      <c r="T365" s="252"/>
      <c r="AT365" s="253" t="s">
        <v>140</v>
      </c>
      <c r="AU365" s="253" t="s">
        <v>76</v>
      </c>
      <c r="AV365" s="12" t="s">
        <v>76</v>
      </c>
      <c r="AW365" s="12" t="s">
        <v>33</v>
      </c>
      <c r="AX365" s="12" t="s">
        <v>69</v>
      </c>
      <c r="AY365" s="253" t="s">
        <v>137</v>
      </c>
    </row>
    <row r="366" s="11" customFormat="1">
      <c r="B366" s="232"/>
      <c r="C366" s="233"/>
      <c r="D366" s="234" t="s">
        <v>140</v>
      </c>
      <c r="E366" s="235" t="s">
        <v>21</v>
      </c>
      <c r="F366" s="236" t="s">
        <v>421</v>
      </c>
      <c r="G366" s="233"/>
      <c r="H366" s="237">
        <v>1867.2000000000001</v>
      </c>
      <c r="I366" s="238"/>
      <c r="J366" s="233"/>
      <c r="K366" s="233"/>
      <c r="L366" s="239"/>
      <c r="M366" s="240"/>
      <c r="N366" s="241"/>
      <c r="O366" s="241"/>
      <c r="P366" s="241"/>
      <c r="Q366" s="241"/>
      <c r="R366" s="241"/>
      <c r="S366" s="241"/>
      <c r="T366" s="242"/>
      <c r="AT366" s="243" t="s">
        <v>140</v>
      </c>
      <c r="AU366" s="243" t="s">
        <v>76</v>
      </c>
      <c r="AV366" s="11" t="s">
        <v>78</v>
      </c>
      <c r="AW366" s="11" t="s">
        <v>33</v>
      </c>
      <c r="AX366" s="11" t="s">
        <v>69</v>
      </c>
      <c r="AY366" s="243" t="s">
        <v>137</v>
      </c>
    </row>
    <row r="367" s="11" customFormat="1">
      <c r="B367" s="232"/>
      <c r="C367" s="233"/>
      <c r="D367" s="234" t="s">
        <v>140</v>
      </c>
      <c r="E367" s="235" t="s">
        <v>21</v>
      </c>
      <c r="F367" s="236" t="s">
        <v>422</v>
      </c>
      <c r="G367" s="233"/>
      <c r="H367" s="237">
        <v>2349.5999999999999</v>
      </c>
      <c r="I367" s="238"/>
      <c r="J367" s="233"/>
      <c r="K367" s="233"/>
      <c r="L367" s="239"/>
      <c r="M367" s="240"/>
      <c r="N367" s="241"/>
      <c r="O367" s="241"/>
      <c r="P367" s="241"/>
      <c r="Q367" s="241"/>
      <c r="R367" s="241"/>
      <c r="S367" s="241"/>
      <c r="T367" s="242"/>
      <c r="AT367" s="243" t="s">
        <v>140</v>
      </c>
      <c r="AU367" s="243" t="s">
        <v>76</v>
      </c>
      <c r="AV367" s="11" t="s">
        <v>78</v>
      </c>
      <c r="AW367" s="11" t="s">
        <v>33</v>
      </c>
      <c r="AX367" s="11" t="s">
        <v>69</v>
      </c>
      <c r="AY367" s="243" t="s">
        <v>137</v>
      </c>
    </row>
    <row r="368" s="13" customFormat="1">
      <c r="B368" s="254"/>
      <c r="C368" s="255"/>
      <c r="D368" s="234" t="s">
        <v>140</v>
      </c>
      <c r="E368" s="256" t="s">
        <v>21</v>
      </c>
      <c r="F368" s="257" t="s">
        <v>151</v>
      </c>
      <c r="G368" s="255"/>
      <c r="H368" s="258">
        <v>8511.6000000000004</v>
      </c>
      <c r="I368" s="259"/>
      <c r="J368" s="255"/>
      <c r="K368" s="255"/>
      <c r="L368" s="260"/>
      <c r="M368" s="261"/>
      <c r="N368" s="262"/>
      <c r="O368" s="262"/>
      <c r="P368" s="262"/>
      <c r="Q368" s="262"/>
      <c r="R368" s="262"/>
      <c r="S368" s="262"/>
      <c r="T368" s="263"/>
      <c r="AT368" s="264" t="s">
        <v>140</v>
      </c>
      <c r="AU368" s="264" t="s">
        <v>76</v>
      </c>
      <c r="AV368" s="13" t="s">
        <v>138</v>
      </c>
      <c r="AW368" s="13" t="s">
        <v>33</v>
      </c>
      <c r="AX368" s="13" t="s">
        <v>76</v>
      </c>
      <c r="AY368" s="264" t="s">
        <v>137</v>
      </c>
    </row>
    <row r="369" s="1" customFormat="1" ht="38.25" customHeight="1">
      <c r="B369" s="46"/>
      <c r="C369" s="281" t="s">
        <v>161</v>
      </c>
      <c r="D369" s="281" t="s">
        <v>368</v>
      </c>
      <c r="E369" s="282" t="s">
        <v>423</v>
      </c>
      <c r="F369" s="283" t="s">
        <v>424</v>
      </c>
      <c r="G369" s="284" t="s">
        <v>404</v>
      </c>
      <c r="H369" s="285">
        <v>14.186</v>
      </c>
      <c r="I369" s="286"/>
      <c r="J369" s="287">
        <f>ROUND(I369*H369,2)</f>
        <v>0</v>
      </c>
      <c r="K369" s="283" t="s">
        <v>254</v>
      </c>
      <c r="L369" s="72"/>
      <c r="M369" s="288" t="s">
        <v>21</v>
      </c>
      <c r="N369" s="289" t="s">
        <v>40</v>
      </c>
      <c r="O369" s="47"/>
      <c r="P369" s="229">
        <f>O369*H369</f>
        <v>0</v>
      </c>
      <c r="Q369" s="229">
        <v>0</v>
      </c>
      <c r="R369" s="229">
        <f>Q369*H369</f>
        <v>0</v>
      </c>
      <c r="S369" s="229">
        <v>0</v>
      </c>
      <c r="T369" s="230">
        <f>S369*H369</f>
        <v>0</v>
      </c>
      <c r="AR369" s="24" t="s">
        <v>138</v>
      </c>
      <c r="AT369" s="24" t="s">
        <v>368</v>
      </c>
      <c r="AU369" s="24" t="s">
        <v>76</v>
      </c>
      <c r="AY369" s="24" t="s">
        <v>137</v>
      </c>
      <c r="BE369" s="231">
        <f>IF(N369="základní",J369,0)</f>
        <v>0</v>
      </c>
      <c r="BF369" s="231">
        <f>IF(N369="snížená",J369,0)</f>
        <v>0</v>
      </c>
      <c r="BG369" s="231">
        <f>IF(N369="zákl. přenesená",J369,0)</f>
        <v>0</v>
      </c>
      <c r="BH369" s="231">
        <f>IF(N369="sníž. přenesená",J369,0)</f>
        <v>0</v>
      </c>
      <c r="BI369" s="231">
        <f>IF(N369="nulová",J369,0)</f>
        <v>0</v>
      </c>
      <c r="BJ369" s="24" t="s">
        <v>76</v>
      </c>
      <c r="BK369" s="231">
        <f>ROUND(I369*H369,2)</f>
        <v>0</v>
      </c>
      <c r="BL369" s="24" t="s">
        <v>138</v>
      </c>
      <c r="BM369" s="24" t="s">
        <v>425</v>
      </c>
    </row>
    <row r="370" s="12" customFormat="1">
      <c r="B370" s="244"/>
      <c r="C370" s="245"/>
      <c r="D370" s="234" t="s">
        <v>140</v>
      </c>
      <c r="E370" s="246" t="s">
        <v>21</v>
      </c>
      <c r="F370" s="247" t="s">
        <v>141</v>
      </c>
      <c r="G370" s="245"/>
      <c r="H370" s="246" t="s">
        <v>21</v>
      </c>
      <c r="I370" s="248"/>
      <c r="J370" s="245"/>
      <c r="K370" s="245"/>
      <c r="L370" s="249"/>
      <c r="M370" s="250"/>
      <c r="N370" s="251"/>
      <c r="O370" s="251"/>
      <c r="P370" s="251"/>
      <c r="Q370" s="251"/>
      <c r="R370" s="251"/>
      <c r="S370" s="251"/>
      <c r="T370" s="252"/>
      <c r="AT370" s="253" t="s">
        <v>140</v>
      </c>
      <c r="AU370" s="253" t="s">
        <v>76</v>
      </c>
      <c r="AV370" s="12" t="s">
        <v>76</v>
      </c>
      <c r="AW370" s="12" t="s">
        <v>33</v>
      </c>
      <c r="AX370" s="12" t="s">
        <v>69</v>
      </c>
      <c r="AY370" s="253" t="s">
        <v>137</v>
      </c>
    </row>
    <row r="371" s="11" customFormat="1">
      <c r="B371" s="232"/>
      <c r="C371" s="233"/>
      <c r="D371" s="234" t="s">
        <v>140</v>
      </c>
      <c r="E371" s="235" t="s">
        <v>21</v>
      </c>
      <c r="F371" s="236" t="s">
        <v>426</v>
      </c>
      <c r="G371" s="233"/>
      <c r="H371" s="237">
        <v>3.1989999999999998</v>
      </c>
      <c r="I371" s="238"/>
      <c r="J371" s="233"/>
      <c r="K371" s="233"/>
      <c r="L371" s="239"/>
      <c r="M371" s="240"/>
      <c r="N371" s="241"/>
      <c r="O371" s="241"/>
      <c r="P371" s="241"/>
      <c r="Q371" s="241"/>
      <c r="R371" s="241"/>
      <c r="S371" s="241"/>
      <c r="T371" s="242"/>
      <c r="AT371" s="243" t="s">
        <v>140</v>
      </c>
      <c r="AU371" s="243" t="s">
        <v>76</v>
      </c>
      <c r="AV371" s="11" t="s">
        <v>78</v>
      </c>
      <c r="AW371" s="11" t="s">
        <v>33</v>
      </c>
      <c r="AX371" s="11" t="s">
        <v>69</v>
      </c>
      <c r="AY371" s="243" t="s">
        <v>137</v>
      </c>
    </row>
    <row r="372" s="11" customFormat="1">
      <c r="B372" s="232"/>
      <c r="C372" s="233"/>
      <c r="D372" s="234" t="s">
        <v>140</v>
      </c>
      <c r="E372" s="235" t="s">
        <v>21</v>
      </c>
      <c r="F372" s="236" t="s">
        <v>427</v>
      </c>
      <c r="G372" s="233"/>
      <c r="H372" s="237">
        <v>3.9590000000000001</v>
      </c>
      <c r="I372" s="238"/>
      <c r="J372" s="233"/>
      <c r="K372" s="233"/>
      <c r="L372" s="239"/>
      <c r="M372" s="240"/>
      <c r="N372" s="241"/>
      <c r="O372" s="241"/>
      <c r="P372" s="241"/>
      <c r="Q372" s="241"/>
      <c r="R372" s="241"/>
      <c r="S372" s="241"/>
      <c r="T372" s="242"/>
      <c r="AT372" s="243" t="s">
        <v>140</v>
      </c>
      <c r="AU372" s="243" t="s">
        <v>76</v>
      </c>
      <c r="AV372" s="11" t="s">
        <v>78</v>
      </c>
      <c r="AW372" s="11" t="s">
        <v>33</v>
      </c>
      <c r="AX372" s="11" t="s">
        <v>69</v>
      </c>
      <c r="AY372" s="243" t="s">
        <v>137</v>
      </c>
    </row>
    <row r="373" s="12" customFormat="1">
      <c r="B373" s="244"/>
      <c r="C373" s="245"/>
      <c r="D373" s="234" t="s">
        <v>140</v>
      </c>
      <c r="E373" s="246" t="s">
        <v>21</v>
      </c>
      <c r="F373" s="247" t="s">
        <v>146</v>
      </c>
      <c r="G373" s="245"/>
      <c r="H373" s="246" t="s">
        <v>21</v>
      </c>
      <c r="I373" s="248"/>
      <c r="J373" s="245"/>
      <c r="K373" s="245"/>
      <c r="L373" s="249"/>
      <c r="M373" s="250"/>
      <c r="N373" s="251"/>
      <c r="O373" s="251"/>
      <c r="P373" s="251"/>
      <c r="Q373" s="251"/>
      <c r="R373" s="251"/>
      <c r="S373" s="251"/>
      <c r="T373" s="252"/>
      <c r="AT373" s="253" t="s">
        <v>140</v>
      </c>
      <c r="AU373" s="253" t="s">
        <v>76</v>
      </c>
      <c r="AV373" s="12" t="s">
        <v>76</v>
      </c>
      <c r="AW373" s="12" t="s">
        <v>33</v>
      </c>
      <c r="AX373" s="12" t="s">
        <v>69</v>
      </c>
      <c r="AY373" s="253" t="s">
        <v>137</v>
      </c>
    </row>
    <row r="374" s="11" customFormat="1">
      <c r="B374" s="232"/>
      <c r="C374" s="233"/>
      <c r="D374" s="234" t="s">
        <v>140</v>
      </c>
      <c r="E374" s="235" t="s">
        <v>21</v>
      </c>
      <c r="F374" s="236" t="s">
        <v>428</v>
      </c>
      <c r="G374" s="233"/>
      <c r="H374" s="237">
        <v>3.1120000000000001</v>
      </c>
      <c r="I374" s="238"/>
      <c r="J374" s="233"/>
      <c r="K374" s="233"/>
      <c r="L374" s="239"/>
      <c r="M374" s="240"/>
      <c r="N374" s="241"/>
      <c r="O374" s="241"/>
      <c r="P374" s="241"/>
      <c r="Q374" s="241"/>
      <c r="R374" s="241"/>
      <c r="S374" s="241"/>
      <c r="T374" s="242"/>
      <c r="AT374" s="243" t="s">
        <v>140</v>
      </c>
      <c r="AU374" s="243" t="s">
        <v>76</v>
      </c>
      <c r="AV374" s="11" t="s">
        <v>78</v>
      </c>
      <c r="AW374" s="11" t="s">
        <v>33</v>
      </c>
      <c r="AX374" s="11" t="s">
        <v>69</v>
      </c>
      <c r="AY374" s="243" t="s">
        <v>137</v>
      </c>
    </row>
    <row r="375" s="11" customFormat="1">
      <c r="B375" s="232"/>
      <c r="C375" s="233"/>
      <c r="D375" s="234" t="s">
        <v>140</v>
      </c>
      <c r="E375" s="235" t="s">
        <v>21</v>
      </c>
      <c r="F375" s="236" t="s">
        <v>429</v>
      </c>
      <c r="G375" s="233"/>
      <c r="H375" s="237">
        <v>3.9159999999999999</v>
      </c>
      <c r="I375" s="238"/>
      <c r="J375" s="233"/>
      <c r="K375" s="233"/>
      <c r="L375" s="239"/>
      <c r="M375" s="240"/>
      <c r="N375" s="241"/>
      <c r="O375" s="241"/>
      <c r="P375" s="241"/>
      <c r="Q375" s="241"/>
      <c r="R375" s="241"/>
      <c r="S375" s="241"/>
      <c r="T375" s="242"/>
      <c r="AT375" s="243" t="s">
        <v>140</v>
      </c>
      <c r="AU375" s="243" t="s">
        <v>76</v>
      </c>
      <c r="AV375" s="11" t="s">
        <v>78</v>
      </c>
      <c r="AW375" s="11" t="s">
        <v>33</v>
      </c>
      <c r="AX375" s="11" t="s">
        <v>69</v>
      </c>
      <c r="AY375" s="243" t="s">
        <v>137</v>
      </c>
    </row>
    <row r="376" s="13" customFormat="1">
      <c r="B376" s="254"/>
      <c r="C376" s="255"/>
      <c r="D376" s="234" t="s">
        <v>140</v>
      </c>
      <c r="E376" s="256" t="s">
        <v>21</v>
      </c>
      <c r="F376" s="257" t="s">
        <v>151</v>
      </c>
      <c r="G376" s="255"/>
      <c r="H376" s="258">
        <v>14.186</v>
      </c>
      <c r="I376" s="259"/>
      <c r="J376" s="255"/>
      <c r="K376" s="255"/>
      <c r="L376" s="260"/>
      <c r="M376" s="261"/>
      <c r="N376" s="262"/>
      <c r="O376" s="262"/>
      <c r="P376" s="262"/>
      <c r="Q376" s="262"/>
      <c r="R376" s="262"/>
      <c r="S376" s="262"/>
      <c r="T376" s="263"/>
      <c r="AT376" s="264" t="s">
        <v>140</v>
      </c>
      <c r="AU376" s="264" t="s">
        <v>76</v>
      </c>
      <c r="AV376" s="13" t="s">
        <v>138</v>
      </c>
      <c r="AW376" s="13" t="s">
        <v>33</v>
      </c>
      <c r="AX376" s="13" t="s">
        <v>76</v>
      </c>
      <c r="AY376" s="264" t="s">
        <v>137</v>
      </c>
    </row>
    <row r="377" s="1" customFormat="1" ht="102" customHeight="1">
      <c r="B377" s="46"/>
      <c r="C377" s="281" t="s">
        <v>430</v>
      </c>
      <c r="D377" s="281" t="s">
        <v>368</v>
      </c>
      <c r="E377" s="282" t="s">
        <v>431</v>
      </c>
      <c r="F377" s="283" t="s">
        <v>432</v>
      </c>
      <c r="G377" s="284" t="s">
        <v>134</v>
      </c>
      <c r="H377" s="285">
        <v>17</v>
      </c>
      <c r="I377" s="286"/>
      <c r="J377" s="287">
        <f>ROUND(I377*H377,2)</f>
        <v>0</v>
      </c>
      <c r="K377" s="283" t="s">
        <v>135</v>
      </c>
      <c r="L377" s="72"/>
      <c r="M377" s="288" t="s">
        <v>21</v>
      </c>
      <c r="N377" s="289" t="s">
        <v>40</v>
      </c>
      <c r="O377" s="47"/>
      <c r="P377" s="229">
        <f>O377*H377</f>
        <v>0</v>
      </c>
      <c r="Q377" s="229">
        <v>0</v>
      </c>
      <c r="R377" s="229">
        <f>Q377*H377</f>
        <v>0</v>
      </c>
      <c r="S377" s="229">
        <v>0</v>
      </c>
      <c r="T377" s="230">
        <f>S377*H377</f>
        <v>0</v>
      </c>
      <c r="AR377" s="24" t="s">
        <v>138</v>
      </c>
      <c r="AT377" s="24" t="s">
        <v>368</v>
      </c>
      <c r="AU377" s="24" t="s">
        <v>76</v>
      </c>
      <c r="AY377" s="24" t="s">
        <v>137</v>
      </c>
      <c r="BE377" s="231">
        <f>IF(N377="základní",J377,0)</f>
        <v>0</v>
      </c>
      <c r="BF377" s="231">
        <f>IF(N377="snížená",J377,0)</f>
        <v>0</v>
      </c>
      <c r="BG377" s="231">
        <f>IF(N377="zákl. přenesená",J377,0)</f>
        <v>0</v>
      </c>
      <c r="BH377" s="231">
        <f>IF(N377="sníž. přenesená",J377,0)</f>
        <v>0</v>
      </c>
      <c r="BI377" s="231">
        <f>IF(N377="nulová",J377,0)</f>
        <v>0</v>
      </c>
      <c r="BJ377" s="24" t="s">
        <v>76</v>
      </c>
      <c r="BK377" s="231">
        <f>ROUND(I377*H377,2)</f>
        <v>0</v>
      </c>
      <c r="BL377" s="24" t="s">
        <v>138</v>
      </c>
      <c r="BM377" s="24" t="s">
        <v>433</v>
      </c>
    </row>
    <row r="378" s="12" customFormat="1">
      <c r="B378" s="244"/>
      <c r="C378" s="245"/>
      <c r="D378" s="234" t="s">
        <v>140</v>
      </c>
      <c r="E378" s="246" t="s">
        <v>21</v>
      </c>
      <c r="F378" s="247" t="s">
        <v>156</v>
      </c>
      <c r="G378" s="245"/>
      <c r="H378" s="246" t="s">
        <v>21</v>
      </c>
      <c r="I378" s="248"/>
      <c r="J378" s="245"/>
      <c r="K378" s="245"/>
      <c r="L378" s="249"/>
      <c r="M378" s="250"/>
      <c r="N378" s="251"/>
      <c r="O378" s="251"/>
      <c r="P378" s="251"/>
      <c r="Q378" s="251"/>
      <c r="R378" s="251"/>
      <c r="S378" s="251"/>
      <c r="T378" s="252"/>
      <c r="AT378" s="253" t="s">
        <v>140</v>
      </c>
      <c r="AU378" s="253" t="s">
        <v>76</v>
      </c>
      <c r="AV378" s="12" t="s">
        <v>76</v>
      </c>
      <c r="AW378" s="12" t="s">
        <v>33</v>
      </c>
      <c r="AX378" s="12" t="s">
        <v>69</v>
      </c>
      <c r="AY378" s="253" t="s">
        <v>137</v>
      </c>
    </row>
    <row r="379" s="11" customFormat="1">
      <c r="B379" s="232"/>
      <c r="C379" s="233"/>
      <c r="D379" s="234" t="s">
        <v>140</v>
      </c>
      <c r="E379" s="235" t="s">
        <v>21</v>
      </c>
      <c r="F379" s="236" t="s">
        <v>179</v>
      </c>
      <c r="G379" s="233"/>
      <c r="H379" s="237">
        <v>5</v>
      </c>
      <c r="I379" s="238"/>
      <c r="J379" s="233"/>
      <c r="K379" s="233"/>
      <c r="L379" s="239"/>
      <c r="M379" s="240"/>
      <c r="N379" s="241"/>
      <c r="O379" s="241"/>
      <c r="P379" s="241"/>
      <c r="Q379" s="241"/>
      <c r="R379" s="241"/>
      <c r="S379" s="241"/>
      <c r="T379" s="242"/>
      <c r="AT379" s="243" t="s">
        <v>140</v>
      </c>
      <c r="AU379" s="243" t="s">
        <v>76</v>
      </c>
      <c r="AV379" s="11" t="s">
        <v>78</v>
      </c>
      <c r="AW379" s="11" t="s">
        <v>33</v>
      </c>
      <c r="AX379" s="11" t="s">
        <v>69</v>
      </c>
      <c r="AY379" s="243" t="s">
        <v>137</v>
      </c>
    </row>
    <row r="380" s="12" customFormat="1">
      <c r="B380" s="244"/>
      <c r="C380" s="245"/>
      <c r="D380" s="234" t="s">
        <v>140</v>
      </c>
      <c r="E380" s="246" t="s">
        <v>21</v>
      </c>
      <c r="F380" s="247" t="s">
        <v>183</v>
      </c>
      <c r="G380" s="245"/>
      <c r="H380" s="246" t="s">
        <v>21</v>
      </c>
      <c r="I380" s="248"/>
      <c r="J380" s="245"/>
      <c r="K380" s="245"/>
      <c r="L380" s="249"/>
      <c r="M380" s="250"/>
      <c r="N380" s="251"/>
      <c r="O380" s="251"/>
      <c r="P380" s="251"/>
      <c r="Q380" s="251"/>
      <c r="R380" s="251"/>
      <c r="S380" s="251"/>
      <c r="T380" s="252"/>
      <c r="AT380" s="253" t="s">
        <v>140</v>
      </c>
      <c r="AU380" s="253" t="s">
        <v>76</v>
      </c>
      <c r="AV380" s="12" t="s">
        <v>76</v>
      </c>
      <c r="AW380" s="12" t="s">
        <v>33</v>
      </c>
      <c r="AX380" s="12" t="s">
        <v>69</v>
      </c>
      <c r="AY380" s="253" t="s">
        <v>137</v>
      </c>
    </row>
    <row r="381" s="11" customFormat="1">
      <c r="B381" s="232"/>
      <c r="C381" s="233"/>
      <c r="D381" s="234" t="s">
        <v>140</v>
      </c>
      <c r="E381" s="235" t="s">
        <v>21</v>
      </c>
      <c r="F381" s="236" t="s">
        <v>184</v>
      </c>
      <c r="G381" s="233"/>
      <c r="H381" s="237">
        <v>9</v>
      </c>
      <c r="I381" s="238"/>
      <c r="J381" s="233"/>
      <c r="K381" s="233"/>
      <c r="L381" s="239"/>
      <c r="M381" s="240"/>
      <c r="N381" s="241"/>
      <c r="O381" s="241"/>
      <c r="P381" s="241"/>
      <c r="Q381" s="241"/>
      <c r="R381" s="241"/>
      <c r="S381" s="241"/>
      <c r="T381" s="242"/>
      <c r="AT381" s="243" t="s">
        <v>140</v>
      </c>
      <c r="AU381" s="243" t="s">
        <v>76</v>
      </c>
      <c r="AV381" s="11" t="s">
        <v>78</v>
      </c>
      <c r="AW381" s="11" t="s">
        <v>33</v>
      </c>
      <c r="AX381" s="11" t="s">
        <v>69</v>
      </c>
      <c r="AY381" s="243" t="s">
        <v>137</v>
      </c>
    </row>
    <row r="382" s="12" customFormat="1">
      <c r="B382" s="244"/>
      <c r="C382" s="245"/>
      <c r="D382" s="234" t="s">
        <v>140</v>
      </c>
      <c r="E382" s="246" t="s">
        <v>21</v>
      </c>
      <c r="F382" s="247" t="s">
        <v>185</v>
      </c>
      <c r="G382" s="245"/>
      <c r="H382" s="246" t="s">
        <v>21</v>
      </c>
      <c r="I382" s="248"/>
      <c r="J382" s="245"/>
      <c r="K382" s="245"/>
      <c r="L382" s="249"/>
      <c r="M382" s="250"/>
      <c r="N382" s="251"/>
      <c r="O382" s="251"/>
      <c r="P382" s="251"/>
      <c r="Q382" s="251"/>
      <c r="R382" s="251"/>
      <c r="S382" s="251"/>
      <c r="T382" s="252"/>
      <c r="AT382" s="253" t="s">
        <v>140</v>
      </c>
      <c r="AU382" s="253" t="s">
        <v>76</v>
      </c>
      <c r="AV382" s="12" t="s">
        <v>76</v>
      </c>
      <c r="AW382" s="12" t="s">
        <v>33</v>
      </c>
      <c r="AX382" s="12" t="s">
        <v>69</v>
      </c>
      <c r="AY382" s="253" t="s">
        <v>137</v>
      </c>
    </row>
    <row r="383" s="11" customFormat="1">
      <c r="B383" s="232"/>
      <c r="C383" s="233"/>
      <c r="D383" s="234" t="s">
        <v>140</v>
      </c>
      <c r="E383" s="235" t="s">
        <v>21</v>
      </c>
      <c r="F383" s="236" t="s">
        <v>169</v>
      </c>
      <c r="G383" s="233"/>
      <c r="H383" s="237">
        <v>3</v>
      </c>
      <c r="I383" s="238"/>
      <c r="J383" s="233"/>
      <c r="K383" s="233"/>
      <c r="L383" s="239"/>
      <c r="M383" s="240"/>
      <c r="N383" s="241"/>
      <c r="O383" s="241"/>
      <c r="P383" s="241"/>
      <c r="Q383" s="241"/>
      <c r="R383" s="241"/>
      <c r="S383" s="241"/>
      <c r="T383" s="242"/>
      <c r="AT383" s="243" t="s">
        <v>140</v>
      </c>
      <c r="AU383" s="243" t="s">
        <v>76</v>
      </c>
      <c r="AV383" s="11" t="s">
        <v>78</v>
      </c>
      <c r="AW383" s="11" t="s">
        <v>33</v>
      </c>
      <c r="AX383" s="11" t="s">
        <v>69</v>
      </c>
      <c r="AY383" s="243" t="s">
        <v>137</v>
      </c>
    </row>
    <row r="384" s="13" customFormat="1">
      <c r="B384" s="254"/>
      <c r="C384" s="255"/>
      <c r="D384" s="234" t="s">
        <v>140</v>
      </c>
      <c r="E384" s="256" t="s">
        <v>21</v>
      </c>
      <c r="F384" s="257" t="s">
        <v>151</v>
      </c>
      <c r="G384" s="255"/>
      <c r="H384" s="258">
        <v>17</v>
      </c>
      <c r="I384" s="259"/>
      <c r="J384" s="255"/>
      <c r="K384" s="255"/>
      <c r="L384" s="260"/>
      <c r="M384" s="261"/>
      <c r="N384" s="262"/>
      <c r="O384" s="262"/>
      <c r="P384" s="262"/>
      <c r="Q384" s="262"/>
      <c r="R384" s="262"/>
      <c r="S384" s="262"/>
      <c r="T384" s="263"/>
      <c r="AT384" s="264" t="s">
        <v>140</v>
      </c>
      <c r="AU384" s="264" t="s">
        <v>76</v>
      </c>
      <c r="AV384" s="13" t="s">
        <v>138</v>
      </c>
      <c r="AW384" s="13" t="s">
        <v>33</v>
      </c>
      <c r="AX384" s="13" t="s">
        <v>76</v>
      </c>
      <c r="AY384" s="264" t="s">
        <v>137</v>
      </c>
    </row>
    <row r="385" s="1" customFormat="1" ht="102" customHeight="1">
      <c r="B385" s="46"/>
      <c r="C385" s="281" t="s">
        <v>434</v>
      </c>
      <c r="D385" s="281" t="s">
        <v>368</v>
      </c>
      <c r="E385" s="282" t="s">
        <v>435</v>
      </c>
      <c r="F385" s="283" t="s">
        <v>436</v>
      </c>
      <c r="G385" s="284" t="s">
        <v>134</v>
      </c>
      <c r="H385" s="285">
        <v>245</v>
      </c>
      <c r="I385" s="286"/>
      <c r="J385" s="287">
        <f>ROUND(I385*H385,2)</f>
        <v>0</v>
      </c>
      <c r="K385" s="283" t="s">
        <v>135</v>
      </c>
      <c r="L385" s="72"/>
      <c r="M385" s="288" t="s">
        <v>21</v>
      </c>
      <c r="N385" s="289" t="s">
        <v>40</v>
      </c>
      <c r="O385" s="47"/>
      <c r="P385" s="229">
        <f>O385*H385</f>
        <v>0</v>
      </c>
      <c r="Q385" s="229">
        <v>0</v>
      </c>
      <c r="R385" s="229">
        <f>Q385*H385</f>
        <v>0</v>
      </c>
      <c r="S385" s="229">
        <v>0</v>
      </c>
      <c r="T385" s="230">
        <f>S385*H385</f>
        <v>0</v>
      </c>
      <c r="AR385" s="24" t="s">
        <v>138</v>
      </c>
      <c r="AT385" s="24" t="s">
        <v>368</v>
      </c>
      <c r="AU385" s="24" t="s">
        <v>76</v>
      </c>
      <c r="AY385" s="24" t="s">
        <v>137</v>
      </c>
      <c r="BE385" s="231">
        <f>IF(N385="základní",J385,0)</f>
        <v>0</v>
      </c>
      <c r="BF385" s="231">
        <f>IF(N385="snížená",J385,0)</f>
        <v>0</v>
      </c>
      <c r="BG385" s="231">
        <f>IF(N385="zákl. přenesená",J385,0)</f>
        <v>0</v>
      </c>
      <c r="BH385" s="231">
        <f>IF(N385="sníž. přenesená",J385,0)</f>
        <v>0</v>
      </c>
      <c r="BI385" s="231">
        <f>IF(N385="nulová",J385,0)</f>
        <v>0</v>
      </c>
      <c r="BJ385" s="24" t="s">
        <v>76</v>
      </c>
      <c r="BK385" s="231">
        <f>ROUND(I385*H385,2)</f>
        <v>0</v>
      </c>
      <c r="BL385" s="24" t="s">
        <v>138</v>
      </c>
      <c r="BM385" s="24" t="s">
        <v>437</v>
      </c>
    </row>
    <row r="386" s="12" customFormat="1">
      <c r="B386" s="244"/>
      <c r="C386" s="245"/>
      <c r="D386" s="234" t="s">
        <v>140</v>
      </c>
      <c r="E386" s="246" t="s">
        <v>21</v>
      </c>
      <c r="F386" s="247" t="s">
        <v>156</v>
      </c>
      <c r="G386" s="245"/>
      <c r="H386" s="246" t="s">
        <v>21</v>
      </c>
      <c r="I386" s="248"/>
      <c r="J386" s="245"/>
      <c r="K386" s="245"/>
      <c r="L386" s="249"/>
      <c r="M386" s="250"/>
      <c r="N386" s="251"/>
      <c r="O386" s="251"/>
      <c r="P386" s="251"/>
      <c r="Q386" s="251"/>
      <c r="R386" s="251"/>
      <c r="S386" s="251"/>
      <c r="T386" s="252"/>
      <c r="AT386" s="253" t="s">
        <v>140</v>
      </c>
      <c r="AU386" s="253" t="s">
        <v>76</v>
      </c>
      <c r="AV386" s="12" t="s">
        <v>76</v>
      </c>
      <c r="AW386" s="12" t="s">
        <v>33</v>
      </c>
      <c r="AX386" s="12" t="s">
        <v>69</v>
      </c>
      <c r="AY386" s="253" t="s">
        <v>137</v>
      </c>
    </row>
    <row r="387" s="11" customFormat="1">
      <c r="B387" s="232"/>
      <c r="C387" s="233"/>
      <c r="D387" s="234" t="s">
        <v>140</v>
      </c>
      <c r="E387" s="235" t="s">
        <v>21</v>
      </c>
      <c r="F387" s="236" t="s">
        <v>157</v>
      </c>
      <c r="G387" s="233"/>
      <c r="H387" s="237">
        <v>11</v>
      </c>
      <c r="I387" s="238"/>
      <c r="J387" s="233"/>
      <c r="K387" s="233"/>
      <c r="L387" s="239"/>
      <c r="M387" s="240"/>
      <c r="N387" s="241"/>
      <c r="O387" s="241"/>
      <c r="P387" s="241"/>
      <c r="Q387" s="241"/>
      <c r="R387" s="241"/>
      <c r="S387" s="241"/>
      <c r="T387" s="242"/>
      <c r="AT387" s="243" t="s">
        <v>140</v>
      </c>
      <c r="AU387" s="243" t="s">
        <v>76</v>
      </c>
      <c r="AV387" s="11" t="s">
        <v>78</v>
      </c>
      <c r="AW387" s="11" t="s">
        <v>33</v>
      </c>
      <c r="AX387" s="11" t="s">
        <v>69</v>
      </c>
      <c r="AY387" s="243" t="s">
        <v>137</v>
      </c>
    </row>
    <row r="388" s="12" customFormat="1">
      <c r="B388" s="244"/>
      <c r="C388" s="245"/>
      <c r="D388" s="234" t="s">
        <v>140</v>
      </c>
      <c r="E388" s="246" t="s">
        <v>21</v>
      </c>
      <c r="F388" s="247" t="s">
        <v>158</v>
      </c>
      <c r="G388" s="245"/>
      <c r="H388" s="246" t="s">
        <v>21</v>
      </c>
      <c r="I388" s="248"/>
      <c r="J388" s="245"/>
      <c r="K388" s="245"/>
      <c r="L388" s="249"/>
      <c r="M388" s="250"/>
      <c r="N388" s="251"/>
      <c r="O388" s="251"/>
      <c r="P388" s="251"/>
      <c r="Q388" s="251"/>
      <c r="R388" s="251"/>
      <c r="S388" s="251"/>
      <c r="T388" s="252"/>
      <c r="AT388" s="253" t="s">
        <v>140</v>
      </c>
      <c r="AU388" s="253" t="s">
        <v>76</v>
      </c>
      <c r="AV388" s="12" t="s">
        <v>76</v>
      </c>
      <c r="AW388" s="12" t="s">
        <v>33</v>
      </c>
      <c r="AX388" s="12" t="s">
        <v>69</v>
      </c>
      <c r="AY388" s="253" t="s">
        <v>137</v>
      </c>
    </row>
    <row r="389" s="11" customFormat="1">
      <c r="B389" s="232"/>
      <c r="C389" s="233"/>
      <c r="D389" s="234" t="s">
        <v>140</v>
      </c>
      <c r="E389" s="235" t="s">
        <v>21</v>
      </c>
      <c r="F389" s="236" t="s">
        <v>159</v>
      </c>
      <c r="G389" s="233"/>
      <c r="H389" s="237">
        <v>53</v>
      </c>
      <c r="I389" s="238"/>
      <c r="J389" s="233"/>
      <c r="K389" s="233"/>
      <c r="L389" s="239"/>
      <c r="M389" s="240"/>
      <c r="N389" s="241"/>
      <c r="O389" s="241"/>
      <c r="P389" s="241"/>
      <c r="Q389" s="241"/>
      <c r="R389" s="241"/>
      <c r="S389" s="241"/>
      <c r="T389" s="242"/>
      <c r="AT389" s="243" t="s">
        <v>140</v>
      </c>
      <c r="AU389" s="243" t="s">
        <v>76</v>
      </c>
      <c r="AV389" s="11" t="s">
        <v>78</v>
      </c>
      <c r="AW389" s="11" t="s">
        <v>33</v>
      </c>
      <c r="AX389" s="11" t="s">
        <v>69</v>
      </c>
      <c r="AY389" s="243" t="s">
        <v>137</v>
      </c>
    </row>
    <row r="390" s="12" customFormat="1">
      <c r="B390" s="244"/>
      <c r="C390" s="245"/>
      <c r="D390" s="234" t="s">
        <v>140</v>
      </c>
      <c r="E390" s="246" t="s">
        <v>21</v>
      </c>
      <c r="F390" s="247" t="s">
        <v>160</v>
      </c>
      <c r="G390" s="245"/>
      <c r="H390" s="246" t="s">
        <v>21</v>
      </c>
      <c r="I390" s="248"/>
      <c r="J390" s="245"/>
      <c r="K390" s="245"/>
      <c r="L390" s="249"/>
      <c r="M390" s="250"/>
      <c r="N390" s="251"/>
      <c r="O390" s="251"/>
      <c r="P390" s="251"/>
      <c r="Q390" s="251"/>
      <c r="R390" s="251"/>
      <c r="S390" s="251"/>
      <c r="T390" s="252"/>
      <c r="AT390" s="253" t="s">
        <v>140</v>
      </c>
      <c r="AU390" s="253" t="s">
        <v>76</v>
      </c>
      <c r="AV390" s="12" t="s">
        <v>76</v>
      </c>
      <c r="AW390" s="12" t="s">
        <v>33</v>
      </c>
      <c r="AX390" s="12" t="s">
        <v>69</v>
      </c>
      <c r="AY390" s="253" t="s">
        <v>137</v>
      </c>
    </row>
    <row r="391" s="11" customFormat="1">
      <c r="B391" s="232"/>
      <c r="C391" s="233"/>
      <c r="D391" s="234" t="s">
        <v>140</v>
      </c>
      <c r="E391" s="235" t="s">
        <v>21</v>
      </c>
      <c r="F391" s="236" t="s">
        <v>161</v>
      </c>
      <c r="G391" s="233"/>
      <c r="H391" s="237">
        <v>39</v>
      </c>
      <c r="I391" s="238"/>
      <c r="J391" s="233"/>
      <c r="K391" s="233"/>
      <c r="L391" s="239"/>
      <c r="M391" s="240"/>
      <c r="N391" s="241"/>
      <c r="O391" s="241"/>
      <c r="P391" s="241"/>
      <c r="Q391" s="241"/>
      <c r="R391" s="241"/>
      <c r="S391" s="241"/>
      <c r="T391" s="242"/>
      <c r="AT391" s="243" t="s">
        <v>140</v>
      </c>
      <c r="AU391" s="243" t="s">
        <v>76</v>
      </c>
      <c r="AV391" s="11" t="s">
        <v>78</v>
      </c>
      <c r="AW391" s="11" t="s">
        <v>33</v>
      </c>
      <c r="AX391" s="11" t="s">
        <v>69</v>
      </c>
      <c r="AY391" s="243" t="s">
        <v>137</v>
      </c>
    </row>
    <row r="392" s="12" customFormat="1">
      <c r="B392" s="244"/>
      <c r="C392" s="245"/>
      <c r="D392" s="234" t="s">
        <v>140</v>
      </c>
      <c r="E392" s="246" t="s">
        <v>21</v>
      </c>
      <c r="F392" s="247" t="s">
        <v>162</v>
      </c>
      <c r="G392" s="245"/>
      <c r="H392" s="246" t="s">
        <v>21</v>
      </c>
      <c r="I392" s="248"/>
      <c r="J392" s="245"/>
      <c r="K392" s="245"/>
      <c r="L392" s="249"/>
      <c r="M392" s="250"/>
      <c r="N392" s="251"/>
      <c r="O392" s="251"/>
      <c r="P392" s="251"/>
      <c r="Q392" s="251"/>
      <c r="R392" s="251"/>
      <c r="S392" s="251"/>
      <c r="T392" s="252"/>
      <c r="AT392" s="253" t="s">
        <v>140</v>
      </c>
      <c r="AU392" s="253" t="s">
        <v>76</v>
      </c>
      <c r="AV392" s="12" t="s">
        <v>76</v>
      </c>
      <c r="AW392" s="12" t="s">
        <v>33</v>
      </c>
      <c r="AX392" s="12" t="s">
        <v>69</v>
      </c>
      <c r="AY392" s="253" t="s">
        <v>137</v>
      </c>
    </row>
    <row r="393" s="11" customFormat="1">
      <c r="B393" s="232"/>
      <c r="C393" s="233"/>
      <c r="D393" s="234" t="s">
        <v>140</v>
      </c>
      <c r="E393" s="235" t="s">
        <v>21</v>
      </c>
      <c r="F393" s="236" t="s">
        <v>161</v>
      </c>
      <c r="G393" s="233"/>
      <c r="H393" s="237">
        <v>39</v>
      </c>
      <c r="I393" s="238"/>
      <c r="J393" s="233"/>
      <c r="K393" s="233"/>
      <c r="L393" s="239"/>
      <c r="M393" s="240"/>
      <c r="N393" s="241"/>
      <c r="O393" s="241"/>
      <c r="P393" s="241"/>
      <c r="Q393" s="241"/>
      <c r="R393" s="241"/>
      <c r="S393" s="241"/>
      <c r="T393" s="242"/>
      <c r="AT393" s="243" t="s">
        <v>140</v>
      </c>
      <c r="AU393" s="243" t="s">
        <v>76</v>
      </c>
      <c r="AV393" s="11" t="s">
        <v>78</v>
      </c>
      <c r="AW393" s="11" t="s">
        <v>33</v>
      </c>
      <c r="AX393" s="11" t="s">
        <v>69</v>
      </c>
      <c r="AY393" s="243" t="s">
        <v>137</v>
      </c>
    </row>
    <row r="394" s="12" customFormat="1">
      <c r="B394" s="244"/>
      <c r="C394" s="245"/>
      <c r="D394" s="234" t="s">
        <v>140</v>
      </c>
      <c r="E394" s="246" t="s">
        <v>21</v>
      </c>
      <c r="F394" s="247" t="s">
        <v>163</v>
      </c>
      <c r="G394" s="245"/>
      <c r="H394" s="246" t="s">
        <v>21</v>
      </c>
      <c r="I394" s="248"/>
      <c r="J394" s="245"/>
      <c r="K394" s="245"/>
      <c r="L394" s="249"/>
      <c r="M394" s="250"/>
      <c r="N394" s="251"/>
      <c r="O394" s="251"/>
      <c r="P394" s="251"/>
      <c r="Q394" s="251"/>
      <c r="R394" s="251"/>
      <c r="S394" s="251"/>
      <c r="T394" s="252"/>
      <c r="AT394" s="253" t="s">
        <v>140</v>
      </c>
      <c r="AU394" s="253" t="s">
        <v>76</v>
      </c>
      <c r="AV394" s="12" t="s">
        <v>76</v>
      </c>
      <c r="AW394" s="12" t="s">
        <v>33</v>
      </c>
      <c r="AX394" s="12" t="s">
        <v>69</v>
      </c>
      <c r="AY394" s="253" t="s">
        <v>137</v>
      </c>
    </row>
    <row r="395" s="11" customFormat="1">
      <c r="B395" s="232"/>
      <c r="C395" s="233"/>
      <c r="D395" s="234" t="s">
        <v>140</v>
      </c>
      <c r="E395" s="235" t="s">
        <v>21</v>
      </c>
      <c r="F395" s="236" t="s">
        <v>164</v>
      </c>
      <c r="G395" s="233"/>
      <c r="H395" s="237">
        <v>22</v>
      </c>
      <c r="I395" s="238"/>
      <c r="J395" s="233"/>
      <c r="K395" s="233"/>
      <c r="L395" s="239"/>
      <c r="M395" s="240"/>
      <c r="N395" s="241"/>
      <c r="O395" s="241"/>
      <c r="P395" s="241"/>
      <c r="Q395" s="241"/>
      <c r="R395" s="241"/>
      <c r="S395" s="241"/>
      <c r="T395" s="242"/>
      <c r="AT395" s="243" t="s">
        <v>140</v>
      </c>
      <c r="AU395" s="243" t="s">
        <v>76</v>
      </c>
      <c r="AV395" s="11" t="s">
        <v>78</v>
      </c>
      <c r="AW395" s="11" t="s">
        <v>33</v>
      </c>
      <c r="AX395" s="11" t="s">
        <v>69</v>
      </c>
      <c r="AY395" s="243" t="s">
        <v>137</v>
      </c>
    </row>
    <row r="396" s="12" customFormat="1">
      <c r="B396" s="244"/>
      <c r="C396" s="245"/>
      <c r="D396" s="234" t="s">
        <v>140</v>
      </c>
      <c r="E396" s="246" t="s">
        <v>21</v>
      </c>
      <c r="F396" s="247" t="s">
        <v>165</v>
      </c>
      <c r="G396" s="245"/>
      <c r="H396" s="246" t="s">
        <v>21</v>
      </c>
      <c r="I396" s="248"/>
      <c r="J396" s="245"/>
      <c r="K396" s="245"/>
      <c r="L396" s="249"/>
      <c r="M396" s="250"/>
      <c r="N396" s="251"/>
      <c r="O396" s="251"/>
      <c r="P396" s="251"/>
      <c r="Q396" s="251"/>
      <c r="R396" s="251"/>
      <c r="S396" s="251"/>
      <c r="T396" s="252"/>
      <c r="AT396" s="253" t="s">
        <v>140</v>
      </c>
      <c r="AU396" s="253" t="s">
        <v>76</v>
      </c>
      <c r="AV396" s="12" t="s">
        <v>76</v>
      </c>
      <c r="AW396" s="12" t="s">
        <v>33</v>
      </c>
      <c r="AX396" s="12" t="s">
        <v>69</v>
      </c>
      <c r="AY396" s="253" t="s">
        <v>137</v>
      </c>
    </row>
    <row r="397" s="11" customFormat="1">
      <c r="B397" s="232"/>
      <c r="C397" s="233"/>
      <c r="D397" s="234" t="s">
        <v>140</v>
      </c>
      <c r="E397" s="235" t="s">
        <v>21</v>
      </c>
      <c r="F397" s="236" t="s">
        <v>438</v>
      </c>
      <c r="G397" s="233"/>
      <c r="H397" s="237">
        <v>69</v>
      </c>
      <c r="I397" s="238"/>
      <c r="J397" s="233"/>
      <c r="K397" s="233"/>
      <c r="L397" s="239"/>
      <c r="M397" s="240"/>
      <c r="N397" s="241"/>
      <c r="O397" s="241"/>
      <c r="P397" s="241"/>
      <c r="Q397" s="241"/>
      <c r="R397" s="241"/>
      <c r="S397" s="241"/>
      <c r="T397" s="242"/>
      <c r="AT397" s="243" t="s">
        <v>140</v>
      </c>
      <c r="AU397" s="243" t="s">
        <v>76</v>
      </c>
      <c r="AV397" s="11" t="s">
        <v>78</v>
      </c>
      <c r="AW397" s="11" t="s">
        <v>33</v>
      </c>
      <c r="AX397" s="11" t="s">
        <v>69</v>
      </c>
      <c r="AY397" s="243" t="s">
        <v>137</v>
      </c>
    </row>
    <row r="398" s="12" customFormat="1">
      <c r="B398" s="244"/>
      <c r="C398" s="245"/>
      <c r="D398" s="234" t="s">
        <v>140</v>
      </c>
      <c r="E398" s="246" t="s">
        <v>21</v>
      </c>
      <c r="F398" s="247" t="s">
        <v>162</v>
      </c>
      <c r="G398" s="245"/>
      <c r="H398" s="246" t="s">
        <v>21</v>
      </c>
      <c r="I398" s="248"/>
      <c r="J398" s="245"/>
      <c r="K398" s="245"/>
      <c r="L398" s="249"/>
      <c r="M398" s="250"/>
      <c r="N398" s="251"/>
      <c r="O398" s="251"/>
      <c r="P398" s="251"/>
      <c r="Q398" s="251"/>
      <c r="R398" s="251"/>
      <c r="S398" s="251"/>
      <c r="T398" s="252"/>
      <c r="AT398" s="253" t="s">
        <v>140</v>
      </c>
      <c r="AU398" s="253" t="s">
        <v>76</v>
      </c>
      <c r="AV398" s="12" t="s">
        <v>76</v>
      </c>
      <c r="AW398" s="12" t="s">
        <v>33</v>
      </c>
      <c r="AX398" s="12" t="s">
        <v>69</v>
      </c>
      <c r="AY398" s="253" t="s">
        <v>137</v>
      </c>
    </row>
    <row r="399" s="11" customFormat="1">
      <c r="B399" s="232"/>
      <c r="C399" s="233"/>
      <c r="D399" s="234" t="s">
        <v>140</v>
      </c>
      <c r="E399" s="235" t="s">
        <v>21</v>
      </c>
      <c r="F399" s="236" t="s">
        <v>168</v>
      </c>
      <c r="G399" s="233"/>
      <c r="H399" s="237">
        <v>12</v>
      </c>
      <c r="I399" s="238"/>
      <c r="J399" s="233"/>
      <c r="K399" s="233"/>
      <c r="L399" s="239"/>
      <c r="M399" s="240"/>
      <c r="N399" s="241"/>
      <c r="O399" s="241"/>
      <c r="P399" s="241"/>
      <c r="Q399" s="241"/>
      <c r="R399" s="241"/>
      <c r="S399" s="241"/>
      <c r="T399" s="242"/>
      <c r="AT399" s="243" t="s">
        <v>140</v>
      </c>
      <c r="AU399" s="243" t="s">
        <v>76</v>
      </c>
      <c r="AV399" s="11" t="s">
        <v>78</v>
      </c>
      <c r="AW399" s="11" t="s">
        <v>33</v>
      </c>
      <c r="AX399" s="11" t="s">
        <v>69</v>
      </c>
      <c r="AY399" s="243" t="s">
        <v>137</v>
      </c>
    </row>
    <row r="400" s="13" customFormat="1">
      <c r="B400" s="254"/>
      <c r="C400" s="255"/>
      <c r="D400" s="234" t="s">
        <v>140</v>
      </c>
      <c r="E400" s="256" t="s">
        <v>21</v>
      </c>
      <c r="F400" s="257" t="s">
        <v>151</v>
      </c>
      <c r="G400" s="255"/>
      <c r="H400" s="258">
        <v>245</v>
      </c>
      <c r="I400" s="259"/>
      <c r="J400" s="255"/>
      <c r="K400" s="255"/>
      <c r="L400" s="260"/>
      <c r="M400" s="261"/>
      <c r="N400" s="262"/>
      <c r="O400" s="262"/>
      <c r="P400" s="262"/>
      <c r="Q400" s="262"/>
      <c r="R400" s="262"/>
      <c r="S400" s="262"/>
      <c r="T400" s="263"/>
      <c r="AT400" s="264" t="s">
        <v>140</v>
      </c>
      <c r="AU400" s="264" t="s">
        <v>76</v>
      </c>
      <c r="AV400" s="13" t="s">
        <v>138</v>
      </c>
      <c r="AW400" s="13" t="s">
        <v>33</v>
      </c>
      <c r="AX400" s="13" t="s">
        <v>76</v>
      </c>
      <c r="AY400" s="264" t="s">
        <v>137</v>
      </c>
    </row>
    <row r="401" s="1" customFormat="1" ht="102" customHeight="1">
      <c r="B401" s="46"/>
      <c r="C401" s="281" t="s">
        <v>439</v>
      </c>
      <c r="D401" s="281" t="s">
        <v>368</v>
      </c>
      <c r="E401" s="282" t="s">
        <v>440</v>
      </c>
      <c r="F401" s="283" t="s">
        <v>441</v>
      </c>
      <c r="G401" s="284" t="s">
        <v>134</v>
      </c>
      <c r="H401" s="285">
        <v>1472</v>
      </c>
      <c r="I401" s="286"/>
      <c r="J401" s="287">
        <f>ROUND(I401*H401,2)</f>
        <v>0</v>
      </c>
      <c r="K401" s="283" t="s">
        <v>135</v>
      </c>
      <c r="L401" s="72"/>
      <c r="M401" s="288" t="s">
        <v>21</v>
      </c>
      <c r="N401" s="289" t="s">
        <v>40</v>
      </c>
      <c r="O401" s="47"/>
      <c r="P401" s="229">
        <f>O401*H401</f>
        <v>0</v>
      </c>
      <c r="Q401" s="229">
        <v>0</v>
      </c>
      <c r="R401" s="229">
        <f>Q401*H401</f>
        <v>0</v>
      </c>
      <c r="S401" s="229">
        <v>0</v>
      </c>
      <c r="T401" s="230">
        <f>S401*H401</f>
        <v>0</v>
      </c>
      <c r="AR401" s="24" t="s">
        <v>138</v>
      </c>
      <c r="AT401" s="24" t="s">
        <v>368</v>
      </c>
      <c r="AU401" s="24" t="s">
        <v>76</v>
      </c>
      <c r="AY401" s="24" t="s">
        <v>137</v>
      </c>
      <c r="BE401" s="231">
        <f>IF(N401="základní",J401,0)</f>
        <v>0</v>
      </c>
      <c r="BF401" s="231">
        <f>IF(N401="snížená",J401,0)</f>
        <v>0</v>
      </c>
      <c r="BG401" s="231">
        <f>IF(N401="zákl. přenesená",J401,0)</f>
        <v>0</v>
      </c>
      <c r="BH401" s="231">
        <f>IF(N401="sníž. přenesená",J401,0)</f>
        <v>0</v>
      </c>
      <c r="BI401" s="231">
        <f>IF(N401="nulová",J401,0)</f>
        <v>0</v>
      </c>
      <c r="BJ401" s="24" t="s">
        <v>76</v>
      </c>
      <c r="BK401" s="231">
        <f>ROUND(I401*H401,2)</f>
        <v>0</v>
      </c>
      <c r="BL401" s="24" t="s">
        <v>138</v>
      </c>
      <c r="BM401" s="24" t="s">
        <v>442</v>
      </c>
    </row>
    <row r="402" s="12" customFormat="1">
      <c r="B402" s="244"/>
      <c r="C402" s="245"/>
      <c r="D402" s="234" t="s">
        <v>140</v>
      </c>
      <c r="E402" s="246" t="s">
        <v>21</v>
      </c>
      <c r="F402" s="247" t="s">
        <v>443</v>
      </c>
      <c r="G402" s="245"/>
      <c r="H402" s="246" t="s">
        <v>21</v>
      </c>
      <c r="I402" s="248"/>
      <c r="J402" s="245"/>
      <c r="K402" s="245"/>
      <c r="L402" s="249"/>
      <c r="M402" s="250"/>
      <c r="N402" s="251"/>
      <c r="O402" s="251"/>
      <c r="P402" s="251"/>
      <c r="Q402" s="251"/>
      <c r="R402" s="251"/>
      <c r="S402" s="251"/>
      <c r="T402" s="252"/>
      <c r="AT402" s="253" t="s">
        <v>140</v>
      </c>
      <c r="AU402" s="253" t="s">
        <v>76</v>
      </c>
      <c r="AV402" s="12" t="s">
        <v>76</v>
      </c>
      <c r="AW402" s="12" t="s">
        <v>33</v>
      </c>
      <c r="AX402" s="12" t="s">
        <v>69</v>
      </c>
      <c r="AY402" s="253" t="s">
        <v>137</v>
      </c>
    </row>
    <row r="403" s="11" customFormat="1">
      <c r="B403" s="232"/>
      <c r="C403" s="233"/>
      <c r="D403" s="234" t="s">
        <v>140</v>
      </c>
      <c r="E403" s="235" t="s">
        <v>21</v>
      </c>
      <c r="F403" s="236" t="s">
        <v>167</v>
      </c>
      <c r="G403" s="233"/>
      <c r="H403" s="237">
        <v>1472</v>
      </c>
      <c r="I403" s="238"/>
      <c r="J403" s="233"/>
      <c r="K403" s="233"/>
      <c r="L403" s="239"/>
      <c r="M403" s="240"/>
      <c r="N403" s="241"/>
      <c r="O403" s="241"/>
      <c r="P403" s="241"/>
      <c r="Q403" s="241"/>
      <c r="R403" s="241"/>
      <c r="S403" s="241"/>
      <c r="T403" s="242"/>
      <c r="AT403" s="243" t="s">
        <v>140</v>
      </c>
      <c r="AU403" s="243" t="s">
        <v>76</v>
      </c>
      <c r="AV403" s="11" t="s">
        <v>78</v>
      </c>
      <c r="AW403" s="11" t="s">
        <v>33</v>
      </c>
      <c r="AX403" s="11" t="s">
        <v>69</v>
      </c>
      <c r="AY403" s="243" t="s">
        <v>137</v>
      </c>
    </row>
    <row r="404" s="13" customFormat="1">
      <c r="B404" s="254"/>
      <c r="C404" s="255"/>
      <c r="D404" s="234" t="s">
        <v>140</v>
      </c>
      <c r="E404" s="256" t="s">
        <v>21</v>
      </c>
      <c r="F404" s="257" t="s">
        <v>151</v>
      </c>
      <c r="G404" s="255"/>
      <c r="H404" s="258">
        <v>1472</v>
      </c>
      <c r="I404" s="259"/>
      <c r="J404" s="255"/>
      <c r="K404" s="255"/>
      <c r="L404" s="260"/>
      <c r="M404" s="261"/>
      <c r="N404" s="262"/>
      <c r="O404" s="262"/>
      <c r="P404" s="262"/>
      <c r="Q404" s="262"/>
      <c r="R404" s="262"/>
      <c r="S404" s="262"/>
      <c r="T404" s="263"/>
      <c r="AT404" s="264" t="s">
        <v>140</v>
      </c>
      <c r="AU404" s="264" t="s">
        <v>76</v>
      </c>
      <c r="AV404" s="13" t="s">
        <v>138</v>
      </c>
      <c r="AW404" s="13" t="s">
        <v>33</v>
      </c>
      <c r="AX404" s="13" t="s">
        <v>76</v>
      </c>
      <c r="AY404" s="264" t="s">
        <v>137</v>
      </c>
    </row>
    <row r="405" s="1" customFormat="1" ht="25.5" customHeight="1">
      <c r="B405" s="46"/>
      <c r="C405" s="281" t="s">
        <v>444</v>
      </c>
      <c r="D405" s="281" t="s">
        <v>368</v>
      </c>
      <c r="E405" s="282" t="s">
        <v>445</v>
      </c>
      <c r="F405" s="283" t="s">
        <v>446</v>
      </c>
      <c r="G405" s="284" t="s">
        <v>134</v>
      </c>
      <c r="H405" s="285">
        <v>162</v>
      </c>
      <c r="I405" s="286"/>
      <c r="J405" s="287">
        <f>ROUND(I405*H405,2)</f>
        <v>0</v>
      </c>
      <c r="K405" s="283" t="s">
        <v>135</v>
      </c>
      <c r="L405" s="72"/>
      <c r="M405" s="288" t="s">
        <v>21</v>
      </c>
      <c r="N405" s="289" t="s">
        <v>40</v>
      </c>
      <c r="O405" s="47"/>
      <c r="P405" s="229">
        <f>O405*H405</f>
        <v>0</v>
      </c>
      <c r="Q405" s="229">
        <v>0</v>
      </c>
      <c r="R405" s="229">
        <f>Q405*H405</f>
        <v>0</v>
      </c>
      <c r="S405" s="229">
        <v>0</v>
      </c>
      <c r="T405" s="230">
        <f>S405*H405</f>
        <v>0</v>
      </c>
      <c r="AR405" s="24" t="s">
        <v>138</v>
      </c>
      <c r="AT405" s="24" t="s">
        <v>368</v>
      </c>
      <c r="AU405" s="24" t="s">
        <v>76</v>
      </c>
      <c r="AY405" s="24" t="s">
        <v>137</v>
      </c>
      <c r="BE405" s="231">
        <f>IF(N405="základní",J405,0)</f>
        <v>0</v>
      </c>
      <c r="BF405" s="231">
        <f>IF(N405="snížená",J405,0)</f>
        <v>0</v>
      </c>
      <c r="BG405" s="231">
        <f>IF(N405="zákl. přenesená",J405,0)</f>
        <v>0</v>
      </c>
      <c r="BH405" s="231">
        <f>IF(N405="sníž. přenesená",J405,0)</f>
        <v>0</v>
      </c>
      <c r="BI405" s="231">
        <f>IF(N405="nulová",J405,0)</f>
        <v>0</v>
      </c>
      <c r="BJ405" s="24" t="s">
        <v>76</v>
      </c>
      <c r="BK405" s="231">
        <f>ROUND(I405*H405,2)</f>
        <v>0</v>
      </c>
      <c r="BL405" s="24" t="s">
        <v>138</v>
      </c>
      <c r="BM405" s="24" t="s">
        <v>447</v>
      </c>
    </row>
    <row r="406" s="11" customFormat="1">
      <c r="B406" s="232"/>
      <c r="C406" s="233"/>
      <c r="D406" s="234" t="s">
        <v>140</v>
      </c>
      <c r="E406" s="235" t="s">
        <v>21</v>
      </c>
      <c r="F406" s="236" t="s">
        <v>448</v>
      </c>
      <c r="G406" s="233"/>
      <c r="H406" s="237">
        <v>162</v>
      </c>
      <c r="I406" s="238"/>
      <c r="J406" s="233"/>
      <c r="K406" s="233"/>
      <c r="L406" s="239"/>
      <c r="M406" s="240"/>
      <c r="N406" s="241"/>
      <c r="O406" s="241"/>
      <c r="P406" s="241"/>
      <c r="Q406" s="241"/>
      <c r="R406" s="241"/>
      <c r="S406" s="241"/>
      <c r="T406" s="242"/>
      <c r="AT406" s="243" t="s">
        <v>140</v>
      </c>
      <c r="AU406" s="243" t="s">
        <v>76</v>
      </c>
      <c r="AV406" s="11" t="s">
        <v>78</v>
      </c>
      <c r="AW406" s="11" t="s">
        <v>33</v>
      </c>
      <c r="AX406" s="11" t="s">
        <v>69</v>
      </c>
      <c r="AY406" s="243" t="s">
        <v>137</v>
      </c>
    </row>
    <row r="407" s="13" customFormat="1">
      <c r="B407" s="254"/>
      <c r="C407" s="255"/>
      <c r="D407" s="234" t="s">
        <v>140</v>
      </c>
      <c r="E407" s="256" t="s">
        <v>21</v>
      </c>
      <c r="F407" s="257" t="s">
        <v>151</v>
      </c>
      <c r="G407" s="255"/>
      <c r="H407" s="258">
        <v>162</v>
      </c>
      <c r="I407" s="259"/>
      <c r="J407" s="255"/>
      <c r="K407" s="255"/>
      <c r="L407" s="260"/>
      <c r="M407" s="261"/>
      <c r="N407" s="262"/>
      <c r="O407" s="262"/>
      <c r="P407" s="262"/>
      <c r="Q407" s="262"/>
      <c r="R407" s="262"/>
      <c r="S407" s="262"/>
      <c r="T407" s="263"/>
      <c r="AT407" s="264" t="s">
        <v>140</v>
      </c>
      <c r="AU407" s="264" t="s">
        <v>76</v>
      </c>
      <c r="AV407" s="13" t="s">
        <v>138</v>
      </c>
      <c r="AW407" s="13" t="s">
        <v>33</v>
      </c>
      <c r="AX407" s="13" t="s">
        <v>76</v>
      </c>
      <c r="AY407" s="264" t="s">
        <v>137</v>
      </c>
    </row>
    <row r="408" s="1" customFormat="1" ht="63.75" customHeight="1">
      <c r="B408" s="46"/>
      <c r="C408" s="281" t="s">
        <v>449</v>
      </c>
      <c r="D408" s="281" t="s">
        <v>368</v>
      </c>
      <c r="E408" s="282" t="s">
        <v>450</v>
      </c>
      <c r="F408" s="283" t="s">
        <v>451</v>
      </c>
      <c r="G408" s="284" t="s">
        <v>134</v>
      </c>
      <c r="H408" s="285">
        <v>222</v>
      </c>
      <c r="I408" s="286"/>
      <c r="J408" s="287">
        <f>ROUND(I408*H408,2)</f>
        <v>0</v>
      </c>
      <c r="K408" s="283" t="s">
        <v>135</v>
      </c>
      <c r="L408" s="72"/>
      <c r="M408" s="288" t="s">
        <v>21</v>
      </c>
      <c r="N408" s="289" t="s">
        <v>40</v>
      </c>
      <c r="O408" s="47"/>
      <c r="P408" s="229">
        <f>O408*H408</f>
        <v>0</v>
      </c>
      <c r="Q408" s="229">
        <v>0</v>
      </c>
      <c r="R408" s="229">
        <f>Q408*H408</f>
        <v>0</v>
      </c>
      <c r="S408" s="229">
        <v>0</v>
      </c>
      <c r="T408" s="230">
        <f>S408*H408</f>
        <v>0</v>
      </c>
      <c r="AR408" s="24" t="s">
        <v>138</v>
      </c>
      <c r="AT408" s="24" t="s">
        <v>368</v>
      </c>
      <c r="AU408" s="24" t="s">
        <v>76</v>
      </c>
      <c r="AY408" s="24" t="s">
        <v>137</v>
      </c>
      <c r="BE408" s="231">
        <f>IF(N408="základní",J408,0)</f>
        <v>0</v>
      </c>
      <c r="BF408" s="231">
        <f>IF(N408="snížená",J408,0)</f>
        <v>0</v>
      </c>
      <c r="BG408" s="231">
        <f>IF(N408="zákl. přenesená",J408,0)</f>
        <v>0</v>
      </c>
      <c r="BH408" s="231">
        <f>IF(N408="sníž. přenesená",J408,0)</f>
        <v>0</v>
      </c>
      <c r="BI408" s="231">
        <f>IF(N408="nulová",J408,0)</f>
        <v>0</v>
      </c>
      <c r="BJ408" s="24" t="s">
        <v>76</v>
      </c>
      <c r="BK408" s="231">
        <f>ROUND(I408*H408,2)</f>
        <v>0</v>
      </c>
      <c r="BL408" s="24" t="s">
        <v>138</v>
      </c>
      <c r="BM408" s="24" t="s">
        <v>452</v>
      </c>
    </row>
    <row r="409" s="12" customFormat="1">
      <c r="B409" s="244"/>
      <c r="C409" s="245"/>
      <c r="D409" s="234" t="s">
        <v>140</v>
      </c>
      <c r="E409" s="246" t="s">
        <v>21</v>
      </c>
      <c r="F409" s="247" t="s">
        <v>453</v>
      </c>
      <c r="G409" s="245"/>
      <c r="H409" s="246" t="s">
        <v>21</v>
      </c>
      <c r="I409" s="248"/>
      <c r="J409" s="245"/>
      <c r="K409" s="245"/>
      <c r="L409" s="249"/>
      <c r="M409" s="250"/>
      <c r="N409" s="251"/>
      <c r="O409" s="251"/>
      <c r="P409" s="251"/>
      <c r="Q409" s="251"/>
      <c r="R409" s="251"/>
      <c r="S409" s="251"/>
      <c r="T409" s="252"/>
      <c r="AT409" s="253" t="s">
        <v>140</v>
      </c>
      <c r="AU409" s="253" t="s">
        <v>76</v>
      </c>
      <c r="AV409" s="12" t="s">
        <v>76</v>
      </c>
      <c r="AW409" s="12" t="s">
        <v>33</v>
      </c>
      <c r="AX409" s="12" t="s">
        <v>69</v>
      </c>
      <c r="AY409" s="253" t="s">
        <v>137</v>
      </c>
    </row>
    <row r="410" s="12" customFormat="1">
      <c r="B410" s="244"/>
      <c r="C410" s="245"/>
      <c r="D410" s="234" t="s">
        <v>140</v>
      </c>
      <c r="E410" s="246" t="s">
        <v>21</v>
      </c>
      <c r="F410" s="247" t="s">
        <v>198</v>
      </c>
      <c r="G410" s="245"/>
      <c r="H410" s="246" t="s">
        <v>21</v>
      </c>
      <c r="I410" s="248"/>
      <c r="J410" s="245"/>
      <c r="K410" s="245"/>
      <c r="L410" s="249"/>
      <c r="M410" s="250"/>
      <c r="N410" s="251"/>
      <c r="O410" s="251"/>
      <c r="P410" s="251"/>
      <c r="Q410" s="251"/>
      <c r="R410" s="251"/>
      <c r="S410" s="251"/>
      <c r="T410" s="252"/>
      <c r="AT410" s="253" t="s">
        <v>140</v>
      </c>
      <c r="AU410" s="253" t="s">
        <v>76</v>
      </c>
      <c r="AV410" s="12" t="s">
        <v>76</v>
      </c>
      <c r="AW410" s="12" t="s">
        <v>33</v>
      </c>
      <c r="AX410" s="12" t="s">
        <v>69</v>
      </c>
      <c r="AY410" s="253" t="s">
        <v>137</v>
      </c>
    </row>
    <row r="411" s="11" customFormat="1">
      <c r="B411" s="232"/>
      <c r="C411" s="233"/>
      <c r="D411" s="234" t="s">
        <v>140</v>
      </c>
      <c r="E411" s="235" t="s">
        <v>21</v>
      </c>
      <c r="F411" s="236" t="s">
        <v>454</v>
      </c>
      <c r="G411" s="233"/>
      <c r="H411" s="237">
        <v>40</v>
      </c>
      <c r="I411" s="238"/>
      <c r="J411" s="233"/>
      <c r="K411" s="233"/>
      <c r="L411" s="239"/>
      <c r="M411" s="240"/>
      <c r="N411" s="241"/>
      <c r="O411" s="241"/>
      <c r="P411" s="241"/>
      <c r="Q411" s="241"/>
      <c r="R411" s="241"/>
      <c r="S411" s="241"/>
      <c r="T411" s="242"/>
      <c r="AT411" s="243" t="s">
        <v>140</v>
      </c>
      <c r="AU411" s="243" t="s">
        <v>76</v>
      </c>
      <c r="AV411" s="11" t="s">
        <v>78</v>
      </c>
      <c r="AW411" s="11" t="s">
        <v>33</v>
      </c>
      <c r="AX411" s="11" t="s">
        <v>69</v>
      </c>
      <c r="AY411" s="243" t="s">
        <v>137</v>
      </c>
    </row>
    <row r="412" s="12" customFormat="1">
      <c r="B412" s="244"/>
      <c r="C412" s="245"/>
      <c r="D412" s="234" t="s">
        <v>140</v>
      </c>
      <c r="E412" s="246" t="s">
        <v>21</v>
      </c>
      <c r="F412" s="247" t="s">
        <v>200</v>
      </c>
      <c r="G412" s="245"/>
      <c r="H412" s="246" t="s">
        <v>21</v>
      </c>
      <c r="I412" s="248"/>
      <c r="J412" s="245"/>
      <c r="K412" s="245"/>
      <c r="L412" s="249"/>
      <c r="M412" s="250"/>
      <c r="N412" s="251"/>
      <c r="O412" s="251"/>
      <c r="P412" s="251"/>
      <c r="Q412" s="251"/>
      <c r="R412" s="251"/>
      <c r="S412" s="251"/>
      <c r="T412" s="252"/>
      <c r="AT412" s="253" t="s">
        <v>140</v>
      </c>
      <c r="AU412" s="253" t="s">
        <v>76</v>
      </c>
      <c r="AV412" s="12" t="s">
        <v>76</v>
      </c>
      <c r="AW412" s="12" t="s">
        <v>33</v>
      </c>
      <c r="AX412" s="12" t="s">
        <v>69</v>
      </c>
      <c r="AY412" s="253" t="s">
        <v>137</v>
      </c>
    </row>
    <row r="413" s="11" customFormat="1">
      <c r="B413" s="232"/>
      <c r="C413" s="233"/>
      <c r="D413" s="234" t="s">
        <v>140</v>
      </c>
      <c r="E413" s="235" t="s">
        <v>21</v>
      </c>
      <c r="F413" s="236" t="s">
        <v>455</v>
      </c>
      <c r="G413" s="233"/>
      <c r="H413" s="237">
        <v>50</v>
      </c>
      <c r="I413" s="238"/>
      <c r="J413" s="233"/>
      <c r="K413" s="233"/>
      <c r="L413" s="239"/>
      <c r="M413" s="240"/>
      <c r="N413" s="241"/>
      <c r="O413" s="241"/>
      <c r="P413" s="241"/>
      <c r="Q413" s="241"/>
      <c r="R413" s="241"/>
      <c r="S413" s="241"/>
      <c r="T413" s="242"/>
      <c r="AT413" s="243" t="s">
        <v>140</v>
      </c>
      <c r="AU413" s="243" t="s">
        <v>76</v>
      </c>
      <c r="AV413" s="11" t="s">
        <v>78</v>
      </c>
      <c r="AW413" s="11" t="s">
        <v>33</v>
      </c>
      <c r="AX413" s="11" t="s">
        <v>69</v>
      </c>
      <c r="AY413" s="243" t="s">
        <v>137</v>
      </c>
    </row>
    <row r="414" s="12" customFormat="1">
      <c r="B414" s="244"/>
      <c r="C414" s="245"/>
      <c r="D414" s="234" t="s">
        <v>140</v>
      </c>
      <c r="E414" s="246" t="s">
        <v>21</v>
      </c>
      <c r="F414" s="247" t="s">
        <v>160</v>
      </c>
      <c r="G414" s="245"/>
      <c r="H414" s="246" t="s">
        <v>21</v>
      </c>
      <c r="I414" s="248"/>
      <c r="J414" s="245"/>
      <c r="K414" s="245"/>
      <c r="L414" s="249"/>
      <c r="M414" s="250"/>
      <c r="N414" s="251"/>
      <c r="O414" s="251"/>
      <c r="P414" s="251"/>
      <c r="Q414" s="251"/>
      <c r="R414" s="251"/>
      <c r="S414" s="251"/>
      <c r="T414" s="252"/>
      <c r="AT414" s="253" t="s">
        <v>140</v>
      </c>
      <c r="AU414" s="253" t="s">
        <v>76</v>
      </c>
      <c r="AV414" s="12" t="s">
        <v>76</v>
      </c>
      <c r="AW414" s="12" t="s">
        <v>33</v>
      </c>
      <c r="AX414" s="12" t="s">
        <v>69</v>
      </c>
      <c r="AY414" s="253" t="s">
        <v>137</v>
      </c>
    </row>
    <row r="415" s="11" customFormat="1">
      <c r="B415" s="232"/>
      <c r="C415" s="233"/>
      <c r="D415" s="234" t="s">
        <v>140</v>
      </c>
      <c r="E415" s="235" t="s">
        <v>21</v>
      </c>
      <c r="F415" s="236" t="s">
        <v>456</v>
      </c>
      <c r="G415" s="233"/>
      <c r="H415" s="237">
        <v>32</v>
      </c>
      <c r="I415" s="238"/>
      <c r="J415" s="233"/>
      <c r="K415" s="233"/>
      <c r="L415" s="239"/>
      <c r="M415" s="240"/>
      <c r="N415" s="241"/>
      <c r="O415" s="241"/>
      <c r="P415" s="241"/>
      <c r="Q415" s="241"/>
      <c r="R415" s="241"/>
      <c r="S415" s="241"/>
      <c r="T415" s="242"/>
      <c r="AT415" s="243" t="s">
        <v>140</v>
      </c>
      <c r="AU415" s="243" t="s">
        <v>76</v>
      </c>
      <c r="AV415" s="11" t="s">
        <v>78</v>
      </c>
      <c r="AW415" s="11" t="s">
        <v>33</v>
      </c>
      <c r="AX415" s="11" t="s">
        <v>69</v>
      </c>
      <c r="AY415" s="243" t="s">
        <v>137</v>
      </c>
    </row>
    <row r="416" s="12" customFormat="1">
      <c r="B416" s="244"/>
      <c r="C416" s="245"/>
      <c r="D416" s="234" t="s">
        <v>140</v>
      </c>
      <c r="E416" s="246" t="s">
        <v>21</v>
      </c>
      <c r="F416" s="247" t="s">
        <v>162</v>
      </c>
      <c r="G416" s="245"/>
      <c r="H416" s="246" t="s">
        <v>21</v>
      </c>
      <c r="I416" s="248"/>
      <c r="J416" s="245"/>
      <c r="K416" s="245"/>
      <c r="L416" s="249"/>
      <c r="M416" s="250"/>
      <c r="N416" s="251"/>
      <c r="O416" s="251"/>
      <c r="P416" s="251"/>
      <c r="Q416" s="251"/>
      <c r="R416" s="251"/>
      <c r="S416" s="251"/>
      <c r="T416" s="252"/>
      <c r="AT416" s="253" t="s">
        <v>140</v>
      </c>
      <c r="AU416" s="253" t="s">
        <v>76</v>
      </c>
      <c r="AV416" s="12" t="s">
        <v>76</v>
      </c>
      <c r="AW416" s="12" t="s">
        <v>33</v>
      </c>
      <c r="AX416" s="12" t="s">
        <v>69</v>
      </c>
      <c r="AY416" s="253" t="s">
        <v>137</v>
      </c>
    </row>
    <row r="417" s="11" customFormat="1">
      <c r="B417" s="232"/>
      <c r="C417" s="233"/>
      <c r="D417" s="234" t="s">
        <v>140</v>
      </c>
      <c r="E417" s="235" t="s">
        <v>21</v>
      </c>
      <c r="F417" s="236" t="s">
        <v>457</v>
      </c>
      <c r="G417" s="233"/>
      <c r="H417" s="237">
        <v>22</v>
      </c>
      <c r="I417" s="238"/>
      <c r="J417" s="233"/>
      <c r="K417" s="233"/>
      <c r="L417" s="239"/>
      <c r="M417" s="240"/>
      <c r="N417" s="241"/>
      <c r="O417" s="241"/>
      <c r="P417" s="241"/>
      <c r="Q417" s="241"/>
      <c r="R417" s="241"/>
      <c r="S417" s="241"/>
      <c r="T417" s="242"/>
      <c r="AT417" s="243" t="s">
        <v>140</v>
      </c>
      <c r="AU417" s="243" t="s">
        <v>76</v>
      </c>
      <c r="AV417" s="11" t="s">
        <v>78</v>
      </c>
      <c r="AW417" s="11" t="s">
        <v>33</v>
      </c>
      <c r="AX417" s="11" t="s">
        <v>69</v>
      </c>
      <c r="AY417" s="243" t="s">
        <v>137</v>
      </c>
    </row>
    <row r="418" s="12" customFormat="1">
      <c r="B418" s="244"/>
      <c r="C418" s="245"/>
      <c r="D418" s="234" t="s">
        <v>140</v>
      </c>
      <c r="E418" s="246" t="s">
        <v>21</v>
      </c>
      <c r="F418" s="247" t="s">
        <v>203</v>
      </c>
      <c r="G418" s="245"/>
      <c r="H418" s="246" t="s">
        <v>21</v>
      </c>
      <c r="I418" s="248"/>
      <c r="J418" s="245"/>
      <c r="K418" s="245"/>
      <c r="L418" s="249"/>
      <c r="M418" s="250"/>
      <c r="N418" s="251"/>
      <c r="O418" s="251"/>
      <c r="P418" s="251"/>
      <c r="Q418" s="251"/>
      <c r="R418" s="251"/>
      <c r="S418" s="251"/>
      <c r="T418" s="252"/>
      <c r="AT418" s="253" t="s">
        <v>140</v>
      </c>
      <c r="AU418" s="253" t="s">
        <v>76</v>
      </c>
      <c r="AV418" s="12" t="s">
        <v>76</v>
      </c>
      <c r="AW418" s="12" t="s">
        <v>33</v>
      </c>
      <c r="AX418" s="12" t="s">
        <v>69</v>
      </c>
      <c r="AY418" s="253" t="s">
        <v>137</v>
      </c>
    </row>
    <row r="419" s="11" customFormat="1">
      <c r="B419" s="232"/>
      <c r="C419" s="233"/>
      <c r="D419" s="234" t="s">
        <v>140</v>
      </c>
      <c r="E419" s="235" t="s">
        <v>21</v>
      </c>
      <c r="F419" s="236" t="s">
        <v>458</v>
      </c>
      <c r="G419" s="233"/>
      <c r="H419" s="237">
        <v>26</v>
      </c>
      <c r="I419" s="238"/>
      <c r="J419" s="233"/>
      <c r="K419" s="233"/>
      <c r="L419" s="239"/>
      <c r="M419" s="240"/>
      <c r="N419" s="241"/>
      <c r="O419" s="241"/>
      <c r="P419" s="241"/>
      <c r="Q419" s="241"/>
      <c r="R419" s="241"/>
      <c r="S419" s="241"/>
      <c r="T419" s="242"/>
      <c r="AT419" s="243" t="s">
        <v>140</v>
      </c>
      <c r="AU419" s="243" t="s">
        <v>76</v>
      </c>
      <c r="AV419" s="11" t="s">
        <v>78</v>
      </c>
      <c r="AW419" s="11" t="s">
        <v>33</v>
      </c>
      <c r="AX419" s="11" t="s">
        <v>69</v>
      </c>
      <c r="AY419" s="243" t="s">
        <v>137</v>
      </c>
    </row>
    <row r="420" s="12" customFormat="1">
      <c r="B420" s="244"/>
      <c r="C420" s="245"/>
      <c r="D420" s="234" t="s">
        <v>140</v>
      </c>
      <c r="E420" s="246" t="s">
        <v>21</v>
      </c>
      <c r="F420" s="247" t="s">
        <v>163</v>
      </c>
      <c r="G420" s="245"/>
      <c r="H420" s="246" t="s">
        <v>21</v>
      </c>
      <c r="I420" s="248"/>
      <c r="J420" s="245"/>
      <c r="K420" s="245"/>
      <c r="L420" s="249"/>
      <c r="M420" s="250"/>
      <c r="N420" s="251"/>
      <c r="O420" s="251"/>
      <c r="P420" s="251"/>
      <c r="Q420" s="251"/>
      <c r="R420" s="251"/>
      <c r="S420" s="251"/>
      <c r="T420" s="252"/>
      <c r="AT420" s="253" t="s">
        <v>140</v>
      </c>
      <c r="AU420" s="253" t="s">
        <v>76</v>
      </c>
      <c r="AV420" s="12" t="s">
        <v>76</v>
      </c>
      <c r="AW420" s="12" t="s">
        <v>33</v>
      </c>
      <c r="AX420" s="12" t="s">
        <v>69</v>
      </c>
      <c r="AY420" s="253" t="s">
        <v>137</v>
      </c>
    </row>
    <row r="421" s="11" customFormat="1">
      <c r="B421" s="232"/>
      <c r="C421" s="233"/>
      <c r="D421" s="234" t="s">
        <v>140</v>
      </c>
      <c r="E421" s="235" t="s">
        <v>21</v>
      </c>
      <c r="F421" s="236" t="s">
        <v>458</v>
      </c>
      <c r="G421" s="233"/>
      <c r="H421" s="237">
        <v>26</v>
      </c>
      <c r="I421" s="238"/>
      <c r="J421" s="233"/>
      <c r="K421" s="233"/>
      <c r="L421" s="239"/>
      <c r="M421" s="240"/>
      <c r="N421" s="241"/>
      <c r="O421" s="241"/>
      <c r="P421" s="241"/>
      <c r="Q421" s="241"/>
      <c r="R421" s="241"/>
      <c r="S421" s="241"/>
      <c r="T421" s="242"/>
      <c r="AT421" s="243" t="s">
        <v>140</v>
      </c>
      <c r="AU421" s="243" t="s">
        <v>76</v>
      </c>
      <c r="AV421" s="11" t="s">
        <v>78</v>
      </c>
      <c r="AW421" s="11" t="s">
        <v>33</v>
      </c>
      <c r="AX421" s="11" t="s">
        <v>69</v>
      </c>
      <c r="AY421" s="243" t="s">
        <v>137</v>
      </c>
    </row>
    <row r="422" s="12" customFormat="1">
      <c r="B422" s="244"/>
      <c r="C422" s="245"/>
      <c r="D422" s="234" t="s">
        <v>140</v>
      </c>
      <c r="E422" s="246" t="s">
        <v>21</v>
      </c>
      <c r="F422" s="247" t="s">
        <v>205</v>
      </c>
      <c r="G422" s="245"/>
      <c r="H422" s="246" t="s">
        <v>21</v>
      </c>
      <c r="I422" s="248"/>
      <c r="J422" s="245"/>
      <c r="K422" s="245"/>
      <c r="L422" s="249"/>
      <c r="M422" s="250"/>
      <c r="N422" s="251"/>
      <c r="O422" s="251"/>
      <c r="P422" s="251"/>
      <c r="Q422" s="251"/>
      <c r="R422" s="251"/>
      <c r="S422" s="251"/>
      <c r="T422" s="252"/>
      <c r="AT422" s="253" t="s">
        <v>140</v>
      </c>
      <c r="AU422" s="253" t="s">
        <v>76</v>
      </c>
      <c r="AV422" s="12" t="s">
        <v>76</v>
      </c>
      <c r="AW422" s="12" t="s">
        <v>33</v>
      </c>
      <c r="AX422" s="12" t="s">
        <v>69</v>
      </c>
      <c r="AY422" s="253" t="s">
        <v>137</v>
      </c>
    </row>
    <row r="423" s="11" customFormat="1">
      <c r="B423" s="232"/>
      <c r="C423" s="233"/>
      <c r="D423" s="234" t="s">
        <v>140</v>
      </c>
      <c r="E423" s="235" t="s">
        <v>21</v>
      </c>
      <c r="F423" s="236" t="s">
        <v>458</v>
      </c>
      <c r="G423" s="233"/>
      <c r="H423" s="237">
        <v>26</v>
      </c>
      <c r="I423" s="238"/>
      <c r="J423" s="233"/>
      <c r="K423" s="233"/>
      <c r="L423" s="239"/>
      <c r="M423" s="240"/>
      <c r="N423" s="241"/>
      <c r="O423" s="241"/>
      <c r="P423" s="241"/>
      <c r="Q423" s="241"/>
      <c r="R423" s="241"/>
      <c r="S423" s="241"/>
      <c r="T423" s="242"/>
      <c r="AT423" s="243" t="s">
        <v>140</v>
      </c>
      <c r="AU423" s="243" t="s">
        <v>76</v>
      </c>
      <c r="AV423" s="11" t="s">
        <v>78</v>
      </c>
      <c r="AW423" s="11" t="s">
        <v>33</v>
      </c>
      <c r="AX423" s="11" t="s">
        <v>69</v>
      </c>
      <c r="AY423" s="243" t="s">
        <v>137</v>
      </c>
    </row>
    <row r="424" s="13" customFormat="1">
      <c r="B424" s="254"/>
      <c r="C424" s="255"/>
      <c r="D424" s="234" t="s">
        <v>140</v>
      </c>
      <c r="E424" s="256" t="s">
        <v>21</v>
      </c>
      <c r="F424" s="257" t="s">
        <v>151</v>
      </c>
      <c r="G424" s="255"/>
      <c r="H424" s="258">
        <v>222</v>
      </c>
      <c r="I424" s="259"/>
      <c r="J424" s="255"/>
      <c r="K424" s="255"/>
      <c r="L424" s="260"/>
      <c r="M424" s="261"/>
      <c r="N424" s="262"/>
      <c r="O424" s="262"/>
      <c r="P424" s="262"/>
      <c r="Q424" s="262"/>
      <c r="R424" s="262"/>
      <c r="S424" s="262"/>
      <c r="T424" s="263"/>
      <c r="AT424" s="264" t="s">
        <v>140</v>
      </c>
      <c r="AU424" s="264" t="s">
        <v>76</v>
      </c>
      <c r="AV424" s="13" t="s">
        <v>138</v>
      </c>
      <c r="AW424" s="13" t="s">
        <v>33</v>
      </c>
      <c r="AX424" s="13" t="s">
        <v>76</v>
      </c>
      <c r="AY424" s="264" t="s">
        <v>137</v>
      </c>
    </row>
    <row r="425" s="1" customFormat="1" ht="51" customHeight="1">
      <c r="B425" s="46"/>
      <c r="C425" s="281" t="s">
        <v>459</v>
      </c>
      <c r="D425" s="281" t="s">
        <v>368</v>
      </c>
      <c r="E425" s="282" t="s">
        <v>460</v>
      </c>
      <c r="F425" s="283" t="s">
        <v>461</v>
      </c>
      <c r="G425" s="284" t="s">
        <v>404</v>
      </c>
      <c r="H425" s="285">
        <v>0.80000000000000004</v>
      </c>
      <c r="I425" s="286"/>
      <c r="J425" s="287">
        <f>ROUND(I425*H425,2)</f>
        <v>0</v>
      </c>
      <c r="K425" s="283" t="s">
        <v>135</v>
      </c>
      <c r="L425" s="72"/>
      <c r="M425" s="288" t="s">
        <v>21</v>
      </c>
      <c r="N425" s="289" t="s">
        <v>40</v>
      </c>
      <c r="O425" s="47"/>
      <c r="P425" s="229">
        <f>O425*H425</f>
        <v>0</v>
      </c>
      <c r="Q425" s="229">
        <v>0</v>
      </c>
      <c r="R425" s="229">
        <f>Q425*H425</f>
        <v>0</v>
      </c>
      <c r="S425" s="229">
        <v>0</v>
      </c>
      <c r="T425" s="230">
        <f>S425*H425</f>
        <v>0</v>
      </c>
      <c r="AR425" s="24" t="s">
        <v>462</v>
      </c>
      <c r="AT425" s="24" t="s">
        <v>368</v>
      </c>
      <c r="AU425" s="24" t="s">
        <v>76</v>
      </c>
      <c r="AY425" s="24" t="s">
        <v>137</v>
      </c>
      <c r="BE425" s="231">
        <f>IF(N425="základní",J425,0)</f>
        <v>0</v>
      </c>
      <c r="BF425" s="231">
        <f>IF(N425="snížená",J425,0)</f>
        <v>0</v>
      </c>
      <c r="BG425" s="231">
        <f>IF(N425="zákl. přenesená",J425,0)</f>
        <v>0</v>
      </c>
      <c r="BH425" s="231">
        <f>IF(N425="sníž. přenesená",J425,0)</f>
        <v>0</v>
      </c>
      <c r="BI425" s="231">
        <f>IF(N425="nulová",J425,0)</f>
        <v>0</v>
      </c>
      <c r="BJ425" s="24" t="s">
        <v>76</v>
      </c>
      <c r="BK425" s="231">
        <f>ROUND(I425*H425,2)</f>
        <v>0</v>
      </c>
      <c r="BL425" s="24" t="s">
        <v>462</v>
      </c>
      <c r="BM425" s="24" t="s">
        <v>463</v>
      </c>
    </row>
    <row r="426" s="12" customFormat="1">
      <c r="B426" s="244"/>
      <c r="C426" s="245"/>
      <c r="D426" s="234" t="s">
        <v>140</v>
      </c>
      <c r="E426" s="246" t="s">
        <v>21</v>
      </c>
      <c r="F426" s="247" t="s">
        <v>141</v>
      </c>
      <c r="G426" s="245"/>
      <c r="H426" s="246" t="s">
        <v>21</v>
      </c>
      <c r="I426" s="248"/>
      <c r="J426" s="245"/>
      <c r="K426" s="245"/>
      <c r="L426" s="249"/>
      <c r="M426" s="250"/>
      <c r="N426" s="251"/>
      <c r="O426" s="251"/>
      <c r="P426" s="251"/>
      <c r="Q426" s="251"/>
      <c r="R426" s="251"/>
      <c r="S426" s="251"/>
      <c r="T426" s="252"/>
      <c r="AT426" s="253" t="s">
        <v>140</v>
      </c>
      <c r="AU426" s="253" t="s">
        <v>76</v>
      </c>
      <c r="AV426" s="12" t="s">
        <v>76</v>
      </c>
      <c r="AW426" s="12" t="s">
        <v>33</v>
      </c>
      <c r="AX426" s="12" t="s">
        <v>69</v>
      </c>
      <c r="AY426" s="253" t="s">
        <v>137</v>
      </c>
    </row>
    <row r="427" s="11" customFormat="1">
      <c r="B427" s="232"/>
      <c r="C427" s="233"/>
      <c r="D427" s="234" t="s">
        <v>140</v>
      </c>
      <c r="E427" s="235" t="s">
        <v>21</v>
      </c>
      <c r="F427" s="236" t="s">
        <v>464</v>
      </c>
      <c r="G427" s="233"/>
      <c r="H427" s="237">
        <v>0.20000000000000001</v>
      </c>
      <c r="I427" s="238"/>
      <c r="J427" s="233"/>
      <c r="K427" s="233"/>
      <c r="L427" s="239"/>
      <c r="M427" s="240"/>
      <c r="N427" s="241"/>
      <c r="O427" s="241"/>
      <c r="P427" s="241"/>
      <c r="Q427" s="241"/>
      <c r="R427" s="241"/>
      <c r="S427" s="241"/>
      <c r="T427" s="242"/>
      <c r="AT427" s="243" t="s">
        <v>140</v>
      </c>
      <c r="AU427" s="243" t="s">
        <v>76</v>
      </c>
      <c r="AV427" s="11" t="s">
        <v>78</v>
      </c>
      <c r="AW427" s="11" t="s">
        <v>33</v>
      </c>
      <c r="AX427" s="11" t="s">
        <v>69</v>
      </c>
      <c r="AY427" s="243" t="s">
        <v>137</v>
      </c>
    </row>
    <row r="428" s="11" customFormat="1">
      <c r="B428" s="232"/>
      <c r="C428" s="233"/>
      <c r="D428" s="234" t="s">
        <v>140</v>
      </c>
      <c r="E428" s="235" t="s">
        <v>21</v>
      </c>
      <c r="F428" s="236" t="s">
        <v>465</v>
      </c>
      <c r="G428" s="233"/>
      <c r="H428" s="237">
        <v>0.20000000000000001</v>
      </c>
      <c r="I428" s="238"/>
      <c r="J428" s="233"/>
      <c r="K428" s="233"/>
      <c r="L428" s="239"/>
      <c r="M428" s="240"/>
      <c r="N428" s="241"/>
      <c r="O428" s="241"/>
      <c r="P428" s="241"/>
      <c r="Q428" s="241"/>
      <c r="R428" s="241"/>
      <c r="S428" s="241"/>
      <c r="T428" s="242"/>
      <c r="AT428" s="243" t="s">
        <v>140</v>
      </c>
      <c r="AU428" s="243" t="s">
        <v>76</v>
      </c>
      <c r="AV428" s="11" t="s">
        <v>78</v>
      </c>
      <c r="AW428" s="11" t="s">
        <v>33</v>
      </c>
      <c r="AX428" s="11" t="s">
        <v>69</v>
      </c>
      <c r="AY428" s="243" t="s">
        <v>137</v>
      </c>
    </row>
    <row r="429" s="12" customFormat="1">
      <c r="B429" s="244"/>
      <c r="C429" s="245"/>
      <c r="D429" s="234" t="s">
        <v>140</v>
      </c>
      <c r="E429" s="246" t="s">
        <v>21</v>
      </c>
      <c r="F429" s="247" t="s">
        <v>146</v>
      </c>
      <c r="G429" s="245"/>
      <c r="H429" s="246" t="s">
        <v>21</v>
      </c>
      <c r="I429" s="248"/>
      <c r="J429" s="245"/>
      <c r="K429" s="245"/>
      <c r="L429" s="249"/>
      <c r="M429" s="250"/>
      <c r="N429" s="251"/>
      <c r="O429" s="251"/>
      <c r="P429" s="251"/>
      <c r="Q429" s="251"/>
      <c r="R429" s="251"/>
      <c r="S429" s="251"/>
      <c r="T429" s="252"/>
      <c r="AT429" s="253" t="s">
        <v>140</v>
      </c>
      <c r="AU429" s="253" t="s">
        <v>76</v>
      </c>
      <c r="AV429" s="12" t="s">
        <v>76</v>
      </c>
      <c r="AW429" s="12" t="s">
        <v>33</v>
      </c>
      <c r="AX429" s="12" t="s">
        <v>69</v>
      </c>
      <c r="AY429" s="253" t="s">
        <v>137</v>
      </c>
    </row>
    <row r="430" s="11" customFormat="1">
      <c r="B430" s="232"/>
      <c r="C430" s="233"/>
      <c r="D430" s="234" t="s">
        <v>140</v>
      </c>
      <c r="E430" s="235" t="s">
        <v>21</v>
      </c>
      <c r="F430" s="236" t="s">
        <v>464</v>
      </c>
      <c r="G430" s="233"/>
      <c r="H430" s="237">
        <v>0.20000000000000001</v>
      </c>
      <c r="I430" s="238"/>
      <c r="J430" s="233"/>
      <c r="K430" s="233"/>
      <c r="L430" s="239"/>
      <c r="M430" s="240"/>
      <c r="N430" s="241"/>
      <c r="O430" s="241"/>
      <c r="P430" s="241"/>
      <c r="Q430" s="241"/>
      <c r="R430" s="241"/>
      <c r="S430" s="241"/>
      <c r="T430" s="242"/>
      <c r="AT430" s="243" t="s">
        <v>140</v>
      </c>
      <c r="AU430" s="243" t="s">
        <v>76</v>
      </c>
      <c r="AV430" s="11" t="s">
        <v>78</v>
      </c>
      <c r="AW430" s="11" t="s">
        <v>33</v>
      </c>
      <c r="AX430" s="11" t="s">
        <v>69</v>
      </c>
      <c r="AY430" s="243" t="s">
        <v>137</v>
      </c>
    </row>
    <row r="431" s="11" customFormat="1">
      <c r="B431" s="232"/>
      <c r="C431" s="233"/>
      <c r="D431" s="234" t="s">
        <v>140</v>
      </c>
      <c r="E431" s="235" t="s">
        <v>21</v>
      </c>
      <c r="F431" s="236" t="s">
        <v>465</v>
      </c>
      <c r="G431" s="233"/>
      <c r="H431" s="237">
        <v>0.20000000000000001</v>
      </c>
      <c r="I431" s="238"/>
      <c r="J431" s="233"/>
      <c r="K431" s="233"/>
      <c r="L431" s="239"/>
      <c r="M431" s="240"/>
      <c r="N431" s="241"/>
      <c r="O431" s="241"/>
      <c r="P431" s="241"/>
      <c r="Q431" s="241"/>
      <c r="R431" s="241"/>
      <c r="S431" s="241"/>
      <c r="T431" s="242"/>
      <c r="AT431" s="243" t="s">
        <v>140</v>
      </c>
      <c r="AU431" s="243" t="s">
        <v>76</v>
      </c>
      <c r="AV431" s="11" t="s">
        <v>78</v>
      </c>
      <c r="AW431" s="11" t="s">
        <v>33</v>
      </c>
      <c r="AX431" s="11" t="s">
        <v>69</v>
      </c>
      <c r="AY431" s="243" t="s">
        <v>137</v>
      </c>
    </row>
    <row r="432" s="13" customFormat="1">
      <c r="B432" s="254"/>
      <c r="C432" s="255"/>
      <c r="D432" s="234" t="s">
        <v>140</v>
      </c>
      <c r="E432" s="256" t="s">
        <v>21</v>
      </c>
      <c r="F432" s="257" t="s">
        <v>151</v>
      </c>
      <c r="G432" s="255"/>
      <c r="H432" s="258">
        <v>0.80000000000000004</v>
      </c>
      <c r="I432" s="259"/>
      <c r="J432" s="255"/>
      <c r="K432" s="255"/>
      <c r="L432" s="260"/>
      <c r="M432" s="261"/>
      <c r="N432" s="262"/>
      <c r="O432" s="262"/>
      <c r="P432" s="262"/>
      <c r="Q432" s="262"/>
      <c r="R432" s="262"/>
      <c r="S432" s="262"/>
      <c r="T432" s="263"/>
      <c r="AT432" s="264" t="s">
        <v>140</v>
      </c>
      <c r="AU432" s="264" t="s">
        <v>76</v>
      </c>
      <c r="AV432" s="13" t="s">
        <v>138</v>
      </c>
      <c r="AW432" s="13" t="s">
        <v>33</v>
      </c>
      <c r="AX432" s="13" t="s">
        <v>76</v>
      </c>
      <c r="AY432" s="264" t="s">
        <v>137</v>
      </c>
    </row>
    <row r="433" s="1" customFormat="1" ht="63.75" customHeight="1">
      <c r="B433" s="46"/>
      <c r="C433" s="281" t="s">
        <v>466</v>
      </c>
      <c r="D433" s="281" t="s">
        <v>368</v>
      </c>
      <c r="E433" s="282" t="s">
        <v>467</v>
      </c>
      <c r="F433" s="283" t="s">
        <v>468</v>
      </c>
      <c r="G433" s="284" t="s">
        <v>404</v>
      </c>
      <c r="H433" s="285">
        <v>0.80000000000000004</v>
      </c>
      <c r="I433" s="286"/>
      <c r="J433" s="287">
        <f>ROUND(I433*H433,2)</f>
        <v>0</v>
      </c>
      <c r="K433" s="283" t="s">
        <v>135</v>
      </c>
      <c r="L433" s="72"/>
      <c r="M433" s="288" t="s">
        <v>21</v>
      </c>
      <c r="N433" s="289" t="s">
        <v>40</v>
      </c>
      <c r="O433" s="47"/>
      <c r="P433" s="229">
        <f>O433*H433</f>
        <v>0</v>
      </c>
      <c r="Q433" s="229">
        <v>0</v>
      </c>
      <c r="R433" s="229">
        <f>Q433*H433</f>
        <v>0</v>
      </c>
      <c r="S433" s="229">
        <v>0</v>
      </c>
      <c r="T433" s="230">
        <f>S433*H433</f>
        <v>0</v>
      </c>
      <c r="AR433" s="24" t="s">
        <v>138</v>
      </c>
      <c r="AT433" s="24" t="s">
        <v>368</v>
      </c>
      <c r="AU433" s="24" t="s">
        <v>76</v>
      </c>
      <c r="AY433" s="24" t="s">
        <v>137</v>
      </c>
      <c r="BE433" s="231">
        <f>IF(N433="základní",J433,0)</f>
        <v>0</v>
      </c>
      <c r="BF433" s="231">
        <f>IF(N433="snížená",J433,0)</f>
        <v>0</v>
      </c>
      <c r="BG433" s="231">
        <f>IF(N433="zákl. přenesená",J433,0)</f>
        <v>0</v>
      </c>
      <c r="BH433" s="231">
        <f>IF(N433="sníž. přenesená",J433,0)</f>
        <v>0</v>
      </c>
      <c r="BI433" s="231">
        <f>IF(N433="nulová",J433,0)</f>
        <v>0</v>
      </c>
      <c r="BJ433" s="24" t="s">
        <v>76</v>
      </c>
      <c r="BK433" s="231">
        <f>ROUND(I433*H433,2)</f>
        <v>0</v>
      </c>
      <c r="BL433" s="24" t="s">
        <v>138</v>
      </c>
      <c r="BM433" s="24" t="s">
        <v>469</v>
      </c>
    </row>
    <row r="434" s="12" customFormat="1">
      <c r="B434" s="244"/>
      <c r="C434" s="245"/>
      <c r="D434" s="234" t="s">
        <v>140</v>
      </c>
      <c r="E434" s="246" t="s">
        <v>21</v>
      </c>
      <c r="F434" s="247" t="s">
        <v>141</v>
      </c>
      <c r="G434" s="245"/>
      <c r="H434" s="246" t="s">
        <v>21</v>
      </c>
      <c r="I434" s="248"/>
      <c r="J434" s="245"/>
      <c r="K434" s="245"/>
      <c r="L434" s="249"/>
      <c r="M434" s="250"/>
      <c r="N434" s="251"/>
      <c r="O434" s="251"/>
      <c r="P434" s="251"/>
      <c r="Q434" s="251"/>
      <c r="R434" s="251"/>
      <c r="S434" s="251"/>
      <c r="T434" s="252"/>
      <c r="AT434" s="253" t="s">
        <v>140</v>
      </c>
      <c r="AU434" s="253" t="s">
        <v>76</v>
      </c>
      <c r="AV434" s="12" t="s">
        <v>76</v>
      </c>
      <c r="AW434" s="12" t="s">
        <v>33</v>
      </c>
      <c r="AX434" s="12" t="s">
        <v>69</v>
      </c>
      <c r="AY434" s="253" t="s">
        <v>137</v>
      </c>
    </row>
    <row r="435" s="11" customFormat="1">
      <c r="B435" s="232"/>
      <c r="C435" s="233"/>
      <c r="D435" s="234" t="s">
        <v>140</v>
      </c>
      <c r="E435" s="235" t="s">
        <v>21</v>
      </c>
      <c r="F435" s="236" t="s">
        <v>464</v>
      </c>
      <c r="G435" s="233"/>
      <c r="H435" s="237">
        <v>0.20000000000000001</v>
      </c>
      <c r="I435" s="238"/>
      <c r="J435" s="233"/>
      <c r="K435" s="233"/>
      <c r="L435" s="239"/>
      <c r="M435" s="240"/>
      <c r="N435" s="241"/>
      <c r="O435" s="241"/>
      <c r="P435" s="241"/>
      <c r="Q435" s="241"/>
      <c r="R435" s="241"/>
      <c r="S435" s="241"/>
      <c r="T435" s="242"/>
      <c r="AT435" s="243" t="s">
        <v>140</v>
      </c>
      <c r="AU435" s="243" t="s">
        <v>76</v>
      </c>
      <c r="AV435" s="11" t="s">
        <v>78</v>
      </c>
      <c r="AW435" s="11" t="s">
        <v>33</v>
      </c>
      <c r="AX435" s="11" t="s">
        <v>69</v>
      </c>
      <c r="AY435" s="243" t="s">
        <v>137</v>
      </c>
    </row>
    <row r="436" s="11" customFormat="1">
      <c r="B436" s="232"/>
      <c r="C436" s="233"/>
      <c r="D436" s="234" t="s">
        <v>140</v>
      </c>
      <c r="E436" s="235" t="s">
        <v>21</v>
      </c>
      <c r="F436" s="236" t="s">
        <v>465</v>
      </c>
      <c r="G436" s="233"/>
      <c r="H436" s="237">
        <v>0.20000000000000001</v>
      </c>
      <c r="I436" s="238"/>
      <c r="J436" s="233"/>
      <c r="K436" s="233"/>
      <c r="L436" s="239"/>
      <c r="M436" s="240"/>
      <c r="N436" s="241"/>
      <c r="O436" s="241"/>
      <c r="P436" s="241"/>
      <c r="Q436" s="241"/>
      <c r="R436" s="241"/>
      <c r="S436" s="241"/>
      <c r="T436" s="242"/>
      <c r="AT436" s="243" t="s">
        <v>140</v>
      </c>
      <c r="AU436" s="243" t="s">
        <v>76</v>
      </c>
      <c r="AV436" s="11" t="s">
        <v>78</v>
      </c>
      <c r="AW436" s="11" t="s">
        <v>33</v>
      </c>
      <c r="AX436" s="11" t="s">
        <v>69</v>
      </c>
      <c r="AY436" s="243" t="s">
        <v>137</v>
      </c>
    </row>
    <row r="437" s="12" customFormat="1">
      <c r="B437" s="244"/>
      <c r="C437" s="245"/>
      <c r="D437" s="234" t="s">
        <v>140</v>
      </c>
      <c r="E437" s="246" t="s">
        <v>21</v>
      </c>
      <c r="F437" s="247" t="s">
        <v>146</v>
      </c>
      <c r="G437" s="245"/>
      <c r="H437" s="246" t="s">
        <v>21</v>
      </c>
      <c r="I437" s="248"/>
      <c r="J437" s="245"/>
      <c r="K437" s="245"/>
      <c r="L437" s="249"/>
      <c r="M437" s="250"/>
      <c r="N437" s="251"/>
      <c r="O437" s="251"/>
      <c r="P437" s="251"/>
      <c r="Q437" s="251"/>
      <c r="R437" s="251"/>
      <c r="S437" s="251"/>
      <c r="T437" s="252"/>
      <c r="AT437" s="253" t="s">
        <v>140</v>
      </c>
      <c r="AU437" s="253" t="s">
        <v>76</v>
      </c>
      <c r="AV437" s="12" t="s">
        <v>76</v>
      </c>
      <c r="AW437" s="12" t="s">
        <v>33</v>
      </c>
      <c r="AX437" s="12" t="s">
        <v>69</v>
      </c>
      <c r="AY437" s="253" t="s">
        <v>137</v>
      </c>
    </row>
    <row r="438" s="11" customFormat="1">
      <c r="B438" s="232"/>
      <c r="C438" s="233"/>
      <c r="D438" s="234" t="s">
        <v>140</v>
      </c>
      <c r="E438" s="235" t="s">
        <v>21</v>
      </c>
      <c r="F438" s="236" t="s">
        <v>464</v>
      </c>
      <c r="G438" s="233"/>
      <c r="H438" s="237">
        <v>0.20000000000000001</v>
      </c>
      <c r="I438" s="238"/>
      <c r="J438" s="233"/>
      <c r="K438" s="233"/>
      <c r="L438" s="239"/>
      <c r="M438" s="240"/>
      <c r="N438" s="241"/>
      <c r="O438" s="241"/>
      <c r="P438" s="241"/>
      <c r="Q438" s="241"/>
      <c r="R438" s="241"/>
      <c r="S438" s="241"/>
      <c r="T438" s="242"/>
      <c r="AT438" s="243" t="s">
        <v>140</v>
      </c>
      <c r="AU438" s="243" t="s">
        <v>76</v>
      </c>
      <c r="AV438" s="11" t="s">
        <v>78</v>
      </c>
      <c r="AW438" s="11" t="s">
        <v>33</v>
      </c>
      <c r="AX438" s="11" t="s">
        <v>69</v>
      </c>
      <c r="AY438" s="243" t="s">
        <v>137</v>
      </c>
    </row>
    <row r="439" s="11" customFormat="1">
      <c r="B439" s="232"/>
      <c r="C439" s="233"/>
      <c r="D439" s="234" t="s">
        <v>140</v>
      </c>
      <c r="E439" s="235" t="s">
        <v>21</v>
      </c>
      <c r="F439" s="236" t="s">
        <v>465</v>
      </c>
      <c r="G439" s="233"/>
      <c r="H439" s="237">
        <v>0.20000000000000001</v>
      </c>
      <c r="I439" s="238"/>
      <c r="J439" s="233"/>
      <c r="K439" s="233"/>
      <c r="L439" s="239"/>
      <c r="M439" s="240"/>
      <c r="N439" s="241"/>
      <c r="O439" s="241"/>
      <c r="P439" s="241"/>
      <c r="Q439" s="241"/>
      <c r="R439" s="241"/>
      <c r="S439" s="241"/>
      <c r="T439" s="242"/>
      <c r="AT439" s="243" t="s">
        <v>140</v>
      </c>
      <c r="AU439" s="243" t="s">
        <v>76</v>
      </c>
      <c r="AV439" s="11" t="s">
        <v>78</v>
      </c>
      <c r="AW439" s="11" t="s">
        <v>33</v>
      </c>
      <c r="AX439" s="11" t="s">
        <v>69</v>
      </c>
      <c r="AY439" s="243" t="s">
        <v>137</v>
      </c>
    </row>
    <row r="440" s="13" customFormat="1">
      <c r="B440" s="254"/>
      <c r="C440" s="255"/>
      <c r="D440" s="234" t="s">
        <v>140</v>
      </c>
      <c r="E440" s="256" t="s">
        <v>21</v>
      </c>
      <c r="F440" s="257" t="s">
        <v>151</v>
      </c>
      <c r="G440" s="255"/>
      <c r="H440" s="258">
        <v>0.80000000000000004</v>
      </c>
      <c r="I440" s="259"/>
      <c r="J440" s="255"/>
      <c r="K440" s="255"/>
      <c r="L440" s="260"/>
      <c r="M440" s="261"/>
      <c r="N440" s="262"/>
      <c r="O440" s="262"/>
      <c r="P440" s="262"/>
      <c r="Q440" s="262"/>
      <c r="R440" s="262"/>
      <c r="S440" s="262"/>
      <c r="T440" s="263"/>
      <c r="AT440" s="264" t="s">
        <v>140</v>
      </c>
      <c r="AU440" s="264" t="s">
        <v>76</v>
      </c>
      <c r="AV440" s="13" t="s">
        <v>138</v>
      </c>
      <c r="AW440" s="13" t="s">
        <v>33</v>
      </c>
      <c r="AX440" s="13" t="s">
        <v>76</v>
      </c>
      <c r="AY440" s="264" t="s">
        <v>137</v>
      </c>
    </row>
    <row r="441" s="1" customFormat="1" ht="76.5" customHeight="1">
      <c r="B441" s="46"/>
      <c r="C441" s="281" t="s">
        <v>470</v>
      </c>
      <c r="D441" s="281" t="s">
        <v>368</v>
      </c>
      <c r="E441" s="282" t="s">
        <v>471</v>
      </c>
      <c r="F441" s="283" t="s">
        <v>472</v>
      </c>
      <c r="G441" s="284" t="s">
        <v>196</v>
      </c>
      <c r="H441" s="285">
        <v>165.59999999999999</v>
      </c>
      <c r="I441" s="286"/>
      <c r="J441" s="287">
        <f>ROUND(I441*H441,2)</f>
        <v>0</v>
      </c>
      <c r="K441" s="283" t="s">
        <v>135</v>
      </c>
      <c r="L441" s="72"/>
      <c r="M441" s="288" t="s">
        <v>21</v>
      </c>
      <c r="N441" s="289" t="s">
        <v>40</v>
      </c>
      <c r="O441" s="47"/>
      <c r="P441" s="229">
        <f>O441*H441</f>
        <v>0</v>
      </c>
      <c r="Q441" s="229">
        <v>0</v>
      </c>
      <c r="R441" s="229">
        <f>Q441*H441</f>
        <v>0</v>
      </c>
      <c r="S441" s="229">
        <v>0</v>
      </c>
      <c r="T441" s="230">
        <f>S441*H441</f>
        <v>0</v>
      </c>
      <c r="AR441" s="24" t="s">
        <v>138</v>
      </c>
      <c r="AT441" s="24" t="s">
        <v>368</v>
      </c>
      <c r="AU441" s="24" t="s">
        <v>76</v>
      </c>
      <c r="AY441" s="24" t="s">
        <v>137</v>
      </c>
      <c r="BE441" s="231">
        <f>IF(N441="základní",J441,0)</f>
        <v>0</v>
      </c>
      <c r="BF441" s="231">
        <f>IF(N441="snížená",J441,0)</f>
        <v>0</v>
      </c>
      <c r="BG441" s="231">
        <f>IF(N441="zákl. přenesená",J441,0)</f>
        <v>0</v>
      </c>
      <c r="BH441" s="231">
        <f>IF(N441="sníž. přenesená",J441,0)</f>
        <v>0</v>
      </c>
      <c r="BI441" s="231">
        <f>IF(N441="nulová",J441,0)</f>
        <v>0</v>
      </c>
      <c r="BJ441" s="24" t="s">
        <v>76</v>
      </c>
      <c r="BK441" s="231">
        <f>ROUND(I441*H441,2)</f>
        <v>0</v>
      </c>
      <c r="BL441" s="24" t="s">
        <v>138</v>
      </c>
      <c r="BM441" s="24" t="s">
        <v>473</v>
      </c>
    </row>
    <row r="442" s="12" customFormat="1">
      <c r="B442" s="244"/>
      <c r="C442" s="245"/>
      <c r="D442" s="234" t="s">
        <v>140</v>
      </c>
      <c r="E442" s="246" t="s">
        <v>21</v>
      </c>
      <c r="F442" s="247" t="s">
        <v>474</v>
      </c>
      <c r="G442" s="245"/>
      <c r="H442" s="246" t="s">
        <v>21</v>
      </c>
      <c r="I442" s="248"/>
      <c r="J442" s="245"/>
      <c r="K442" s="245"/>
      <c r="L442" s="249"/>
      <c r="M442" s="250"/>
      <c r="N442" s="251"/>
      <c r="O442" s="251"/>
      <c r="P442" s="251"/>
      <c r="Q442" s="251"/>
      <c r="R442" s="251"/>
      <c r="S442" s="251"/>
      <c r="T442" s="252"/>
      <c r="AT442" s="253" t="s">
        <v>140</v>
      </c>
      <c r="AU442" s="253" t="s">
        <v>76</v>
      </c>
      <c r="AV442" s="12" t="s">
        <v>76</v>
      </c>
      <c r="AW442" s="12" t="s">
        <v>33</v>
      </c>
      <c r="AX442" s="12" t="s">
        <v>69</v>
      </c>
      <c r="AY442" s="253" t="s">
        <v>137</v>
      </c>
    </row>
    <row r="443" s="12" customFormat="1">
      <c r="B443" s="244"/>
      <c r="C443" s="245"/>
      <c r="D443" s="234" t="s">
        <v>140</v>
      </c>
      <c r="E443" s="246" t="s">
        <v>21</v>
      </c>
      <c r="F443" s="247" t="s">
        <v>190</v>
      </c>
      <c r="G443" s="245"/>
      <c r="H443" s="246" t="s">
        <v>21</v>
      </c>
      <c r="I443" s="248"/>
      <c r="J443" s="245"/>
      <c r="K443" s="245"/>
      <c r="L443" s="249"/>
      <c r="M443" s="250"/>
      <c r="N443" s="251"/>
      <c r="O443" s="251"/>
      <c r="P443" s="251"/>
      <c r="Q443" s="251"/>
      <c r="R443" s="251"/>
      <c r="S443" s="251"/>
      <c r="T443" s="252"/>
      <c r="AT443" s="253" t="s">
        <v>140</v>
      </c>
      <c r="AU443" s="253" t="s">
        <v>76</v>
      </c>
      <c r="AV443" s="12" t="s">
        <v>76</v>
      </c>
      <c r="AW443" s="12" t="s">
        <v>33</v>
      </c>
      <c r="AX443" s="12" t="s">
        <v>69</v>
      </c>
      <c r="AY443" s="253" t="s">
        <v>137</v>
      </c>
    </row>
    <row r="444" s="11" customFormat="1">
      <c r="B444" s="232"/>
      <c r="C444" s="233"/>
      <c r="D444" s="234" t="s">
        <v>140</v>
      </c>
      <c r="E444" s="235" t="s">
        <v>21</v>
      </c>
      <c r="F444" s="236" t="s">
        <v>475</v>
      </c>
      <c r="G444" s="233"/>
      <c r="H444" s="237">
        <v>86.400000000000006</v>
      </c>
      <c r="I444" s="238"/>
      <c r="J444" s="233"/>
      <c r="K444" s="233"/>
      <c r="L444" s="239"/>
      <c r="M444" s="240"/>
      <c r="N444" s="241"/>
      <c r="O444" s="241"/>
      <c r="P444" s="241"/>
      <c r="Q444" s="241"/>
      <c r="R444" s="241"/>
      <c r="S444" s="241"/>
      <c r="T444" s="242"/>
      <c r="AT444" s="243" t="s">
        <v>140</v>
      </c>
      <c r="AU444" s="243" t="s">
        <v>76</v>
      </c>
      <c r="AV444" s="11" t="s">
        <v>78</v>
      </c>
      <c r="AW444" s="11" t="s">
        <v>33</v>
      </c>
      <c r="AX444" s="11" t="s">
        <v>69</v>
      </c>
      <c r="AY444" s="243" t="s">
        <v>137</v>
      </c>
    </row>
    <row r="445" s="12" customFormat="1">
      <c r="B445" s="244"/>
      <c r="C445" s="245"/>
      <c r="D445" s="234" t="s">
        <v>140</v>
      </c>
      <c r="E445" s="246" t="s">
        <v>21</v>
      </c>
      <c r="F445" s="247" t="s">
        <v>192</v>
      </c>
      <c r="G445" s="245"/>
      <c r="H445" s="246" t="s">
        <v>21</v>
      </c>
      <c r="I445" s="248"/>
      <c r="J445" s="245"/>
      <c r="K445" s="245"/>
      <c r="L445" s="249"/>
      <c r="M445" s="250"/>
      <c r="N445" s="251"/>
      <c r="O445" s="251"/>
      <c r="P445" s="251"/>
      <c r="Q445" s="251"/>
      <c r="R445" s="251"/>
      <c r="S445" s="251"/>
      <c r="T445" s="252"/>
      <c r="AT445" s="253" t="s">
        <v>140</v>
      </c>
      <c r="AU445" s="253" t="s">
        <v>76</v>
      </c>
      <c r="AV445" s="12" t="s">
        <v>76</v>
      </c>
      <c r="AW445" s="12" t="s">
        <v>33</v>
      </c>
      <c r="AX445" s="12" t="s">
        <v>69</v>
      </c>
      <c r="AY445" s="253" t="s">
        <v>137</v>
      </c>
    </row>
    <row r="446" s="11" customFormat="1">
      <c r="B446" s="232"/>
      <c r="C446" s="233"/>
      <c r="D446" s="234" t="s">
        <v>140</v>
      </c>
      <c r="E446" s="235" t="s">
        <v>21</v>
      </c>
      <c r="F446" s="236" t="s">
        <v>476</v>
      </c>
      <c r="G446" s="233"/>
      <c r="H446" s="237">
        <v>79.200000000000003</v>
      </c>
      <c r="I446" s="238"/>
      <c r="J446" s="233"/>
      <c r="K446" s="233"/>
      <c r="L446" s="239"/>
      <c r="M446" s="240"/>
      <c r="N446" s="241"/>
      <c r="O446" s="241"/>
      <c r="P446" s="241"/>
      <c r="Q446" s="241"/>
      <c r="R446" s="241"/>
      <c r="S446" s="241"/>
      <c r="T446" s="242"/>
      <c r="AT446" s="243" t="s">
        <v>140</v>
      </c>
      <c r="AU446" s="243" t="s">
        <v>76</v>
      </c>
      <c r="AV446" s="11" t="s">
        <v>78</v>
      </c>
      <c r="AW446" s="11" t="s">
        <v>33</v>
      </c>
      <c r="AX446" s="11" t="s">
        <v>69</v>
      </c>
      <c r="AY446" s="243" t="s">
        <v>137</v>
      </c>
    </row>
    <row r="447" s="13" customFormat="1">
      <c r="B447" s="254"/>
      <c r="C447" s="255"/>
      <c r="D447" s="234" t="s">
        <v>140</v>
      </c>
      <c r="E447" s="256" t="s">
        <v>21</v>
      </c>
      <c r="F447" s="257" t="s">
        <v>151</v>
      </c>
      <c r="G447" s="255"/>
      <c r="H447" s="258">
        <v>165.59999999999999</v>
      </c>
      <c r="I447" s="259"/>
      <c r="J447" s="255"/>
      <c r="K447" s="255"/>
      <c r="L447" s="260"/>
      <c r="M447" s="261"/>
      <c r="N447" s="262"/>
      <c r="O447" s="262"/>
      <c r="P447" s="262"/>
      <c r="Q447" s="262"/>
      <c r="R447" s="262"/>
      <c r="S447" s="262"/>
      <c r="T447" s="263"/>
      <c r="AT447" s="264" t="s">
        <v>140</v>
      </c>
      <c r="AU447" s="264" t="s">
        <v>76</v>
      </c>
      <c r="AV447" s="13" t="s">
        <v>138</v>
      </c>
      <c r="AW447" s="13" t="s">
        <v>33</v>
      </c>
      <c r="AX447" s="13" t="s">
        <v>76</v>
      </c>
      <c r="AY447" s="264" t="s">
        <v>137</v>
      </c>
    </row>
    <row r="448" s="1" customFormat="1" ht="89.25" customHeight="1">
      <c r="B448" s="46"/>
      <c r="C448" s="281" t="s">
        <v>477</v>
      </c>
      <c r="D448" s="281" t="s">
        <v>368</v>
      </c>
      <c r="E448" s="282" t="s">
        <v>478</v>
      </c>
      <c r="F448" s="283" t="s">
        <v>479</v>
      </c>
      <c r="G448" s="284" t="s">
        <v>196</v>
      </c>
      <c r="H448" s="285">
        <v>28372</v>
      </c>
      <c r="I448" s="286"/>
      <c r="J448" s="287">
        <f>ROUND(I448*H448,2)</f>
        <v>0</v>
      </c>
      <c r="K448" s="283" t="s">
        <v>135</v>
      </c>
      <c r="L448" s="72"/>
      <c r="M448" s="288" t="s">
        <v>21</v>
      </c>
      <c r="N448" s="289" t="s">
        <v>40</v>
      </c>
      <c r="O448" s="47"/>
      <c r="P448" s="229">
        <f>O448*H448</f>
        <v>0</v>
      </c>
      <c r="Q448" s="229">
        <v>0</v>
      </c>
      <c r="R448" s="229">
        <f>Q448*H448</f>
        <v>0</v>
      </c>
      <c r="S448" s="229">
        <v>0</v>
      </c>
      <c r="T448" s="230">
        <f>S448*H448</f>
        <v>0</v>
      </c>
      <c r="AR448" s="24" t="s">
        <v>138</v>
      </c>
      <c r="AT448" s="24" t="s">
        <v>368</v>
      </c>
      <c r="AU448" s="24" t="s">
        <v>76</v>
      </c>
      <c r="AY448" s="24" t="s">
        <v>137</v>
      </c>
      <c r="BE448" s="231">
        <f>IF(N448="základní",J448,0)</f>
        <v>0</v>
      </c>
      <c r="BF448" s="231">
        <f>IF(N448="snížená",J448,0)</f>
        <v>0</v>
      </c>
      <c r="BG448" s="231">
        <f>IF(N448="zákl. přenesená",J448,0)</f>
        <v>0</v>
      </c>
      <c r="BH448" s="231">
        <f>IF(N448="sníž. přenesená",J448,0)</f>
        <v>0</v>
      </c>
      <c r="BI448" s="231">
        <f>IF(N448="nulová",J448,0)</f>
        <v>0</v>
      </c>
      <c r="BJ448" s="24" t="s">
        <v>76</v>
      </c>
      <c r="BK448" s="231">
        <f>ROUND(I448*H448,2)</f>
        <v>0</v>
      </c>
      <c r="BL448" s="24" t="s">
        <v>138</v>
      </c>
      <c r="BM448" s="24" t="s">
        <v>480</v>
      </c>
    </row>
    <row r="449" s="12" customFormat="1">
      <c r="B449" s="244"/>
      <c r="C449" s="245"/>
      <c r="D449" s="234" t="s">
        <v>140</v>
      </c>
      <c r="E449" s="246" t="s">
        <v>21</v>
      </c>
      <c r="F449" s="247" t="s">
        <v>474</v>
      </c>
      <c r="G449" s="245"/>
      <c r="H449" s="246" t="s">
        <v>21</v>
      </c>
      <c r="I449" s="248"/>
      <c r="J449" s="245"/>
      <c r="K449" s="245"/>
      <c r="L449" s="249"/>
      <c r="M449" s="250"/>
      <c r="N449" s="251"/>
      <c r="O449" s="251"/>
      <c r="P449" s="251"/>
      <c r="Q449" s="251"/>
      <c r="R449" s="251"/>
      <c r="S449" s="251"/>
      <c r="T449" s="252"/>
      <c r="AT449" s="253" t="s">
        <v>140</v>
      </c>
      <c r="AU449" s="253" t="s">
        <v>76</v>
      </c>
      <c r="AV449" s="12" t="s">
        <v>76</v>
      </c>
      <c r="AW449" s="12" t="s">
        <v>33</v>
      </c>
      <c r="AX449" s="12" t="s">
        <v>69</v>
      </c>
      <c r="AY449" s="253" t="s">
        <v>137</v>
      </c>
    </row>
    <row r="450" s="12" customFormat="1">
      <c r="B450" s="244"/>
      <c r="C450" s="245"/>
      <c r="D450" s="234" t="s">
        <v>140</v>
      </c>
      <c r="E450" s="246" t="s">
        <v>21</v>
      </c>
      <c r="F450" s="247" t="s">
        <v>141</v>
      </c>
      <c r="G450" s="245"/>
      <c r="H450" s="246" t="s">
        <v>21</v>
      </c>
      <c r="I450" s="248"/>
      <c r="J450" s="245"/>
      <c r="K450" s="245"/>
      <c r="L450" s="249"/>
      <c r="M450" s="250"/>
      <c r="N450" s="251"/>
      <c r="O450" s="251"/>
      <c r="P450" s="251"/>
      <c r="Q450" s="251"/>
      <c r="R450" s="251"/>
      <c r="S450" s="251"/>
      <c r="T450" s="252"/>
      <c r="AT450" s="253" t="s">
        <v>140</v>
      </c>
      <c r="AU450" s="253" t="s">
        <v>76</v>
      </c>
      <c r="AV450" s="12" t="s">
        <v>76</v>
      </c>
      <c r="AW450" s="12" t="s">
        <v>33</v>
      </c>
      <c r="AX450" s="12" t="s">
        <v>69</v>
      </c>
      <c r="AY450" s="253" t="s">
        <v>137</v>
      </c>
    </row>
    <row r="451" s="11" customFormat="1">
      <c r="B451" s="232"/>
      <c r="C451" s="233"/>
      <c r="D451" s="234" t="s">
        <v>140</v>
      </c>
      <c r="E451" s="235" t="s">
        <v>21</v>
      </c>
      <c r="F451" s="236" t="s">
        <v>481</v>
      </c>
      <c r="G451" s="233"/>
      <c r="H451" s="237">
        <v>6398</v>
      </c>
      <c r="I451" s="238"/>
      <c r="J451" s="233"/>
      <c r="K451" s="233"/>
      <c r="L451" s="239"/>
      <c r="M451" s="240"/>
      <c r="N451" s="241"/>
      <c r="O451" s="241"/>
      <c r="P451" s="241"/>
      <c r="Q451" s="241"/>
      <c r="R451" s="241"/>
      <c r="S451" s="241"/>
      <c r="T451" s="242"/>
      <c r="AT451" s="243" t="s">
        <v>140</v>
      </c>
      <c r="AU451" s="243" t="s">
        <v>76</v>
      </c>
      <c r="AV451" s="11" t="s">
        <v>78</v>
      </c>
      <c r="AW451" s="11" t="s">
        <v>33</v>
      </c>
      <c r="AX451" s="11" t="s">
        <v>69</v>
      </c>
      <c r="AY451" s="243" t="s">
        <v>137</v>
      </c>
    </row>
    <row r="452" s="11" customFormat="1">
      <c r="B452" s="232"/>
      <c r="C452" s="233"/>
      <c r="D452" s="234" t="s">
        <v>140</v>
      </c>
      <c r="E452" s="235" t="s">
        <v>21</v>
      </c>
      <c r="F452" s="236" t="s">
        <v>482</v>
      </c>
      <c r="G452" s="233"/>
      <c r="H452" s="237">
        <v>7918</v>
      </c>
      <c r="I452" s="238"/>
      <c r="J452" s="233"/>
      <c r="K452" s="233"/>
      <c r="L452" s="239"/>
      <c r="M452" s="240"/>
      <c r="N452" s="241"/>
      <c r="O452" s="241"/>
      <c r="P452" s="241"/>
      <c r="Q452" s="241"/>
      <c r="R452" s="241"/>
      <c r="S452" s="241"/>
      <c r="T452" s="242"/>
      <c r="AT452" s="243" t="s">
        <v>140</v>
      </c>
      <c r="AU452" s="243" t="s">
        <v>76</v>
      </c>
      <c r="AV452" s="11" t="s">
        <v>78</v>
      </c>
      <c r="AW452" s="11" t="s">
        <v>33</v>
      </c>
      <c r="AX452" s="11" t="s">
        <v>69</v>
      </c>
      <c r="AY452" s="243" t="s">
        <v>137</v>
      </c>
    </row>
    <row r="453" s="12" customFormat="1">
      <c r="B453" s="244"/>
      <c r="C453" s="245"/>
      <c r="D453" s="234" t="s">
        <v>140</v>
      </c>
      <c r="E453" s="246" t="s">
        <v>21</v>
      </c>
      <c r="F453" s="247" t="s">
        <v>146</v>
      </c>
      <c r="G453" s="245"/>
      <c r="H453" s="246" t="s">
        <v>21</v>
      </c>
      <c r="I453" s="248"/>
      <c r="J453" s="245"/>
      <c r="K453" s="245"/>
      <c r="L453" s="249"/>
      <c r="M453" s="250"/>
      <c r="N453" s="251"/>
      <c r="O453" s="251"/>
      <c r="P453" s="251"/>
      <c r="Q453" s="251"/>
      <c r="R453" s="251"/>
      <c r="S453" s="251"/>
      <c r="T453" s="252"/>
      <c r="AT453" s="253" t="s">
        <v>140</v>
      </c>
      <c r="AU453" s="253" t="s">
        <v>76</v>
      </c>
      <c r="AV453" s="12" t="s">
        <v>76</v>
      </c>
      <c r="AW453" s="12" t="s">
        <v>33</v>
      </c>
      <c r="AX453" s="12" t="s">
        <v>69</v>
      </c>
      <c r="AY453" s="253" t="s">
        <v>137</v>
      </c>
    </row>
    <row r="454" s="11" customFormat="1">
      <c r="B454" s="232"/>
      <c r="C454" s="233"/>
      <c r="D454" s="234" t="s">
        <v>140</v>
      </c>
      <c r="E454" s="235" t="s">
        <v>21</v>
      </c>
      <c r="F454" s="236" t="s">
        <v>483</v>
      </c>
      <c r="G454" s="233"/>
      <c r="H454" s="237">
        <v>6224</v>
      </c>
      <c r="I454" s="238"/>
      <c r="J454" s="233"/>
      <c r="K454" s="233"/>
      <c r="L454" s="239"/>
      <c r="M454" s="240"/>
      <c r="N454" s="241"/>
      <c r="O454" s="241"/>
      <c r="P454" s="241"/>
      <c r="Q454" s="241"/>
      <c r="R454" s="241"/>
      <c r="S454" s="241"/>
      <c r="T454" s="242"/>
      <c r="AT454" s="243" t="s">
        <v>140</v>
      </c>
      <c r="AU454" s="243" t="s">
        <v>76</v>
      </c>
      <c r="AV454" s="11" t="s">
        <v>78</v>
      </c>
      <c r="AW454" s="11" t="s">
        <v>33</v>
      </c>
      <c r="AX454" s="11" t="s">
        <v>69</v>
      </c>
      <c r="AY454" s="243" t="s">
        <v>137</v>
      </c>
    </row>
    <row r="455" s="11" customFormat="1">
      <c r="B455" s="232"/>
      <c r="C455" s="233"/>
      <c r="D455" s="234" t="s">
        <v>140</v>
      </c>
      <c r="E455" s="235" t="s">
        <v>21</v>
      </c>
      <c r="F455" s="236" t="s">
        <v>484</v>
      </c>
      <c r="G455" s="233"/>
      <c r="H455" s="237">
        <v>7832</v>
      </c>
      <c r="I455" s="238"/>
      <c r="J455" s="233"/>
      <c r="K455" s="233"/>
      <c r="L455" s="239"/>
      <c r="M455" s="240"/>
      <c r="N455" s="241"/>
      <c r="O455" s="241"/>
      <c r="P455" s="241"/>
      <c r="Q455" s="241"/>
      <c r="R455" s="241"/>
      <c r="S455" s="241"/>
      <c r="T455" s="242"/>
      <c r="AT455" s="243" t="s">
        <v>140</v>
      </c>
      <c r="AU455" s="243" t="s">
        <v>76</v>
      </c>
      <c r="AV455" s="11" t="s">
        <v>78</v>
      </c>
      <c r="AW455" s="11" t="s">
        <v>33</v>
      </c>
      <c r="AX455" s="11" t="s">
        <v>69</v>
      </c>
      <c r="AY455" s="243" t="s">
        <v>137</v>
      </c>
    </row>
    <row r="456" s="13" customFormat="1">
      <c r="B456" s="254"/>
      <c r="C456" s="255"/>
      <c r="D456" s="234" t="s">
        <v>140</v>
      </c>
      <c r="E456" s="256" t="s">
        <v>21</v>
      </c>
      <c r="F456" s="257" t="s">
        <v>151</v>
      </c>
      <c r="G456" s="255"/>
      <c r="H456" s="258">
        <v>28372</v>
      </c>
      <c r="I456" s="259"/>
      <c r="J456" s="255"/>
      <c r="K456" s="255"/>
      <c r="L456" s="260"/>
      <c r="M456" s="261"/>
      <c r="N456" s="262"/>
      <c r="O456" s="262"/>
      <c r="P456" s="262"/>
      <c r="Q456" s="262"/>
      <c r="R456" s="262"/>
      <c r="S456" s="262"/>
      <c r="T456" s="263"/>
      <c r="AT456" s="264" t="s">
        <v>140</v>
      </c>
      <c r="AU456" s="264" t="s">
        <v>76</v>
      </c>
      <c r="AV456" s="13" t="s">
        <v>138</v>
      </c>
      <c r="AW456" s="13" t="s">
        <v>33</v>
      </c>
      <c r="AX456" s="13" t="s">
        <v>76</v>
      </c>
      <c r="AY456" s="264" t="s">
        <v>137</v>
      </c>
    </row>
    <row r="457" s="1" customFormat="1" ht="38.25" customHeight="1">
      <c r="B457" s="46"/>
      <c r="C457" s="281" t="s">
        <v>485</v>
      </c>
      <c r="D457" s="281" t="s">
        <v>368</v>
      </c>
      <c r="E457" s="282" t="s">
        <v>486</v>
      </c>
      <c r="F457" s="283" t="s">
        <v>487</v>
      </c>
      <c r="G457" s="284" t="s">
        <v>134</v>
      </c>
      <c r="H457" s="285">
        <v>100</v>
      </c>
      <c r="I457" s="286"/>
      <c r="J457" s="287">
        <f>ROUND(I457*H457,2)</f>
        <v>0</v>
      </c>
      <c r="K457" s="283" t="s">
        <v>135</v>
      </c>
      <c r="L457" s="72"/>
      <c r="M457" s="288" t="s">
        <v>21</v>
      </c>
      <c r="N457" s="289" t="s">
        <v>40</v>
      </c>
      <c r="O457" s="47"/>
      <c r="P457" s="229">
        <f>O457*H457</f>
        <v>0</v>
      </c>
      <c r="Q457" s="229">
        <v>0</v>
      </c>
      <c r="R457" s="229">
        <f>Q457*H457</f>
        <v>0</v>
      </c>
      <c r="S457" s="229">
        <v>0</v>
      </c>
      <c r="T457" s="230">
        <f>S457*H457</f>
        <v>0</v>
      </c>
      <c r="AR457" s="24" t="s">
        <v>138</v>
      </c>
      <c r="AT457" s="24" t="s">
        <v>368</v>
      </c>
      <c r="AU457" s="24" t="s">
        <v>76</v>
      </c>
      <c r="AY457" s="24" t="s">
        <v>137</v>
      </c>
      <c r="BE457" s="231">
        <f>IF(N457="základní",J457,0)</f>
        <v>0</v>
      </c>
      <c r="BF457" s="231">
        <f>IF(N457="snížená",J457,0)</f>
        <v>0</v>
      </c>
      <c r="BG457" s="231">
        <f>IF(N457="zákl. přenesená",J457,0)</f>
        <v>0</v>
      </c>
      <c r="BH457" s="231">
        <f>IF(N457="sníž. přenesená",J457,0)</f>
        <v>0</v>
      </c>
      <c r="BI457" s="231">
        <f>IF(N457="nulová",J457,0)</f>
        <v>0</v>
      </c>
      <c r="BJ457" s="24" t="s">
        <v>76</v>
      </c>
      <c r="BK457" s="231">
        <f>ROUND(I457*H457,2)</f>
        <v>0</v>
      </c>
      <c r="BL457" s="24" t="s">
        <v>138</v>
      </c>
      <c r="BM457" s="24" t="s">
        <v>488</v>
      </c>
    </row>
    <row r="458" s="11" customFormat="1">
      <c r="B458" s="232"/>
      <c r="C458" s="233"/>
      <c r="D458" s="234" t="s">
        <v>140</v>
      </c>
      <c r="E458" s="235" t="s">
        <v>21</v>
      </c>
      <c r="F458" s="236" t="s">
        <v>489</v>
      </c>
      <c r="G458" s="233"/>
      <c r="H458" s="237">
        <v>100</v>
      </c>
      <c r="I458" s="238"/>
      <c r="J458" s="233"/>
      <c r="K458" s="233"/>
      <c r="L458" s="239"/>
      <c r="M458" s="240"/>
      <c r="N458" s="241"/>
      <c r="O458" s="241"/>
      <c r="P458" s="241"/>
      <c r="Q458" s="241"/>
      <c r="R458" s="241"/>
      <c r="S458" s="241"/>
      <c r="T458" s="242"/>
      <c r="AT458" s="243" t="s">
        <v>140</v>
      </c>
      <c r="AU458" s="243" t="s">
        <v>76</v>
      </c>
      <c r="AV458" s="11" t="s">
        <v>78</v>
      </c>
      <c r="AW458" s="11" t="s">
        <v>33</v>
      </c>
      <c r="AX458" s="11" t="s">
        <v>69</v>
      </c>
      <c r="AY458" s="243" t="s">
        <v>137</v>
      </c>
    </row>
    <row r="459" s="13" customFormat="1">
      <c r="B459" s="254"/>
      <c r="C459" s="255"/>
      <c r="D459" s="234" t="s">
        <v>140</v>
      </c>
      <c r="E459" s="256" t="s">
        <v>21</v>
      </c>
      <c r="F459" s="257" t="s">
        <v>151</v>
      </c>
      <c r="G459" s="255"/>
      <c r="H459" s="258">
        <v>100</v>
      </c>
      <c r="I459" s="259"/>
      <c r="J459" s="255"/>
      <c r="K459" s="255"/>
      <c r="L459" s="260"/>
      <c r="M459" s="261"/>
      <c r="N459" s="262"/>
      <c r="O459" s="262"/>
      <c r="P459" s="262"/>
      <c r="Q459" s="262"/>
      <c r="R459" s="262"/>
      <c r="S459" s="262"/>
      <c r="T459" s="263"/>
      <c r="AT459" s="264" t="s">
        <v>140</v>
      </c>
      <c r="AU459" s="264" t="s">
        <v>76</v>
      </c>
      <c r="AV459" s="13" t="s">
        <v>138</v>
      </c>
      <c r="AW459" s="13" t="s">
        <v>33</v>
      </c>
      <c r="AX459" s="13" t="s">
        <v>76</v>
      </c>
      <c r="AY459" s="264" t="s">
        <v>137</v>
      </c>
    </row>
    <row r="460" s="1" customFormat="1" ht="38.25" customHeight="1">
      <c r="B460" s="46"/>
      <c r="C460" s="281" t="s">
        <v>490</v>
      </c>
      <c r="D460" s="281" t="s">
        <v>368</v>
      </c>
      <c r="E460" s="282" t="s">
        <v>491</v>
      </c>
      <c r="F460" s="283" t="s">
        <v>492</v>
      </c>
      <c r="G460" s="284" t="s">
        <v>134</v>
      </c>
      <c r="H460" s="285">
        <v>1186</v>
      </c>
      <c r="I460" s="286"/>
      <c r="J460" s="287">
        <f>ROUND(I460*H460,2)</f>
        <v>0</v>
      </c>
      <c r="K460" s="283" t="s">
        <v>135</v>
      </c>
      <c r="L460" s="72"/>
      <c r="M460" s="288" t="s">
        <v>21</v>
      </c>
      <c r="N460" s="289" t="s">
        <v>40</v>
      </c>
      <c r="O460" s="47"/>
      <c r="P460" s="229">
        <f>O460*H460</f>
        <v>0</v>
      </c>
      <c r="Q460" s="229">
        <v>0</v>
      </c>
      <c r="R460" s="229">
        <f>Q460*H460</f>
        <v>0</v>
      </c>
      <c r="S460" s="229">
        <v>0</v>
      </c>
      <c r="T460" s="230">
        <f>S460*H460</f>
        <v>0</v>
      </c>
      <c r="AR460" s="24" t="s">
        <v>138</v>
      </c>
      <c r="AT460" s="24" t="s">
        <v>368</v>
      </c>
      <c r="AU460" s="24" t="s">
        <v>76</v>
      </c>
      <c r="AY460" s="24" t="s">
        <v>137</v>
      </c>
      <c r="BE460" s="231">
        <f>IF(N460="základní",J460,0)</f>
        <v>0</v>
      </c>
      <c r="BF460" s="231">
        <f>IF(N460="snížená",J460,0)</f>
        <v>0</v>
      </c>
      <c r="BG460" s="231">
        <f>IF(N460="zákl. přenesená",J460,0)</f>
        <v>0</v>
      </c>
      <c r="BH460" s="231">
        <f>IF(N460="sníž. přenesená",J460,0)</f>
        <v>0</v>
      </c>
      <c r="BI460" s="231">
        <f>IF(N460="nulová",J460,0)</f>
        <v>0</v>
      </c>
      <c r="BJ460" s="24" t="s">
        <v>76</v>
      </c>
      <c r="BK460" s="231">
        <f>ROUND(I460*H460,2)</f>
        <v>0</v>
      </c>
      <c r="BL460" s="24" t="s">
        <v>138</v>
      </c>
      <c r="BM460" s="24" t="s">
        <v>493</v>
      </c>
    </row>
    <row r="461" s="12" customFormat="1">
      <c r="B461" s="244"/>
      <c r="C461" s="245"/>
      <c r="D461" s="234" t="s">
        <v>140</v>
      </c>
      <c r="E461" s="246" t="s">
        <v>21</v>
      </c>
      <c r="F461" s="247" t="s">
        <v>141</v>
      </c>
      <c r="G461" s="245"/>
      <c r="H461" s="246" t="s">
        <v>21</v>
      </c>
      <c r="I461" s="248"/>
      <c r="J461" s="245"/>
      <c r="K461" s="245"/>
      <c r="L461" s="249"/>
      <c r="M461" s="250"/>
      <c r="N461" s="251"/>
      <c r="O461" s="251"/>
      <c r="P461" s="251"/>
      <c r="Q461" s="251"/>
      <c r="R461" s="251"/>
      <c r="S461" s="251"/>
      <c r="T461" s="252"/>
      <c r="AT461" s="253" t="s">
        <v>140</v>
      </c>
      <c r="AU461" s="253" t="s">
        <v>76</v>
      </c>
      <c r="AV461" s="12" t="s">
        <v>76</v>
      </c>
      <c r="AW461" s="12" t="s">
        <v>33</v>
      </c>
      <c r="AX461" s="12" t="s">
        <v>69</v>
      </c>
      <c r="AY461" s="253" t="s">
        <v>137</v>
      </c>
    </row>
    <row r="462" s="11" customFormat="1">
      <c r="B462" s="232"/>
      <c r="C462" s="233"/>
      <c r="D462" s="234" t="s">
        <v>140</v>
      </c>
      <c r="E462" s="235" t="s">
        <v>21</v>
      </c>
      <c r="F462" s="236" t="s">
        <v>494</v>
      </c>
      <c r="G462" s="233"/>
      <c r="H462" s="237">
        <v>266.58300000000003</v>
      </c>
      <c r="I462" s="238"/>
      <c r="J462" s="233"/>
      <c r="K462" s="233"/>
      <c r="L462" s="239"/>
      <c r="M462" s="240"/>
      <c r="N462" s="241"/>
      <c r="O462" s="241"/>
      <c r="P462" s="241"/>
      <c r="Q462" s="241"/>
      <c r="R462" s="241"/>
      <c r="S462" s="241"/>
      <c r="T462" s="242"/>
      <c r="AT462" s="243" t="s">
        <v>140</v>
      </c>
      <c r="AU462" s="243" t="s">
        <v>76</v>
      </c>
      <c r="AV462" s="11" t="s">
        <v>78</v>
      </c>
      <c r="AW462" s="11" t="s">
        <v>33</v>
      </c>
      <c r="AX462" s="11" t="s">
        <v>69</v>
      </c>
      <c r="AY462" s="243" t="s">
        <v>137</v>
      </c>
    </row>
    <row r="463" s="11" customFormat="1">
      <c r="B463" s="232"/>
      <c r="C463" s="233"/>
      <c r="D463" s="234" t="s">
        <v>140</v>
      </c>
      <c r="E463" s="235" t="s">
        <v>21</v>
      </c>
      <c r="F463" s="236" t="s">
        <v>495</v>
      </c>
      <c r="G463" s="233"/>
      <c r="H463" s="237">
        <v>1.417</v>
      </c>
      <c r="I463" s="238"/>
      <c r="J463" s="233"/>
      <c r="K463" s="233"/>
      <c r="L463" s="239"/>
      <c r="M463" s="240"/>
      <c r="N463" s="241"/>
      <c r="O463" s="241"/>
      <c r="P463" s="241"/>
      <c r="Q463" s="241"/>
      <c r="R463" s="241"/>
      <c r="S463" s="241"/>
      <c r="T463" s="242"/>
      <c r="AT463" s="243" t="s">
        <v>140</v>
      </c>
      <c r="AU463" s="243" t="s">
        <v>76</v>
      </c>
      <c r="AV463" s="11" t="s">
        <v>78</v>
      </c>
      <c r="AW463" s="11" t="s">
        <v>33</v>
      </c>
      <c r="AX463" s="11" t="s">
        <v>69</v>
      </c>
      <c r="AY463" s="243" t="s">
        <v>137</v>
      </c>
    </row>
    <row r="464" s="11" customFormat="1">
      <c r="B464" s="232"/>
      <c r="C464" s="233"/>
      <c r="D464" s="234" t="s">
        <v>140</v>
      </c>
      <c r="E464" s="235" t="s">
        <v>21</v>
      </c>
      <c r="F464" s="236" t="s">
        <v>496</v>
      </c>
      <c r="G464" s="233"/>
      <c r="H464" s="237">
        <v>329.91699999999997</v>
      </c>
      <c r="I464" s="238"/>
      <c r="J464" s="233"/>
      <c r="K464" s="233"/>
      <c r="L464" s="239"/>
      <c r="M464" s="240"/>
      <c r="N464" s="241"/>
      <c r="O464" s="241"/>
      <c r="P464" s="241"/>
      <c r="Q464" s="241"/>
      <c r="R464" s="241"/>
      <c r="S464" s="241"/>
      <c r="T464" s="242"/>
      <c r="AT464" s="243" t="s">
        <v>140</v>
      </c>
      <c r="AU464" s="243" t="s">
        <v>76</v>
      </c>
      <c r="AV464" s="11" t="s">
        <v>78</v>
      </c>
      <c r="AW464" s="11" t="s">
        <v>33</v>
      </c>
      <c r="AX464" s="11" t="s">
        <v>69</v>
      </c>
      <c r="AY464" s="243" t="s">
        <v>137</v>
      </c>
    </row>
    <row r="465" s="11" customFormat="1">
      <c r="B465" s="232"/>
      <c r="C465" s="233"/>
      <c r="D465" s="234" t="s">
        <v>140</v>
      </c>
      <c r="E465" s="235" t="s">
        <v>21</v>
      </c>
      <c r="F465" s="236" t="s">
        <v>497</v>
      </c>
      <c r="G465" s="233"/>
      <c r="H465" s="237">
        <v>0.083000000000000004</v>
      </c>
      <c r="I465" s="238"/>
      <c r="J465" s="233"/>
      <c r="K465" s="233"/>
      <c r="L465" s="239"/>
      <c r="M465" s="240"/>
      <c r="N465" s="241"/>
      <c r="O465" s="241"/>
      <c r="P465" s="241"/>
      <c r="Q465" s="241"/>
      <c r="R465" s="241"/>
      <c r="S465" s="241"/>
      <c r="T465" s="242"/>
      <c r="AT465" s="243" t="s">
        <v>140</v>
      </c>
      <c r="AU465" s="243" t="s">
        <v>76</v>
      </c>
      <c r="AV465" s="11" t="s">
        <v>78</v>
      </c>
      <c r="AW465" s="11" t="s">
        <v>33</v>
      </c>
      <c r="AX465" s="11" t="s">
        <v>69</v>
      </c>
      <c r="AY465" s="243" t="s">
        <v>137</v>
      </c>
    </row>
    <row r="466" s="12" customFormat="1">
      <c r="B466" s="244"/>
      <c r="C466" s="245"/>
      <c r="D466" s="234" t="s">
        <v>140</v>
      </c>
      <c r="E466" s="246" t="s">
        <v>21</v>
      </c>
      <c r="F466" s="247" t="s">
        <v>146</v>
      </c>
      <c r="G466" s="245"/>
      <c r="H466" s="246" t="s">
        <v>21</v>
      </c>
      <c r="I466" s="248"/>
      <c r="J466" s="245"/>
      <c r="K466" s="245"/>
      <c r="L466" s="249"/>
      <c r="M466" s="250"/>
      <c r="N466" s="251"/>
      <c r="O466" s="251"/>
      <c r="P466" s="251"/>
      <c r="Q466" s="251"/>
      <c r="R466" s="251"/>
      <c r="S466" s="251"/>
      <c r="T466" s="252"/>
      <c r="AT466" s="253" t="s">
        <v>140</v>
      </c>
      <c r="AU466" s="253" t="s">
        <v>76</v>
      </c>
      <c r="AV466" s="12" t="s">
        <v>76</v>
      </c>
      <c r="AW466" s="12" t="s">
        <v>33</v>
      </c>
      <c r="AX466" s="12" t="s">
        <v>69</v>
      </c>
      <c r="AY466" s="253" t="s">
        <v>137</v>
      </c>
    </row>
    <row r="467" s="11" customFormat="1">
      <c r="B467" s="232"/>
      <c r="C467" s="233"/>
      <c r="D467" s="234" t="s">
        <v>140</v>
      </c>
      <c r="E467" s="235" t="s">
        <v>21</v>
      </c>
      <c r="F467" s="236" t="s">
        <v>498</v>
      </c>
      <c r="G467" s="233"/>
      <c r="H467" s="237">
        <v>259.33300000000003</v>
      </c>
      <c r="I467" s="238"/>
      <c r="J467" s="233"/>
      <c r="K467" s="233"/>
      <c r="L467" s="239"/>
      <c r="M467" s="240"/>
      <c r="N467" s="241"/>
      <c r="O467" s="241"/>
      <c r="P467" s="241"/>
      <c r="Q467" s="241"/>
      <c r="R467" s="241"/>
      <c r="S467" s="241"/>
      <c r="T467" s="242"/>
      <c r="AT467" s="243" t="s">
        <v>140</v>
      </c>
      <c r="AU467" s="243" t="s">
        <v>76</v>
      </c>
      <c r="AV467" s="11" t="s">
        <v>78</v>
      </c>
      <c r="AW467" s="11" t="s">
        <v>33</v>
      </c>
      <c r="AX467" s="11" t="s">
        <v>69</v>
      </c>
      <c r="AY467" s="243" t="s">
        <v>137</v>
      </c>
    </row>
    <row r="468" s="11" customFormat="1">
      <c r="B468" s="232"/>
      <c r="C468" s="233"/>
      <c r="D468" s="234" t="s">
        <v>140</v>
      </c>
      <c r="E468" s="235" t="s">
        <v>21</v>
      </c>
      <c r="F468" s="236" t="s">
        <v>499</v>
      </c>
      <c r="G468" s="233"/>
      <c r="H468" s="237">
        <v>0.66700000000000004</v>
      </c>
      <c r="I468" s="238"/>
      <c r="J468" s="233"/>
      <c r="K468" s="233"/>
      <c r="L468" s="239"/>
      <c r="M468" s="240"/>
      <c r="N468" s="241"/>
      <c r="O468" s="241"/>
      <c r="P468" s="241"/>
      <c r="Q468" s="241"/>
      <c r="R468" s="241"/>
      <c r="S468" s="241"/>
      <c r="T468" s="242"/>
      <c r="AT468" s="243" t="s">
        <v>140</v>
      </c>
      <c r="AU468" s="243" t="s">
        <v>76</v>
      </c>
      <c r="AV468" s="11" t="s">
        <v>78</v>
      </c>
      <c r="AW468" s="11" t="s">
        <v>33</v>
      </c>
      <c r="AX468" s="11" t="s">
        <v>69</v>
      </c>
      <c r="AY468" s="243" t="s">
        <v>137</v>
      </c>
    </row>
    <row r="469" s="11" customFormat="1">
      <c r="B469" s="232"/>
      <c r="C469" s="233"/>
      <c r="D469" s="234" t="s">
        <v>140</v>
      </c>
      <c r="E469" s="235" t="s">
        <v>21</v>
      </c>
      <c r="F469" s="236" t="s">
        <v>500</v>
      </c>
      <c r="G469" s="233"/>
      <c r="H469" s="237">
        <v>326.33300000000003</v>
      </c>
      <c r="I469" s="238"/>
      <c r="J469" s="233"/>
      <c r="K469" s="233"/>
      <c r="L469" s="239"/>
      <c r="M469" s="240"/>
      <c r="N469" s="241"/>
      <c r="O469" s="241"/>
      <c r="P469" s="241"/>
      <c r="Q469" s="241"/>
      <c r="R469" s="241"/>
      <c r="S469" s="241"/>
      <c r="T469" s="242"/>
      <c r="AT469" s="243" t="s">
        <v>140</v>
      </c>
      <c r="AU469" s="243" t="s">
        <v>76</v>
      </c>
      <c r="AV469" s="11" t="s">
        <v>78</v>
      </c>
      <c r="AW469" s="11" t="s">
        <v>33</v>
      </c>
      <c r="AX469" s="11" t="s">
        <v>69</v>
      </c>
      <c r="AY469" s="243" t="s">
        <v>137</v>
      </c>
    </row>
    <row r="470" s="11" customFormat="1">
      <c r="B470" s="232"/>
      <c r="C470" s="233"/>
      <c r="D470" s="234" t="s">
        <v>140</v>
      </c>
      <c r="E470" s="235" t="s">
        <v>21</v>
      </c>
      <c r="F470" s="236" t="s">
        <v>501</v>
      </c>
      <c r="G470" s="233"/>
      <c r="H470" s="237">
        <v>1.667</v>
      </c>
      <c r="I470" s="238"/>
      <c r="J470" s="233"/>
      <c r="K470" s="233"/>
      <c r="L470" s="239"/>
      <c r="M470" s="240"/>
      <c r="N470" s="241"/>
      <c r="O470" s="241"/>
      <c r="P470" s="241"/>
      <c r="Q470" s="241"/>
      <c r="R470" s="241"/>
      <c r="S470" s="241"/>
      <c r="T470" s="242"/>
      <c r="AT470" s="243" t="s">
        <v>140</v>
      </c>
      <c r="AU470" s="243" t="s">
        <v>76</v>
      </c>
      <c r="AV470" s="11" t="s">
        <v>78</v>
      </c>
      <c r="AW470" s="11" t="s">
        <v>33</v>
      </c>
      <c r="AX470" s="11" t="s">
        <v>69</v>
      </c>
      <c r="AY470" s="243" t="s">
        <v>137</v>
      </c>
    </row>
    <row r="471" s="13" customFormat="1">
      <c r="B471" s="254"/>
      <c r="C471" s="255"/>
      <c r="D471" s="234" t="s">
        <v>140</v>
      </c>
      <c r="E471" s="256" t="s">
        <v>21</v>
      </c>
      <c r="F471" s="257" t="s">
        <v>151</v>
      </c>
      <c r="G471" s="255"/>
      <c r="H471" s="258">
        <v>1186</v>
      </c>
      <c r="I471" s="259"/>
      <c r="J471" s="255"/>
      <c r="K471" s="255"/>
      <c r="L471" s="260"/>
      <c r="M471" s="261"/>
      <c r="N471" s="262"/>
      <c r="O471" s="262"/>
      <c r="P471" s="262"/>
      <c r="Q471" s="262"/>
      <c r="R471" s="262"/>
      <c r="S471" s="262"/>
      <c r="T471" s="263"/>
      <c r="AT471" s="264" t="s">
        <v>140</v>
      </c>
      <c r="AU471" s="264" t="s">
        <v>76</v>
      </c>
      <c r="AV471" s="13" t="s">
        <v>138</v>
      </c>
      <c r="AW471" s="13" t="s">
        <v>33</v>
      </c>
      <c r="AX471" s="13" t="s">
        <v>76</v>
      </c>
      <c r="AY471" s="264" t="s">
        <v>137</v>
      </c>
    </row>
    <row r="472" s="1" customFormat="1" ht="38.25" customHeight="1">
      <c r="B472" s="46"/>
      <c r="C472" s="281" t="s">
        <v>502</v>
      </c>
      <c r="D472" s="281" t="s">
        <v>368</v>
      </c>
      <c r="E472" s="282" t="s">
        <v>503</v>
      </c>
      <c r="F472" s="283" t="s">
        <v>504</v>
      </c>
      <c r="G472" s="284" t="s">
        <v>134</v>
      </c>
      <c r="H472" s="285">
        <v>8</v>
      </c>
      <c r="I472" s="286"/>
      <c r="J472" s="287">
        <f>ROUND(I472*H472,2)</f>
        <v>0</v>
      </c>
      <c r="K472" s="283" t="s">
        <v>135</v>
      </c>
      <c r="L472" s="72"/>
      <c r="M472" s="288" t="s">
        <v>21</v>
      </c>
      <c r="N472" s="289" t="s">
        <v>40</v>
      </c>
      <c r="O472" s="47"/>
      <c r="P472" s="229">
        <f>O472*H472</f>
        <v>0</v>
      </c>
      <c r="Q472" s="229">
        <v>0</v>
      </c>
      <c r="R472" s="229">
        <f>Q472*H472</f>
        <v>0</v>
      </c>
      <c r="S472" s="229">
        <v>0</v>
      </c>
      <c r="T472" s="230">
        <f>S472*H472</f>
        <v>0</v>
      </c>
      <c r="AR472" s="24" t="s">
        <v>138</v>
      </c>
      <c r="AT472" s="24" t="s">
        <v>368</v>
      </c>
      <c r="AU472" s="24" t="s">
        <v>76</v>
      </c>
      <c r="AY472" s="24" t="s">
        <v>137</v>
      </c>
      <c r="BE472" s="231">
        <f>IF(N472="základní",J472,0)</f>
        <v>0</v>
      </c>
      <c r="BF472" s="231">
        <f>IF(N472="snížená",J472,0)</f>
        <v>0</v>
      </c>
      <c r="BG472" s="231">
        <f>IF(N472="zákl. přenesená",J472,0)</f>
        <v>0</v>
      </c>
      <c r="BH472" s="231">
        <f>IF(N472="sníž. přenesená",J472,0)</f>
        <v>0</v>
      </c>
      <c r="BI472" s="231">
        <f>IF(N472="nulová",J472,0)</f>
        <v>0</v>
      </c>
      <c r="BJ472" s="24" t="s">
        <v>76</v>
      </c>
      <c r="BK472" s="231">
        <f>ROUND(I472*H472,2)</f>
        <v>0</v>
      </c>
      <c r="BL472" s="24" t="s">
        <v>138</v>
      </c>
      <c r="BM472" s="24" t="s">
        <v>505</v>
      </c>
    </row>
    <row r="473" s="12" customFormat="1">
      <c r="B473" s="244"/>
      <c r="C473" s="245"/>
      <c r="D473" s="234" t="s">
        <v>140</v>
      </c>
      <c r="E473" s="246" t="s">
        <v>21</v>
      </c>
      <c r="F473" s="247" t="s">
        <v>141</v>
      </c>
      <c r="G473" s="245"/>
      <c r="H473" s="246" t="s">
        <v>21</v>
      </c>
      <c r="I473" s="248"/>
      <c r="J473" s="245"/>
      <c r="K473" s="245"/>
      <c r="L473" s="249"/>
      <c r="M473" s="250"/>
      <c r="N473" s="251"/>
      <c r="O473" s="251"/>
      <c r="P473" s="251"/>
      <c r="Q473" s="251"/>
      <c r="R473" s="251"/>
      <c r="S473" s="251"/>
      <c r="T473" s="252"/>
      <c r="AT473" s="253" t="s">
        <v>140</v>
      </c>
      <c r="AU473" s="253" t="s">
        <v>76</v>
      </c>
      <c r="AV473" s="12" t="s">
        <v>76</v>
      </c>
      <c r="AW473" s="12" t="s">
        <v>33</v>
      </c>
      <c r="AX473" s="12" t="s">
        <v>69</v>
      </c>
      <c r="AY473" s="253" t="s">
        <v>137</v>
      </c>
    </row>
    <row r="474" s="11" customFormat="1">
      <c r="B474" s="232"/>
      <c r="C474" s="233"/>
      <c r="D474" s="234" t="s">
        <v>140</v>
      </c>
      <c r="E474" s="235" t="s">
        <v>21</v>
      </c>
      <c r="F474" s="236" t="s">
        <v>138</v>
      </c>
      <c r="G474" s="233"/>
      <c r="H474" s="237">
        <v>4</v>
      </c>
      <c r="I474" s="238"/>
      <c r="J474" s="233"/>
      <c r="K474" s="233"/>
      <c r="L474" s="239"/>
      <c r="M474" s="240"/>
      <c r="N474" s="241"/>
      <c r="O474" s="241"/>
      <c r="P474" s="241"/>
      <c r="Q474" s="241"/>
      <c r="R474" s="241"/>
      <c r="S474" s="241"/>
      <c r="T474" s="242"/>
      <c r="AT474" s="243" t="s">
        <v>140</v>
      </c>
      <c r="AU474" s="243" t="s">
        <v>76</v>
      </c>
      <c r="AV474" s="11" t="s">
        <v>78</v>
      </c>
      <c r="AW474" s="11" t="s">
        <v>33</v>
      </c>
      <c r="AX474" s="11" t="s">
        <v>69</v>
      </c>
      <c r="AY474" s="243" t="s">
        <v>137</v>
      </c>
    </row>
    <row r="475" s="12" customFormat="1">
      <c r="B475" s="244"/>
      <c r="C475" s="245"/>
      <c r="D475" s="234" t="s">
        <v>140</v>
      </c>
      <c r="E475" s="246" t="s">
        <v>21</v>
      </c>
      <c r="F475" s="247" t="s">
        <v>146</v>
      </c>
      <c r="G475" s="245"/>
      <c r="H475" s="246" t="s">
        <v>21</v>
      </c>
      <c r="I475" s="248"/>
      <c r="J475" s="245"/>
      <c r="K475" s="245"/>
      <c r="L475" s="249"/>
      <c r="M475" s="250"/>
      <c r="N475" s="251"/>
      <c r="O475" s="251"/>
      <c r="P475" s="251"/>
      <c r="Q475" s="251"/>
      <c r="R475" s="251"/>
      <c r="S475" s="251"/>
      <c r="T475" s="252"/>
      <c r="AT475" s="253" t="s">
        <v>140</v>
      </c>
      <c r="AU475" s="253" t="s">
        <v>76</v>
      </c>
      <c r="AV475" s="12" t="s">
        <v>76</v>
      </c>
      <c r="AW475" s="12" t="s">
        <v>33</v>
      </c>
      <c r="AX475" s="12" t="s">
        <v>69</v>
      </c>
      <c r="AY475" s="253" t="s">
        <v>137</v>
      </c>
    </row>
    <row r="476" s="11" customFormat="1">
      <c r="B476" s="232"/>
      <c r="C476" s="233"/>
      <c r="D476" s="234" t="s">
        <v>140</v>
      </c>
      <c r="E476" s="235" t="s">
        <v>21</v>
      </c>
      <c r="F476" s="236" t="s">
        <v>138</v>
      </c>
      <c r="G476" s="233"/>
      <c r="H476" s="237">
        <v>4</v>
      </c>
      <c r="I476" s="238"/>
      <c r="J476" s="233"/>
      <c r="K476" s="233"/>
      <c r="L476" s="239"/>
      <c r="M476" s="240"/>
      <c r="N476" s="241"/>
      <c r="O476" s="241"/>
      <c r="P476" s="241"/>
      <c r="Q476" s="241"/>
      <c r="R476" s="241"/>
      <c r="S476" s="241"/>
      <c r="T476" s="242"/>
      <c r="AT476" s="243" t="s">
        <v>140</v>
      </c>
      <c r="AU476" s="243" t="s">
        <v>76</v>
      </c>
      <c r="AV476" s="11" t="s">
        <v>78</v>
      </c>
      <c r="AW476" s="11" t="s">
        <v>33</v>
      </c>
      <c r="AX476" s="11" t="s">
        <v>69</v>
      </c>
      <c r="AY476" s="243" t="s">
        <v>137</v>
      </c>
    </row>
    <row r="477" s="13" customFormat="1">
      <c r="B477" s="254"/>
      <c r="C477" s="255"/>
      <c r="D477" s="234" t="s">
        <v>140</v>
      </c>
      <c r="E477" s="256" t="s">
        <v>21</v>
      </c>
      <c r="F477" s="257" t="s">
        <v>151</v>
      </c>
      <c r="G477" s="255"/>
      <c r="H477" s="258">
        <v>8</v>
      </c>
      <c r="I477" s="259"/>
      <c r="J477" s="255"/>
      <c r="K477" s="255"/>
      <c r="L477" s="260"/>
      <c r="M477" s="261"/>
      <c r="N477" s="262"/>
      <c r="O477" s="262"/>
      <c r="P477" s="262"/>
      <c r="Q477" s="262"/>
      <c r="R477" s="262"/>
      <c r="S477" s="262"/>
      <c r="T477" s="263"/>
      <c r="AT477" s="264" t="s">
        <v>140</v>
      </c>
      <c r="AU477" s="264" t="s">
        <v>76</v>
      </c>
      <c r="AV477" s="13" t="s">
        <v>138</v>
      </c>
      <c r="AW477" s="13" t="s">
        <v>33</v>
      </c>
      <c r="AX477" s="13" t="s">
        <v>76</v>
      </c>
      <c r="AY477" s="264" t="s">
        <v>137</v>
      </c>
    </row>
    <row r="478" s="1" customFormat="1" ht="89.25" customHeight="1">
      <c r="B478" s="46"/>
      <c r="C478" s="281" t="s">
        <v>506</v>
      </c>
      <c r="D478" s="281" t="s">
        <v>368</v>
      </c>
      <c r="E478" s="282" t="s">
        <v>507</v>
      </c>
      <c r="F478" s="283" t="s">
        <v>508</v>
      </c>
      <c r="G478" s="284" t="s">
        <v>404</v>
      </c>
      <c r="H478" s="285">
        <v>14.186</v>
      </c>
      <c r="I478" s="286"/>
      <c r="J478" s="287">
        <f>ROUND(I478*H478,2)</f>
        <v>0</v>
      </c>
      <c r="K478" s="283" t="s">
        <v>135</v>
      </c>
      <c r="L478" s="72"/>
      <c r="M478" s="288" t="s">
        <v>21</v>
      </c>
      <c r="N478" s="289" t="s">
        <v>40</v>
      </c>
      <c r="O478" s="47"/>
      <c r="P478" s="229">
        <f>O478*H478</f>
        <v>0</v>
      </c>
      <c r="Q478" s="229">
        <v>0</v>
      </c>
      <c r="R478" s="229">
        <f>Q478*H478</f>
        <v>0</v>
      </c>
      <c r="S478" s="229">
        <v>0</v>
      </c>
      <c r="T478" s="230">
        <f>S478*H478</f>
        <v>0</v>
      </c>
      <c r="AR478" s="24" t="s">
        <v>138</v>
      </c>
      <c r="AT478" s="24" t="s">
        <v>368</v>
      </c>
      <c r="AU478" s="24" t="s">
        <v>76</v>
      </c>
      <c r="AY478" s="24" t="s">
        <v>137</v>
      </c>
      <c r="BE478" s="231">
        <f>IF(N478="základní",J478,0)</f>
        <v>0</v>
      </c>
      <c r="BF478" s="231">
        <f>IF(N478="snížená",J478,0)</f>
        <v>0</v>
      </c>
      <c r="BG478" s="231">
        <f>IF(N478="zákl. přenesená",J478,0)</f>
        <v>0</v>
      </c>
      <c r="BH478" s="231">
        <f>IF(N478="sníž. přenesená",J478,0)</f>
        <v>0</v>
      </c>
      <c r="BI478" s="231">
        <f>IF(N478="nulová",J478,0)</f>
        <v>0</v>
      </c>
      <c r="BJ478" s="24" t="s">
        <v>76</v>
      </c>
      <c r="BK478" s="231">
        <f>ROUND(I478*H478,2)</f>
        <v>0</v>
      </c>
      <c r="BL478" s="24" t="s">
        <v>138</v>
      </c>
      <c r="BM478" s="24" t="s">
        <v>509</v>
      </c>
    </row>
    <row r="479" s="12" customFormat="1">
      <c r="B479" s="244"/>
      <c r="C479" s="245"/>
      <c r="D479" s="234" t="s">
        <v>140</v>
      </c>
      <c r="E479" s="246" t="s">
        <v>21</v>
      </c>
      <c r="F479" s="247" t="s">
        <v>141</v>
      </c>
      <c r="G479" s="245"/>
      <c r="H479" s="246" t="s">
        <v>21</v>
      </c>
      <c r="I479" s="248"/>
      <c r="J479" s="245"/>
      <c r="K479" s="245"/>
      <c r="L479" s="249"/>
      <c r="M479" s="250"/>
      <c r="N479" s="251"/>
      <c r="O479" s="251"/>
      <c r="P479" s="251"/>
      <c r="Q479" s="251"/>
      <c r="R479" s="251"/>
      <c r="S479" s="251"/>
      <c r="T479" s="252"/>
      <c r="AT479" s="253" t="s">
        <v>140</v>
      </c>
      <c r="AU479" s="253" t="s">
        <v>76</v>
      </c>
      <c r="AV479" s="12" t="s">
        <v>76</v>
      </c>
      <c r="AW479" s="12" t="s">
        <v>33</v>
      </c>
      <c r="AX479" s="12" t="s">
        <v>69</v>
      </c>
      <c r="AY479" s="253" t="s">
        <v>137</v>
      </c>
    </row>
    <row r="480" s="11" customFormat="1">
      <c r="B480" s="232"/>
      <c r="C480" s="233"/>
      <c r="D480" s="234" t="s">
        <v>140</v>
      </c>
      <c r="E480" s="235" t="s">
        <v>21</v>
      </c>
      <c r="F480" s="236" t="s">
        <v>426</v>
      </c>
      <c r="G480" s="233"/>
      <c r="H480" s="237">
        <v>3.1989999999999998</v>
      </c>
      <c r="I480" s="238"/>
      <c r="J480" s="233"/>
      <c r="K480" s="233"/>
      <c r="L480" s="239"/>
      <c r="M480" s="240"/>
      <c r="N480" s="241"/>
      <c r="O480" s="241"/>
      <c r="P480" s="241"/>
      <c r="Q480" s="241"/>
      <c r="R480" s="241"/>
      <c r="S480" s="241"/>
      <c r="T480" s="242"/>
      <c r="AT480" s="243" t="s">
        <v>140</v>
      </c>
      <c r="AU480" s="243" t="s">
        <v>76</v>
      </c>
      <c r="AV480" s="11" t="s">
        <v>78</v>
      </c>
      <c r="AW480" s="11" t="s">
        <v>33</v>
      </c>
      <c r="AX480" s="11" t="s">
        <v>69</v>
      </c>
      <c r="AY480" s="243" t="s">
        <v>137</v>
      </c>
    </row>
    <row r="481" s="11" customFormat="1">
      <c r="B481" s="232"/>
      <c r="C481" s="233"/>
      <c r="D481" s="234" t="s">
        <v>140</v>
      </c>
      <c r="E481" s="235" t="s">
        <v>21</v>
      </c>
      <c r="F481" s="236" t="s">
        <v>427</v>
      </c>
      <c r="G481" s="233"/>
      <c r="H481" s="237">
        <v>3.9590000000000001</v>
      </c>
      <c r="I481" s="238"/>
      <c r="J481" s="233"/>
      <c r="K481" s="233"/>
      <c r="L481" s="239"/>
      <c r="M481" s="240"/>
      <c r="N481" s="241"/>
      <c r="O481" s="241"/>
      <c r="P481" s="241"/>
      <c r="Q481" s="241"/>
      <c r="R481" s="241"/>
      <c r="S481" s="241"/>
      <c r="T481" s="242"/>
      <c r="AT481" s="243" t="s">
        <v>140</v>
      </c>
      <c r="AU481" s="243" t="s">
        <v>76</v>
      </c>
      <c r="AV481" s="11" t="s">
        <v>78</v>
      </c>
      <c r="AW481" s="11" t="s">
        <v>33</v>
      </c>
      <c r="AX481" s="11" t="s">
        <v>69</v>
      </c>
      <c r="AY481" s="243" t="s">
        <v>137</v>
      </c>
    </row>
    <row r="482" s="12" customFormat="1">
      <c r="B482" s="244"/>
      <c r="C482" s="245"/>
      <c r="D482" s="234" t="s">
        <v>140</v>
      </c>
      <c r="E482" s="246" t="s">
        <v>21</v>
      </c>
      <c r="F482" s="247" t="s">
        <v>146</v>
      </c>
      <c r="G482" s="245"/>
      <c r="H482" s="246" t="s">
        <v>21</v>
      </c>
      <c r="I482" s="248"/>
      <c r="J482" s="245"/>
      <c r="K482" s="245"/>
      <c r="L482" s="249"/>
      <c r="M482" s="250"/>
      <c r="N482" s="251"/>
      <c r="O482" s="251"/>
      <c r="P482" s="251"/>
      <c r="Q482" s="251"/>
      <c r="R482" s="251"/>
      <c r="S482" s="251"/>
      <c r="T482" s="252"/>
      <c r="AT482" s="253" t="s">
        <v>140</v>
      </c>
      <c r="AU482" s="253" t="s">
        <v>76</v>
      </c>
      <c r="AV482" s="12" t="s">
        <v>76</v>
      </c>
      <c r="AW482" s="12" t="s">
        <v>33</v>
      </c>
      <c r="AX482" s="12" t="s">
        <v>69</v>
      </c>
      <c r="AY482" s="253" t="s">
        <v>137</v>
      </c>
    </row>
    <row r="483" s="11" customFormat="1">
      <c r="B483" s="232"/>
      <c r="C483" s="233"/>
      <c r="D483" s="234" t="s">
        <v>140</v>
      </c>
      <c r="E483" s="235" t="s">
        <v>21</v>
      </c>
      <c r="F483" s="236" t="s">
        <v>428</v>
      </c>
      <c r="G483" s="233"/>
      <c r="H483" s="237">
        <v>3.1120000000000001</v>
      </c>
      <c r="I483" s="238"/>
      <c r="J483" s="233"/>
      <c r="K483" s="233"/>
      <c r="L483" s="239"/>
      <c r="M483" s="240"/>
      <c r="N483" s="241"/>
      <c r="O483" s="241"/>
      <c r="P483" s="241"/>
      <c r="Q483" s="241"/>
      <c r="R483" s="241"/>
      <c r="S483" s="241"/>
      <c r="T483" s="242"/>
      <c r="AT483" s="243" t="s">
        <v>140</v>
      </c>
      <c r="AU483" s="243" t="s">
        <v>76</v>
      </c>
      <c r="AV483" s="11" t="s">
        <v>78</v>
      </c>
      <c r="AW483" s="11" t="s">
        <v>33</v>
      </c>
      <c r="AX483" s="11" t="s">
        <v>69</v>
      </c>
      <c r="AY483" s="243" t="s">
        <v>137</v>
      </c>
    </row>
    <row r="484" s="11" customFormat="1">
      <c r="B484" s="232"/>
      <c r="C484" s="233"/>
      <c r="D484" s="234" t="s">
        <v>140</v>
      </c>
      <c r="E484" s="235" t="s">
        <v>21</v>
      </c>
      <c r="F484" s="236" t="s">
        <v>429</v>
      </c>
      <c r="G484" s="233"/>
      <c r="H484" s="237">
        <v>3.9159999999999999</v>
      </c>
      <c r="I484" s="238"/>
      <c r="J484" s="233"/>
      <c r="K484" s="233"/>
      <c r="L484" s="239"/>
      <c r="M484" s="240"/>
      <c r="N484" s="241"/>
      <c r="O484" s="241"/>
      <c r="P484" s="241"/>
      <c r="Q484" s="241"/>
      <c r="R484" s="241"/>
      <c r="S484" s="241"/>
      <c r="T484" s="242"/>
      <c r="AT484" s="243" t="s">
        <v>140</v>
      </c>
      <c r="AU484" s="243" t="s">
        <v>76</v>
      </c>
      <c r="AV484" s="11" t="s">
        <v>78</v>
      </c>
      <c r="AW484" s="11" t="s">
        <v>33</v>
      </c>
      <c r="AX484" s="11" t="s">
        <v>69</v>
      </c>
      <c r="AY484" s="243" t="s">
        <v>137</v>
      </c>
    </row>
    <row r="485" s="13" customFormat="1">
      <c r="B485" s="254"/>
      <c r="C485" s="255"/>
      <c r="D485" s="234" t="s">
        <v>140</v>
      </c>
      <c r="E485" s="256" t="s">
        <v>21</v>
      </c>
      <c r="F485" s="257" t="s">
        <v>151</v>
      </c>
      <c r="G485" s="255"/>
      <c r="H485" s="258">
        <v>14.186</v>
      </c>
      <c r="I485" s="259"/>
      <c r="J485" s="255"/>
      <c r="K485" s="255"/>
      <c r="L485" s="260"/>
      <c r="M485" s="261"/>
      <c r="N485" s="262"/>
      <c r="O485" s="262"/>
      <c r="P485" s="262"/>
      <c r="Q485" s="262"/>
      <c r="R485" s="262"/>
      <c r="S485" s="262"/>
      <c r="T485" s="263"/>
      <c r="AT485" s="264" t="s">
        <v>140</v>
      </c>
      <c r="AU485" s="264" t="s">
        <v>76</v>
      </c>
      <c r="AV485" s="13" t="s">
        <v>138</v>
      </c>
      <c r="AW485" s="13" t="s">
        <v>33</v>
      </c>
      <c r="AX485" s="13" t="s">
        <v>76</v>
      </c>
      <c r="AY485" s="264" t="s">
        <v>137</v>
      </c>
    </row>
    <row r="486" s="1" customFormat="1" ht="89.25" customHeight="1">
      <c r="B486" s="46"/>
      <c r="C486" s="281" t="s">
        <v>510</v>
      </c>
      <c r="D486" s="281" t="s">
        <v>368</v>
      </c>
      <c r="E486" s="282" t="s">
        <v>511</v>
      </c>
      <c r="F486" s="283" t="s">
        <v>512</v>
      </c>
      <c r="G486" s="284" t="s">
        <v>404</v>
      </c>
      <c r="H486" s="285">
        <v>14.186</v>
      </c>
      <c r="I486" s="286"/>
      <c r="J486" s="287">
        <f>ROUND(I486*H486,2)</f>
        <v>0</v>
      </c>
      <c r="K486" s="283" t="s">
        <v>135</v>
      </c>
      <c r="L486" s="72"/>
      <c r="M486" s="288" t="s">
        <v>21</v>
      </c>
      <c r="N486" s="289" t="s">
        <v>40</v>
      </c>
      <c r="O486" s="47"/>
      <c r="P486" s="229">
        <f>O486*H486</f>
        <v>0</v>
      </c>
      <c r="Q486" s="229">
        <v>0</v>
      </c>
      <c r="R486" s="229">
        <f>Q486*H486</f>
        <v>0</v>
      </c>
      <c r="S486" s="229">
        <v>0</v>
      </c>
      <c r="T486" s="230">
        <f>S486*H486</f>
        <v>0</v>
      </c>
      <c r="AR486" s="24" t="s">
        <v>138</v>
      </c>
      <c r="AT486" s="24" t="s">
        <v>368</v>
      </c>
      <c r="AU486" s="24" t="s">
        <v>76</v>
      </c>
      <c r="AY486" s="24" t="s">
        <v>137</v>
      </c>
      <c r="BE486" s="231">
        <f>IF(N486="základní",J486,0)</f>
        <v>0</v>
      </c>
      <c r="BF486" s="231">
        <f>IF(N486="snížená",J486,0)</f>
        <v>0</v>
      </c>
      <c r="BG486" s="231">
        <f>IF(N486="zákl. přenesená",J486,0)</f>
        <v>0</v>
      </c>
      <c r="BH486" s="231">
        <f>IF(N486="sníž. přenesená",J486,0)</f>
        <v>0</v>
      </c>
      <c r="BI486" s="231">
        <f>IF(N486="nulová",J486,0)</f>
        <v>0</v>
      </c>
      <c r="BJ486" s="24" t="s">
        <v>76</v>
      </c>
      <c r="BK486" s="231">
        <f>ROUND(I486*H486,2)</f>
        <v>0</v>
      </c>
      <c r="BL486" s="24" t="s">
        <v>138</v>
      </c>
      <c r="BM486" s="24" t="s">
        <v>513</v>
      </c>
    </row>
    <row r="487" s="12" customFormat="1">
      <c r="B487" s="244"/>
      <c r="C487" s="245"/>
      <c r="D487" s="234" t="s">
        <v>140</v>
      </c>
      <c r="E487" s="246" t="s">
        <v>21</v>
      </c>
      <c r="F487" s="247" t="s">
        <v>141</v>
      </c>
      <c r="G487" s="245"/>
      <c r="H487" s="246" t="s">
        <v>21</v>
      </c>
      <c r="I487" s="248"/>
      <c r="J487" s="245"/>
      <c r="K487" s="245"/>
      <c r="L487" s="249"/>
      <c r="M487" s="250"/>
      <c r="N487" s="251"/>
      <c r="O487" s="251"/>
      <c r="P487" s="251"/>
      <c r="Q487" s="251"/>
      <c r="R487" s="251"/>
      <c r="S487" s="251"/>
      <c r="T487" s="252"/>
      <c r="AT487" s="253" t="s">
        <v>140</v>
      </c>
      <c r="AU487" s="253" t="s">
        <v>76</v>
      </c>
      <c r="AV487" s="12" t="s">
        <v>76</v>
      </c>
      <c r="AW487" s="12" t="s">
        <v>33</v>
      </c>
      <c r="AX487" s="12" t="s">
        <v>69</v>
      </c>
      <c r="AY487" s="253" t="s">
        <v>137</v>
      </c>
    </row>
    <row r="488" s="11" customFormat="1">
      <c r="B488" s="232"/>
      <c r="C488" s="233"/>
      <c r="D488" s="234" t="s">
        <v>140</v>
      </c>
      <c r="E488" s="235" t="s">
        <v>21</v>
      </c>
      <c r="F488" s="236" t="s">
        <v>426</v>
      </c>
      <c r="G488" s="233"/>
      <c r="H488" s="237">
        <v>3.1989999999999998</v>
      </c>
      <c r="I488" s="238"/>
      <c r="J488" s="233"/>
      <c r="K488" s="233"/>
      <c r="L488" s="239"/>
      <c r="M488" s="240"/>
      <c r="N488" s="241"/>
      <c r="O488" s="241"/>
      <c r="P488" s="241"/>
      <c r="Q488" s="241"/>
      <c r="R488" s="241"/>
      <c r="S488" s="241"/>
      <c r="T488" s="242"/>
      <c r="AT488" s="243" t="s">
        <v>140</v>
      </c>
      <c r="AU488" s="243" t="s">
        <v>76</v>
      </c>
      <c r="AV488" s="11" t="s">
        <v>78</v>
      </c>
      <c r="AW488" s="11" t="s">
        <v>33</v>
      </c>
      <c r="AX488" s="11" t="s">
        <v>69</v>
      </c>
      <c r="AY488" s="243" t="s">
        <v>137</v>
      </c>
    </row>
    <row r="489" s="11" customFormat="1">
      <c r="B489" s="232"/>
      <c r="C489" s="233"/>
      <c r="D489" s="234" t="s">
        <v>140</v>
      </c>
      <c r="E489" s="235" t="s">
        <v>21</v>
      </c>
      <c r="F489" s="236" t="s">
        <v>427</v>
      </c>
      <c r="G489" s="233"/>
      <c r="H489" s="237">
        <v>3.9590000000000001</v>
      </c>
      <c r="I489" s="238"/>
      <c r="J489" s="233"/>
      <c r="K489" s="233"/>
      <c r="L489" s="239"/>
      <c r="M489" s="240"/>
      <c r="N489" s="241"/>
      <c r="O489" s="241"/>
      <c r="P489" s="241"/>
      <c r="Q489" s="241"/>
      <c r="R489" s="241"/>
      <c r="S489" s="241"/>
      <c r="T489" s="242"/>
      <c r="AT489" s="243" t="s">
        <v>140</v>
      </c>
      <c r="AU489" s="243" t="s">
        <v>76</v>
      </c>
      <c r="AV489" s="11" t="s">
        <v>78</v>
      </c>
      <c r="AW489" s="11" t="s">
        <v>33</v>
      </c>
      <c r="AX489" s="11" t="s">
        <v>69</v>
      </c>
      <c r="AY489" s="243" t="s">
        <v>137</v>
      </c>
    </row>
    <row r="490" s="12" customFormat="1">
      <c r="B490" s="244"/>
      <c r="C490" s="245"/>
      <c r="D490" s="234" t="s">
        <v>140</v>
      </c>
      <c r="E490" s="246" t="s">
        <v>21</v>
      </c>
      <c r="F490" s="247" t="s">
        <v>146</v>
      </c>
      <c r="G490" s="245"/>
      <c r="H490" s="246" t="s">
        <v>21</v>
      </c>
      <c r="I490" s="248"/>
      <c r="J490" s="245"/>
      <c r="K490" s="245"/>
      <c r="L490" s="249"/>
      <c r="M490" s="250"/>
      <c r="N490" s="251"/>
      <c r="O490" s="251"/>
      <c r="P490" s="251"/>
      <c r="Q490" s="251"/>
      <c r="R490" s="251"/>
      <c r="S490" s="251"/>
      <c r="T490" s="252"/>
      <c r="AT490" s="253" t="s">
        <v>140</v>
      </c>
      <c r="AU490" s="253" t="s">
        <v>76</v>
      </c>
      <c r="AV490" s="12" t="s">
        <v>76</v>
      </c>
      <c r="AW490" s="12" t="s">
        <v>33</v>
      </c>
      <c r="AX490" s="12" t="s">
        <v>69</v>
      </c>
      <c r="AY490" s="253" t="s">
        <v>137</v>
      </c>
    </row>
    <row r="491" s="11" customFormat="1">
      <c r="B491" s="232"/>
      <c r="C491" s="233"/>
      <c r="D491" s="234" t="s">
        <v>140</v>
      </c>
      <c r="E491" s="235" t="s">
        <v>21</v>
      </c>
      <c r="F491" s="236" t="s">
        <v>428</v>
      </c>
      <c r="G491" s="233"/>
      <c r="H491" s="237">
        <v>3.1120000000000001</v>
      </c>
      <c r="I491" s="238"/>
      <c r="J491" s="233"/>
      <c r="K491" s="233"/>
      <c r="L491" s="239"/>
      <c r="M491" s="240"/>
      <c r="N491" s="241"/>
      <c r="O491" s="241"/>
      <c r="P491" s="241"/>
      <c r="Q491" s="241"/>
      <c r="R491" s="241"/>
      <c r="S491" s="241"/>
      <c r="T491" s="242"/>
      <c r="AT491" s="243" t="s">
        <v>140</v>
      </c>
      <c r="AU491" s="243" t="s">
        <v>76</v>
      </c>
      <c r="AV491" s="11" t="s">
        <v>78</v>
      </c>
      <c r="AW491" s="11" t="s">
        <v>33</v>
      </c>
      <c r="AX491" s="11" t="s">
        <v>69</v>
      </c>
      <c r="AY491" s="243" t="s">
        <v>137</v>
      </c>
    </row>
    <row r="492" s="11" customFormat="1">
      <c r="B492" s="232"/>
      <c r="C492" s="233"/>
      <c r="D492" s="234" t="s">
        <v>140</v>
      </c>
      <c r="E492" s="235" t="s">
        <v>21</v>
      </c>
      <c r="F492" s="236" t="s">
        <v>429</v>
      </c>
      <c r="G492" s="233"/>
      <c r="H492" s="237">
        <v>3.9159999999999999</v>
      </c>
      <c r="I492" s="238"/>
      <c r="J492" s="233"/>
      <c r="K492" s="233"/>
      <c r="L492" s="239"/>
      <c r="M492" s="240"/>
      <c r="N492" s="241"/>
      <c r="O492" s="241"/>
      <c r="P492" s="241"/>
      <c r="Q492" s="241"/>
      <c r="R492" s="241"/>
      <c r="S492" s="241"/>
      <c r="T492" s="242"/>
      <c r="AT492" s="243" t="s">
        <v>140</v>
      </c>
      <c r="AU492" s="243" t="s">
        <v>76</v>
      </c>
      <c r="AV492" s="11" t="s">
        <v>78</v>
      </c>
      <c r="AW492" s="11" t="s">
        <v>33</v>
      </c>
      <c r="AX492" s="11" t="s">
        <v>69</v>
      </c>
      <c r="AY492" s="243" t="s">
        <v>137</v>
      </c>
    </row>
    <row r="493" s="13" customFormat="1">
      <c r="B493" s="254"/>
      <c r="C493" s="255"/>
      <c r="D493" s="234" t="s">
        <v>140</v>
      </c>
      <c r="E493" s="256" t="s">
        <v>21</v>
      </c>
      <c r="F493" s="257" t="s">
        <v>151</v>
      </c>
      <c r="G493" s="255"/>
      <c r="H493" s="258">
        <v>14.186</v>
      </c>
      <c r="I493" s="259"/>
      <c r="J493" s="255"/>
      <c r="K493" s="255"/>
      <c r="L493" s="260"/>
      <c r="M493" s="261"/>
      <c r="N493" s="262"/>
      <c r="O493" s="262"/>
      <c r="P493" s="262"/>
      <c r="Q493" s="262"/>
      <c r="R493" s="262"/>
      <c r="S493" s="262"/>
      <c r="T493" s="263"/>
      <c r="AT493" s="264" t="s">
        <v>140</v>
      </c>
      <c r="AU493" s="264" t="s">
        <v>76</v>
      </c>
      <c r="AV493" s="13" t="s">
        <v>138</v>
      </c>
      <c r="AW493" s="13" t="s">
        <v>33</v>
      </c>
      <c r="AX493" s="13" t="s">
        <v>76</v>
      </c>
      <c r="AY493" s="264" t="s">
        <v>137</v>
      </c>
    </row>
    <row r="494" s="1" customFormat="1" ht="38.25" customHeight="1">
      <c r="B494" s="46"/>
      <c r="C494" s="281" t="s">
        <v>514</v>
      </c>
      <c r="D494" s="281" t="s">
        <v>368</v>
      </c>
      <c r="E494" s="282" t="s">
        <v>515</v>
      </c>
      <c r="F494" s="283" t="s">
        <v>516</v>
      </c>
      <c r="G494" s="284" t="s">
        <v>404</v>
      </c>
      <c r="H494" s="285">
        <v>14.186</v>
      </c>
      <c r="I494" s="286"/>
      <c r="J494" s="287">
        <f>ROUND(I494*H494,2)</f>
        <v>0</v>
      </c>
      <c r="K494" s="283" t="s">
        <v>135</v>
      </c>
      <c r="L494" s="72"/>
      <c r="M494" s="288" t="s">
        <v>21</v>
      </c>
      <c r="N494" s="289" t="s">
        <v>40</v>
      </c>
      <c r="O494" s="47"/>
      <c r="P494" s="229">
        <f>O494*H494</f>
        <v>0</v>
      </c>
      <c r="Q494" s="229">
        <v>0</v>
      </c>
      <c r="R494" s="229">
        <f>Q494*H494</f>
        <v>0</v>
      </c>
      <c r="S494" s="229">
        <v>0</v>
      </c>
      <c r="T494" s="230">
        <f>S494*H494</f>
        <v>0</v>
      </c>
      <c r="AR494" s="24" t="s">
        <v>138</v>
      </c>
      <c r="AT494" s="24" t="s">
        <v>368</v>
      </c>
      <c r="AU494" s="24" t="s">
        <v>76</v>
      </c>
      <c r="AY494" s="24" t="s">
        <v>137</v>
      </c>
      <c r="BE494" s="231">
        <f>IF(N494="základní",J494,0)</f>
        <v>0</v>
      </c>
      <c r="BF494" s="231">
        <f>IF(N494="snížená",J494,0)</f>
        <v>0</v>
      </c>
      <c r="BG494" s="231">
        <f>IF(N494="zákl. přenesená",J494,0)</f>
        <v>0</v>
      </c>
      <c r="BH494" s="231">
        <f>IF(N494="sníž. přenesená",J494,0)</f>
        <v>0</v>
      </c>
      <c r="BI494" s="231">
        <f>IF(N494="nulová",J494,0)</f>
        <v>0</v>
      </c>
      <c r="BJ494" s="24" t="s">
        <v>76</v>
      </c>
      <c r="BK494" s="231">
        <f>ROUND(I494*H494,2)</f>
        <v>0</v>
      </c>
      <c r="BL494" s="24" t="s">
        <v>138</v>
      </c>
      <c r="BM494" s="24" t="s">
        <v>517</v>
      </c>
    </row>
    <row r="495" s="12" customFormat="1">
      <c r="B495" s="244"/>
      <c r="C495" s="245"/>
      <c r="D495" s="234" t="s">
        <v>140</v>
      </c>
      <c r="E495" s="246" t="s">
        <v>21</v>
      </c>
      <c r="F495" s="247" t="s">
        <v>141</v>
      </c>
      <c r="G495" s="245"/>
      <c r="H495" s="246" t="s">
        <v>21</v>
      </c>
      <c r="I495" s="248"/>
      <c r="J495" s="245"/>
      <c r="K495" s="245"/>
      <c r="L495" s="249"/>
      <c r="M495" s="250"/>
      <c r="N495" s="251"/>
      <c r="O495" s="251"/>
      <c r="P495" s="251"/>
      <c r="Q495" s="251"/>
      <c r="R495" s="251"/>
      <c r="S495" s="251"/>
      <c r="T495" s="252"/>
      <c r="AT495" s="253" t="s">
        <v>140</v>
      </c>
      <c r="AU495" s="253" t="s">
        <v>76</v>
      </c>
      <c r="AV495" s="12" t="s">
        <v>76</v>
      </c>
      <c r="AW495" s="12" t="s">
        <v>33</v>
      </c>
      <c r="AX495" s="12" t="s">
        <v>69</v>
      </c>
      <c r="AY495" s="253" t="s">
        <v>137</v>
      </c>
    </row>
    <row r="496" s="11" customFormat="1">
      <c r="B496" s="232"/>
      <c r="C496" s="233"/>
      <c r="D496" s="234" t="s">
        <v>140</v>
      </c>
      <c r="E496" s="235" t="s">
        <v>21</v>
      </c>
      <c r="F496" s="236" t="s">
        <v>426</v>
      </c>
      <c r="G496" s="233"/>
      <c r="H496" s="237">
        <v>3.1989999999999998</v>
      </c>
      <c r="I496" s="238"/>
      <c r="J496" s="233"/>
      <c r="K496" s="233"/>
      <c r="L496" s="239"/>
      <c r="M496" s="240"/>
      <c r="N496" s="241"/>
      <c r="O496" s="241"/>
      <c r="P496" s="241"/>
      <c r="Q496" s="241"/>
      <c r="R496" s="241"/>
      <c r="S496" s="241"/>
      <c r="T496" s="242"/>
      <c r="AT496" s="243" t="s">
        <v>140</v>
      </c>
      <c r="AU496" s="243" t="s">
        <v>76</v>
      </c>
      <c r="AV496" s="11" t="s">
        <v>78</v>
      </c>
      <c r="AW496" s="11" t="s">
        <v>33</v>
      </c>
      <c r="AX496" s="11" t="s">
        <v>69</v>
      </c>
      <c r="AY496" s="243" t="s">
        <v>137</v>
      </c>
    </row>
    <row r="497" s="11" customFormat="1">
      <c r="B497" s="232"/>
      <c r="C497" s="233"/>
      <c r="D497" s="234" t="s">
        <v>140</v>
      </c>
      <c r="E497" s="235" t="s">
        <v>21</v>
      </c>
      <c r="F497" s="236" t="s">
        <v>427</v>
      </c>
      <c r="G497" s="233"/>
      <c r="H497" s="237">
        <v>3.9590000000000001</v>
      </c>
      <c r="I497" s="238"/>
      <c r="J497" s="233"/>
      <c r="K497" s="233"/>
      <c r="L497" s="239"/>
      <c r="M497" s="240"/>
      <c r="N497" s="241"/>
      <c r="O497" s="241"/>
      <c r="P497" s="241"/>
      <c r="Q497" s="241"/>
      <c r="R497" s="241"/>
      <c r="S497" s="241"/>
      <c r="T497" s="242"/>
      <c r="AT497" s="243" t="s">
        <v>140</v>
      </c>
      <c r="AU497" s="243" t="s">
        <v>76</v>
      </c>
      <c r="AV497" s="11" t="s">
        <v>78</v>
      </c>
      <c r="AW497" s="11" t="s">
        <v>33</v>
      </c>
      <c r="AX497" s="11" t="s">
        <v>69</v>
      </c>
      <c r="AY497" s="243" t="s">
        <v>137</v>
      </c>
    </row>
    <row r="498" s="12" customFormat="1">
      <c r="B498" s="244"/>
      <c r="C498" s="245"/>
      <c r="D498" s="234" t="s">
        <v>140</v>
      </c>
      <c r="E498" s="246" t="s">
        <v>21</v>
      </c>
      <c r="F498" s="247" t="s">
        <v>146</v>
      </c>
      <c r="G498" s="245"/>
      <c r="H498" s="246" t="s">
        <v>21</v>
      </c>
      <c r="I498" s="248"/>
      <c r="J498" s="245"/>
      <c r="K498" s="245"/>
      <c r="L498" s="249"/>
      <c r="M498" s="250"/>
      <c r="N498" s="251"/>
      <c r="O498" s="251"/>
      <c r="P498" s="251"/>
      <c r="Q498" s="251"/>
      <c r="R498" s="251"/>
      <c r="S498" s="251"/>
      <c r="T498" s="252"/>
      <c r="AT498" s="253" t="s">
        <v>140</v>
      </c>
      <c r="AU498" s="253" t="s">
        <v>76</v>
      </c>
      <c r="AV498" s="12" t="s">
        <v>76</v>
      </c>
      <c r="AW498" s="12" t="s">
        <v>33</v>
      </c>
      <c r="AX498" s="12" t="s">
        <v>69</v>
      </c>
      <c r="AY498" s="253" t="s">
        <v>137</v>
      </c>
    </row>
    <row r="499" s="11" customFormat="1">
      <c r="B499" s="232"/>
      <c r="C499" s="233"/>
      <c r="D499" s="234" t="s">
        <v>140</v>
      </c>
      <c r="E499" s="235" t="s">
        <v>21</v>
      </c>
      <c r="F499" s="236" t="s">
        <v>428</v>
      </c>
      <c r="G499" s="233"/>
      <c r="H499" s="237">
        <v>3.1120000000000001</v>
      </c>
      <c r="I499" s="238"/>
      <c r="J499" s="233"/>
      <c r="K499" s="233"/>
      <c r="L499" s="239"/>
      <c r="M499" s="240"/>
      <c r="N499" s="241"/>
      <c r="O499" s="241"/>
      <c r="P499" s="241"/>
      <c r="Q499" s="241"/>
      <c r="R499" s="241"/>
      <c r="S499" s="241"/>
      <c r="T499" s="242"/>
      <c r="AT499" s="243" t="s">
        <v>140</v>
      </c>
      <c r="AU499" s="243" t="s">
        <v>76</v>
      </c>
      <c r="AV499" s="11" t="s">
        <v>78</v>
      </c>
      <c r="AW499" s="11" t="s">
        <v>33</v>
      </c>
      <c r="AX499" s="11" t="s">
        <v>69</v>
      </c>
      <c r="AY499" s="243" t="s">
        <v>137</v>
      </c>
    </row>
    <row r="500" s="11" customFormat="1">
      <c r="B500" s="232"/>
      <c r="C500" s="233"/>
      <c r="D500" s="234" t="s">
        <v>140</v>
      </c>
      <c r="E500" s="235" t="s">
        <v>21</v>
      </c>
      <c r="F500" s="236" t="s">
        <v>429</v>
      </c>
      <c r="G500" s="233"/>
      <c r="H500" s="237">
        <v>3.9159999999999999</v>
      </c>
      <c r="I500" s="238"/>
      <c r="J500" s="233"/>
      <c r="K500" s="233"/>
      <c r="L500" s="239"/>
      <c r="M500" s="240"/>
      <c r="N500" s="241"/>
      <c r="O500" s="241"/>
      <c r="P500" s="241"/>
      <c r="Q500" s="241"/>
      <c r="R500" s="241"/>
      <c r="S500" s="241"/>
      <c r="T500" s="242"/>
      <c r="AT500" s="243" t="s">
        <v>140</v>
      </c>
      <c r="AU500" s="243" t="s">
        <v>76</v>
      </c>
      <c r="AV500" s="11" t="s">
        <v>78</v>
      </c>
      <c r="AW500" s="11" t="s">
        <v>33</v>
      </c>
      <c r="AX500" s="11" t="s">
        <v>69</v>
      </c>
      <c r="AY500" s="243" t="s">
        <v>137</v>
      </c>
    </row>
    <row r="501" s="13" customFormat="1">
      <c r="B501" s="254"/>
      <c r="C501" s="255"/>
      <c r="D501" s="234" t="s">
        <v>140</v>
      </c>
      <c r="E501" s="256" t="s">
        <v>21</v>
      </c>
      <c r="F501" s="257" t="s">
        <v>151</v>
      </c>
      <c r="G501" s="255"/>
      <c r="H501" s="258">
        <v>14.186</v>
      </c>
      <c r="I501" s="259"/>
      <c r="J501" s="255"/>
      <c r="K501" s="255"/>
      <c r="L501" s="260"/>
      <c r="M501" s="261"/>
      <c r="N501" s="262"/>
      <c r="O501" s="262"/>
      <c r="P501" s="262"/>
      <c r="Q501" s="262"/>
      <c r="R501" s="262"/>
      <c r="S501" s="262"/>
      <c r="T501" s="263"/>
      <c r="AT501" s="264" t="s">
        <v>140</v>
      </c>
      <c r="AU501" s="264" t="s">
        <v>76</v>
      </c>
      <c r="AV501" s="13" t="s">
        <v>138</v>
      </c>
      <c r="AW501" s="13" t="s">
        <v>33</v>
      </c>
      <c r="AX501" s="13" t="s">
        <v>76</v>
      </c>
      <c r="AY501" s="264" t="s">
        <v>137</v>
      </c>
    </row>
    <row r="502" s="1" customFormat="1" ht="38.25" customHeight="1">
      <c r="B502" s="46"/>
      <c r="C502" s="281" t="s">
        <v>518</v>
      </c>
      <c r="D502" s="281" t="s">
        <v>368</v>
      </c>
      <c r="E502" s="282" t="s">
        <v>519</v>
      </c>
      <c r="F502" s="283" t="s">
        <v>520</v>
      </c>
      <c r="G502" s="284" t="s">
        <v>404</v>
      </c>
      <c r="H502" s="285">
        <v>14.186</v>
      </c>
      <c r="I502" s="286"/>
      <c r="J502" s="287">
        <f>ROUND(I502*H502,2)</f>
        <v>0</v>
      </c>
      <c r="K502" s="283" t="s">
        <v>135</v>
      </c>
      <c r="L502" s="72"/>
      <c r="M502" s="288" t="s">
        <v>21</v>
      </c>
      <c r="N502" s="289" t="s">
        <v>40</v>
      </c>
      <c r="O502" s="47"/>
      <c r="P502" s="229">
        <f>O502*H502</f>
        <v>0</v>
      </c>
      <c r="Q502" s="229">
        <v>0</v>
      </c>
      <c r="R502" s="229">
        <f>Q502*H502</f>
        <v>0</v>
      </c>
      <c r="S502" s="229">
        <v>0</v>
      </c>
      <c r="T502" s="230">
        <f>S502*H502</f>
        <v>0</v>
      </c>
      <c r="AR502" s="24" t="s">
        <v>138</v>
      </c>
      <c r="AT502" s="24" t="s">
        <v>368</v>
      </c>
      <c r="AU502" s="24" t="s">
        <v>76</v>
      </c>
      <c r="AY502" s="24" t="s">
        <v>137</v>
      </c>
      <c r="BE502" s="231">
        <f>IF(N502="základní",J502,0)</f>
        <v>0</v>
      </c>
      <c r="BF502" s="231">
        <f>IF(N502="snížená",J502,0)</f>
        <v>0</v>
      </c>
      <c r="BG502" s="231">
        <f>IF(N502="zákl. přenesená",J502,0)</f>
        <v>0</v>
      </c>
      <c r="BH502" s="231">
        <f>IF(N502="sníž. přenesená",J502,0)</f>
        <v>0</v>
      </c>
      <c r="BI502" s="231">
        <f>IF(N502="nulová",J502,0)</f>
        <v>0</v>
      </c>
      <c r="BJ502" s="24" t="s">
        <v>76</v>
      </c>
      <c r="BK502" s="231">
        <f>ROUND(I502*H502,2)</f>
        <v>0</v>
      </c>
      <c r="BL502" s="24" t="s">
        <v>138</v>
      </c>
      <c r="BM502" s="24" t="s">
        <v>521</v>
      </c>
    </row>
    <row r="503" s="12" customFormat="1">
      <c r="B503" s="244"/>
      <c r="C503" s="245"/>
      <c r="D503" s="234" t="s">
        <v>140</v>
      </c>
      <c r="E503" s="246" t="s">
        <v>21</v>
      </c>
      <c r="F503" s="247" t="s">
        <v>141</v>
      </c>
      <c r="G503" s="245"/>
      <c r="H503" s="246" t="s">
        <v>21</v>
      </c>
      <c r="I503" s="248"/>
      <c r="J503" s="245"/>
      <c r="K503" s="245"/>
      <c r="L503" s="249"/>
      <c r="M503" s="250"/>
      <c r="N503" s="251"/>
      <c r="O503" s="251"/>
      <c r="P503" s="251"/>
      <c r="Q503" s="251"/>
      <c r="R503" s="251"/>
      <c r="S503" s="251"/>
      <c r="T503" s="252"/>
      <c r="AT503" s="253" t="s">
        <v>140</v>
      </c>
      <c r="AU503" s="253" t="s">
        <v>76</v>
      </c>
      <c r="AV503" s="12" t="s">
        <v>76</v>
      </c>
      <c r="AW503" s="12" t="s">
        <v>33</v>
      </c>
      <c r="AX503" s="12" t="s">
        <v>69</v>
      </c>
      <c r="AY503" s="253" t="s">
        <v>137</v>
      </c>
    </row>
    <row r="504" s="11" customFormat="1">
      <c r="B504" s="232"/>
      <c r="C504" s="233"/>
      <c r="D504" s="234" t="s">
        <v>140</v>
      </c>
      <c r="E504" s="235" t="s">
        <v>21</v>
      </c>
      <c r="F504" s="236" t="s">
        <v>426</v>
      </c>
      <c r="G504" s="233"/>
      <c r="H504" s="237">
        <v>3.1989999999999998</v>
      </c>
      <c r="I504" s="238"/>
      <c r="J504" s="233"/>
      <c r="K504" s="233"/>
      <c r="L504" s="239"/>
      <c r="M504" s="240"/>
      <c r="N504" s="241"/>
      <c r="O504" s="241"/>
      <c r="P504" s="241"/>
      <c r="Q504" s="241"/>
      <c r="R504" s="241"/>
      <c r="S504" s="241"/>
      <c r="T504" s="242"/>
      <c r="AT504" s="243" t="s">
        <v>140</v>
      </c>
      <c r="AU504" s="243" t="s">
        <v>76</v>
      </c>
      <c r="AV504" s="11" t="s">
        <v>78</v>
      </c>
      <c r="AW504" s="11" t="s">
        <v>33</v>
      </c>
      <c r="AX504" s="11" t="s">
        <v>69</v>
      </c>
      <c r="AY504" s="243" t="s">
        <v>137</v>
      </c>
    </row>
    <row r="505" s="11" customFormat="1">
      <c r="B505" s="232"/>
      <c r="C505" s="233"/>
      <c r="D505" s="234" t="s">
        <v>140</v>
      </c>
      <c r="E505" s="235" t="s">
        <v>21</v>
      </c>
      <c r="F505" s="236" t="s">
        <v>427</v>
      </c>
      <c r="G505" s="233"/>
      <c r="H505" s="237">
        <v>3.9590000000000001</v>
      </c>
      <c r="I505" s="238"/>
      <c r="J505" s="233"/>
      <c r="K505" s="233"/>
      <c r="L505" s="239"/>
      <c r="M505" s="240"/>
      <c r="N505" s="241"/>
      <c r="O505" s="241"/>
      <c r="P505" s="241"/>
      <c r="Q505" s="241"/>
      <c r="R505" s="241"/>
      <c r="S505" s="241"/>
      <c r="T505" s="242"/>
      <c r="AT505" s="243" t="s">
        <v>140</v>
      </c>
      <c r="AU505" s="243" t="s">
        <v>76</v>
      </c>
      <c r="AV505" s="11" t="s">
        <v>78</v>
      </c>
      <c r="AW505" s="11" t="s">
        <v>33</v>
      </c>
      <c r="AX505" s="11" t="s">
        <v>69</v>
      </c>
      <c r="AY505" s="243" t="s">
        <v>137</v>
      </c>
    </row>
    <row r="506" s="12" customFormat="1">
      <c r="B506" s="244"/>
      <c r="C506" s="245"/>
      <c r="D506" s="234" t="s">
        <v>140</v>
      </c>
      <c r="E506" s="246" t="s">
        <v>21</v>
      </c>
      <c r="F506" s="247" t="s">
        <v>146</v>
      </c>
      <c r="G506" s="245"/>
      <c r="H506" s="246" t="s">
        <v>21</v>
      </c>
      <c r="I506" s="248"/>
      <c r="J506" s="245"/>
      <c r="K506" s="245"/>
      <c r="L506" s="249"/>
      <c r="M506" s="250"/>
      <c r="N506" s="251"/>
      <c r="O506" s="251"/>
      <c r="P506" s="251"/>
      <c r="Q506" s="251"/>
      <c r="R506" s="251"/>
      <c r="S506" s="251"/>
      <c r="T506" s="252"/>
      <c r="AT506" s="253" t="s">
        <v>140</v>
      </c>
      <c r="AU506" s="253" t="s">
        <v>76</v>
      </c>
      <c r="AV506" s="12" t="s">
        <v>76</v>
      </c>
      <c r="AW506" s="12" t="s">
        <v>33</v>
      </c>
      <c r="AX506" s="12" t="s">
        <v>69</v>
      </c>
      <c r="AY506" s="253" t="s">
        <v>137</v>
      </c>
    </row>
    <row r="507" s="11" customFormat="1">
      <c r="B507" s="232"/>
      <c r="C507" s="233"/>
      <c r="D507" s="234" t="s">
        <v>140</v>
      </c>
      <c r="E507" s="235" t="s">
        <v>21</v>
      </c>
      <c r="F507" s="236" t="s">
        <v>428</v>
      </c>
      <c r="G507" s="233"/>
      <c r="H507" s="237">
        <v>3.1120000000000001</v>
      </c>
      <c r="I507" s="238"/>
      <c r="J507" s="233"/>
      <c r="K507" s="233"/>
      <c r="L507" s="239"/>
      <c r="M507" s="240"/>
      <c r="N507" s="241"/>
      <c r="O507" s="241"/>
      <c r="P507" s="241"/>
      <c r="Q507" s="241"/>
      <c r="R507" s="241"/>
      <c r="S507" s="241"/>
      <c r="T507" s="242"/>
      <c r="AT507" s="243" t="s">
        <v>140</v>
      </c>
      <c r="AU507" s="243" t="s">
        <v>76</v>
      </c>
      <c r="AV507" s="11" t="s">
        <v>78</v>
      </c>
      <c r="AW507" s="11" t="s">
        <v>33</v>
      </c>
      <c r="AX507" s="11" t="s">
        <v>69</v>
      </c>
      <c r="AY507" s="243" t="s">
        <v>137</v>
      </c>
    </row>
    <row r="508" s="11" customFormat="1">
      <c r="B508" s="232"/>
      <c r="C508" s="233"/>
      <c r="D508" s="234" t="s">
        <v>140</v>
      </c>
      <c r="E508" s="235" t="s">
        <v>21</v>
      </c>
      <c r="F508" s="236" t="s">
        <v>429</v>
      </c>
      <c r="G508" s="233"/>
      <c r="H508" s="237">
        <v>3.9159999999999999</v>
      </c>
      <c r="I508" s="238"/>
      <c r="J508" s="233"/>
      <c r="K508" s="233"/>
      <c r="L508" s="239"/>
      <c r="M508" s="240"/>
      <c r="N508" s="241"/>
      <c r="O508" s="241"/>
      <c r="P508" s="241"/>
      <c r="Q508" s="241"/>
      <c r="R508" s="241"/>
      <c r="S508" s="241"/>
      <c r="T508" s="242"/>
      <c r="AT508" s="243" t="s">
        <v>140</v>
      </c>
      <c r="AU508" s="243" t="s">
        <v>76</v>
      </c>
      <c r="AV508" s="11" t="s">
        <v>78</v>
      </c>
      <c r="AW508" s="11" t="s">
        <v>33</v>
      </c>
      <c r="AX508" s="11" t="s">
        <v>69</v>
      </c>
      <c r="AY508" s="243" t="s">
        <v>137</v>
      </c>
    </row>
    <row r="509" s="13" customFormat="1">
      <c r="B509" s="254"/>
      <c r="C509" s="255"/>
      <c r="D509" s="234" t="s">
        <v>140</v>
      </c>
      <c r="E509" s="256" t="s">
        <v>21</v>
      </c>
      <c r="F509" s="257" t="s">
        <v>151</v>
      </c>
      <c r="G509" s="255"/>
      <c r="H509" s="258">
        <v>14.186</v>
      </c>
      <c r="I509" s="259"/>
      <c r="J509" s="255"/>
      <c r="K509" s="255"/>
      <c r="L509" s="260"/>
      <c r="M509" s="261"/>
      <c r="N509" s="262"/>
      <c r="O509" s="262"/>
      <c r="P509" s="262"/>
      <c r="Q509" s="262"/>
      <c r="R509" s="262"/>
      <c r="S509" s="262"/>
      <c r="T509" s="263"/>
      <c r="AT509" s="264" t="s">
        <v>140</v>
      </c>
      <c r="AU509" s="264" t="s">
        <v>76</v>
      </c>
      <c r="AV509" s="13" t="s">
        <v>138</v>
      </c>
      <c r="AW509" s="13" t="s">
        <v>33</v>
      </c>
      <c r="AX509" s="13" t="s">
        <v>76</v>
      </c>
      <c r="AY509" s="264" t="s">
        <v>137</v>
      </c>
    </row>
    <row r="510" s="1" customFormat="1" ht="102" customHeight="1">
      <c r="B510" s="46"/>
      <c r="C510" s="281" t="s">
        <v>522</v>
      </c>
      <c r="D510" s="281" t="s">
        <v>368</v>
      </c>
      <c r="E510" s="282" t="s">
        <v>523</v>
      </c>
      <c r="F510" s="283" t="s">
        <v>524</v>
      </c>
      <c r="G510" s="284" t="s">
        <v>525</v>
      </c>
      <c r="H510" s="285">
        <v>238</v>
      </c>
      <c r="I510" s="286"/>
      <c r="J510" s="287">
        <f>ROUND(I510*H510,2)</f>
        <v>0</v>
      </c>
      <c r="K510" s="283" t="s">
        <v>135</v>
      </c>
      <c r="L510" s="72"/>
      <c r="M510" s="288" t="s">
        <v>21</v>
      </c>
      <c r="N510" s="289" t="s">
        <v>40</v>
      </c>
      <c r="O510" s="47"/>
      <c r="P510" s="229">
        <f>O510*H510</f>
        <v>0</v>
      </c>
      <c r="Q510" s="229">
        <v>0</v>
      </c>
      <c r="R510" s="229">
        <f>Q510*H510</f>
        <v>0</v>
      </c>
      <c r="S510" s="229">
        <v>0</v>
      </c>
      <c r="T510" s="230">
        <f>S510*H510</f>
        <v>0</v>
      </c>
      <c r="AR510" s="24" t="s">
        <v>138</v>
      </c>
      <c r="AT510" s="24" t="s">
        <v>368</v>
      </c>
      <c r="AU510" s="24" t="s">
        <v>76</v>
      </c>
      <c r="AY510" s="24" t="s">
        <v>137</v>
      </c>
      <c r="BE510" s="231">
        <f>IF(N510="základní",J510,0)</f>
        <v>0</v>
      </c>
      <c r="BF510" s="231">
        <f>IF(N510="snížená",J510,0)</f>
        <v>0</v>
      </c>
      <c r="BG510" s="231">
        <f>IF(N510="zákl. přenesená",J510,0)</f>
        <v>0</v>
      </c>
      <c r="BH510" s="231">
        <f>IF(N510="sníž. přenesená",J510,0)</f>
        <v>0</v>
      </c>
      <c r="BI510" s="231">
        <f>IF(N510="nulová",J510,0)</f>
        <v>0</v>
      </c>
      <c r="BJ510" s="24" t="s">
        <v>76</v>
      </c>
      <c r="BK510" s="231">
        <f>ROUND(I510*H510,2)</f>
        <v>0</v>
      </c>
      <c r="BL510" s="24" t="s">
        <v>138</v>
      </c>
      <c r="BM510" s="24" t="s">
        <v>526</v>
      </c>
    </row>
    <row r="511" s="12" customFormat="1">
      <c r="B511" s="244"/>
      <c r="C511" s="245"/>
      <c r="D511" s="234" t="s">
        <v>140</v>
      </c>
      <c r="E511" s="246" t="s">
        <v>21</v>
      </c>
      <c r="F511" s="247" t="s">
        <v>141</v>
      </c>
      <c r="G511" s="245"/>
      <c r="H511" s="246" t="s">
        <v>21</v>
      </c>
      <c r="I511" s="248"/>
      <c r="J511" s="245"/>
      <c r="K511" s="245"/>
      <c r="L511" s="249"/>
      <c r="M511" s="250"/>
      <c r="N511" s="251"/>
      <c r="O511" s="251"/>
      <c r="P511" s="251"/>
      <c r="Q511" s="251"/>
      <c r="R511" s="251"/>
      <c r="S511" s="251"/>
      <c r="T511" s="252"/>
      <c r="AT511" s="253" t="s">
        <v>140</v>
      </c>
      <c r="AU511" s="253" t="s">
        <v>76</v>
      </c>
      <c r="AV511" s="12" t="s">
        <v>76</v>
      </c>
      <c r="AW511" s="12" t="s">
        <v>33</v>
      </c>
      <c r="AX511" s="12" t="s">
        <v>69</v>
      </c>
      <c r="AY511" s="253" t="s">
        <v>137</v>
      </c>
    </row>
    <row r="512" s="11" customFormat="1">
      <c r="B512" s="232"/>
      <c r="C512" s="233"/>
      <c r="D512" s="234" t="s">
        <v>140</v>
      </c>
      <c r="E512" s="235" t="s">
        <v>21</v>
      </c>
      <c r="F512" s="236" t="s">
        <v>142</v>
      </c>
      <c r="G512" s="233"/>
      <c r="H512" s="237">
        <v>53.317</v>
      </c>
      <c r="I512" s="238"/>
      <c r="J512" s="233"/>
      <c r="K512" s="233"/>
      <c r="L512" s="239"/>
      <c r="M512" s="240"/>
      <c r="N512" s="241"/>
      <c r="O512" s="241"/>
      <c r="P512" s="241"/>
      <c r="Q512" s="241"/>
      <c r="R512" s="241"/>
      <c r="S512" s="241"/>
      <c r="T512" s="242"/>
      <c r="AT512" s="243" t="s">
        <v>140</v>
      </c>
      <c r="AU512" s="243" t="s">
        <v>76</v>
      </c>
      <c r="AV512" s="11" t="s">
        <v>78</v>
      </c>
      <c r="AW512" s="11" t="s">
        <v>33</v>
      </c>
      <c r="AX512" s="11" t="s">
        <v>69</v>
      </c>
      <c r="AY512" s="243" t="s">
        <v>137</v>
      </c>
    </row>
    <row r="513" s="11" customFormat="1">
      <c r="B513" s="232"/>
      <c r="C513" s="233"/>
      <c r="D513" s="234" t="s">
        <v>140</v>
      </c>
      <c r="E513" s="235" t="s">
        <v>21</v>
      </c>
      <c r="F513" s="236" t="s">
        <v>527</v>
      </c>
      <c r="G513" s="233"/>
      <c r="H513" s="237">
        <v>2.6829999999999998</v>
      </c>
      <c r="I513" s="238"/>
      <c r="J513" s="233"/>
      <c r="K513" s="233"/>
      <c r="L513" s="239"/>
      <c r="M513" s="240"/>
      <c r="N513" s="241"/>
      <c r="O513" s="241"/>
      <c r="P513" s="241"/>
      <c r="Q513" s="241"/>
      <c r="R513" s="241"/>
      <c r="S513" s="241"/>
      <c r="T513" s="242"/>
      <c r="AT513" s="243" t="s">
        <v>140</v>
      </c>
      <c r="AU513" s="243" t="s">
        <v>76</v>
      </c>
      <c r="AV513" s="11" t="s">
        <v>78</v>
      </c>
      <c r="AW513" s="11" t="s">
        <v>33</v>
      </c>
      <c r="AX513" s="11" t="s">
        <v>69</v>
      </c>
      <c r="AY513" s="243" t="s">
        <v>137</v>
      </c>
    </row>
    <row r="514" s="11" customFormat="1">
      <c r="B514" s="232"/>
      <c r="C514" s="233"/>
      <c r="D514" s="234" t="s">
        <v>140</v>
      </c>
      <c r="E514" s="235" t="s">
        <v>21</v>
      </c>
      <c r="F514" s="236" t="s">
        <v>144</v>
      </c>
      <c r="G514" s="233"/>
      <c r="H514" s="237">
        <v>65.983000000000004</v>
      </c>
      <c r="I514" s="238"/>
      <c r="J514" s="233"/>
      <c r="K514" s="233"/>
      <c r="L514" s="239"/>
      <c r="M514" s="240"/>
      <c r="N514" s="241"/>
      <c r="O514" s="241"/>
      <c r="P514" s="241"/>
      <c r="Q514" s="241"/>
      <c r="R514" s="241"/>
      <c r="S514" s="241"/>
      <c r="T514" s="242"/>
      <c r="AT514" s="243" t="s">
        <v>140</v>
      </c>
      <c r="AU514" s="243" t="s">
        <v>76</v>
      </c>
      <c r="AV514" s="11" t="s">
        <v>78</v>
      </c>
      <c r="AW514" s="11" t="s">
        <v>33</v>
      </c>
      <c r="AX514" s="11" t="s">
        <v>69</v>
      </c>
      <c r="AY514" s="243" t="s">
        <v>137</v>
      </c>
    </row>
    <row r="515" s="11" customFormat="1">
      <c r="B515" s="232"/>
      <c r="C515" s="233"/>
      <c r="D515" s="234" t="s">
        <v>140</v>
      </c>
      <c r="E515" s="235" t="s">
        <v>21</v>
      </c>
      <c r="F515" s="236" t="s">
        <v>528</v>
      </c>
      <c r="G515" s="233"/>
      <c r="H515" s="237">
        <v>2.0169999999999999</v>
      </c>
      <c r="I515" s="238"/>
      <c r="J515" s="233"/>
      <c r="K515" s="233"/>
      <c r="L515" s="239"/>
      <c r="M515" s="240"/>
      <c r="N515" s="241"/>
      <c r="O515" s="241"/>
      <c r="P515" s="241"/>
      <c r="Q515" s="241"/>
      <c r="R515" s="241"/>
      <c r="S515" s="241"/>
      <c r="T515" s="242"/>
      <c r="AT515" s="243" t="s">
        <v>140</v>
      </c>
      <c r="AU515" s="243" t="s">
        <v>76</v>
      </c>
      <c r="AV515" s="11" t="s">
        <v>78</v>
      </c>
      <c r="AW515" s="11" t="s">
        <v>33</v>
      </c>
      <c r="AX515" s="11" t="s">
        <v>69</v>
      </c>
      <c r="AY515" s="243" t="s">
        <v>137</v>
      </c>
    </row>
    <row r="516" s="12" customFormat="1">
      <c r="B516" s="244"/>
      <c r="C516" s="245"/>
      <c r="D516" s="234" t="s">
        <v>140</v>
      </c>
      <c r="E516" s="246" t="s">
        <v>21</v>
      </c>
      <c r="F516" s="247" t="s">
        <v>146</v>
      </c>
      <c r="G516" s="245"/>
      <c r="H516" s="246" t="s">
        <v>21</v>
      </c>
      <c r="I516" s="248"/>
      <c r="J516" s="245"/>
      <c r="K516" s="245"/>
      <c r="L516" s="249"/>
      <c r="M516" s="250"/>
      <c r="N516" s="251"/>
      <c r="O516" s="251"/>
      <c r="P516" s="251"/>
      <c r="Q516" s="251"/>
      <c r="R516" s="251"/>
      <c r="S516" s="251"/>
      <c r="T516" s="252"/>
      <c r="AT516" s="253" t="s">
        <v>140</v>
      </c>
      <c r="AU516" s="253" t="s">
        <v>76</v>
      </c>
      <c r="AV516" s="12" t="s">
        <v>76</v>
      </c>
      <c r="AW516" s="12" t="s">
        <v>33</v>
      </c>
      <c r="AX516" s="12" t="s">
        <v>69</v>
      </c>
      <c r="AY516" s="253" t="s">
        <v>137</v>
      </c>
    </row>
    <row r="517" s="11" customFormat="1">
      <c r="B517" s="232"/>
      <c r="C517" s="233"/>
      <c r="D517" s="234" t="s">
        <v>140</v>
      </c>
      <c r="E517" s="235" t="s">
        <v>21</v>
      </c>
      <c r="F517" s="236" t="s">
        <v>147</v>
      </c>
      <c r="G517" s="233"/>
      <c r="H517" s="237">
        <v>51.866999999999997</v>
      </c>
      <c r="I517" s="238"/>
      <c r="J517" s="233"/>
      <c r="K517" s="233"/>
      <c r="L517" s="239"/>
      <c r="M517" s="240"/>
      <c r="N517" s="241"/>
      <c r="O517" s="241"/>
      <c r="P517" s="241"/>
      <c r="Q517" s="241"/>
      <c r="R517" s="241"/>
      <c r="S517" s="241"/>
      <c r="T517" s="242"/>
      <c r="AT517" s="243" t="s">
        <v>140</v>
      </c>
      <c r="AU517" s="243" t="s">
        <v>76</v>
      </c>
      <c r="AV517" s="11" t="s">
        <v>78</v>
      </c>
      <c r="AW517" s="11" t="s">
        <v>33</v>
      </c>
      <c r="AX517" s="11" t="s">
        <v>69</v>
      </c>
      <c r="AY517" s="243" t="s">
        <v>137</v>
      </c>
    </row>
    <row r="518" s="11" customFormat="1">
      <c r="B518" s="232"/>
      <c r="C518" s="233"/>
      <c r="D518" s="234" t="s">
        <v>140</v>
      </c>
      <c r="E518" s="235" t="s">
        <v>21</v>
      </c>
      <c r="F518" s="236" t="s">
        <v>529</v>
      </c>
      <c r="G518" s="233"/>
      <c r="H518" s="237">
        <v>2.133</v>
      </c>
      <c r="I518" s="238"/>
      <c r="J518" s="233"/>
      <c r="K518" s="233"/>
      <c r="L518" s="239"/>
      <c r="M518" s="240"/>
      <c r="N518" s="241"/>
      <c r="O518" s="241"/>
      <c r="P518" s="241"/>
      <c r="Q518" s="241"/>
      <c r="R518" s="241"/>
      <c r="S518" s="241"/>
      <c r="T518" s="242"/>
      <c r="AT518" s="243" t="s">
        <v>140</v>
      </c>
      <c r="AU518" s="243" t="s">
        <v>76</v>
      </c>
      <c r="AV518" s="11" t="s">
        <v>78</v>
      </c>
      <c r="AW518" s="11" t="s">
        <v>33</v>
      </c>
      <c r="AX518" s="11" t="s">
        <v>69</v>
      </c>
      <c r="AY518" s="243" t="s">
        <v>137</v>
      </c>
    </row>
    <row r="519" s="11" customFormat="1">
      <c r="B519" s="232"/>
      <c r="C519" s="233"/>
      <c r="D519" s="234" t="s">
        <v>140</v>
      </c>
      <c r="E519" s="235" t="s">
        <v>21</v>
      </c>
      <c r="F519" s="236" t="s">
        <v>149</v>
      </c>
      <c r="G519" s="233"/>
      <c r="H519" s="237">
        <v>65.266999999999996</v>
      </c>
      <c r="I519" s="238"/>
      <c r="J519" s="233"/>
      <c r="K519" s="233"/>
      <c r="L519" s="239"/>
      <c r="M519" s="240"/>
      <c r="N519" s="241"/>
      <c r="O519" s="241"/>
      <c r="P519" s="241"/>
      <c r="Q519" s="241"/>
      <c r="R519" s="241"/>
      <c r="S519" s="241"/>
      <c r="T519" s="242"/>
      <c r="AT519" s="243" t="s">
        <v>140</v>
      </c>
      <c r="AU519" s="243" t="s">
        <v>76</v>
      </c>
      <c r="AV519" s="11" t="s">
        <v>78</v>
      </c>
      <c r="AW519" s="11" t="s">
        <v>33</v>
      </c>
      <c r="AX519" s="11" t="s">
        <v>69</v>
      </c>
      <c r="AY519" s="243" t="s">
        <v>137</v>
      </c>
    </row>
    <row r="520" s="11" customFormat="1">
      <c r="B520" s="232"/>
      <c r="C520" s="233"/>
      <c r="D520" s="234" t="s">
        <v>140</v>
      </c>
      <c r="E520" s="235" t="s">
        <v>21</v>
      </c>
      <c r="F520" s="236" t="s">
        <v>530</v>
      </c>
      <c r="G520" s="233"/>
      <c r="H520" s="237">
        <v>2.7330000000000001</v>
      </c>
      <c r="I520" s="238"/>
      <c r="J520" s="233"/>
      <c r="K520" s="233"/>
      <c r="L520" s="239"/>
      <c r="M520" s="240"/>
      <c r="N520" s="241"/>
      <c r="O520" s="241"/>
      <c r="P520" s="241"/>
      <c r="Q520" s="241"/>
      <c r="R520" s="241"/>
      <c r="S520" s="241"/>
      <c r="T520" s="242"/>
      <c r="AT520" s="243" t="s">
        <v>140</v>
      </c>
      <c r="AU520" s="243" t="s">
        <v>76</v>
      </c>
      <c r="AV520" s="11" t="s">
        <v>78</v>
      </c>
      <c r="AW520" s="11" t="s">
        <v>33</v>
      </c>
      <c r="AX520" s="11" t="s">
        <v>69</v>
      </c>
      <c r="AY520" s="243" t="s">
        <v>137</v>
      </c>
    </row>
    <row r="521" s="12" customFormat="1">
      <c r="B521" s="244"/>
      <c r="C521" s="245"/>
      <c r="D521" s="234" t="s">
        <v>140</v>
      </c>
      <c r="E521" s="246" t="s">
        <v>21</v>
      </c>
      <c r="F521" s="247" t="s">
        <v>531</v>
      </c>
      <c r="G521" s="245"/>
      <c r="H521" s="246" t="s">
        <v>21</v>
      </c>
      <c r="I521" s="248"/>
      <c r="J521" s="245"/>
      <c r="K521" s="245"/>
      <c r="L521" s="249"/>
      <c r="M521" s="250"/>
      <c r="N521" s="251"/>
      <c r="O521" s="251"/>
      <c r="P521" s="251"/>
      <c r="Q521" s="251"/>
      <c r="R521" s="251"/>
      <c r="S521" s="251"/>
      <c r="T521" s="252"/>
      <c r="AT521" s="253" t="s">
        <v>140</v>
      </c>
      <c r="AU521" s="253" t="s">
        <v>76</v>
      </c>
      <c r="AV521" s="12" t="s">
        <v>76</v>
      </c>
      <c r="AW521" s="12" t="s">
        <v>33</v>
      </c>
      <c r="AX521" s="12" t="s">
        <v>69</v>
      </c>
      <c r="AY521" s="253" t="s">
        <v>137</v>
      </c>
    </row>
    <row r="522" s="11" customFormat="1">
      <c r="B522" s="232"/>
      <c r="C522" s="233"/>
      <c r="D522" s="234" t="s">
        <v>140</v>
      </c>
      <c r="E522" s="235" t="s">
        <v>21</v>
      </c>
      <c r="F522" s="236" t="s">
        <v>532</v>
      </c>
      <c r="G522" s="233"/>
      <c r="H522" s="237">
        <v>-8</v>
      </c>
      <c r="I522" s="238"/>
      <c r="J522" s="233"/>
      <c r="K522" s="233"/>
      <c r="L522" s="239"/>
      <c r="M522" s="240"/>
      <c r="N522" s="241"/>
      <c r="O522" s="241"/>
      <c r="P522" s="241"/>
      <c r="Q522" s="241"/>
      <c r="R522" s="241"/>
      <c r="S522" s="241"/>
      <c r="T522" s="242"/>
      <c r="AT522" s="243" t="s">
        <v>140</v>
      </c>
      <c r="AU522" s="243" t="s">
        <v>76</v>
      </c>
      <c r="AV522" s="11" t="s">
        <v>78</v>
      </c>
      <c r="AW522" s="11" t="s">
        <v>33</v>
      </c>
      <c r="AX522" s="11" t="s">
        <v>69</v>
      </c>
      <c r="AY522" s="243" t="s">
        <v>137</v>
      </c>
    </row>
    <row r="523" s="13" customFormat="1">
      <c r="B523" s="254"/>
      <c r="C523" s="255"/>
      <c r="D523" s="234" t="s">
        <v>140</v>
      </c>
      <c r="E523" s="256" t="s">
        <v>21</v>
      </c>
      <c r="F523" s="257" t="s">
        <v>151</v>
      </c>
      <c r="G523" s="255"/>
      <c r="H523" s="258">
        <v>238</v>
      </c>
      <c r="I523" s="259"/>
      <c r="J523" s="255"/>
      <c r="K523" s="255"/>
      <c r="L523" s="260"/>
      <c r="M523" s="261"/>
      <c r="N523" s="262"/>
      <c r="O523" s="262"/>
      <c r="P523" s="262"/>
      <c r="Q523" s="262"/>
      <c r="R523" s="262"/>
      <c r="S523" s="262"/>
      <c r="T523" s="263"/>
      <c r="AT523" s="264" t="s">
        <v>140</v>
      </c>
      <c r="AU523" s="264" t="s">
        <v>76</v>
      </c>
      <c r="AV523" s="13" t="s">
        <v>138</v>
      </c>
      <c r="AW523" s="13" t="s">
        <v>33</v>
      </c>
      <c r="AX523" s="13" t="s">
        <v>76</v>
      </c>
      <c r="AY523" s="264" t="s">
        <v>137</v>
      </c>
    </row>
    <row r="524" s="1" customFormat="1" ht="76.5" customHeight="1">
      <c r="B524" s="46"/>
      <c r="C524" s="281" t="s">
        <v>533</v>
      </c>
      <c r="D524" s="281" t="s">
        <v>368</v>
      </c>
      <c r="E524" s="282" t="s">
        <v>534</v>
      </c>
      <c r="F524" s="283" t="s">
        <v>535</v>
      </c>
      <c r="G524" s="284" t="s">
        <v>525</v>
      </c>
      <c r="H524" s="285">
        <v>92</v>
      </c>
      <c r="I524" s="286"/>
      <c r="J524" s="287">
        <f>ROUND(I524*H524,2)</f>
        <v>0</v>
      </c>
      <c r="K524" s="283" t="s">
        <v>135</v>
      </c>
      <c r="L524" s="72"/>
      <c r="M524" s="288" t="s">
        <v>21</v>
      </c>
      <c r="N524" s="289" t="s">
        <v>40</v>
      </c>
      <c r="O524" s="47"/>
      <c r="P524" s="229">
        <f>O524*H524</f>
        <v>0</v>
      </c>
      <c r="Q524" s="229">
        <v>0</v>
      </c>
      <c r="R524" s="229">
        <f>Q524*H524</f>
        <v>0</v>
      </c>
      <c r="S524" s="229">
        <v>0</v>
      </c>
      <c r="T524" s="230">
        <f>S524*H524</f>
        <v>0</v>
      </c>
      <c r="AR524" s="24" t="s">
        <v>138</v>
      </c>
      <c r="AT524" s="24" t="s">
        <v>368</v>
      </c>
      <c r="AU524" s="24" t="s">
        <v>76</v>
      </c>
      <c r="AY524" s="24" t="s">
        <v>137</v>
      </c>
      <c r="BE524" s="231">
        <f>IF(N524="základní",J524,0)</f>
        <v>0</v>
      </c>
      <c r="BF524" s="231">
        <f>IF(N524="snížená",J524,0)</f>
        <v>0</v>
      </c>
      <c r="BG524" s="231">
        <f>IF(N524="zákl. přenesená",J524,0)</f>
        <v>0</v>
      </c>
      <c r="BH524" s="231">
        <f>IF(N524="sníž. přenesená",J524,0)</f>
        <v>0</v>
      </c>
      <c r="BI524" s="231">
        <f>IF(N524="nulová",J524,0)</f>
        <v>0</v>
      </c>
      <c r="BJ524" s="24" t="s">
        <v>76</v>
      </c>
      <c r="BK524" s="231">
        <f>ROUND(I524*H524,2)</f>
        <v>0</v>
      </c>
      <c r="BL524" s="24" t="s">
        <v>138</v>
      </c>
      <c r="BM524" s="24" t="s">
        <v>536</v>
      </c>
    </row>
    <row r="525" s="12" customFormat="1">
      <c r="B525" s="244"/>
      <c r="C525" s="245"/>
      <c r="D525" s="234" t="s">
        <v>140</v>
      </c>
      <c r="E525" s="246" t="s">
        <v>21</v>
      </c>
      <c r="F525" s="247" t="s">
        <v>537</v>
      </c>
      <c r="G525" s="245"/>
      <c r="H525" s="246" t="s">
        <v>21</v>
      </c>
      <c r="I525" s="248"/>
      <c r="J525" s="245"/>
      <c r="K525" s="245"/>
      <c r="L525" s="249"/>
      <c r="M525" s="250"/>
      <c r="N525" s="251"/>
      <c r="O525" s="251"/>
      <c r="P525" s="251"/>
      <c r="Q525" s="251"/>
      <c r="R525" s="251"/>
      <c r="S525" s="251"/>
      <c r="T525" s="252"/>
      <c r="AT525" s="253" t="s">
        <v>140</v>
      </c>
      <c r="AU525" s="253" t="s">
        <v>76</v>
      </c>
      <c r="AV525" s="12" t="s">
        <v>76</v>
      </c>
      <c r="AW525" s="12" t="s">
        <v>33</v>
      </c>
      <c r="AX525" s="12" t="s">
        <v>69</v>
      </c>
      <c r="AY525" s="253" t="s">
        <v>137</v>
      </c>
    </row>
    <row r="526" s="11" customFormat="1">
      <c r="B526" s="232"/>
      <c r="C526" s="233"/>
      <c r="D526" s="234" t="s">
        <v>140</v>
      </c>
      <c r="E526" s="235" t="s">
        <v>21</v>
      </c>
      <c r="F526" s="236" t="s">
        <v>538</v>
      </c>
      <c r="G526" s="233"/>
      <c r="H526" s="237">
        <v>92</v>
      </c>
      <c r="I526" s="238"/>
      <c r="J526" s="233"/>
      <c r="K526" s="233"/>
      <c r="L526" s="239"/>
      <c r="M526" s="240"/>
      <c r="N526" s="241"/>
      <c r="O526" s="241"/>
      <c r="P526" s="241"/>
      <c r="Q526" s="241"/>
      <c r="R526" s="241"/>
      <c r="S526" s="241"/>
      <c r="T526" s="242"/>
      <c r="AT526" s="243" t="s">
        <v>140</v>
      </c>
      <c r="AU526" s="243" t="s">
        <v>76</v>
      </c>
      <c r="AV526" s="11" t="s">
        <v>78</v>
      </c>
      <c r="AW526" s="11" t="s">
        <v>33</v>
      </c>
      <c r="AX526" s="11" t="s">
        <v>69</v>
      </c>
      <c r="AY526" s="243" t="s">
        <v>137</v>
      </c>
    </row>
    <row r="527" s="13" customFormat="1">
      <c r="B527" s="254"/>
      <c r="C527" s="255"/>
      <c r="D527" s="234" t="s">
        <v>140</v>
      </c>
      <c r="E527" s="256" t="s">
        <v>21</v>
      </c>
      <c r="F527" s="257" t="s">
        <v>151</v>
      </c>
      <c r="G527" s="255"/>
      <c r="H527" s="258">
        <v>92</v>
      </c>
      <c r="I527" s="259"/>
      <c r="J527" s="255"/>
      <c r="K527" s="255"/>
      <c r="L527" s="260"/>
      <c r="M527" s="261"/>
      <c r="N527" s="262"/>
      <c r="O527" s="262"/>
      <c r="P527" s="262"/>
      <c r="Q527" s="262"/>
      <c r="R527" s="262"/>
      <c r="S527" s="262"/>
      <c r="T527" s="263"/>
      <c r="AT527" s="264" t="s">
        <v>140</v>
      </c>
      <c r="AU527" s="264" t="s">
        <v>76</v>
      </c>
      <c r="AV527" s="13" t="s">
        <v>138</v>
      </c>
      <c r="AW527" s="13" t="s">
        <v>33</v>
      </c>
      <c r="AX527" s="13" t="s">
        <v>76</v>
      </c>
      <c r="AY527" s="264" t="s">
        <v>137</v>
      </c>
    </row>
    <row r="528" s="1" customFormat="1" ht="76.5" customHeight="1">
      <c r="B528" s="46"/>
      <c r="C528" s="281" t="s">
        <v>539</v>
      </c>
      <c r="D528" s="281" t="s">
        <v>368</v>
      </c>
      <c r="E528" s="282" t="s">
        <v>540</v>
      </c>
      <c r="F528" s="283" t="s">
        <v>541</v>
      </c>
      <c r="G528" s="284" t="s">
        <v>525</v>
      </c>
      <c r="H528" s="285">
        <v>8</v>
      </c>
      <c r="I528" s="286"/>
      <c r="J528" s="287">
        <f>ROUND(I528*H528,2)</f>
        <v>0</v>
      </c>
      <c r="K528" s="283" t="s">
        <v>135</v>
      </c>
      <c r="L528" s="72"/>
      <c r="M528" s="288" t="s">
        <v>21</v>
      </c>
      <c r="N528" s="289" t="s">
        <v>40</v>
      </c>
      <c r="O528" s="47"/>
      <c r="P528" s="229">
        <f>O528*H528</f>
        <v>0</v>
      </c>
      <c r="Q528" s="229">
        <v>0</v>
      </c>
      <c r="R528" s="229">
        <f>Q528*H528</f>
        <v>0</v>
      </c>
      <c r="S528" s="229">
        <v>0</v>
      </c>
      <c r="T528" s="230">
        <f>S528*H528</f>
        <v>0</v>
      </c>
      <c r="AR528" s="24" t="s">
        <v>138</v>
      </c>
      <c r="AT528" s="24" t="s">
        <v>368</v>
      </c>
      <c r="AU528" s="24" t="s">
        <v>76</v>
      </c>
      <c r="AY528" s="24" t="s">
        <v>137</v>
      </c>
      <c r="BE528" s="231">
        <f>IF(N528="základní",J528,0)</f>
        <v>0</v>
      </c>
      <c r="BF528" s="231">
        <f>IF(N528="snížená",J528,0)</f>
        <v>0</v>
      </c>
      <c r="BG528" s="231">
        <f>IF(N528="zákl. přenesená",J528,0)</f>
        <v>0</v>
      </c>
      <c r="BH528" s="231">
        <f>IF(N528="sníž. přenesená",J528,0)</f>
        <v>0</v>
      </c>
      <c r="BI528" s="231">
        <f>IF(N528="nulová",J528,0)</f>
        <v>0</v>
      </c>
      <c r="BJ528" s="24" t="s">
        <v>76</v>
      </c>
      <c r="BK528" s="231">
        <f>ROUND(I528*H528,2)</f>
        <v>0</v>
      </c>
      <c r="BL528" s="24" t="s">
        <v>138</v>
      </c>
      <c r="BM528" s="24" t="s">
        <v>542</v>
      </c>
    </row>
    <row r="529" s="11" customFormat="1">
      <c r="B529" s="232"/>
      <c r="C529" s="233"/>
      <c r="D529" s="234" t="s">
        <v>140</v>
      </c>
      <c r="E529" s="235" t="s">
        <v>21</v>
      </c>
      <c r="F529" s="236" t="s">
        <v>136</v>
      </c>
      <c r="G529" s="233"/>
      <c r="H529" s="237">
        <v>8</v>
      </c>
      <c r="I529" s="238"/>
      <c r="J529" s="233"/>
      <c r="K529" s="233"/>
      <c r="L529" s="239"/>
      <c r="M529" s="240"/>
      <c r="N529" s="241"/>
      <c r="O529" s="241"/>
      <c r="P529" s="241"/>
      <c r="Q529" s="241"/>
      <c r="R529" s="241"/>
      <c r="S529" s="241"/>
      <c r="T529" s="242"/>
      <c r="AT529" s="243" t="s">
        <v>140</v>
      </c>
      <c r="AU529" s="243" t="s">
        <v>76</v>
      </c>
      <c r="AV529" s="11" t="s">
        <v>78</v>
      </c>
      <c r="AW529" s="11" t="s">
        <v>33</v>
      </c>
      <c r="AX529" s="11" t="s">
        <v>69</v>
      </c>
      <c r="AY529" s="243" t="s">
        <v>137</v>
      </c>
    </row>
    <row r="530" s="13" customFormat="1">
      <c r="B530" s="254"/>
      <c r="C530" s="255"/>
      <c r="D530" s="234" t="s">
        <v>140</v>
      </c>
      <c r="E530" s="256" t="s">
        <v>21</v>
      </c>
      <c r="F530" s="257" t="s">
        <v>151</v>
      </c>
      <c r="G530" s="255"/>
      <c r="H530" s="258">
        <v>8</v>
      </c>
      <c r="I530" s="259"/>
      <c r="J530" s="255"/>
      <c r="K530" s="255"/>
      <c r="L530" s="260"/>
      <c r="M530" s="261"/>
      <c r="N530" s="262"/>
      <c r="O530" s="262"/>
      <c r="P530" s="262"/>
      <c r="Q530" s="262"/>
      <c r="R530" s="262"/>
      <c r="S530" s="262"/>
      <c r="T530" s="263"/>
      <c r="AT530" s="264" t="s">
        <v>140</v>
      </c>
      <c r="AU530" s="264" t="s">
        <v>76</v>
      </c>
      <c r="AV530" s="13" t="s">
        <v>138</v>
      </c>
      <c r="AW530" s="13" t="s">
        <v>33</v>
      </c>
      <c r="AX530" s="13" t="s">
        <v>76</v>
      </c>
      <c r="AY530" s="264" t="s">
        <v>137</v>
      </c>
    </row>
    <row r="531" s="1" customFormat="1" ht="63.75" customHeight="1">
      <c r="B531" s="46"/>
      <c r="C531" s="281" t="s">
        <v>543</v>
      </c>
      <c r="D531" s="281" t="s">
        <v>368</v>
      </c>
      <c r="E531" s="282" t="s">
        <v>544</v>
      </c>
      <c r="F531" s="283" t="s">
        <v>545</v>
      </c>
      <c r="G531" s="284" t="s">
        <v>525</v>
      </c>
      <c r="H531" s="285">
        <v>80</v>
      </c>
      <c r="I531" s="286"/>
      <c r="J531" s="287">
        <f>ROUND(I531*H531,2)</f>
        <v>0</v>
      </c>
      <c r="K531" s="283" t="s">
        <v>135</v>
      </c>
      <c r="L531" s="72"/>
      <c r="M531" s="288" t="s">
        <v>21</v>
      </c>
      <c r="N531" s="289" t="s">
        <v>40</v>
      </c>
      <c r="O531" s="47"/>
      <c r="P531" s="229">
        <f>O531*H531</f>
        <v>0</v>
      </c>
      <c r="Q531" s="229">
        <v>0</v>
      </c>
      <c r="R531" s="229">
        <f>Q531*H531</f>
        <v>0</v>
      </c>
      <c r="S531" s="229">
        <v>0</v>
      </c>
      <c r="T531" s="230">
        <f>S531*H531</f>
        <v>0</v>
      </c>
      <c r="AR531" s="24" t="s">
        <v>138</v>
      </c>
      <c r="AT531" s="24" t="s">
        <v>368</v>
      </c>
      <c r="AU531" s="24" t="s">
        <v>76</v>
      </c>
      <c r="AY531" s="24" t="s">
        <v>137</v>
      </c>
      <c r="BE531" s="231">
        <f>IF(N531="základní",J531,0)</f>
        <v>0</v>
      </c>
      <c r="BF531" s="231">
        <f>IF(N531="snížená",J531,0)</f>
        <v>0</v>
      </c>
      <c r="BG531" s="231">
        <f>IF(N531="zákl. přenesená",J531,0)</f>
        <v>0</v>
      </c>
      <c r="BH531" s="231">
        <f>IF(N531="sníž. přenesená",J531,0)</f>
        <v>0</v>
      </c>
      <c r="BI531" s="231">
        <f>IF(N531="nulová",J531,0)</f>
        <v>0</v>
      </c>
      <c r="BJ531" s="24" t="s">
        <v>76</v>
      </c>
      <c r="BK531" s="231">
        <f>ROUND(I531*H531,2)</f>
        <v>0</v>
      </c>
      <c r="BL531" s="24" t="s">
        <v>138</v>
      </c>
      <c r="BM531" s="24" t="s">
        <v>546</v>
      </c>
    </row>
    <row r="532" s="12" customFormat="1">
      <c r="B532" s="244"/>
      <c r="C532" s="245"/>
      <c r="D532" s="234" t="s">
        <v>140</v>
      </c>
      <c r="E532" s="246" t="s">
        <v>21</v>
      </c>
      <c r="F532" s="247" t="s">
        <v>141</v>
      </c>
      <c r="G532" s="245"/>
      <c r="H532" s="246" t="s">
        <v>21</v>
      </c>
      <c r="I532" s="248"/>
      <c r="J532" s="245"/>
      <c r="K532" s="245"/>
      <c r="L532" s="249"/>
      <c r="M532" s="250"/>
      <c r="N532" s="251"/>
      <c r="O532" s="251"/>
      <c r="P532" s="251"/>
      <c r="Q532" s="251"/>
      <c r="R532" s="251"/>
      <c r="S532" s="251"/>
      <c r="T532" s="252"/>
      <c r="AT532" s="253" t="s">
        <v>140</v>
      </c>
      <c r="AU532" s="253" t="s">
        <v>76</v>
      </c>
      <c r="AV532" s="12" t="s">
        <v>76</v>
      </c>
      <c r="AW532" s="12" t="s">
        <v>33</v>
      </c>
      <c r="AX532" s="12" t="s">
        <v>69</v>
      </c>
      <c r="AY532" s="253" t="s">
        <v>137</v>
      </c>
    </row>
    <row r="533" s="11" customFormat="1">
      <c r="B533" s="232"/>
      <c r="C533" s="233"/>
      <c r="D533" s="234" t="s">
        <v>140</v>
      </c>
      <c r="E533" s="235" t="s">
        <v>21</v>
      </c>
      <c r="F533" s="236" t="s">
        <v>547</v>
      </c>
      <c r="G533" s="233"/>
      <c r="H533" s="237">
        <v>17.771999999999998</v>
      </c>
      <c r="I533" s="238"/>
      <c r="J533" s="233"/>
      <c r="K533" s="233"/>
      <c r="L533" s="239"/>
      <c r="M533" s="240"/>
      <c r="N533" s="241"/>
      <c r="O533" s="241"/>
      <c r="P533" s="241"/>
      <c r="Q533" s="241"/>
      <c r="R533" s="241"/>
      <c r="S533" s="241"/>
      <c r="T533" s="242"/>
      <c r="AT533" s="243" t="s">
        <v>140</v>
      </c>
      <c r="AU533" s="243" t="s">
        <v>76</v>
      </c>
      <c r="AV533" s="11" t="s">
        <v>78</v>
      </c>
      <c r="AW533" s="11" t="s">
        <v>33</v>
      </c>
      <c r="AX533" s="11" t="s">
        <v>69</v>
      </c>
      <c r="AY533" s="243" t="s">
        <v>137</v>
      </c>
    </row>
    <row r="534" s="11" customFormat="1">
      <c r="B534" s="232"/>
      <c r="C534" s="233"/>
      <c r="D534" s="234" t="s">
        <v>140</v>
      </c>
      <c r="E534" s="235" t="s">
        <v>21</v>
      </c>
      <c r="F534" s="236" t="s">
        <v>548</v>
      </c>
      <c r="G534" s="233"/>
      <c r="H534" s="237">
        <v>0.22800000000000001</v>
      </c>
      <c r="I534" s="238"/>
      <c r="J534" s="233"/>
      <c r="K534" s="233"/>
      <c r="L534" s="239"/>
      <c r="M534" s="240"/>
      <c r="N534" s="241"/>
      <c r="O534" s="241"/>
      <c r="P534" s="241"/>
      <c r="Q534" s="241"/>
      <c r="R534" s="241"/>
      <c r="S534" s="241"/>
      <c r="T534" s="242"/>
      <c r="AT534" s="243" t="s">
        <v>140</v>
      </c>
      <c r="AU534" s="243" t="s">
        <v>76</v>
      </c>
      <c r="AV534" s="11" t="s">
        <v>78</v>
      </c>
      <c r="AW534" s="11" t="s">
        <v>33</v>
      </c>
      <c r="AX534" s="11" t="s">
        <v>69</v>
      </c>
      <c r="AY534" s="243" t="s">
        <v>137</v>
      </c>
    </row>
    <row r="535" s="11" customFormat="1">
      <c r="B535" s="232"/>
      <c r="C535" s="233"/>
      <c r="D535" s="234" t="s">
        <v>140</v>
      </c>
      <c r="E535" s="235" t="s">
        <v>21</v>
      </c>
      <c r="F535" s="236" t="s">
        <v>549</v>
      </c>
      <c r="G535" s="233"/>
      <c r="H535" s="237">
        <v>21.994</v>
      </c>
      <c r="I535" s="238"/>
      <c r="J535" s="233"/>
      <c r="K535" s="233"/>
      <c r="L535" s="239"/>
      <c r="M535" s="240"/>
      <c r="N535" s="241"/>
      <c r="O535" s="241"/>
      <c r="P535" s="241"/>
      <c r="Q535" s="241"/>
      <c r="R535" s="241"/>
      <c r="S535" s="241"/>
      <c r="T535" s="242"/>
      <c r="AT535" s="243" t="s">
        <v>140</v>
      </c>
      <c r="AU535" s="243" t="s">
        <v>76</v>
      </c>
      <c r="AV535" s="11" t="s">
        <v>78</v>
      </c>
      <c r="AW535" s="11" t="s">
        <v>33</v>
      </c>
      <c r="AX535" s="11" t="s">
        <v>69</v>
      </c>
      <c r="AY535" s="243" t="s">
        <v>137</v>
      </c>
    </row>
    <row r="536" s="11" customFormat="1">
      <c r="B536" s="232"/>
      <c r="C536" s="233"/>
      <c r="D536" s="234" t="s">
        <v>140</v>
      </c>
      <c r="E536" s="235" t="s">
        <v>21</v>
      </c>
      <c r="F536" s="236" t="s">
        <v>550</v>
      </c>
      <c r="G536" s="233"/>
      <c r="H536" s="237">
        <v>0.0060000000000000001</v>
      </c>
      <c r="I536" s="238"/>
      <c r="J536" s="233"/>
      <c r="K536" s="233"/>
      <c r="L536" s="239"/>
      <c r="M536" s="240"/>
      <c r="N536" s="241"/>
      <c r="O536" s="241"/>
      <c r="P536" s="241"/>
      <c r="Q536" s="241"/>
      <c r="R536" s="241"/>
      <c r="S536" s="241"/>
      <c r="T536" s="242"/>
      <c r="AT536" s="243" t="s">
        <v>140</v>
      </c>
      <c r="AU536" s="243" t="s">
        <v>76</v>
      </c>
      <c r="AV536" s="11" t="s">
        <v>78</v>
      </c>
      <c r="AW536" s="11" t="s">
        <v>33</v>
      </c>
      <c r="AX536" s="11" t="s">
        <v>69</v>
      </c>
      <c r="AY536" s="243" t="s">
        <v>137</v>
      </c>
    </row>
    <row r="537" s="12" customFormat="1">
      <c r="B537" s="244"/>
      <c r="C537" s="245"/>
      <c r="D537" s="234" t="s">
        <v>140</v>
      </c>
      <c r="E537" s="246" t="s">
        <v>21</v>
      </c>
      <c r="F537" s="247" t="s">
        <v>146</v>
      </c>
      <c r="G537" s="245"/>
      <c r="H537" s="246" t="s">
        <v>21</v>
      </c>
      <c r="I537" s="248"/>
      <c r="J537" s="245"/>
      <c r="K537" s="245"/>
      <c r="L537" s="249"/>
      <c r="M537" s="250"/>
      <c r="N537" s="251"/>
      <c r="O537" s="251"/>
      <c r="P537" s="251"/>
      <c r="Q537" s="251"/>
      <c r="R537" s="251"/>
      <c r="S537" s="251"/>
      <c r="T537" s="252"/>
      <c r="AT537" s="253" t="s">
        <v>140</v>
      </c>
      <c r="AU537" s="253" t="s">
        <v>76</v>
      </c>
      <c r="AV537" s="12" t="s">
        <v>76</v>
      </c>
      <c r="AW537" s="12" t="s">
        <v>33</v>
      </c>
      <c r="AX537" s="12" t="s">
        <v>69</v>
      </c>
      <c r="AY537" s="253" t="s">
        <v>137</v>
      </c>
    </row>
    <row r="538" s="11" customFormat="1">
      <c r="B538" s="232"/>
      <c r="C538" s="233"/>
      <c r="D538" s="234" t="s">
        <v>140</v>
      </c>
      <c r="E538" s="235" t="s">
        <v>21</v>
      </c>
      <c r="F538" s="236" t="s">
        <v>551</v>
      </c>
      <c r="G538" s="233"/>
      <c r="H538" s="237">
        <v>17.289000000000001</v>
      </c>
      <c r="I538" s="238"/>
      <c r="J538" s="233"/>
      <c r="K538" s="233"/>
      <c r="L538" s="239"/>
      <c r="M538" s="240"/>
      <c r="N538" s="241"/>
      <c r="O538" s="241"/>
      <c r="P538" s="241"/>
      <c r="Q538" s="241"/>
      <c r="R538" s="241"/>
      <c r="S538" s="241"/>
      <c r="T538" s="242"/>
      <c r="AT538" s="243" t="s">
        <v>140</v>
      </c>
      <c r="AU538" s="243" t="s">
        <v>76</v>
      </c>
      <c r="AV538" s="11" t="s">
        <v>78</v>
      </c>
      <c r="AW538" s="11" t="s">
        <v>33</v>
      </c>
      <c r="AX538" s="11" t="s">
        <v>69</v>
      </c>
      <c r="AY538" s="243" t="s">
        <v>137</v>
      </c>
    </row>
    <row r="539" s="11" customFormat="1">
      <c r="B539" s="232"/>
      <c r="C539" s="233"/>
      <c r="D539" s="234" t="s">
        <v>140</v>
      </c>
      <c r="E539" s="235" t="s">
        <v>21</v>
      </c>
      <c r="F539" s="236" t="s">
        <v>552</v>
      </c>
      <c r="G539" s="233"/>
      <c r="H539" s="237">
        <v>0.71099999999999997</v>
      </c>
      <c r="I539" s="238"/>
      <c r="J539" s="233"/>
      <c r="K539" s="233"/>
      <c r="L539" s="239"/>
      <c r="M539" s="240"/>
      <c r="N539" s="241"/>
      <c r="O539" s="241"/>
      <c r="P539" s="241"/>
      <c r="Q539" s="241"/>
      <c r="R539" s="241"/>
      <c r="S539" s="241"/>
      <c r="T539" s="242"/>
      <c r="AT539" s="243" t="s">
        <v>140</v>
      </c>
      <c r="AU539" s="243" t="s">
        <v>76</v>
      </c>
      <c r="AV539" s="11" t="s">
        <v>78</v>
      </c>
      <c r="AW539" s="11" t="s">
        <v>33</v>
      </c>
      <c r="AX539" s="11" t="s">
        <v>69</v>
      </c>
      <c r="AY539" s="243" t="s">
        <v>137</v>
      </c>
    </row>
    <row r="540" s="11" customFormat="1">
      <c r="B540" s="232"/>
      <c r="C540" s="233"/>
      <c r="D540" s="234" t="s">
        <v>140</v>
      </c>
      <c r="E540" s="235" t="s">
        <v>21</v>
      </c>
      <c r="F540" s="236" t="s">
        <v>553</v>
      </c>
      <c r="G540" s="233"/>
      <c r="H540" s="237">
        <v>21.756</v>
      </c>
      <c r="I540" s="238"/>
      <c r="J540" s="233"/>
      <c r="K540" s="233"/>
      <c r="L540" s="239"/>
      <c r="M540" s="240"/>
      <c r="N540" s="241"/>
      <c r="O540" s="241"/>
      <c r="P540" s="241"/>
      <c r="Q540" s="241"/>
      <c r="R540" s="241"/>
      <c r="S540" s="241"/>
      <c r="T540" s="242"/>
      <c r="AT540" s="243" t="s">
        <v>140</v>
      </c>
      <c r="AU540" s="243" t="s">
        <v>76</v>
      </c>
      <c r="AV540" s="11" t="s">
        <v>78</v>
      </c>
      <c r="AW540" s="11" t="s">
        <v>33</v>
      </c>
      <c r="AX540" s="11" t="s">
        <v>69</v>
      </c>
      <c r="AY540" s="243" t="s">
        <v>137</v>
      </c>
    </row>
    <row r="541" s="11" customFormat="1">
      <c r="B541" s="232"/>
      <c r="C541" s="233"/>
      <c r="D541" s="234" t="s">
        <v>140</v>
      </c>
      <c r="E541" s="235" t="s">
        <v>21</v>
      </c>
      <c r="F541" s="236" t="s">
        <v>554</v>
      </c>
      <c r="G541" s="233"/>
      <c r="H541" s="237">
        <v>0.244</v>
      </c>
      <c r="I541" s="238"/>
      <c r="J541" s="233"/>
      <c r="K541" s="233"/>
      <c r="L541" s="239"/>
      <c r="M541" s="240"/>
      <c r="N541" s="241"/>
      <c r="O541" s="241"/>
      <c r="P541" s="241"/>
      <c r="Q541" s="241"/>
      <c r="R541" s="241"/>
      <c r="S541" s="241"/>
      <c r="T541" s="242"/>
      <c r="AT541" s="243" t="s">
        <v>140</v>
      </c>
      <c r="AU541" s="243" t="s">
        <v>76</v>
      </c>
      <c r="AV541" s="11" t="s">
        <v>78</v>
      </c>
      <c r="AW541" s="11" t="s">
        <v>33</v>
      </c>
      <c r="AX541" s="11" t="s">
        <v>69</v>
      </c>
      <c r="AY541" s="243" t="s">
        <v>137</v>
      </c>
    </row>
    <row r="542" s="13" customFormat="1">
      <c r="B542" s="254"/>
      <c r="C542" s="255"/>
      <c r="D542" s="234" t="s">
        <v>140</v>
      </c>
      <c r="E542" s="256" t="s">
        <v>21</v>
      </c>
      <c r="F542" s="257" t="s">
        <v>151</v>
      </c>
      <c r="G542" s="255"/>
      <c r="H542" s="258">
        <v>80</v>
      </c>
      <c r="I542" s="259"/>
      <c r="J542" s="255"/>
      <c r="K542" s="255"/>
      <c r="L542" s="260"/>
      <c r="M542" s="261"/>
      <c r="N542" s="262"/>
      <c r="O542" s="262"/>
      <c r="P542" s="262"/>
      <c r="Q542" s="262"/>
      <c r="R542" s="262"/>
      <c r="S542" s="262"/>
      <c r="T542" s="263"/>
      <c r="AT542" s="264" t="s">
        <v>140</v>
      </c>
      <c r="AU542" s="264" t="s">
        <v>76</v>
      </c>
      <c r="AV542" s="13" t="s">
        <v>138</v>
      </c>
      <c r="AW542" s="13" t="s">
        <v>33</v>
      </c>
      <c r="AX542" s="13" t="s">
        <v>76</v>
      </c>
      <c r="AY542" s="264" t="s">
        <v>137</v>
      </c>
    </row>
    <row r="543" s="1" customFormat="1" ht="63.75" customHeight="1">
      <c r="B543" s="46"/>
      <c r="C543" s="281" t="s">
        <v>555</v>
      </c>
      <c r="D543" s="281" t="s">
        <v>368</v>
      </c>
      <c r="E543" s="282" t="s">
        <v>556</v>
      </c>
      <c r="F543" s="283" t="s">
        <v>557</v>
      </c>
      <c r="G543" s="284" t="s">
        <v>196</v>
      </c>
      <c r="H543" s="285">
        <v>28372</v>
      </c>
      <c r="I543" s="286"/>
      <c r="J543" s="287">
        <f>ROUND(I543*H543,2)</f>
        <v>0</v>
      </c>
      <c r="K543" s="283" t="s">
        <v>135</v>
      </c>
      <c r="L543" s="72"/>
      <c r="M543" s="288" t="s">
        <v>21</v>
      </c>
      <c r="N543" s="289" t="s">
        <v>40</v>
      </c>
      <c r="O543" s="47"/>
      <c r="P543" s="229">
        <f>O543*H543</f>
        <v>0</v>
      </c>
      <c r="Q543" s="229">
        <v>0</v>
      </c>
      <c r="R543" s="229">
        <f>Q543*H543</f>
        <v>0</v>
      </c>
      <c r="S543" s="229">
        <v>0</v>
      </c>
      <c r="T543" s="230">
        <f>S543*H543</f>
        <v>0</v>
      </c>
      <c r="AR543" s="24" t="s">
        <v>138</v>
      </c>
      <c r="AT543" s="24" t="s">
        <v>368</v>
      </c>
      <c r="AU543" s="24" t="s">
        <v>76</v>
      </c>
      <c r="AY543" s="24" t="s">
        <v>137</v>
      </c>
      <c r="BE543" s="231">
        <f>IF(N543="základní",J543,0)</f>
        <v>0</v>
      </c>
      <c r="BF543" s="231">
        <f>IF(N543="snížená",J543,0)</f>
        <v>0</v>
      </c>
      <c r="BG543" s="231">
        <f>IF(N543="zákl. přenesená",J543,0)</f>
        <v>0</v>
      </c>
      <c r="BH543" s="231">
        <f>IF(N543="sníž. přenesená",J543,0)</f>
        <v>0</v>
      </c>
      <c r="BI543" s="231">
        <f>IF(N543="nulová",J543,0)</f>
        <v>0</v>
      </c>
      <c r="BJ543" s="24" t="s">
        <v>76</v>
      </c>
      <c r="BK543" s="231">
        <f>ROUND(I543*H543,2)</f>
        <v>0</v>
      </c>
      <c r="BL543" s="24" t="s">
        <v>138</v>
      </c>
      <c r="BM543" s="24" t="s">
        <v>558</v>
      </c>
    </row>
    <row r="544" s="12" customFormat="1">
      <c r="B544" s="244"/>
      <c r="C544" s="245"/>
      <c r="D544" s="234" t="s">
        <v>140</v>
      </c>
      <c r="E544" s="246" t="s">
        <v>21</v>
      </c>
      <c r="F544" s="247" t="s">
        <v>141</v>
      </c>
      <c r="G544" s="245"/>
      <c r="H544" s="246" t="s">
        <v>21</v>
      </c>
      <c r="I544" s="248"/>
      <c r="J544" s="245"/>
      <c r="K544" s="245"/>
      <c r="L544" s="249"/>
      <c r="M544" s="250"/>
      <c r="N544" s="251"/>
      <c r="O544" s="251"/>
      <c r="P544" s="251"/>
      <c r="Q544" s="251"/>
      <c r="R544" s="251"/>
      <c r="S544" s="251"/>
      <c r="T544" s="252"/>
      <c r="AT544" s="253" t="s">
        <v>140</v>
      </c>
      <c r="AU544" s="253" t="s">
        <v>76</v>
      </c>
      <c r="AV544" s="12" t="s">
        <v>76</v>
      </c>
      <c r="AW544" s="12" t="s">
        <v>33</v>
      </c>
      <c r="AX544" s="12" t="s">
        <v>69</v>
      </c>
      <c r="AY544" s="253" t="s">
        <v>137</v>
      </c>
    </row>
    <row r="545" s="11" customFormat="1">
      <c r="B545" s="232"/>
      <c r="C545" s="233"/>
      <c r="D545" s="234" t="s">
        <v>140</v>
      </c>
      <c r="E545" s="235" t="s">
        <v>21</v>
      </c>
      <c r="F545" s="236" t="s">
        <v>481</v>
      </c>
      <c r="G545" s="233"/>
      <c r="H545" s="237">
        <v>6398</v>
      </c>
      <c r="I545" s="238"/>
      <c r="J545" s="233"/>
      <c r="K545" s="233"/>
      <c r="L545" s="239"/>
      <c r="M545" s="240"/>
      <c r="N545" s="241"/>
      <c r="O545" s="241"/>
      <c r="P545" s="241"/>
      <c r="Q545" s="241"/>
      <c r="R545" s="241"/>
      <c r="S545" s="241"/>
      <c r="T545" s="242"/>
      <c r="AT545" s="243" t="s">
        <v>140</v>
      </c>
      <c r="AU545" s="243" t="s">
        <v>76</v>
      </c>
      <c r="AV545" s="11" t="s">
        <v>78</v>
      </c>
      <c r="AW545" s="11" t="s">
        <v>33</v>
      </c>
      <c r="AX545" s="11" t="s">
        <v>69</v>
      </c>
      <c r="AY545" s="243" t="s">
        <v>137</v>
      </c>
    </row>
    <row r="546" s="11" customFormat="1">
      <c r="B546" s="232"/>
      <c r="C546" s="233"/>
      <c r="D546" s="234" t="s">
        <v>140</v>
      </c>
      <c r="E546" s="235" t="s">
        <v>21</v>
      </c>
      <c r="F546" s="236" t="s">
        <v>482</v>
      </c>
      <c r="G546" s="233"/>
      <c r="H546" s="237">
        <v>7918</v>
      </c>
      <c r="I546" s="238"/>
      <c r="J546" s="233"/>
      <c r="K546" s="233"/>
      <c r="L546" s="239"/>
      <c r="M546" s="240"/>
      <c r="N546" s="241"/>
      <c r="O546" s="241"/>
      <c r="P546" s="241"/>
      <c r="Q546" s="241"/>
      <c r="R546" s="241"/>
      <c r="S546" s="241"/>
      <c r="T546" s="242"/>
      <c r="AT546" s="243" t="s">
        <v>140</v>
      </c>
      <c r="AU546" s="243" t="s">
        <v>76</v>
      </c>
      <c r="AV546" s="11" t="s">
        <v>78</v>
      </c>
      <c r="AW546" s="11" t="s">
        <v>33</v>
      </c>
      <c r="AX546" s="11" t="s">
        <v>69</v>
      </c>
      <c r="AY546" s="243" t="s">
        <v>137</v>
      </c>
    </row>
    <row r="547" s="12" customFormat="1">
      <c r="B547" s="244"/>
      <c r="C547" s="245"/>
      <c r="D547" s="234" t="s">
        <v>140</v>
      </c>
      <c r="E547" s="246" t="s">
        <v>21</v>
      </c>
      <c r="F547" s="247" t="s">
        <v>146</v>
      </c>
      <c r="G547" s="245"/>
      <c r="H547" s="246" t="s">
        <v>21</v>
      </c>
      <c r="I547" s="248"/>
      <c r="J547" s="245"/>
      <c r="K547" s="245"/>
      <c r="L547" s="249"/>
      <c r="M547" s="250"/>
      <c r="N547" s="251"/>
      <c r="O547" s="251"/>
      <c r="P547" s="251"/>
      <c r="Q547" s="251"/>
      <c r="R547" s="251"/>
      <c r="S547" s="251"/>
      <c r="T547" s="252"/>
      <c r="AT547" s="253" t="s">
        <v>140</v>
      </c>
      <c r="AU547" s="253" t="s">
        <v>76</v>
      </c>
      <c r="AV547" s="12" t="s">
        <v>76</v>
      </c>
      <c r="AW547" s="12" t="s">
        <v>33</v>
      </c>
      <c r="AX547" s="12" t="s">
        <v>69</v>
      </c>
      <c r="AY547" s="253" t="s">
        <v>137</v>
      </c>
    </row>
    <row r="548" s="11" customFormat="1">
      <c r="B548" s="232"/>
      <c r="C548" s="233"/>
      <c r="D548" s="234" t="s">
        <v>140</v>
      </c>
      <c r="E548" s="235" t="s">
        <v>21</v>
      </c>
      <c r="F548" s="236" t="s">
        <v>483</v>
      </c>
      <c r="G548" s="233"/>
      <c r="H548" s="237">
        <v>6224</v>
      </c>
      <c r="I548" s="238"/>
      <c r="J548" s="233"/>
      <c r="K548" s="233"/>
      <c r="L548" s="239"/>
      <c r="M548" s="240"/>
      <c r="N548" s="241"/>
      <c r="O548" s="241"/>
      <c r="P548" s="241"/>
      <c r="Q548" s="241"/>
      <c r="R548" s="241"/>
      <c r="S548" s="241"/>
      <c r="T548" s="242"/>
      <c r="AT548" s="243" t="s">
        <v>140</v>
      </c>
      <c r="AU548" s="243" t="s">
        <v>76</v>
      </c>
      <c r="AV548" s="11" t="s">
        <v>78</v>
      </c>
      <c r="AW548" s="11" t="s">
        <v>33</v>
      </c>
      <c r="AX548" s="11" t="s">
        <v>69</v>
      </c>
      <c r="AY548" s="243" t="s">
        <v>137</v>
      </c>
    </row>
    <row r="549" s="11" customFormat="1">
      <c r="B549" s="232"/>
      <c r="C549" s="233"/>
      <c r="D549" s="234" t="s">
        <v>140</v>
      </c>
      <c r="E549" s="235" t="s">
        <v>21</v>
      </c>
      <c r="F549" s="236" t="s">
        <v>484</v>
      </c>
      <c r="G549" s="233"/>
      <c r="H549" s="237">
        <v>7832</v>
      </c>
      <c r="I549" s="238"/>
      <c r="J549" s="233"/>
      <c r="K549" s="233"/>
      <c r="L549" s="239"/>
      <c r="M549" s="240"/>
      <c r="N549" s="241"/>
      <c r="O549" s="241"/>
      <c r="P549" s="241"/>
      <c r="Q549" s="241"/>
      <c r="R549" s="241"/>
      <c r="S549" s="241"/>
      <c r="T549" s="242"/>
      <c r="AT549" s="243" t="s">
        <v>140</v>
      </c>
      <c r="AU549" s="243" t="s">
        <v>76</v>
      </c>
      <c r="AV549" s="11" t="s">
        <v>78</v>
      </c>
      <c r="AW549" s="11" t="s">
        <v>33</v>
      </c>
      <c r="AX549" s="11" t="s">
        <v>69</v>
      </c>
      <c r="AY549" s="243" t="s">
        <v>137</v>
      </c>
    </row>
    <row r="550" s="13" customFormat="1">
      <c r="B550" s="254"/>
      <c r="C550" s="255"/>
      <c r="D550" s="234" t="s">
        <v>140</v>
      </c>
      <c r="E550" s="256" t="s">
        <v>21</v>
      </c>
      <c r="F550" s="257" t="s">
        <v>151</v>
      </c>
      <c r="G550" s="255"/>
      <c r="H550" s="258">
        <v>28372</v>
      </c>
      <c r="I550" s="259"/>
      <c r="J550" s="255"/>
      <c r="K550" s="255"/>
      <c r="L550" s="260"/>
      <c r="M550" s="261"/>
      <c r="N550" s="262"/>
      <c r="O550" s="262"/>
      <c r="P550" s="262"/>
      <c r="Q550" s="262"/>
      <c r="R550" s="262"/>
      <c r="S550" s="262"/>
      <c r="T550" s="263"/>
      <c r="AT550" s="264" t="s">
        <v>140</v>
      </c>
      <c r="AU550" s="264" t="s">
        <v>76</v>
      </c>
      <c r="AV550" s="13" t="s">
        <v>138</v>
      </c>
      <c r="AW550" s="13" t="s">
        <v>33</v>
      </c>
      <c r="AX550" s="13" t="s">
        <v>76</v>
      </c>
      <c r="AY550" s="264" t="s">
        <v>137</v>
      </c>
    </row>
    <row r="551" s="1" customFormat="1" ht="63.75" customHeight="1">
      <c r="B551" s="46"/>
      <c r="C551" s="281" t="s">
        <v>559</v>
      </c>
      <c r="D551" s="281" t="s">
        <v>368</v>
      </c>
      <c r="E551" s="282" t="s">
        <v>560</v>
      </c>
      <c r="F551" s="283" t="s">
        <v>561</v>
      </c>
      <c r="G551" s="284" t="s">
        <v>196</v>
      </c>
      <c r="H551" s="285">
        <v>28372</v>
      </c>
      <c r="I551" s="286"/>
      <c r="J551" s="287">
        <f>ROUND(I551*H551,2)</f>
        <v>0</v>
      </c>
      <c r="K551" s="283" t="s">
        <v>135</v>
      </c>
      <c r="L551" s="72"/>
      <c r="M551" s="288" t="s">
        <v>21</v>
      </c>
      <c r="N551" s="289" t="s">
        <v>40</v>
      </c>
      <c r="O551" s="47"/>
      <c r="P551" s="229">
        <f>O551*H551</f>
        <v>0</v>
      </c>
      <c r="Q551" s="229">
        <v>0</v>
      </c>
      <c r="R551" s="229">
        <f>Q551*H551</f>
        <v>0</v>
      </c>
      <c r="S551" s="229">
        <v>0</v>
      </c>
      <c r="T551" s="230">
        <f>S551*H551</f>
        <v>0</v>
      </c>
      <c r="AR551" s="24" t="s">
        <v>138</v>
      </c>
      <c r="AT551" s="24" t="s">
        <v>368</v>
      </c>
      <c r="AU551" s="24" t="s">
        <v>76</v>
      </c>
      <c r="AY551" s="24" t="s">
        <v>137</v>
      </c>
      <c r="BE551" s="231">
        <f>IF(N551="základní",J551,0)</f>
        <v>0</v>
      </c>
      <c r="BF551" s="231">
        <f>IF(N551="snížená",J551,0)</f>
        <v>0</v>
      </c>
      <c r="BG551" s="231">
        <f>IF(N551="zákl. přenesená",J551,0)</f>
        <v>0</v>
      </c>
      <c r="BH551" s="231">
        <f>IF(N551="sníž. přenesená",J551,0)</f>
        <v>0</v>
      </c>
      <c r="BI551" s="231">
        <f>IF(N551="nulová",J551,0)</f>
        <v>0</v>
      </c>
      <c r="BJ551" s="24" t="s">
        <v>76</v>
      </c>
      <c r="BK551" s="231">
        <f>ROUND(I551*H551,2)</f>
        <v>0</v>
      </c>
      <c r="BL551" s="24" t="s">
        <v>138</v>
      </c>
      <c r="BM551" s="24" t="s">
        <v>562</v>
      </c>
    </row>
    <row r="552" s="12" customFormat="1">
      <c r="B552" s="244"/>
      <c r="C552" s="245"/>
      <c r="D552" s="234" t="s">
        <v>140</v>
      </c>
      <c r="E552" s="246" t="s">
        <v>21</v>
      </c>
      <c r="F552" s="247" t="s">
        <v>141</v>
      </c>
      <c r="G552" s="245"/>
      <c r="H552" s="246" t="s">
        <v>21</v>
      </c>
      <c r="I552" s="248"/>
      <c r="J552" s="245"/>
      <c r="K552" s="245"/>
      <c r="L552" s="249"/>
      <c r="M552" s="250"/>
      <c r="N552" s="251"/>
      <c r="O552" s="251"/>
      <c r="P552" s="251"/>
      <c r="Q552" s="251"/>
      <c r="R552" s="251"/>
      <c r="S552" s="251"/>
      <c r="T552" s="252"/>
      <c r="AT552" s="253" t="s">
        <v>140</v>
      </c>
      <c r="AU552" s="253" t="s">
        <v>76</v>
      </c>
      <c r="AV552" s="12" t="s">
        <v>76</v>
      </c>
      <c r="AW552" s="12" t="s">
        <v>33</v>
      </c>
      <c r="AX552" s="12" t="s">
        <v>69</v>
      </c>
      <c r="AY552" s="253" t="s">
        <v>137</v>
      </c>
    </row>
    <row r="553" s="11" customFormat="1">
      <c r="B553" s="232"/>
      <c r="C553" s="233"/>
      <c r="D553" s="234" t="s">
        <v>140</v>
      </c>
      <c r="E553" s="235" t="s">
        <v>21</v>
      </c>
      <c r="F553" s="236" t="s">
        <v>481</v>
      </c>
      <c r="G553" s="233"/>
      <c r="H553" s="237">
        <v>6398</v>
      </c>
      <c r="I553" s="238"/>
      <c r="J553" s="233"/>
      <c r="K553" s="233"/>
      <c r="L553" s="239"/>
      <c r="M553" s="240"/>
      <c r="N553" s="241"/>
      <c r="O553" s="241"/>
      <c r="P553" s="241"/>
      <c r="Q553" s="241"/>
      <c r="R553" s="241"/>
      <c r="S553" s="241"/>
      <c r="T553" s="242"/>
      <c r="AT553" s="243" t="s">
        <v>140</v>
      </c>
      <c r="AU553" s="243" t="s">
        <v>76</v>
      </c>
      <c r="AV553" s="11" t="s">
        <v>78</v>
      </c>
      <c r="AW553" s="11" t="s">
        <v>33</v>
      </c>
      <c r="AX553" s="11" t="s">
        <v>69</v>
      </c>
      <c r="AY553" s="243" t="s">
        <v>137</v>
      </c>
    </row>
    <row r="554" s="11" customFormat="1">
      <c r="B554" s="232"/>
      <c r="C554" s="233"/>
      <c r="D554" s="234" t="s">
        <v>140</v>
      </c>
      <c r="E554" s="235" t="s">
        <v>21</v>
      </c>
      <c r="F554" s="236" t="s">
        <v>482</v>
      </c>
      <c r="G554" s="233"/>
      <c r="H554" s="237">
        <v>7918</v>
      </c>
      <c r="I554" s="238"/>
      <c r="J554" s="233"/>
      <c r="K554" s="233"/>
      <c r="L554" s="239"/>
      <c r="M554" s="240"/>
      <c r="N554" s="241"/>
      <c r="O554" s="241"/>
      <c r="P554" s="241"/>
      <c r="Q554" s="241"/>
      <c r="R554" s="241"/>
      <c r="S554" s="241"/>
      <c r="T554" s="242"/>
      <c r="AT554" s="243" t="s">
        <v>140</v>
      </c>
      <c r="AU554" s="243" t="s">
        <v>76</v>
      </c>
      <c r="AV554" s="11" t="s">
        <v>78</v>
      </c>
      <c r="AW554" s="11" t="s">
        <v>33</v>
      </c>
      <c r="AX554" s="11" t="s">
        <v>69</v>
      </c>
      <c r="AY554" s="243" t="s">
        <v>137</v>
      </c>
    </row>
    <row r="555" s="12" customFormat="1">
      <c r="B555" s="244"/>
      <c r="C555" s="245"/>
      <c r="D555" s="234" t="s">
        <v>140</v>
      </c>
      <c r="E555" s="246" t="s">
        <v>21</v>
      </c>
      <c r="F555" s="247" t="s">
        <v>146</v>
      </c>
      <c r="G555" s="245"/>
      <c r="H555" s="246" t="s">
        <v>21</v>
      </c>
      <c r="I555" s="248"/>
      <c r="J555" s="245"/>
      <c r="K555" s="245"/>
      <c r="L555" s="249"/>
      <c r="M555" s="250"/>
      <c r="N555" s="251"/>
      <c r="O555" s="251"/>
      <c r="P555" s="251"/>
      <c r="Q555" s="251"/>
      <c r="R555" s="251"/>
      <c r="S555" s="251"/>
      <c r="T555" s="252"/>
      <c r="AT555" s="253" t="s">
        <v>140</v>
      </c>
      <c r="AU555" s="253" t="s">
        <v>76</v>
      </c>
      <c r="AV555" s="12" t="s">
        <v>76</v>
      </c>
      <c r="AW555" s="12" t="s">
        <v>33</v>
      </c>
      <c r="AX555" s="12" t="s">
        <v>69</v>
      </c>
      <c r="AY555" s="253" t="s">
        <v>137</v>
      </c>
    </row>
    <row r="556" s="11" customFormat="1">
      <c r="B556" s="232"/>
      <c r="C556" s="233"/>
      <c r="D556" s="234" t="s">
        <v>140</v>
      </c>
      <c r="E556" s="235" t="s">
        <v>21</v>
      </c>
      <c r="F556" s="236" t="s">
        <v>483</v>
      </c>
      <c r="G556" s="233"/>
      <c r="H556" s="237">
        <v>6224</v>
      </c>
      <c r="I556" s="238"/>
      <c r="J556" s="233"/>
      <c r="K556" s="233"/>
      <c r="L556" s="239"/>
      <c r="M556" s="240"/>
      <c r="N556" s="241"/>
      <c r="O556" s="241"/>
      <c r="P556" s="241"/>
      <c r="Q556" s="241"/>
      <c r="R556" s="241"/>
      <c r="S556" s="241"/>
      <c r="T556" s="242"/>
      <c r="AT556" s="243" t="s">
        <v>140</v>
      </c>
      <c r="AU556" s="243" t="s">
        <v>76</v>
      </c>
      <c r="AV556" s="11" t="s">
        <v>78</v>
      </c>
      <c r="AW556" s="11" t="s">
        <v>33</v>
      </c>
      <c r="AX556" s="11" t="s">
        <v>69</v>
      </c>
      <c r="AY556" s="243" t="s">
        <v>137</v>
      </c>
    </row>
    <row r="557" s="11" customFormat="1">
      <c r="B557" s="232"/>
      <c r="C557" s="233"/>
      <c r="D557" s="234" t="s">
        <v>140</v>
      </c>
      <c r="E557" s="235" t="s">
        <v>21</v>
      </c>
      <c r="F557" s="236" t="s">
        <v>484</v>
      </c>
      <c r="G557" s="233"/>
      <c r="H557" s="237">
        <v>7832</v>
      </c>
      <c r="I557" s="238"/>
      <c r="J557" s="233"/>
      <c r="K557" s="233"/>
      <c r="L557" s="239"/>
      <c r="M557" s="240"/>
      <c r="N557" s="241"/>
      <c r="O557" s="241"/>
      <c r="P557" s="241"/>
      <c r="Q557" s="241"/>
      <c r="R557" s="241"/>
      <c r="S557" s="241"/>
      <c r="T557" s="242"/>
      <c r="AT557" s="243" t="s">
        <v>140</v>
      </c>
      <c r="AU557" s="243" t="s">
        <v>76</v>
      </c>
      <c r="AV557" s="11" t="s">
        <v>78</v>
      </c>
      <c r="AW557" s="11" t="s">
        <v>33</v>
      </c>
      <c r="AX557" s="11" t="s">
        <v>69</v>
      </c>
      <c r="AY557" s="243" t="s">
        <v>137</v>
      </c>
    </row>
    <row r="558" s="13" customFormat="1">
      <c r="B558" s="254"/>
      <c r="C558" s="255"/>
      <c r="D558" s="234" t="s">
        <v>140</v>
      </c>
      <c r="E558" s="256" t="s">
        <v>21</v>
      </c>
      <c r="F558" s="257" t="s">
        <v>151</v>
      </c>
      <c r="G558" s="255"/>
      <c r="H558" s="258">
        <v>28372</v>
      </c>
      <c r="I558" s="259"/>
      <c r="J558" s="255"/>
      <c r="K558" s="255"/>
      <c r="L558" s="260"/>
      <c r="M558" s="261"/>
      <c r="N558" s="262"/>
      <c r="O558" s="262"/>
      <c r="P558" s="262"/>
      <c r="Q558" s="262"/>
      <c r="R558" s="262"/>
      <c r="S558" s="262"/>
      <c r="T558" s="263"/>
      <c r="AT558" s="264" t="s">
        <v>140</v>
      </c>
      <c r="AU558" s="264" t="s">
        <v>76</v>
      </c>
      <c r="AV558" s="13" t="s">
        <v>138</v>
      </c>
      <c r="AW558" s="13" t="s">
        <v>33</v>
      </c>
      <c r="AX558" s="13" t="s">
        <v>76</v>
      </c>
      <c r="AY558" s="264" t="s">
        <v>137</v>
      </c>
    </row>
    <row r="559" s="1" customFormat="1" ht="38.25" customHeight="1">
      <c r="B559" s="46"/>
      <c r="C559" s="281" t="s">
        <v>563</v>
      </c>
      <c r="D559" s="281" t="s">
        <v>368</v>
      </c>
      <c r="E559" s="282" t="s">
        <v>564</v>
      </c>
      <c r="F559" s="283" t="s">
        <v>565</v>
      </c>
      <c r="G559" s="284" t="s">
        <v>196</v>
      </c>
      <c r="H559" s="285">
        <v>81</v>
      </c>
      <c r="I559" s="286"/>
      <c r="J559" s="287">
        <f>ROUND(I559*H559,2)</f>
        <v>0</v>
      </c>
      <c r="K559" s="283" t="s">
        <v>135</v>
      </c>
      <c r="L559" s="72"/>
      <c r="M559" s="288" t="s">
        <v>21</v>
      </c>
      <c r="N559" s="289" t="s">
        <v>40</v>
      </c>
      <c r="O559" s="47"/>
      <c r="P559" s="229">
        <f>O559*H559</f>
        <v>0</v>
      </c>
      <c r="Q559" s="229">
        <v>0</v>
      </c>
      <c r="R559" s="229">
        <f>Q559*H559</f>
        <v>0</v>
      </c>
      <c r="S559" s="229">
        <v>0</v>
      </c>
      <c r="T559" s="230">
        <f>S559*H559</f>
        <v>0</v>
      </c>
      <c r="AR559" s="24" t="s">
        <v>138</v>
      </c>
      <c r="AT559" s="24" t="s">
        <v>368</v>
      </c>
      <c r="AU559" s="24" t="s">
        <v>76</v>
      </c>
      <c r="AY559" s="24" t="s">
        <v>137</v>
      </c>
      <c r="BE559" s="231">
        <f>IF(N559="základní",J559,0)</f>
        <v>0</v>
      </c>
      <c r="BF559" s="231">
        <f>IF(N559="snížená",J559,0)</f>
        <v>0</v>
      </c>
      <c r="BG559" s="231">
        <f>IF(N559="zákl. přenesená",J559,0)</f>
        <v>0</v>
      </c>
      <c r="BH559" s="231">
        <f>IF(N559="sníž. přenesená",J559,0)</f>
        <v>0</v>
      </c>
      <c r="BI559" s="231">
        <f>IF(N559="nulová",J559,0)</f>
        <v>0</v>
      </c>
      <c r="BJ559" s="24" t="s">
        <v>76</v>
      </c>
      <c r="BK559" s="231">
        <f>ROUND(I559*H559,2)</f>
        <v>0</v>
      </c>
      <c r="BL559" s="24" t="s">
        <v>138</v>
      </c>
      <c r="BM559" s="24" t="s">
        <v>566</v>
      </c>
    </row>
    <row r="560" s="12" customFormat="1">
      <c r="B560" s="244"/>
      <c r="C560" s="245"/>
      <c r="D560" s="234" t="s">
        <v>140</v>
      </c>
      <c r="E560" s="246" t="s">
        <v>21</v>
      </c>
      <c r="F560" s="247" t="s">
        <v>567</v>
      </c>
      <c r="G560" s="245"/>
      <c r="H560" s="246" t="s">
        <v>21</v>
      </c>
      <c r="I560" s="248"/>
      <c r="J560" s="245"/>
      <c r="K560" s="245"/>
      <c r="L560" s="249"/>
      <c r="M560" s="250"/>
      <c r="N560" s="251"/>
      <c r="O560" s="251"/>
      <c r="P560" s="251"/>
      <c r="Q560" s="251"/>
      <c r="R560" s="251"/>
      <c r="S560" s="251"/>
      <c r="T560" s="252"/>
      <c r="AT560" s="253" t="s">
        <v>140</v>
      </c>
      <c r="AU560" s="253" t="s">
        <v>76</v>
      </c>
      <c r="AV560" s="12" t="s">
        <v>76</v>
      </c>
      <c r="AW560" s="12" t="s">
        <v>33</v>
      </c>
      <c r="AX560" s="12" t="s">
        <v>69</v>
      </c>
      <c r="AY560" s="253" t="s">
        <v>137</v>
      </c>
    </row>
    <row r="561" s="11" customFormat="1">
      <c r="B561" s="232"/>
      <c r="C561" s="233"/>
      <c r="D561" s="234" t="s">
        <v>140</v>
      </c>
      <c r="E561" s="235" t="s">
        <v>21</v>
      </c>
      <c r="F561" s="236" t="s">
        <v>568</v>
      </c>
      <c r="G561" s="233"/>
      <c r="H561" s="237">
        <v>18</v>
      </c>
      <c r="I561" s="238"/>
      <c r="J561" s="233"/>
      <c r="K561" s="233"/>
      <c r="L561" s="239"/>
      <c r="M561" s="240"/>
      <c r="N561" s="241"/>
      <c r="O561" s="241"/>
      <c r="P561" s="241"/>
      <c r="Q561" s="241"/>
      <c r="R561" s="241"/>
      <c r="S561" s="241"/>
      <c r="T561" s="242"/>
      <c r="AT561" s="243" t="s">
        <v>140</v>
      </c>
      <c r="AU561" s="243" t="s">
        <v>76</v>
      </c>
      <c r="AV561" s="11" t="s">
        <v>78</v>
      </c>
      <c r="AW561" s="11" t="s">
        <v>33</v>
      </c>
      <c r="AX561" s="11" t="s">
        <v>69</v>
      </c>
      <c r="AY561" s="243" t="s">
        <v>137</v>
      </c>
    </row>
    <row r="562" s="12" customFormat="1">
      <c r="B562" s="244"/>
      <c r="C562" s="245"/>
      <c r="D562" s="234" t="s">
        <v>140</v>
      </c>
      <c r="E562" s="246" t="s">
        <v>21</v>
      </c>
      <c r="F562" s="247" t="s">
        <v>569</v>
      </c>
      <c r="G562" s="245"/>
      <c r="H562" s="246" t="s">
        <v>21</v>
      </c>
      <c r="I562" s="248"/>
      <c r="J562" s="245"/>
      <c r="K562" s="245"/>
      <c r="L562" s="249"/>
      <c r="M562" s="250"/>
      <c r="N562" s="251"/>
      <c r="O562" s="251"/>
      <c r="P562" s="251"/>
      <c r="Q562" s="251"/>
      <c r="R562" s="251"/>
      <c r="S562" s="251"/>
      <c r="T562" s="252"/>
      <c r="AT562" s="253" t="s">
        <v>140</v>
      </c>
      <c r="AU562" s="253" t="s">
        <v>76</v>
      </c>
      <c r="AV562" s="12" t="s">
        <v>76</v>
      </c>
      <c r="AW562" s="12" t="s">
        <v>33</v>
      </c>
      <c r="AX562" s="12" t="s">
        <v>69</v>
      </c>
      <c r="AY562" s="253" t="s">
        <v>137</v>
      </c>
    </row>
    <row r="563" s="11" customFormat="1">
      <c r="B563" s="232"/>
      <c r="C563" s="233"/>
      <c r="D563" s="234" t="s">
        <v>140</v>
      </c>
      <c r="E563" s="235" t="s">
        <v>21</v>
      </c>
      <c r="F563" s="236" t="s">
        <v>241</v>
      </c>
      <c r="G563" s="233"/>
      <c r="H563" s="237">
        <v>12</v>
      </c>
      <c r="I563" s="238"/>
      <c r="J563" s="233"/>
      <c r="K563" s="233"/>
      <c r="L563" s="239"/>
      <c r="M563" s="240"/>
      <c r="N563" s="241"/>
      <c r="O563" s="241"/>
      <c r="P563" s="241"/>
      <c r="Q563" s="241"/>
      <c r="R563" s="241"/>
      <c r="S563" s="241"/>
      <c r="T563" s="242"/>
      <c r="AT563" s="243" t="s">
        <v>140</v>
      </c>
      <c r="AU563" s="243" t="s">
        <v>76</v>
      </c>
      <c r="AV563" s="11" t="s">
        <v>78</v>
      </c>
      <c r="AW563" s="11" t="s">
        <v>33</v>
      </c>
      <c r="AX563" s="11" t="s">
        <v>69</v>
      </c>
      <c r="AY563" s="243" t="s">
        <v>137</v>
      </c>
    </row>
    <row r="564" s="12" customFormat="1">
      <c r="B564" s="244"/>
      <c r="C564" s="245"/>
      <c r="D564" s="234" t="s">
        <v>140</v>
      </c>
      <c r="E564" s="246" t="s">
        <v>21</v>
      </c>
      <c r="F564" s="247" t="s">
        <v>160</v>
      </c>
      <c r="G564" s="245"/>
      <c r="H564" s="246" t="s">
        <v>21</v>
      </c>
      <c r="I564" s="248"/>
      <c r="J564" s="245"/>
      <c r="K564" s="245"/>
      <c r="L564" s="249"/>
      <c r="M564" s="250"/>
      <c r="N564" s="251"/>
      <c r="O564" s="251"/>
      <c r="P564" s="251"/>
      <c r="Q564" s="251"/>
      <c r="R564" s="251"/>
      <c r="S564" s="251"/>
      <c r="T564" s="252"/>
      <c r="AT564" s="253" t="s">
        <v>140</v>
      </c>
      <c r="AU564" s="253" t="s">
        <v>76</v>
      </c>
      <c r="AV564" s="12" t="s">
        <v>76</v>
      </c>
      <c r="AW564" s="12" t="s">
        <v>33</v>
      </c>
      <c r="AX564" s="12" t="s">
        <v>69</v>
      </c>
      <c r="AY564" s="253" t="s">
        <v>137</v>
      </c>
    </row>
    <row r="565" s="11" customFormat="1">
      <c r="B565" s="232"/>
      <c r="C565" s="233"/>
      <c r="D565" s="234" t="s">
        <v>140</v>
      </c>
      <c r="E565" s="235" t="s">
        <v>21</v>
      </c>
      <c r="F565" s="236" t="s">
        <v>204</v>
      </c>
      <c r="G565" s="233"/>
      <c r="H565" s="237">
        <v>12</v>
      </c>
      <c r="I565" s="238"/>
      <c r="J565" s="233"/>
      <c r="K565" s="233"/>
      <c r="L565" s="239"/>
      <c r="M565" s="240"/>
      <c r="N565" s="241"/>
      <c r="O565" s="241"/>
      <c r="P565" s="241"/>
      <c r="Q565" s="241"/>
      <c r="R565" s="241"/>
      <c r="S565" s="241"/>
      <c r="T565" s="242"/>
      <c r="AT565" s="243" t="s">
        <v>140</v>
      </c>
      <c r="AU565" s="243" t="s">
        <v>76</v>
      </c>
      <c r="AV565" s="11" t="s">
        <v>78</v>
      </c>
      <c r="AW565" s="11" t="s">
        <v>33</v>
      </c>
      <c r="AX565" s="11" t="s">
        <v>69</v>
      </c>
      <c r="AY565" s="243" t="s">
        <v>137</v>
      </c>
    </row>
    <row r="566" s="12" customFormat="1">
      <c r="B566" s="244"/>
      <c r="C566" s="245"/>
      <c r="D566" s="234" t="s">
        <v>140</v>
      </c>
      <c r="E566" s="246" t="s">
        <v>21</v>
      </c>
      <c r="F566" s="247" t="s">
        <v>570</v>
      </c>
      <c r="G566" s="245"/>
      <c r="H566" s="246" t="s">
        <v>21</v>
      </c>
      <c r="I566" s="248"/>
      <c r="J566" s="245"/>
      <c r="K566" s="245"/>
      <c r="L566" s="249"/>
      <c r="M566" s="250"/>
      <c r="N566" s="251"/>
      <c r="O566" s="251"/>
      <c r="P566" s="251"/>
      <c r="Q566" s="251"/>
      <c r="R566" s="251"/>
      <c r="S566" s="251"/>
      <c r="T566" s="252"/>
      <c r="AT566" s="253" t="s">
        <v>140</v>
      </c>
      <c r="AU566" s="253" t="s">
        <v>76</v>
      </c>
      <c r="AV566" s="12" t="s">
        <v>76</v>
      </c>
      <c r="AW566" s="12" t="s">
        <v>33</v>
      </c>
      <c r="AX566" s="12" t="s">
        <v>69</v>
      </c>
      <c r="AY566" s="253" t="s">
        <v>137</v>
      </c>
    </row>
    <row r="567" s="11" customFormat="1">
      <c r="B567" s="232"/>
      <c r="C567" s="233"/>
      <c r="D567" s="234" t="s">
        <v>140</v>
      </c>
      <c r="E567" s="235" t="s">
        <v>21</v>
      </c>
      <c r="F567" s="236" t="s">
        <v>169</v>
      </c>
      <c r="G567" s="233"/>
      <c r="H567" s="237">
        <v>3</v>
      </c>
      <c r="I567" s="238"/>
      <c r="J567" s="233"/>
      <c r="K567" s="233"/>
      <c r="L567" s="239"/>
      <c r="M567" s="240"/>
      <c r="N567" s="241"/>
      <c r="O567" s="241"/>
      <c r="P567" s="241"/>
      <c r="Q567" s="241"/>
      <c r="R567" s="241"/>
      <c r="S567" s="241"/>
      <c r="T567" s="242"/>
      <c r="AT567" s="243" t="s">
        <v>140</v>
      </c>
      <c r="AU567" s="243" t="s">
        <v>76</v>
      </c>
      <c r="AV567" s="11" t="s">
        <v>78</v>
      </c>
      <c r="AW567" s="11" t="s">
        <v>33</v>
      </c>
      <c r="AX567" s="11" t="s">
        <v>69</v>
      </c>
      <c r="AY567" s="243" t="s">
        <v>137</v>
      </c>
    </row>
    <row r="568" s="12" customFormat="1">
      <c r="B568" s="244"/>
      <c r="C568" s="245"/>
      <c r="D568" s="234" t="s">
        <v>140</v>
      </c>
      <c r="E568" s="246" t="s">
        <v>21</v>
      </c>
      <c r="F568" s="247" t="s">
        <v>203</v>
      </c>
      <c r="G568" s="245"/>
      <c r="H568" s="246" t="s">
        <v>21</v>
      </c>
      <c r="I568" s="248"/>
      <c r="J568" s="245"/>
      <c r="K568" s="245"/>
      <c r="L568" s="249"/>
      <c r="M568" s="250"/>
      <c r="N568" s="251"/>
      <c r="O568" s="251"/>
      <c r="P568" s="251"/>
      <c r="Q568" s="251"/>
      <c r="R568" s="251"/>
      <c r="S568" s="251"/>
      <c r="T568" s="252"/>
      <c r="AT568" s="253" t="s">
        <v>140</v>
      </c>
      <c r="AU568" s="253" t="s">
        <v>76</v>
      </c>
      <c r="AV568" s="12" t="s">
        <v>76</v>
      </c>
      <c r="AW568" s="12" t="s">
        <v>33</v>
      </c>
      <c r="AX568" s="12" t="s">
        <v>69</v>
      </c>
      <c r="AY568" s="253" t="s">
        <v>137</v>
      </c>
    </row>
    <row r="569" s="11" customFormat="1">
      <c r="B569" s="232"/>
      <c r="C569" s="233"/>
      <c r="D569" s="234" t="s">
        <v>140</v>
      </c>
      <c r="E569" s="235" t="s">
        <v>21</v>
      </c>
      <c r="F569" s="236" t="s">
        <v>204</v>
      </c>
      <c r="G569" s="233"/>
      <c r="H569" s="237">
        <v>12</v>
      </c>
      <c r="I569" s="238"/>
      <c r="J569" s="233"/>
      <c r="K569" s="233"/>
      <c r="L569" s="239"/>
      <c r="M569" s="240"/>
      <c r="N569" s="241"/>
      <c r="O569" s="241"/>
      <c r="P569" s="241"/>
      <c r="Q569" s="241"/>
      <c r="R569" s="241"/>
      <c r="S569" s="241"/>
      <c r="T569" s="242"/>
      <c r="AT569" s="243" t="s">
        <v>140</v>
      </c>
      <c r="AU569" s="243" t="s">
        <v>76</v>
      </c>
      <c r="AV569" s="11" t="s">
        <v>78</v>
      </c>
      <c r="AW569" s="11" t="s">
        <v>33</v>
      </c>
      <c r="AX569" s="11" t="s">
        <v>69</v>
      </c>
      <c r="AY569" s="243" t="s">
        <v>137</v>
      </c>
    </row>
    <row r="570" s="12" customFormat="1">
      <c r="B570" s="244"/>
      <c r="C570" s="245"/>
      <c r="D570" s="234" t="s">
        <v>140</v>
      </c>
      <c r="E570" s="246" t="s">
        <v>21</v>
      </c>
      <c r="F570" s="247" t="s">
        <v>163</v>
      </c>
      <c r="G570" s="245"/>
      <c r="H570" s="246" t="s">
        <v>21</v>
      </c>
      <c r="I570" s="248"/>
      <c r="J570" s="245"/>
      <c r="K570" s="245"/>
      <c r="L570" s="249"/>
      <c r="M570" s="250"/>
      <c r="N570" s="251"/>
      <c r="O570" s="251"/>
      <c r="P570" s="251"/>
      <c r="Q570" s="251"/>
      <c r="R570" s="251"/>
      <c r="S570" s="251"/>
      <c r="T570" s="252"/>
      <c r="AT570" s="253" t="s">
        <v>140</v>
      </c>
      <c r="AU570" s="253" t="s">
        <v>76</v>
      </c>
      <c r="AV570" s="12" t="s">
        <v>76</v>
      </c>
      <c r="AW570" s="12" t="s">
        <v>33</v>
      </c>
      <c r="AX570" s="12" t="s">
        <v>69</v>
      </c>
      <c r="AY570" s="253" t="s">
        <v>137</v>
      </c>
    </row>
    <row r="571" s="11" customFormat="1">
      <c r="B571" s="232"/>
      <c r="C571" s="233"/>
      <c r="D571" s="234" t="s">
        <v>140</v>
      </c>
      <c r="E571" s="235" t="s">
        <v>21</v>
      </c>
      <c r="F571" s="236" t="s">
        <v>204</v>
      </c>
      <c r="G571" s="233"/>
      <c r="H571" s="237">
        <v>12</v>
      </c>
      <c r="I571" s="238"/>
      <c r="J571" s="233"/>
      <c r="K571" s="233"/>
      <c r="L571" s="239"/>
      <c r="M571" s="240"/>
      <c r="N571" s="241"/>
      <c r="O571" s="241"/>
      <c r="P571" s="241"/>
      <c r="Q571" s="241"/>
      <c r="R571" s="241"/>
      <c r="S571" s="241"/>
      <c r="T571" s="242"/>
      <c r="AT571" s="243" t="s">
        <v>140</v>
      </c>
      <c r="AU571" s="243" t="s">
        <v>76</v>
      </c>
      <c r="AV571" s="11" t="s">
        <v>78</v>
      </c>
      <c r="AW571" s="11" t="s">
        <v>33</v>
      </c>
      <c r="AX571" s="11" t="s">
        <v>69</v>
      </c>
      <c r="AY571" s="243" t="s">
        <v>137</v>
      </c>
    </row>
    <row r="572" s="12" customFormat="1">
      <c r="B572" s="244"/>
      <c r="C572" s="245"/>
      <c r="D572" s="234" t="s">
        <v>140</v>
      </c>
      <c r="E572" s="246" t="s">
        <v>21</v>
      </c>
      <c r="F572" s="247" t="s">
        <v>205</v>
      </c>
      <c r="G572" s="245"/>
      <c r="H572" s="246" t="s">
        <v>21</v>
      </c>
      <c r="I572" s="248"/>
      <c r="J572" s="245"/>
      <c r="K572" s="245"/>
      <c r="L572" s="249"/>
      <c r="M572" s="250"/>
      <c r="N572" s="251"/>
      <c r="O572" s="251"/>
      <c r="P572" s="251"/>
      <c r="Q572" s="251"/>
      <c r="R572" s="251"/>
      <c r="S572" s="251"/>
      <c r="T572" s="252"/>
      <c r="AT572" s="253" t="s">
        <v>140</v>
      </c>
      <c r="AU572" s="253" t="s">
        <v>76</v>
      </c>
      <c r="AV572" s="12" t="s">
        <v>76</v>
      </c>
      <c r="AW572" s="12" t="s">
        <v>33</v>
      </c>
      <c r="AX572" s="12" t="s">
        <v>69</v>
      </c>
      <c r="AY572" s="253" t="s">
        <v>137</v>
      </c>
    </row>
    <row r="573" s="11" customFormat="1">
      <c r="B573" s="232"/>
      <c r="C573" s="233"/>
      <c r="D573" s="234" t="s">
        <v>140</v>
      </c>
      <c r="E573" s="235" t="s">
        <v>21</v>
      </c>
      <c r="F573" s="236" t="s">
        <v>204</v>
      </c>
      <c r="G573" s="233"/>
      <c r="H573" s="237">
        <v>12</v>
      </c>
      <c r="I573" s="238"/>
      <c r="J573" s="233"/>
      <c r="K573" s="233"/>
      <c r="L573" s="239"/>
      <c r="M573" s="240"/>
      <c r="N573" s="241"/>
      <c r="O573" s="241"/>
      <c r="P573" s="241"/>
      <c r="Q573" s="241"/>
      <c r="R573" s="241"/>
      <c r="S573" s="241"/>
      <c r="T573" s="242"/>
      <c r="AT573" s="243" t="s">
        <v>140</v>
      </c>
      <c r="AU573" s="243" t="s">
        <v>76</v>
      </c>
      <c r="AV573" s="11" t="s">
        <v>78</v>
      </c>
      <c r="AW573" s="11" t="s">
        <v>33</v>
      </c>
      <c r="AX573" s="11" t="s">
        <v>69</v>
      </c>
      <c r="AY573" s="243" t="s">
        <v>137</v>
      </c>
    </row>
    <row r="574" s="13" customFormat="1">
      <c r="B574" s="254"/>
      <c r="C574" s="255"/>
      <c r="D574" s="234" t="s">
        <v>140</v>
      </c>
      <c r="E574" s="256" t="s">
        <v>21</v>
      </c>
      <c r="F574" s="257" t="s">
        <v>151</v>
      </c>
      <c r="G574" s="255"/>
      <c r="H574" s="258">
        <v>81</v>
      </c>
      <c r="I574" s="259"/>
      <c r="J574" s="255"/>
      <c r="K574" s="255"/>
      <c r="L574" s="260"/>
      <c r="M574" s="261"/>
      <c r="N574" s="262"/>
      <c r="O574" s="262"/>
      <c r="P574" s="262"/>
      <c r="Q574" s="262"/>
      <c r="R574" s="262"/>
      <c r="S574" s="262"/>
      <c r="T574" s="263"/>
      <c r="AT574" s="264" t="s">
        <v>140</v>
      </c>
      <c r="AU574" s="264" t="s">
        <v>76</v>
      </c>
      <c r="AV574" s="13" t="s">
        <v>138</v>
      </c>
      <c r="AW574" s="13" t="s">
        <v>33</v>
      </c>
      <c r="AX574" s="13" t="s">
        <v>76</v>
      </c>
      <c r="AY574" s="264" t="s">
        <v>137</v>
      </c>
    </row>
    <row r="575" s="1" customFormat="1" ht="38.25" customHeight="1">
      <c r="B575" s="46"/>
      <c r="C575" s="281" t="s">
        <v>571</v>
      </c>
      <c r="D575" s="281" t="s">
        <v>368</v>
      </c>
      <c r="E575" s="282" t="s">
        <v>572</v>
      </c>
      <c r="F575" s="283" t="s">
        <v>573</v>
      </c>
      <c r="G575" s="284" t="s">
        <v>196</v>
      </c>
      <c r="H575" s="285">
        <v>15</v>
      </c>
      <c r="I575" s="286"/>
      <c r="J575" s="287">
        <f>ROUND(I575*H575,2)</f>
        <v>0</v>
      </c>
      <c r="K575" s="283" t="s">
        <v>135</v>
      </c>
      <c r="L575" s="72"/>
      <c r="M575" s="288" t="s">
        <v>21</v>
      </c>
      <c r="N575" s="289" t="s">
        <v>40</v>
      </c>
      <c r="O575" s="47"/>
      <c r="P575" s="229">
        <f>O575*H575</f>
        <v>0</v>
      </c>
      <c r="Q575" s="229">
        <v>0</v>
      </c>
      <c r="R575" s="229">
        <f>Q575*H575</f>
        <v>0</v>
      </c>
      <c r="S575" s="229">
        <v>0</v>
      </c>
      <c r="T575" s="230">
        <f>S575*H575</f>
        <v>0</v>
      </c>
      <c r="AR575" s="24" t="s">
        <v>138</v>
      </c>
      <c r="AT575" s="24" t="s">
        <v>368</v>
      </c>
      <c r="AU575" s="24" t="s">
        <v>76</v>
      </c>
      <c r="AY575" s="24" t="s">
        <v>137</v>
      </c>
      <c r="BE575" s="231">
        <f>IF(N575="základní",J575,0)</f>
        <v>0</v>
      </c>
      <c r="BF575" s="231">
        <f>IF(N575="snížená",J575,0)</f>
        <v>0</v>
      </c>
      <c r="BG575" s="231">
        <f>IF(N575="zákl. přenesená",J575,0)</f>
        <v>0</v>
      </c>
      <c r="BH575" s="231">
        <f>IF(N575="sníž. přenesená",J575,0)</f>
        <v>0</v>
      </c>
      <c r="BI575" s="231">
        <f>IF(N575="nulová",J575,0)</f>
        <v>0</v>
      </c>
      <c r="BJ575" s="24" t="s">
        <v>76</v>
      </c>
      <c r="BK575" s="231">
        <f>ROUND(I575*H575,2)</f>
        <v>0</v>
      </c>
      <c r="BL575" s="24" t="s">
        <v>138</v>
      </c>
      <c r="BM575" s="24" t="s">
        <v>574</v>
      </c>
    </row>
    <row r="576" s="12" customFormat="1">
      <c r="B576" s="244"/>
      <c r="C576" s="245"/>
      <c r="D576" s="234" t="s">
        <v>140</v>
      </c>
      <c r="E576" s="246" t="s">
        <v>21</v>
      </c>
      <c r="F576" s="247" t="s">
        <v>575</v>
      </c>
      <c r="G576" s="245"/>
      <c r="H576" s="246" t="s">
        <v>21</v>
      </c>
      <c r="I576" s="248"/>
      <c r="J576" s="245"/>
      <c r="K576" s="245"/>
      <c r="L576" s="249"/>
      <c r="M576" s="250"/>
      <c r="N576" s="251"/>
      <c r="O576" s="251"/>
      <c r="P576" s="251"/>
      <c r="Q576" s="251"/>
      <c r="R576" s="251"/>
      <c r="S576" s="251"/>
      <c r="T576" s="252"/>
      <c r="AT576" s="253" t="s">
        <v>140</v>
      </c>
      <c r="AU576" s="253" t="s">
        <v>76</v>
      </c>
      <c r="AV576" s="12" t="s">
        <v>76</v>
      </c>
      <c r="AW576" s="12" t="s">
        <v>33</v>
      </c>
      <c r="AX576" s="12" t="s">
        <v>69</v>
      </c>
      <c r="AY576" s="253" t="s">
        <v>137</v>
      </c>
    </row>
    <row r="577" s="11" customFormat="1">
      <c r="B577" s="232"/>
      <c r="C577" s="233"/>
      <c r="D577" s="234" t="s">
        <v>140</v>
      </c>
      <c r="E577" s="235" t="s">
        <v>21</v>
      </c>
      <c r="F577" s="236" t="s">
        <v>241</v>
      </c>
      <c r="G577" s="233"/>
      <c r="H577" s="237">
        <v>12</v>
      </c>
      <c r="I577" s="238"/>
      <c r="J577" s="233"/>
      <c r="K577" s="233"/>
      <c r="L577" s="239"/>
      <c r="M577" s="240"/>
      <c r="N577" s="241"/>
      <c r="O577" s="241"/>
      <c r="P577" s="241"/>
      <c r="Q577" s="241"/>
      <c r="R577" s="241"/>
      <c r="S577" s="241"/>
      <c r="T577" s="242"/>
      <c r="AT577" s="243" t="s">
        <v>140</v>
      </c>
      <c r="AU577" s="243" t="s">
        <v>76</v>
      </c>
      <c r="AV577" s="11" t="s">
        <v>78</v>
      </c>
      <c r="AW577" s="11" t="s">
        <v>33</v>
      </c>
      <c r="AX577" s="11" t="s">
        <v>69</v>
      </c>
      <c r="AY577" s="243" t="s">
        <v>137</v>
      </c>
    </row>
    <row r="578" s="12" customFormat="1">
      <c r="B578" s="244"/>
      <c r="C578" s="245"/>
      <c r="D578" s="234" t="s">
        <v>140</v>
      </c>
      <c r="E578" s="246" t="s">
        <v>21</v>
      </c>
      <c r="F578" s="247" t="s">
        <v>576</v>
      </c>
      <c r="G578" s="245"/>
      <c r="H578" s="246" t="s">
        <v>21</v>
      </c>
      <c r="I578" s="248"/>
      <c r="J578" s="245"/>
      <c r="K578" s="245"/>
      <c r="L578" s="249"/>
      <c r="M578" s="250"/>
      <c r="N578" s="251"/>
      <c r="O578" s="251"/>
      <c r="P578" s="251"/>
      <c r="Q578" s="251"/>
      <c r="R578" s="251"/>
      <c r="S578" s="251"/>
      <c r="T578" s="252"/>
      <c r="AT578" s="253" t="s">
        <v>140</v>
      </c>
      <c r="AU578" s="253" t="s">
        <v>76</v>
      </c>
      <c r="AV578" s="12" t="s">
        <v>76</v>
      </c>
      <c r="AW578" s="12" t="s">
        <v>33</v>
      </c>
      <c r="AX578" s="12" t="s">
        <v>69</v>
      </c>
      <c r="AY578" s="253" t="s">
        <v>137</v>
      </c>
    </row>
    <row r="579" s="11" customFormat="1">
      <c r="B579" s="232"/>
      <c r="C579" s="233"/>
      <c r="D579" s="234" t="s">
        <v>140</v>
      </c>
      <c r="E579" s="235" t="s">
        <v>21</v>
      </c>
      <c r="F579" s="236" t="s">
        <v>169</v>
      </c>
      <c r="G579" s="233"/>
      <c r="H579" s="237">
        <v>3</v>
      </c>
      <c r="I579" s="238"/>
      <c r="J579" s="233"/>
      <c r="K579" s="233"/>
      <c r="L579" s="239"/>
      <c r="M579" s="240"/>
      <c r="N579" s="241"/>
      <c r="O579" s="241"/>
      <c r="P579" s="241"/>
      <c r="Q579" s="241"/>
      <c r="R579" s="241"/>
      <c r="S579" s="241"/>
      <c r="T579" s="242"/>
      <c r="AT579" s="243" t="s">
        <v>140</v>
      </c>
      <c r="AU579" s="243" t="s">
        <v>76</v>
      </c>
      <c r="AV579" s="11" t="s">
        <v>78</v>
      </c>
      <c r="AW579" s="11" t="s">
        <v>33</v>
      </c>
      <c r="AX579" s="11" t="s">
        <v>69</v>
      </c>
      <c r="AY579" s="243" t="s">
        <v>137</v>
      </c>
    </row>
    <row r="580" s="13" customFormat="1">
      <c r="B580" s="254"/>
      <c r="C580" s="255"/>
      <c r="D580" s="234" t="s">
        <v>140</v>
      </c>
      <c r="E580" s="256" t="s">
        <v>21</v>
      </c>
      <c r="F580" s="257" t="s">
        <v>151</v>
      </c>
      <c r="G580" s="255"/>
      <c r="H580" s="258">
        <v>15</v>
      </c>
      <c r="I580" s="259"/>
      <c r="J580" s="255"/>
      <c r="K580" s="255"/>
      <c r="L580" s="260"/>
      <c r="M580" s="261"/>
      <c r="N580" s="262"/>
      <c r="O580" s="262"/>
      <c r="P580" s="262"/>
      <c r="Q580" s="262"/>
      <c r="R580" s="262"/>
      <c r="S580" s="262"/>
      <c r="T580" s="263"/>
      <c r="AT580" s="264" t="s">
        <v>140</v>
      </c>
      <c r="AU580" s="264" t="s">
        <v>76</v>
      </c>
      <c r="AV580" s="13" t="s">
        <v>138</v>
      </c>
      <c r="AW580" s="13" t="s">
        <v>33</v>
      </c>
      <c r="AX580" s="13" t="s">
        <v>76</v>
      </c>
      <c r="AY580" s="264" t="s">
        <v>137</v>
      </c>
    </row>
    <row r="581" s="1" customFormat="1" ht="38.25" customHeight="1">
      <c r="B581" s="46"/>
      <c r="C581" s="281" t="s">
        <v>577</v>
      </c>
      <c r="D581" s="281" t="s">
        <v>368</v>
      </c>
      <c r="E581" s="282" t="s">
        <v>578</v>
      </c>
      <c r="F581" s="283" t="s">
        <v>579</v>
      </c>
      <c r="G581" s="284" t="s">
        <v>196</v>
      </c>
      <c r="H581" s="285">
        <v>81.599999999999994</v>
      </c>
      <c r="I581" s="286"/>
      <c r="J581" s="287">
        <f>ROUND(I581*H581,2)</f>
        <v>0</v>
      </c>
      <c r="K581" s="283" t="s">
        <v>135</v>
      </c>
      <c r="L581" s="72"/>
      <c r="M581" s="288" t="s">
        <v>21</v>
      </c>
      <c r="N581" s="289" t="s">
        <v>40</v>
      </c>
      <c r="O581" s="47"/>
      <c r="P581" s="229">
        <f>O581*H581</f>
        <v>0</v>
      </c>
      <c r="Q581" s="229">
        <v>0</v>
      </c>
      <c r="R581" s="229">
        <f>Q581*H581</f>
        <v>0</v>
      </c>
      <c r="S581" s="229">
        <v>0</v>
      </c>
      <c r="T581" s="230">
        <f>S581*H581</f>
        <v>0</v>
      </c>
      <c r="AR581" s="24" t="s">
        <v>138</v>
      </c>
      <c r="AT581" s="24" t="s">
        <v>368</v>
      </c>
      <c r="AU581" s="24" t="s">
        <v>76</v>
      </c>
      <c r="AY581" s="24" t="s">
        <v>137</v>
      </c>
      <c r="BE581" s="231">
        <f>IF(N581="základní",J581,0)</f>
        <v>0</v>
      </c>
      <c r="BF581" s="231">
        <f>IF(N581="snížená",J581,0)</f>
        <v>0</v>
      </c>
      <c r="BG581" s="231">
        <f>IF(N581="zákl. přenesená",J581,0)</f>
        <v>0</v>
      </c>
      <c r="BH581" s="231">
        <f>IF(N581="sníž. přenesená",J581,0)</f>
        <v>0</v>
      </c>
      <c r="BI581" s="231">
        <f>IF(N581="nulová",J581,0)</f>
        <v>0</v>
      </c>
      <c r="BJ581" s="24" t="s">
        <v>76</v>
      </c>
      <c r="BK581" s="231">
        <f>ROUND(I581*H581,2)</f>
        <v>0</v>
      </c>
      <c r="BL581" s="24" t="s">
        <v>138</v>
      </c>
      <c r="BM581" s="24" t="s">
        <v>580</v>
      </c>
    </row>
    <row r="582" s="12" customFormat="1">
      <c r="B582" s="244"/>
      <c r="C582" s="245"/>
      <c r="D582" s="234" t="s">
        <v>140</v>
      </c>
      <c r="E582" s="246" t="s">
        <v>21</v>
      </c>
      <c r="F582" s="247" t="s">
        <v>198</v>
      </c>
      <c r="G582" s="245"/>
      <c r="H582" s="246" t="s">
        <v>21</v>
      </c>
      <c r="I582" s="248"/>
      <c r="J582" s="245"/>
      <c r="K582" s="245"/>
      <c r="L582" s="249"/>
      <c r="M582" s="250"/>
      <c r="N582" s="251"/>
      <c r="O582" s="251"/>
      <c r="P582" s="251"/>
      <c r="Q582" s="251"/>
      <c r="R582" s="251"/>
      <c r="S582" s="251"/>
      <c r="T582" s="252"/>
      <c r="AT582" s="253" t="s">
        <v>140</v>
      </c>
      <c r="AU582" s="253" t="s">
        <v>76</v>
      </c>
      <c r="AV582" s="12" t="s">
        <v>76</v>
      </c>
      <c r="AW582" s="12" t="s">
        <v>33</v>
      </c>
      <c r="AX582" s="12" t="s">
        <v>69</v>
      </c>
      <c r="AY582" s="253" t="s">
        <v>137</v>
      </c>
    </row>
    <row r="583" s="11" customFormat="1">
      <c r="B583" s="232"/>
      <c r="C583" s="233"/>
      <c r="D583" s="234" t="s">
        <v>140</v>
      </c>
      <c r="E583" s="235" t="s">
        <v>21</v>
      </c>
      <c r="F583" s="236" t="s">
        <v>199</v>
      </c>
      <c r="G583" s="233"/>
      <c r="H583" s="237">
        <v>19.199999999999999</v>
      </c>
      <c r="I583" s="238"/>
      <c r="J583" s="233"/>
      <c r="K583" s="233"/>
      <c r="L583" s="239"/>
      <c r="M583" s="240"/>
      <c r="N583" s="241"/>
      <c r="O583" s="241"/>
      <c r="P583" s="241"/>
      <c r="Q583" s="241"/>
      <c r="R583" s="241"/>
      <c r="S583" s="241"/>
      <c r="T583" s="242"/>
      <c r="AT583" s="243" t="s">
        <v>140</v>
      </c>
      <c r="AU583" s="243" t="s">
        <v>76</v>
      </c>
      <c r="AV583" s="11" t="s">
        <v>78</v>
      </c>
      <c r="AW583" s="11" t="s">
        <v>33</v>
      </c>
      <c r="AX583" s="11" t="s">
        <v>69</v>
      </c>
      <c r="AY583" s="243" t="s">
        <v>137</v>
      </c>
    </row>
    <row r="584" s="12" customFormat="1">
      <c r="B584" s="244"/>
      <c r="C584" s="245"/>
      <c r="D584" s="234" t="s">
        <v>140</v>
      </c>
      <c r="E584" s="246" t="s">
        <v>21</v>
      </c>
      <c r="F584" s="247" t="s">
        <v>200</v>
      </c>
      <c r="G584" s="245"/>
      <c r="H584" s="246" t="s">
        <v>21</v>
      </c>
      <c r="I584" s="248"/>
      <c r="J584" s="245"/>
      <c r="K584" s="245"/>
      <c r="L584" s="249"/>
      <c r="M584" s="250"/>
      <c r="N584" s="251"/>
      <c r="O584" s="251"/>
      <c r="P584" s="251"/>
      <c r="Q584" s="251"/>
      <c r="R584" s="251"/>
      <c r="S584" s="251"/>
      <c r="T584" s="252"/>
      <c r="AT584" s="253" t="s">
        <v>140</v>
      </c>
      <c r="AU584" s="253" t="s">
        <v>76</v>
      </c>
      <c r="AV584" s="12" t="s">
        <v>76</v>
      </c>
      <c r="AW584" s="12" t="s">
        <v>33</v>
      </c>
      <c r="AX584" s="12" t="s">
        <v>69</v>
      </c>
      <c r="AY584" s="253" t="s">
        <v>137</v>
      </c>
    </row>
    <row r="585" s="11" customFormat="1">
      <c r="B585" s="232"/>
      <c r="C585" s="233"/>
      <c r="D585" s="234" t="s">
        <v>140</v>
      </c>
      <c r="E585" s="235" t="s">
        <v>21</v>
      </c>
      <c r="F585" s="236" t="s">
        <v>201</v>
      </c>
      <c r="G585" s="233"/>
      <c r="H585" s="237">
        <v>24</v>
      </c>
      <c r="I585" s="238"/>
      <c r="J585" s="233"/>
      <c r="K585" s="233"/>
      <c r="L585" s="239"/>
      <c r="M585" s="240"/>
      <c r="N585" s="241"/>
      <c r="O585" s="241"/>
      <c r="P585" s="241"/>
      <c r="Q585" s="241"/>
      <c r="R585" s="241"/>
      <c r="S585" s="241"/>
      <c r="T585" s="242"/>
      <c r="AT585" s="243" t="s">
        <v>140</v>
      </c>
      <c r="AU585" s="243" t="s">
        <v>76</v>
      </c>
      <c r="AV585" s="11" t="s">
        <v>78</v>
      </c>
      <c r="AW585" s="11" t="s">
        <v>33</v>
      </c>
      <c r="AX585" s="11" t="s">
        <v>69</v>
      </c>
      <c r="AY585" s="243" t="s">
        <v>137</v>
      </c>
    </row>
    <row r="586" s="12" customFormat="1">
      <c r="B586" s="244"/>
      <c r="C586" s="245"/>
      <c r="D586" s="234" t="s">
        <v>140</v>
      </c>
      <c r="E586" s="246" t="s">
        <v>21</v>
      </c>
      <c r="F586" s="247" t="s">
        <v>160</v>
      </c>
      <c r="G586" s="245"/>
      <c r="H586" s="246" t="s">
        <v>21</v>
      </c>
      <c r="I586" s="248"/>
      <c r="J586" s="245"/>
      <c r="K586" s="245"/>
      <c r="L586" s="249"/>
      <c r="M586" s="250"/>
      <c r="N586" s="251"/>
      <c r="O586" s="251"/>
      <c r="P586" s="251"/>
      <c r="Q586" s="251"/>
      <c r="R586" s="251"/>
      <c r="S586" s="251"/>
      <c r="T586" s="252"/>
      <c r="AT586" s="253" t="s">
        <v>140</v>
      </c>
      <c r="AU586" s="253" t="s">
        <v>76</v>
      </c>
      <c r="AV586" s="12" t="s">
        <v>76</v>
      </c>
      <c r="AW586" s="12" t="s">
        <v>33</v>
      </c>
      <c r="AX586" s="12" t="s">
        <v>69</v>
      </c>
      <c r="AY586" s="253" t="s">
        <v>137</v>
      </c>
    </row>
    <row r="587" s="11" customFormat="1">
      <c r="B587" s="232"/>
      <c r="C587" s="233"/>
      <c r="D587" s="234" t="s">
        <v>140</v>
      </c>
      <c r="E587" s="235" t="s">
        <v>21</v>
      </c>
      <c r="F587" s="236" t="s">
        <v>202</v>
      </c>
      <c r="G587" s="233"/>
      <c r="H587" s="237">
        <v>14.4</v>
      </c>
      <c r="I587" s="238"/>
      <c r="J587" s="233"/>
      <c r="K587" s="233"/>
      <c r="L587" s="239"/>
      <c r="M587" s="240"/>
      <c r="N587" s="241"/>
      <c r="O587" s="241"/>
      <c r="P587" s="241"/>
      <c r="Q587" s="241"/>
      <c r="R587" s="241"/>
      <c r="S587" s="241"/>
      <c r="T587" s="242"/>
      <c r="AT587" s="243" t="s">
        <v>140</v>
      </c>
      <c r="AU587" s="243" t="s">
        <v>76</v>
      </c>
      <c r="AV587" s="11" t="s">
        <v>78</v>
      </c>
      <c r="AW587" s="11" t="s">
        <v>33</v>
      </c>
      <c r="AX587" s="11" t="s">
        <v>69</v>
      </c>
      <c r="AY587" s="243" t="s">
        <v>137</v>
      </c>
    </row>
    <row r="588" s="12" customFormat="1">
      <c r="B588" s="244"/>
      <c r="C588" s="245"/>
      <c r="D588" s="234" t="s">
        <v>140</v>
      </c>
      <c r="E588" s="246" t="s">
        <v>21</v>
      </c>
      <c r="F588" s="247" t="s">
        <v>203</v>
      </c>
      <c r="G588" s="245"/>
      <c r="H588" s="246" t="s">
        <v>21</v>
      </c>
      <c r="I588" s="248"/>
      <c r="J588" s="245"/>
      <c r="K588" s="245"/>
      <c r="L588" s="249"/>
      <c r="M588" s="250"/>
      <c r="N588" s="251"/>
      <c r="O588" s="251"/>
      <c r="P588" s="251"/>
      <c r="Q588" s="251"/>
      <c r="R588" s="251"/>
      <c r="S588" s="251"/>
      <c r="T588" s="252"/>
      <c r="AT588" s="253" t="s">
        <v>140</v>
      </c>
      <c r="AU588" s="253" t="s">
        <v>76</v>
      </c>
      <c r="AV588" s="12" t="s">
        <v>76</v>
      </c>
      <c r="AW588" s="12" t="s">
        <v>33</v>
      </c>
      <c r="AX588" s="12" t="s">
        <v>69</v>
      </c>
      <c r="AY588" s="253" t="s">
        <v>137</v>
      </c>
    </row>
    <row r="589" s="11" customFormat="1">
      <c r="B589" s="232"/>
      <c r="C589" s="233"/>
      <c r="D589" s="234" t="s">
        <v>140</v>
      </c>
      <c r="E589" s="235" t="s">
        <v>21</v>
      </c>
      <c r="F589" s="236" t="s">
        <v>204</v>
      </c>
      <c r="G589" s="233"/>
      <c r="H589" s="237">
        <v>12</v>
      </c>
      <c r="I589" s="238"/>
      <c r="J589" s="233"/>
      <c r="K589" s="233"/>
      <c r="L589" s="239"/>
      <c r="M589" s="240"/>
      <c r="N589" s="241"/>
      <c r="O589" s="241"/>
      <c r="P589" s="241"/>
      <c r="Q589" s="241"/>
      <c r="R589" s="241"/>
      <c r="S589" s="241"/>
      <c r="T589" s="242"/>
      <c r="AT589" s="243" t="s">
        <v>140</v>
      </c>
      <c r="AU589" s="243" t="s">
        <v>76</v>
      </c>
      <c r="AV589" s="11" t="s">
        <v>78</v>
      </c>
      <c r="AW589" s="11" t="s">
        <v>33</v>
      </c>
      <c r="AX589" s="11" t="s">
        <v>69</v>
      </c>
      <c r="AY589" s="243" t="s">
        <v>137</v>
      </c>
    </row>
    <row r="590" s="12" customFormat="1">
      <c r="B590" s="244"/>
      <c r="C590" s="245"/>
      <c r="D590" s="234" t="s">
        <v>140</v>
      </c>
      <c r="E590" s="246" t="s">
        <v>21</v>
      </c>
      <c r="F590" s="247" t="s">
        <v>205</v>
      </c>
      <c r="G590" s="245"/>
      <c r="H590" s="246" t="s">
        <v>21</v>
      </c>
      <c r="I590" s="248"/>
      <c r="J590" s="245"/>
      <c r="K590" s="245"/>
      <c r="L590" s="249"/>
      <c r="M590" s="250"/>
      <c r="N590" s="251"/>
      <c r="O590" s="251"/>
      <c r="P590" s="251"/>
      <c r="Q590" s="251"/>
      <c r="R590" s="251"/>
      <c r="S590" s="251"/>
      <c r="T590" s="252"/>
      <c r="AT590" s="253" t="s">
        <v>140</v>
      </c>
      <c r="AU590" s="253" t="s">
        <v>76</v>
      </c>
      <c r="AV590" s="12" t="s">
        <v>76</v>
      </c>
      <c r="AW590" s="12" t="s">
        <v>33</v>
      </c>
      <c r="AX590" s="12" t="s">
        <v>69</v>
      </c>
      <c r="AY590" s="253" t="s">
        <v>137</v>
      </c>
    </row>
    <row r="591" s="11" customFormat="1">
      <c r="B591" s="232"/>
      <c r="C591" s="233"/>
      <c r="D591" s="234" t="s">
        <v>140</v>
      </c>
      <c r="E591" s="235" t="s">
        <v>21</v>
      </c>
      <c r="F591" s="236" t="s">
        <v>204</v>
      </c>
      <c r="G591" s="233"/>
      <c r="H591" s="237">
        <v>12</v>
      </c>
      <c r="I591" s="238"/>
      <c r="J591" s="233"/>
      <c r="K591" s="233"/>
      <c r="L591" s="239"/>
      <c r="M591" s="240"/>
      <c r="N591" s="241"/>
      <c r="O591" s="241"/>
      <c r="P591" s="241"/>
      <c r="Q591" s="241"/>
      <c r="R591" s="241"/>
      <c r="S591" s="241"/>
      <c r="T591" s="242"/>
      <c r="AT591" s="243" t="s">
        <v>140</v>
      </c>
      <c r="AU591" s="243" t="s">
        <v>76</v>
      </c>
      <c r="AV591" s="11" t="s">
        <v>78</v>
      </c>
      <c r="AW591" s="11" t="s">
        <v>33</v>
      </c>
      <c r="AX591" s="11" t="s">
        <v>69</v>
      </c>
      <c r="AY591" s="243" t="s">
        <v>137</v>
      </c>
    </row>
    <row r="592" s="13" customFormat="1">
      <c r="B592" s="254"/>
      <c r="C592" s="255"/>
      <c r="D592" s="234" t="s">
        <v>140</v>
      </c>
      <c r="E592" s="256" t="s">
        <v>21</v>
      </c>
      <c r="F592" s="257" t="s">
        <v>151</v>
      </c>
      <c r="G592" s="255"/>
      <c r="H592" s="258">
        <v>81.599999999999994</v>
      </c>
      <c r="I592" s="259"/>
      <c r="J592" s="255"/>
      <c r="K592" s="255"/>
      <c r="L592" s="260"/>
      <c r="M592" s="261"/>
      <c r="N592" s="262"/>
      <c r="O592" s="262"/>
      <c r="P592" s="262"/>
      <c r="Q592" s="262"/>
      <c r="R592" s="262"/>
      <c r="S592" s="262"/>
      <c r="T592" s="263"/>
      <c r="AT592" s="264" t="s">
        <v>140</v>
      </c>
      <c r="AU592" s="264" t="s">
        <v>76</v>
      </c>
      <c r="AV592" s="13" t="s">
        <v>138</v>
      </c>
      <c r="AW592" s="13" t="s">
        <v>33</v>
      </c>
      <c r="AX592" s="13" t="s">
        <v>76</v>
      </c>
      <c r="AY592" s="264" t="s">
        <v>137</v>
      </c>
    </row>
    <row r="593" s="1" customFormat="1" ht="38.25" customHeight="1">
      <c r="B593" s="46"/>
      <c r="C593" s="281" t="s">
        <v>581</v>
      </c>
      <c r="D593" s="281" t="s">
        <v>368</v>
      </c>
      <c r="E593" s="282" t="s">
        <v>582</v>
      </c>
      <c r="F593" s="283" t="s">
        <v>583</v>
      </c>
      <c r="G593" s="284" t="s">
        <v>196</v>
      </c>
      <c r="H593" s="285">
        <v>24</v>
      </c>
      <c r="I593" s="286"/>
      <c r="J593" s="287">
        <f>ROUND(I593*H593,2)</f>
        <v>0</v>
      </c>
      <c r="K593" s="283" t="s">
        <v>135</v>
      </c>
      <c r="L593" s="72"/>
      <c r="M593" s="288" t="s">
        <v>21</v>
      </c>
      <c r="N593" s="289" t="s">
        <v>40</v>
      </c>
      <c r="O593" s="47"/>
      <c r="P593" s="229">
        <f>O593*H593</f>
        <v>0</v>
      </c>
      <c r="Q593" s="229">
        <v>0</v>
      </c>
      <c r="R593" s="229">
        <f>Q593*H593</f>
        <v>0</v>
      </c>
      <c r="S593" s="229">
        <v>0</v>
      </c>
      <c r="T593" s="230">
        <f>S593*H593</f>
        <v>0</v>
      </c>
      <c r="AR593" s="24" t="s">
        <v>138</v>
      </c>
      <c r="AT593" s="24" t="s">
        <v>368</v>
      </c>
      <c r="AU593" s="24" t="s">
        <v>76</v>
      </c>
      <c r="AY593" s="24" t="s">
        <v>137</v>
      </c>
      <c r="BE593" s="231">
        <f>IF(N593="základní",J593,0)</f>
        <v>0</v>
      </c>
      <c r="BF593" s="231">
        <f>IF(N593="snížená",J593,0)</f>
        <v>0</v>
      </c>
      <c r="BG593" s="231">
        <f>IF(N593="zákl. přenesená",J593,0)</f>
        <v>0</v>
      </c>
      <c r="BH593" s="231">
        <f>IF(N593="sníž. přenesená",J593,0)</f>
        <v>0</v>
      </c>
      <c r="BI593" s="231">
        <f>IF(N593="nulová",J593,0)</f>
        <v>0</v>
      </c>
      <c r="BJ593" s="24" t="s">
        <v>76</v>
      </c>
      <c r="BK593" s="231">
        <f>ROUND(I593*H593,2)</f>
        <v>0</v>
      </c>
      <c r="BL593" s="24" t="s">
        <v>138</v>
      </c>
      <c r="BM593" s="24" t="s">
        <v>584</v>
      </c>
    </row>
    <row r="594" s="12" customFormat="1">
      <c r="B594" s="244"/>
      <c r="C594" s="245"/>
      <c r="D594" s="234" t="s">
        <v>140</v>
      </c>
      <c r="E594" s="246" t="s">
        <v>21</v>
      </c>
      <c r="F594" s="247" t="s">
        <v>162</v>
      </c>
      <c r="G594" s="245"/>
      <c r="H594" s="246" t="s">
        <v>21</v>
      </c>
      <c r="I594" s="248"/>
      <c r="J594" s="245"/>
      <c r="K594" s="245"/>
      <c r="L594" s="249"/>
      <c r="M594" s="250"/>
      <c r="N594" s="251"/>
      <c r="O594" s="251"/>
      <c r="P594" s="251"/>
      <c r="Q594" s="251"/>
      <c r="R594" s="251"/>
      <c r="S594" s="251"/>
      <c r="T594" s="252"/>
      <c r="AT594" s="253" t="s">
        <v>140</v>
      </c>
      <c r="AU594" s="253" t="s">
        <v>76</v>
      </c>
      <c r="AV594" s="12" t="s">
        <v>76</v>
      </c>
      <c r="AW594" s="12" t="s">
        <v>33</v>
      </c>
      <c r="AX594" s="12" t="s">
        <v>69</v>
      </c>
      <c r="AY594" s="253" t="s">
        <v>137</v>
      </c>
    </row>
    <row r="595" s="11" customFormat="1">
      <c r="B595" s="232"/>
      <c r="C595" s="233"/>
      <c r="D595" s="234" t="s">
        <v>140</v>
      </c>
      <c r="E595" s="235" t="s">
        <v>21</v>
      </c>
      <c r="F595" s="236" t="s">
        <v>204</v>
      </c>
      <c r="G595" s="233"/>
      <c r="H595" s="237">
        <v>12</v>
      </c>
      <c r="I595" s="238"/>
      <c r="J595" s="233"/>
      <c r="K595" s="233"/>
      <c r="L595" s="239"/>
      <c r="M595" s="240"/>
      <c r="N595" s="241"/>
      <c r="O595" s="241"/>
      <c r="P595" s="241"/>
      <c r="Q595" s="241"/>
      <c r="R595" s="241"/>
      <c r="S595" s="241"/>
      <c r="T595" s="242"/>
      <c r="AT595" s="243" t="s">
        <v>140</v>
      </c>
      <c r="AU595" s="243" t="s">
        <v>76</v>
      </c>
      <c r="AV595" s="11" t="s">
        <v>78</v>
      </c>
      <c r="AW595" s="11" t="s">
        <v>33</v>
      </c>
      <c r="AX595" s="11" t="s">
        <v>69</v>
      </c>
      <c r="AY595" s="243" t="s">
        <v>137</v>
      </c>
    </row>
    <row r="596" s="12" customFormat="1">
      <c r="B596" s="244"/>
      <c r="C596" s="245"/>
      <c r="D596" s="234" t="s">
        <v>140</v>
      </c>
      <c r="E596" s="246" t="s">
        <v>21</v>
      </c>
      <c r="F596" s="247" t="s">
        <v>163</v>
      </c>
      <c r="G596" s="245"/>
      <c r="H596" s="246" t="s">
        <v>21</v>
      </c>
      <c r="I596" s="248"/>
      <c r="J596" s="245"/>
      <c r="K596" s="245"/>
      <c r="L596" s="249"/>
      <c r="M596" s="250"/>
      <c r="N596" s="251"/>
      <c r="O596" s="251"/>
      <c r="P596" s="251"/>
      <c r="Q596" s="251"/>
      <c r="R596" s="251"/>
      <c r="S596" s="251"/>
      <c r="T596" s="252"/>
      <c r="AT596" s="253" t="s">
        <v>140</v>
      </c>
      <c r="AU596" s="253" t="s">
        <v>76</v>
      </c>
      <c r="AV596" s="12" t="s">
        <v>76</v>
      </c>
      <c r="AW596" s="12" t="s">
        <v>33</v>
      </c>
      <c r="AX596" s="12" t="s">
        <v>69</v>
      </c>
      <c r="AY596" s="253" t="s">
        <v>137</v>
      </c>
    </row>
    <row r="597" s="11" customFormat="1">
      <c r="B597" s="232"/>
      <c r="C597" s="233"/>
      <c r="D597" s="234" t="s">
        <v>140</v>
      </c>
      <c r="E597" s="235" t="s">
        <v>21</v>
      </c>
      <c r="F597" s="236" t="s">
        <v>204</v>
      </c>
      <c r="G597" s="233"/>
      <c r="H597" s="237">
        <v>12</v>
      </c>
      <c r="I597" s="238"/>
      <c r="J597" s="233"/>
      <c r="K597" s="233"/>
      <c r="L597" s="239"/>
      <c r="M597" s="240"/>
      <c r="N597" s="241"/>
      <c r="O597" s="241"/>
      <c r="P597" s="241"/>
      <c r="Q597" s="241"/>
      <c r="R597" s="241"/>
      <c r="S597" s="241"/>
      <c r="T597" s="242"/>
      <c r="AT597" s="243" t="s">
        <v>140</v>
      </c>
      <c r="AU597" s="243" t="s">
        <v>76</v>
      </c>
      <c r="AV597" s="11" t="s">
        <v>78</v>
      </c>
      <c r="AW597" s="11" t="s">
        <v>33</v>
      </c>
      <c r="AX597" s="11" t="s">
        <v>69</v>
      </c>
      <c r="AY597" s="243" t="s">
        <v>137</v>
      </c>
    </row>
    <row r="598" s="13" customFormat="1">
      <c r="B598" s="254"/>
      <c r="C598" s="255"/>
      <c r="D598" s="234" t="s">
        <v>140</v>
      </c>
      <c r="E598" s="256" t="s">
        <v>21</v>
      </c>
      <c r="F598" s="257" t="s">
        <v>151</v>
      </c>
      <c r="G598" s="255"/>
      <c r="H598" s="258">
        <v>24</v>
      </c>
      <c r="I598" s="259"/>
      <c r="J598" s="255"/>
      <c r="K598" s="255"/>
      <c r="L598" s="260"/>
      <c r="M598" s="261"/>
      <c r="N598" s="262"/>
      <c r="O598" s="262"/>
      <c r="P598" s="262"/>
      <c r="Q598" s="262"/>
      <c r="R598" s="262"/>
      <c r="S598" s="262"/>
      <c r="T598" s="263"/>
      <c r="AT598" s="264" t="s">
        <v>140</v>
      </c>
      <c r="AU598" s="264" t="s">
        <v>76</v>
      </c>
      <c r="AV598" s="13" t="s">
        <v>138</v>
      </c>
      <c r="AW598" s="13" t="s">
        <v>33</v>
      </c>
      <c r="AX598" s="13" t="s">
        <v>76</v>
      </c>
      <c r="AY598" s="264" t="s">
        <v>137</v>
      </c>
    </row>
    <row r="599" s="1" customFormat="1" ht="38.25" customHeight="1">
      <c r="B599" s="46"/>
      <c r="C599" s="281" t="s">
        <v>585</v>
      </c>
      <c r="D599" s="281" t="s">
        <v>368</v>
      </c>
      <c r="E599" s="282" t="s">
        <v>586</v>
      </c>
      <c r="F599" s="283" t="s">
        <v>587</v>
      </c>
      <c r="G599" s="284" t="s">
        <v>196</v>
      </c>
      <c r="H599" s="285">
        <v>12</v>
      </c>
      <c r="I599" s="286"/>
      <c r="J599" s="287">
        <f>ROUND(I599*H599,2)</f>
        <v>0</v>
      </c>
      <c r="K599" s="283" t="s">
        <v>135</v>
      </c>
      <c r="L599" s="72"/>
      <c r="M599" s="288" t="s">
        <v>21</v>
      </c>
      <c r="N599" s="289" t="s">
        <v>40</v>
      </c>
      <c r="O599" s="47"/>
      <c r="P599" s="229">
        <f>O599*H599</f>
        <v>0</v>
      </c>
      <c r="Q599" s="229">
        <v>0</v>
      </c>
      <c r="R599" s="229">
        <f>Q599*H599</f>
        <v>0</v>
      </c>
      <c r="S599" s="229">
        <v>0</v>
      </c>
      <c r="T599" s="230">
        <f>S599*H599</f>
        <v>0</v>
      </c>
      <c r="AR599" s="24" t="s">
        <v>462</v>
      </c>
      <c r="AT599" s="24" t="s">
        <v>368</v>
      </c>
      <c r="AU599" s="24" t="s">
        <v>76</v>
      </c>
      <c r="AY599" s="24" t="s">
        <v>137</v>
      </c>
      <c r="BE599" s="231">
        <f>IF(N599="základní",J599,0)</f>
        <v>0</v>
      </c>
      <c r="BF599" s="231">
        <f>IF(N599="snížená",J599,0)</f>
        <v>0</v>
      </c>
      <c r="BG599" s="231">
        <f>IF(N599="zákl. přenesená",J599,0)</f>
        <v>0</v>
      </c>
      <c r="BH599" s="231">
        <f>IF(N599="sníž. přenesená",J599,0)</f>
        <v>0</v>
      </c>
      <c r="BI599" s="231">
        <f>IF(N599="nulová",J599,0)</f>
        <v>0</v>
      </c>
      <c r="BJ599" s="24" t="s">
        <v>76</v>
      </c>
      <c r="BK599" s="231">
        <f>ROUND(I599*H599,2)</f>
        <v>0</v>
      </c>
      <c r="BL599" s="24" t="s">
        <v>462</v>
      </c>
      <c r="BM599" s="24" t="s">
        <v>588</v>
      </c>
    </row>
    <row r="600" s="12" customFormat="1">
      <c r="B600" s="244"/>
      <c r="C600" s="245"/>
      <c r="D600" s="234" t="s">
        <v>140</v>
      </c>
      <c r="E600" s="246" t="s">
        <v>21</v>
      </c>
      <c r="F600" s="247" t="s">
        <v>362</v>
      </c>
      <c r="G600" s="245"/>
      <c r="H600" s="246" t="s">
        <v>21</v>
      </c>
      <c r="I600" s="248"/>
      <c r="J600" s="245"/>
      <c r="K600" s="245"/>
      <c r="L600" s="249"/>
      <c r="M600" s="250"/>
      <c r="N600" s="251"/>
      <c r="O600" s="251"/>
      <c r="P600" s="251"/>
      <c r="Q600" s="251"/>
      <c r="R600" s="251"/>
      <c r="S600" s="251"/>
      <c r="T600" s="252"/>
      <c r="AT600" s="253" t="s">
        <v>140</v>
      </c>
      <c r="AU600" s="253" t="s">
        <v>76</v>
      </c>
      <c r="AV600" s="12" t="s">
        <v>76</v>
      </c>
      <c r="AW600" s="12" t="s">
        <v>33</v>
      </c>
      <c r="AX600" s="12" t="s">
        <v>69</v>
      </c>
      <c r="AY600" s="253" t="s">
        <v>137</v>
      </c>
    </row>
    <row r="601" s="11" customFormat="1">
      <c r="B601" s="232"/>
      <c r="C601" s="233"/>
      <c r="D601" s="234" t="s">
        <v>140</v>
      </c>
      <c r="E601" s="235" t="s">
        <v>21</v>
      </c>
      <c r="F601" s="236" t="s">
        <v>589</v>
      </c>
      <c r="G601" s="233"/>
      <c r="H601" s="237">
        <v>12</v>
      </c>
      <c r="I601" s="238"/>
      <c r="J601" s="233"/>
      <c r="K601" s="233"/>
      <c r="L601" s="239"/>
      <c r="M601" s="240"/>
      <c r="N601" s="241"/>
      <c r="O601" s="241"/>
      <c r="P601" s="241"/>
      <c r="Q601" s="241"/>
      <c r="R601" s="241"/>
      <c r="S601" s="241"/>
      <c r="T601" s="242"/>
      <c r="AT601" s="243" t="s">
        <v>140</v>
      </c>
      <c r="AU601" s="243" t="s">
        <v>76</v>
      </c>
      <c r="AV601" s="11" t="s">
        <v>78</v>
      </c>
      <c r="AW601" s="11" t="s">
        <v>33</v>
      </c>
      <c r="AX601" s="11" t="s">
        <v>69</v>
      </c>
      <c r="AY601" s="243" t="s">
        <v>137</v>
      </c>
    </row>
    <row r="602" s="13" customFormat="1">
      <c r="B602" s="254"/>
      <c r="C602" s="255"/>
      <c r="D602" s="234" t="s">
        <v>140</v>
      </c>
      <c r="E602" s="256" t="s">
        <v>21</v>
      </c>
      <c r="F602" s="257" t="s">
        <v>151</v>
      </c>
      <c r="G602" s="255"/>
      <c r="H602" s="258">
        <v>12</v>
      </c>
      <c r="I602" s="259"/>
      <c r="J602" s="255"/>
      <c r="K602" s="255"/>
      <c r="L602" s="260"/>
      <c r="M602" s="261"/>
      <c r="N602" s="262"/>
      <c r="O602" s="262"/>
      <c r="P602" s="262"/>
      <c r="Q602" s="262"/>
      <c r="R602" s="262"/>
      <c r="S602" s="262"/>
      <c r="T602" s="263"/>
      <c r="AT602" s="264" t="s">
        <v>140</v>
      </c>
      <c r="AU602" s="264" t="s">
        <v>76</v>
      </c>
      <c r="AV602" s="13" t="s">
        <v>138</v>
      </c>
      <c r="AW602" s="13" t="s">
        <v>33</v>
      </c>
      <c r="AX602" s="13" t="s">
        <v>76</v>
      </c>
      <c r="AY602" s="264" t="s">
        <v>137</v>
      </c>
    </row>
    <row r="603" s="1" customFormat="1" ht="25.5" customHeight="1">
      <c r="B603" s="46"/>
      <c r="C603" s="281" t="s">
        <v>590</v>
      </c>
      <c r="D603" s="281" t="s">
        <v>368</v>
      </c>
      <c r="E603" s="282" t="s">
        <v>591</v>
      </c>
      <c r="F603" s="283" t="s">
        <v>592</v>
      </c>
      <c r="G603" s="284" t="s">
        <v>196</v>
      </c>
      <c r="H603" s="285">
        <v>54</v>
      </c>
      <c r="I603" s="286"/>
      <c r="J603" s="287">
        <f>ROUND(I603*H603,2)</f>
        <v>0</v>
      </c>
      <c r="K603" s="283" t="s">
        <v>135</v>
      </c>
      <c r="L603" s="72"/>
      <c r="M603" s="288" t="s">
        <v>21</v>
      </c>
      <c r="N603" s="289" t="s">
        <v>40</v>
      </c>
      <c r="O603" s="47"/>
      <c r="P603" s="229">
        <f>O603*H603</f>
        <v>0</v>
      </c>
      <c r="Q603" s="229">
        <v>0</v>
      </c>
      <c r="R603" s="229">
        <f>Q603*H603</f>
        <v>0</v>
      </c>
      <c r="S603" s="229">
        <v>0</v>
      </c>
      <c r="T603" s="230">
        <f>S603*H603</f>
        <v>0</v>
      </c>
      <c r="AR603" s="24" t="s">
        <v>138</v>
      </c>
      <c r="AT603" s="24" t="s">
        <v>368</v>
      </c>
      <c r="AU603" s="24" t="s">
        <v>76</v>
      </c>
      <c r="AY603" s="24" t="s">
        <v>137</v>
      </c>
      <c r="BE603" s="231">
        <f>IF(N603="základní",J603,0)</f>
        <v>0</v>
      </c>
      <c r="BF603" s="231">
        <f>IF(N603="snížená",J603,0)</f>
        <v>0</v>
      </c>
      <c r="BG603" s="231">
        <f>IF(N603="zákl. přenesená",J603,0)</f>
        <v>0</v>
      </c>
      <c r="BH603" s="231">
        <f>IF(N603="sníž. přenesená",J603,0)</f>
        <v>0</v>
      </c>
      <c r="BI603" s="231">
        <f>IF(N603="nulová",J603,0)</f>
        <v>0</v>
      </c>
      <c r="BJ603" s="24" t="s">
        <v>76</v>
      </c>
      <c r="BK603" s="231">
        <f>ROUND(I603*H603,2)</f>
        <v>0</v>
      </c>
      <c r="BL603" s="24" t="s">
        <v>138</v>
      </c>
      <c r="BM603" s="24" t="s">
        <v>593</v>
      </c>
    </row>
    <row r="604" s="12" customFormat="1">
      <c r="B604" s="244"/>
      <c r="C604" s="245"/>
      <c r="D604" s="234" t="s">
        <v>140</v>
      </c>
      <c r="E604" s="246" t="s">
        <v>21</v>
      </c>
      <c r="F604" s="247" t="s">
        <v>198</v>
      </c>
      <c r="G604" s="245"/>
      <c r="H604" s="246" t="s">
        <v>21</v>
      </c>
      <c r="I604" s="248"/>
      <c r="J604" s="245"/>
      <c r="K604" s="245"/>
      <c r="L604" s="249"/>
      <c r="M604" s="250"/>
      <c r="N604" s="251"/>
      <c r="O604" s="251"/>
      <c r="P604" s="251"/>
      <c r="Q604" s="251"/>
      <c r="R604" s="251"/>
      <c r="S604" s="251"/>
      <c r="T604" s="252"/>
      <c r="AT604" s="253" t="s">
        <v>140</v>
      </c>
      <c r="AU604" s="253" t="s">
        <v>76</v>
      </c>
      <c r="AV604" s="12" t="s">
        <v>76</v>
      </c>
      <c r="AW604" s="12" t="s">
        <v>33</v>
      </c>
      <c r="AX604" s="12" t="s">
        <v>69</v>
      </c>
      <c r="AY604" s="253" t="s">
        <v>137</v>
      </c>
    </row>
    <row r="605" s="11" customFormat="1">
      <c r="B605" s="232"/>
      <c r="C605" s="233"/>
      <c r="D605" s="234" t="s">
        <v>140</v>
      </c>
      <c r="E605" s="235" t="s">
        <v>21</v>
      </c>
      <c r="F605" s="236" t="s">
        <v>568</v>
      </c>
      <c r="G605" s="233"/>
      <c r="H605" s="237">
        <v>18</v>
      </c>
      <c r="I605" s="238"/>
      <c r="J605" s="233"/>
      <c r="K605" s="233"/>
      <c r="L605" s="239"/>
      <c r="M605" s="240"/>
      <c r="N605" s="241"/>
      <c r="O605" s="241"/>
      <c r="P605" s="241"/>
      <c r="Q605" s="241"/>
      <c r="R605" s="241"/>
      <c r="S605" s="241"/>
      <c r="T605" s="242"/>
      <c r="AT605" s="243" t="s">
        <v>140</v>
      </c>
      <c r="AU605" s="243" t="s">
        <v>76</v>
      </c>
      <c r="AV605" s="11" t="s">
        <v>78</v>
      </c>
      <c r="AW605" s="11" t="s">
        <v>33</v>
      </c>
      <c r="AX605" s="11" t="s">
        <v>69</v>
      </c>
      <c r="AY605" s="243" t="s">
        <v>137</v>
      </c>
    </row>
    <row r="606" s="12" customFormat="1">
      <c r="B606" s="244"/>
      <c r="C606" s="245"/>
      <c r="D606" s="234" t="s">
        <v>140</v>
      </c>
      <c r="E606" s="246" t="s">
        <v>21</v>
      </c>
      <c r="F606" s="247" t="s">
        <v>200</v>
      </c>
      <c r="G606" s="245"/>
      <c r="H606" s="246" t="s">
        <v>21</v>
      </c>
      <c r="I606" s="248"/>
      <c r="J606" s="245"/>
      <c r="K606" s="245"/>
      <c r="L606" s="249"/>
      <c r="M606" s="250"/>
      <c r="N606" s="251"/>
      <c r="O606" s="251"/>
      <c r="P606" s="251"/>
      <c r="Q606" s="251"/>
      <c r="R606" s="251"/>
      <c r="S606" s="251"/>
      <c r="T606" s="252"/>
      <c r="AT606" s="253" t="s">
        <v>140</v>
      </c>
      <c r="AU606" s="253" t="s">
        <v>76</v>
      </c>
      <c r="AV606" s="12" t="s">
        <v>76</v>
      </c>
      <c r="AW606" s="12" t="s">
        <v>33</v>
      </c>
      <c r="AX606" s="12" t="s">
        <v>69</v>
      </c>
      <c r="AY606" s="253" t="s">
        <v>137</v>
      </c>
    </row>
    <row r="607" s="11" customFormat="1">
      <c r="B607" s="232"/>
      <c r="C607" s="233"/>
      <c r="D607" s="234" t="s">
        <v>140</v>
      </c>
      <c r="E607" s="235" t="s">
        <v>21</v>
      </c>
      <c r="F607" s="236" t="s">
        <v>201</v>
      </c>
      <c r="G607" s="233"/>
      <c r="H607" s="237">
        <v>24</v>
      </c>
      <c r="I607" s="238"/>
      <c r="J607" s="233"/>
      <c r="K607" s="233"/>
      <c r="L607" s="239"/>
      <c r="M607" s="240"/>
      <c r="N607" s="241"/>
      <c r="O607" s="241"/>
      <c r="P607" s="241"/>
      <c r="Q607" s="241"/>
      <c r="R607" s="241"/>
      <c r="S607" s="241"/>
      <c r="T607" s="242"/>
      <c r="AT607" s="243" t="s">
        <v>140</v>
      </c>
      <c r="AU607" s="243" t="s">
        <v>76</v>
      </c>
      <c r="AV607" s="11" t="s">
        <v>78</v>
      </c>
      <c r="AW607" s="11" t="s">
        <v>33</v>
      </c>
      <c r="AX607" s="11" t="s">
        <v>69</v>
      </c>
      <c r="AY607" s="243" t="s">
        <v>137</v>
      </c>
    </row>
    <row r="608" s="12" customFormat="1">
      <c r="B608" s="244"/>
      <c r="C608" s="245"/>
      <c r="D608" s="234" t="s">
        <v>140</v>
      </c>
      <c r="E608" s="246" t="s">
        <v>21</v>
      </c>
      <c r="F608" s="247" t="s">
        <v>203</v>
      </c>
      <c r="G608" s="245"/>
      <c r="H608" s="246" t="s">
        <v>21</v>
      </c>
      <c r="I608" s="248"/>
      <c r="J608" s="245"/>
      <c r="K608" s="245"/>
      <c r="L608" s="249"/>
      <c r="M608" s="250"/>
      <c r="N608" s="251"/>
      <c r="O608" s="251"/>
      <c r="P608" s="251"/>
      <c r="Q608" s="251"/>
      <c r="R608" s="251"/>
      <c r="S608" s="251"/>
      <c r="T608" s="252"/>
      <c r="AT608" s="253" t="s">
        <v>140</v>
      </c>
      <c r="AU608" s="253" t="s">
        <v>76</v>
      </c>
      <c r="AV608" s="12" t="s">
        <v>76</v>
      </c>
      <c r="AW608" s="12" t="s">
        <v>33</v>
      </c>
      <c r="AX608" s="12" t="s">
        <v>69</v>
      </c>
      <c r="AY608" s="253" t="s">
        <v>137</v>
      </c>
    </row>
    <row r="609" s="11" customFormat="1">
      <c r="B609" s="232"/>
      <c r="C609" s="233"/>
      <c r="D609" s="234" t="s">
        <v>140</v>
      </c>
      <c r="E609" s="235" t="s">
        <v>21</v>
      </c>
      <c r="F609" s="236" t="s">
        <v>204</v>
      </c>
      <c r="G609" s="233"/>
      <c r="H609" s="237">
        <v>12</v>
      </c>
      <c r="I609" s="238"/>
      <c r="J609" s="233"/>
      <c r="K609" s="233"/>
      <c r="L609" s="239"/>
      <c r="M609" s="240"/>
      <c r="N609" s="241"/>
      <c r="O609" s="241"/>
      <c r="P609" s="241"/>
      <c r="Q609" s="241"/>
      <c r="R609" s="241"/>
      <c r="S609" s="241"/>
      <c r="T609" s="242"/>
      <c r="AT609" s="243" t="s">
        <v>140</v>
      </c>
      <c r="AU609" s="243" t="s">
        <v>76</v>
      </c>
      <c r="AV609" s="11" t="s">
        <v>78</v>
      </c>
      <c r="AW609" s="11" t="s">
        <v>33</v>
      </c>
      <c r="AX609" s="11" t="s">
        <v>69</v>
      </c>
      <c r="AY609" s="243" t="s">
        <v>137</v>
      </c>
    </row>
    <row r="610" s="13" customFormat="1">
      <c r="B610" s="254"/>
      <c r="C610" s="255"/>
      <c r="D610" s="234" t="s">
        <v>140</v>
      </c>
      <c r="E610" s="256" t="s">
        <v>21</v>
      </c>
      <c r="F610" s="257" t="s">
        <v>151</v>
      </c>
      <c r="G610" s="255"/>
      <c r="H610" s="258">
        <v>54</v>
      </c>
      <c r="I610" s="259"/>
      <c r="J610" s="255"/>
      <c r="K610" s="255"/>
      <c r="L610" s="260"/>
      <c r="M610" s="261"/>
      <c r="N610" s="262"/>
      <c r="O610" s="262"/>
      <c r="P610" s="262"/>
      <c r="Q610" s="262"/>
      <c r="R610" s="262"/>
      <c r="S610" s="262"/>
      <c r="T610" s="263"/>
      <c r="AT610" s="264" t="s">
        <v>140</v>
      </c>
      <c r="AU610" s="264" t="s">
        <v>76</v>
      </c>
      <c r="AV610" s="13" t="s">
        <v>138</v>
      </c>
      <c r="AW610" s="13" t="s">
        <v>33</v>
      </c>
      <c r="AX610" s="13" t="s">
        <v>76</v>
      </c>
      <c r="AY610" s="264" t="s">
        <v>137</v>
      </c>
    </row>
    <row r="611" s="1" customFormat="1" ht="38.25" customHeight="1">
      <c r="B611" s="46"/>
      <c r="C611" s="281" t="s">
        <v>594</v>
      </c>
      <c r="D611" s="281" t="s">
        <v>368</v>
      </c>
      <c r="E611" s="282" t="s">
        <v>595</v>
      </c>
      <c r="F611" s="283" t="s">
        <v>596</v>
      </c>
      <c r="G611" s="284" t="s">
        <v>286</v>
      </c>
      <c r="H611" s="285">
        <v>273.30000000000001</v>
      </c>
      <c r="I611" s="286"/>
      <c r="J611" s="287">
        <f>ROUND(I611*H611,2)</f>
        <v>0</v>
      </c>
      <c r="K611" s="283" t="s">
        <v>135</v>
      </c>
      <c r="L611" s="72"/>
      <c r="M611" s="288" t="s">
        <v>21</v>
      </c>
      <c r="N611" s="289" t="s">
        <v>40</v>
      </c>
      <c r="O611" s="47"/>
      <c r="P611" s="229">
        <f>O611*H611</f>
        <v>0</v>
      </c>
      <c r="Q611" s="229">
        <v>0</v>
      </c>
      <c r="R611" s="229">
        <f>Q611*H611</f>
        <v>0</v>
      </c>
      <c r="S611" s="229">
        <v>0</v>
      </c>
      <c r="T611" s="230">
        <f>S611*H611</f>
        <v>0</v>
      </c>
      <c r="AR611" s="24" t="s">
        <v>138</v>
      </c>
      <c r="AT611" s="24" t="s">
        <v>368</v>
      </c>
      <c r="AU611" s="24" t="s">
        <v>76</v>
      </c>
      <c r="AY611" s="24" t="s">
        <v>137</v>
      </c>
      <c r="BE611" s="231">
        <f>IF(N611="základní",J611,0)</f>
        <v>0</v>
      </c>
      <c r="BF611" s="231">
        <f>IF(N611="snížená",J611,0)</f>
        <v>0</v>
      </c>
      <c r="BG611" s="231">
        <f>IF(N611="zákl. přenesená",J611,0)</f>
        <v>0</v>
      </c>
      <c r="BH611" s="231">
        <f>IF(N611="sníž. přenesená",J611,0)</f>
        <v>0</v>
      </c>
      <c r="BI611" s="231">
        <f>IF(N611="nulová",J611,0)</f>
        <v>0</v>
      </c>
      <c r="BJ611" s="24" t="s">
        <v>76</v>
      </c>
      <c r="BK611" s="231">
        <f>ROUND(I611*H611,2)</f>
        <v>0</v>
      </c>
      <c r="BL611" s="24" t="s">
        <v>138</v>
      </c>
      <c r="BM611" s="24" t="s">
        <v>597</v>
      </c>
    </row>
    <row r="612" s="12" customFormat="1">
      <c r="B612" s="244"/>
      <c r="C612" s="245"/>
      <c r="D612" s="234" t="s">
        <v>140</v>
      </c>
      <c r="E612" s="246" t="s">
        <v>21</v>
      </c>
      <c r="F612" s="247" t="s">
        <v>598</v>
      </c>
      <c r="G612" s="245"/>
      <c r="H612" s="246" t="s">
        <v>21</v>
      </c>
      <c r="I612" s="248"/>
      <c r="J612" s="245"/>
      <c r="K612" s="245"/>
      <c r="L612" s="249"/>
      <c r="M612" s="250"/>
      <c r="N612" s="251"/>
      <c r="O612" s="251"/>
      <c r="P612" s="251"/>
      <c r="Q612" s="251"/>
      <c r="R612" s="251"/>
      <c r="S612" s="251"/>
      <c r="T612" s="252"/>
      <c r="AT612" s="253" t="s">
        <v>140</v>
      </c>
      <c r="AU612" s="253" t="s">
        <v>76</v>
      </c>
      <c r="AV612" s="12" t="s">
        <v>76</v>
      </c>
      <c r="AW612" s="12" t="s">
        <v>33</v>
      </c>
      <c r="AX612" s="12" t="s">
        <v>69</v>
      </c>
      <c r="AY612" s="253" t="s">
        <v>137</v>
      </c>
    </row>
    <row r="613" s="11" customFormat="1">
      <c r="B613" s="232"/>
      <c r="C613" s="233"/>
      <c r="D613" s="234" t="s">
        <v>140</v>
      </c>
      <c r="E613" s="235" t="s">
        <v>21</v>
      </c>
      <c r="F613" s="236" t="s">
        <v>599</v>
      </c>
      <c r="G613" s="233"/>
      <c r="H613" s="237">
        <v>110.7</v>
      </c>
      <c r="I613" s="238"/>
      <c r="J613" s="233"/>
      <c r="K613" s="233"/>
      <c r="L613" s="239"/>
      <c r="M613" s="240"/>
      <c r="N613" s="241"/>
      <c r="O613" s="241"/>
      <c r="P613" s="241"/>
      <c r="Q613" s="241"/>
      <c r="R613" s="241"/>
      <c r="S613" s="241"/>
      <c r="T613" s="242"/>
      <c r="AT613" s="243" t="s">
        <v>140</v>
      </c>
      <c r="AU613" s="243" t="s">
        <v>76</v>
      </c>
      <c r="AV613" s="11" t="s">
        <v>78</v>
      </c>
      <c r="AW613" s="11" t="s">
        <v>33</v>
      </c>
      <c r="AX613" s="11" t="s">
        <v>69</v>
      </c>
      <c r="AY613" s="243" t="s">
        <v>137</v>
      </c>
    </row>
    <row r="614" s="12" customFormat="1">
      <c r="B614" s="244"/>
      <c r="C614" s="245"/>
      <c r="D614" s="234" t="s">
        <v>140</v>
      </c>
      <c r="E614" s="246" t="s">
        <v>21</v>
      </c>
      <c r="F614" s="247" t="s">
        <v>600</v>
      </c>
      <c r="G614" s="245"/>
      <c r="H614" s="246" t="s">
        <v>21</v>
      </c>
      <c r="I614" s="248"/>
      <c r="J614" s="245"/>
      <c r="K614" s="245"/>
      <c r="L614" s="249"/>
      <c r="M614" s="250"/>
      <c r="N614" s="251"/>
      <c r="O614" s="251"/>
      <c r="P614" s="251"/>
      <c r="Q614" s="251"/>
      <c r="R614" s="251"/>
      <c r="S614" s="251"/>
      <c r="T614" s="252"/>
      <c r="AT614" s="253" t="s">
        <v>140</v>
      </c>
      <c r="AU614" s="253" t="s">
        <v>76</v>
      </c>
      <c r="AV614" s="12" t="s">
        <v>76</v>
      </c>
      <c r="AW614" s="12" t="s">
        <v>33</v>
      </c>
      <c r="AX614" s="12" t="s">
        <v>69</v>
      </c>
      <c r="AY614" s="253" t="s">
        <v>137</v>
      </c>
    </row>
    <row r="615" s="11" customFormat="1">
      <c r="B615" s="232"/>
      <c r="C615" s="233"/>
      <c r="D615" s="234" t="s">
        <v>140</v>
      </c>
      <c r="E615" s="235" t="s">
        <v>21</v>
      </c>
      <c r="F615" s="236" t="s">
        <v>601</v>
      </c>
      <c r="G615" s="233"/>
      <c r="H615" s="237">
        <v>118.8</v>
      </c>
      <c r="I615" s="238"/>
      <c r="J615" s="233"/>
      <c r="K615" s="233"/>
      <c r="L615" s="239"/>
      <c r="M615" s="240"/>
      <c r="N615" s="241"/>
      <c r="O615" s="241"/>
      <c r="P615" s="241"/>
      <c r="Q615" s="241"/>
      <c r="R615" s="241"/>
      <c r="S615" s="241"/>
      <c r="T615" s="242"/>
      <c r="AT615" s="243" t="s">
        <v>140</v>
      </c>
      <c r="AU615" s="243" t="s">
        <v>76</v>
      </c>
      <c r="AV615" s="11" t="s">
        <v>78</v>
      </c>
      <c r="AW615" s="11" t="s">
        <v>33</v>
      </c>
      <c r="AX615" s="11" t="s">
        <v>69</v>
      </c>
      <c r="AY615" s="243" t="s">
        <v>137</v>
      </c>
    </row>
    <row r="616" s="12" customFormat="1">
      <c r="B616" s="244"/>
      <c r="C616" s="245"/>
      <c r="D616" s="234" t="s">
        <v>140</v>
      </c>
      <c r="E616" s="246" t="s">
        <v>21</v>
      </c>
      <c r="F616" s="247" t="s">
        <v>328</v>
      </c>
      <c r="G616" s="245"/>
      <c r="H616" s="246" t="s">
        <v>21</v>
      </c>
      <c r="I616" s="248"/>
      <c r="J616" s="245"/>
      <c r="K616" s="245"/>
      <c r="L616" s="249"/>
      <c r="M616" s="250"/>
      <c r="N616" s="251"/>
      <c r="O616" s="251"/>
      <c r="P616" s="251"/>
      <c r="Q616" s="251"/>
      <c r="R616" s="251"/>
      <c r="S616" s="251"/>
      <c r="T616" s="252"/>
      <c r="AT616" s="253" t="s">
        <v>140</v>
      </c>
      <c r="AU616" s="253" t="s">
        <v>76</v>
      </c>
      <c r="AV616" s="12" t="s">
        <v>76</v>
      </c>
      <c r="AW616" s="12" t="s">
        <v>33</v>
      </c>
      <c r="AX616" s="12" t="s">
        <v>69</v>
      </c>
      <c r="AY616" s="253" t="s">
        <v>137</v>
      </c>
    </row>
    <row r="617" s="11" customFormat="1">
      <c r="B617" s="232"/>
      <c r="C617" s="233"/>
      <c r="D617" s="234" t="s">
        <v>140</v>
      </c>
      <c r="E617" s="235" t="s">
        <v>21</v>
      </c>
      <c r="F617" s="236" t="s">
        <v>602</v>
      </c>
      <c r="G617" s="233"/>
      <c r="H617" s="237">
        <v>43.799999999999997</v>
      </c>
      <c r="I617" s="238"/>
      <c r="J617" s="233"/>
      <c r="K617" s="233"/>
      <c r="L617" s="239"/>
      <c r="M617" s="240"/>
      <c r="N617" s="241"/>
      <c r="O617" s="241"/>
      <c r="P617" s="241"/>
      <c r="Q617" s="241"/>
      <c r="R617" s="241"/>
      <c r="S617" s="241"/>
      <c r="T617" s="242"/>
      <c r="AT617" s="243" t="s">
        <v>140</v>
      </c>
      <c r="AU617" s="243" t="s">
        <v>76</v>
      </c>
      <c r="AV617" s="11" t="s">
        <v>78</v>
      </c>
      <c r="AW617" s="11" t="s">
        <v>33</v>
      </c>
      <c r="AX617" s="11" t="s">
        <v>69</v>
      </c>
      <c r="AY617" s="243" t="s">
        <v>137</v>
      </c>
    </row>
    <row r="618" s="13" customFormat="1">
      <c r="B618" s="254"/>
      <c r="C618" s="255"/>
      <c r="D618" s="234" t="s">
        <v>140</v>
      </c>
      <c r="E618" s="256" t="s">
        <v>21</v>
      </c>
      <c r="F618" s="257" t="s">
        <v>151</v>
      </c>
      <c r="G618" s="255"/>
      <c r="H618" s="258">
        <v>273.30000000000001</v>
      </c>
      <c r="I618" s="259"/>
      <c r="J618" s="255"/>
      <c r="K618" s="255"/>
      <c r="L618" s="260"/>
      <c r="M618" s="261"/>
      <c r="N618" s="262"/>
      <c r="O618" s="262"/>
      <c r="P618" s="262"/>
      <c r="Q618" s="262"/>
      <c r="R618" s="262"/>
      <c r="S618" s="262"/>
      <c r="T618" s="263"/>
      <c r="AT618" s="264" t="s">
        <v>140</v>
      </c>
      <c r="AU618" s="264" t="s">
        <v>76</v>
      </c>
      <c r="AV618" s="13" t="s">
        <v>138</v>
      </c>
      <c r="AW618" s="13" t="s">
        <v>33</v>
      </c>
      <c r="AX618" s="13" t="s">
        <v>76</v>
      </c>
      <c r="AY618" s="264" t="s">
        <v>137</v>
      </c>
    </row>
    <row r="619" s="1" customFormat="1" ht="51" customHeight="1">
      <c r="B619" s="46"/>
      <c r="C619" s="281" t="s">
        <v>603</v>
      </c>
      <c r="D619" s="281" t="s">
        <v>368</v>
      </c>
      <c r="E619" s="282" t="s">
        <v>604</v>
      </c>
      <c r="F619" s="283" t="s">
        <v>605</v>
      </c>
      <c r="G619" s="284" t="s">
        <v>286</v>
      </c>
      <c r="H619" s="285">
        <v>245.88</v>
      </c>
      <c r="I619" s="286"/>
      <c r="J619" s="287">
        <f>ROUND(I619*H619,2)</f>
        <v>0</v>
      </c>
      <c r="K619" s="283" t="s">
        <v>135</v>
      </c>
      <c r="L619" s="72"/>
      <c r="M619" s="288" t="s">
        <v>21</v>
      </c>
      <c r="N619" s="289" t="s">
        <v>40</v>
      </c>
      <c r="O619" s="47"/>
      <c r="P619" s="229">
        <f>O619*H619</f>
        <v>0</v>
      </c>
      <c r="Q619" s="229">
        <v>0</v>
      </c>
      <c r="R619" s="229">
        <f>Q619*H619</f>
        <v>0</v>
      </c>
      <c r="S619" s="229">
        <v>0</v>
      </c>
      <c r="T619" s="230">
        <f>S619*H619</f>
        <v>0</v>
      </c>
      <c r="AR619" s="24" t="s">
        <v>138</v>
      </c>
      <c r="AT619" s="24" t="s">
        <v>368</v>
      </c>
      <c r="AU619" s="24" t="s">
        <v>76</v>
      </c>
      <c r="AY619" s="24" t="s">
        <v>137</v>
      </c>
      <c r="BE619" s="231">
        <f>IF(N619="základní",J619,0)</f>
        <v>0</v>
      </c>
      <c r="BF619" s="231">
        <f>IF(N619="snížená",J619,0)</f>
        <v>0</v>
      </c>
      <c r="BG619" s="231">
        <f>IF(N619="zákl. přenesená",J619,0)</f>
        <v>0</v>
      </c>
      <c r="BH619" s="231">
        <f>IF(N619="sníž. přenesená",J619,0)</f>
        <v>0</v>
      </c>
      <c r="BI619" s="231">
        <f>IF(N619="nulová",J619,0)</f>
        <v>0</v>
      </c>
      <c r="BJ619" s="24" t="s">
        <v>76</v>
      </c>
      <c r="BK619" s="231">
        <f>ROUND(I619*H619,2)</f>
        <v>0</v>
      </c>
      <c r="BL619" s="24" t="s">
        <v>138</v>
      </c>
      <c r="BM619" s="24" t="s">
        <v>606</v>
      </c>
    </row>
    <row r="620" s="12" customFormat="1">
      <c r="B620" s="244"/>
      <c r="C620" s="245"/>
      <c r="D620" s="234" t="s">
        <v>140</v>
      </c>
      <c r="E620" s="246" t="s">
        <v>21</v>
      </c>
      <c r="F620" s="247" t="s">
        <v>323</v>
      </c>
      <c r="G620" s="245"/>
      <c r="H620" s="246" t="s">
        <v>21</v>
      </c>
      <c r="I620" s="248"/>
      <c r="J620" s="245"/>
      <c r="K620" s="245"/>
      <c r="L620" s="249"/>
      <c r="M620" s="250"/>
      <c r="N620" s="251"/>
      <c r="O620" s="251"/>
      <c r="P620" s="251"/>
      <c r="Q620" s="251"/>
      <c r="R620" s="251"/>
      <c r="S620" s="251"/>
      <c r="T620" s="252"/>
      <c r="AT620" s="253" t="s">
        <v>140</v>
      </c>
      <c r="AU620" s="253" t="s">
        <v>76</v>
      </c>
      <c r="AV620" s="12" t="s">
        <v>76</v>
      </c>
      <c r="AW620" s="12" t="s">
        <v>33</v>
      </c>
      <c r="AX620" s="12" t="s">
        <v>69</v>
      </c>
      <c r="AY620" s="253" t="s">
        <v>137</v>
      </c>
    </row>
    <row r="621" s="11" customFormat="1">
      <c r="B621" s="232"/>
      <c r="C621" s="233"/>
      <c r="D621" s="234" t="s">
        <v>140</v>
      </c>
      <c r="E621" s="235" t="s">
        <v>21</v>
      </c>
      <c r="F621" s="236" t="s">
        <v>607</v>
      </c>
      <c r="G621" s="233"/>
      <c r="H621" s="237">
        <v>89.280000000000001</v>
      </c>
      <c r="I621" s="238"/>
      <c r="J621" s="233"/>
      <c r="K621" s="233"/>
      <c r="L621" s="239"/>
      <c r="M621" s="240"/>
      <c r="N621" s="241"/>
      <c r="O621" s="241"/>
      <c r="P621" s="241"/>
      <c r="Q621" s="241"/>
      <c r="R621" s="241"/>
      <c r="S621" s="241"/>
      <c r="T621" s="242"/>
      <c r="AT621" s="243" t="s">
        <v>140</v>
      </c>
      <c r="AU621" s="243" t="s">
        <v>76</v>
      </c>
      <c r="AV621" s="11" t="s">
        <v>78</v>
      </c>
      <c r="AW621" s="11" t="s">
        <v>33</v>
      </c>
      <c r="AX621" s="11" t="s">
        <v>69</v>
      </c>
      <c r="AY621" s="243" t="s">
        <v>137</v>
      </c>
    </row>
    <row r="622" s="12" customFormat="1">
      <c r="B622" s="244"/>
      <c r="C622" s="245"/>
      <c r="D622" s="234" t="s">
        <v>140</v>
      </c>
      <c r="E622" s="246" t="s">
        <v>21</v>
      </c>
      <c r="F622" s="247" t="s">
        <v>325</v>
      </c>
      <c r="G622" s="245"/>
      <c r="H622" s="246" t="s">
        <v>21</v>
      </c>
      <c r="I622" s="248"/>
      <c r="J622" s="245"/>
      <c r="K622" s="245"/>
      <c r="L622" s="249"/>
      <c r="M622" s="250"/>
      <c r="N622" s="251"/>
      <c r="O622" s="251"/>
      <c r="P622" s="251"/>
      <c r="Q622" s="251"/>
      <c r="R622" s="251"/>
      <c r="S622" s="251"/>
      <c r="T622" s="252"/>
      <c r="AT622" s="253" t="s">
        <v>140</v>
      </c>
      <c r="AU622" s="253" t="s">
        <v>76</v>
      </c>
      <c r="AV622" s="12" t="s">
        <v>76</v>
      </c>
      <c r="AW622" s="12" t="s">
        <v>33</v>
      </c>
      <c r="AX622" s="12" t="s">
        <v>69</v>
      </c>
      <c r="AY622" s="253" t="s">
        <v>137</v>
      </c>
    </row>
    <row r="623" s="11" customFormat="1">
      <c r="B623" s="232"/>
      <c r="C623" s="233"/>
      <c r="D623" s="234" t="s">
        <v>140</v>
      </c>
      <c r="E623" s="235" t="s">
        <v>21</v>
      </c>
      <c r="F623" s="236" t="s">
        <v>608</v>
      </c>
      <c r="G623" s="233"/>
      <c r="H623" s="237">
        <v>75.599999999999994</v>
      </c>
      <c r="I623" s="238"/>
      <c r="J623" s="233"/>
      <c r="K623" s="233"/>
      <c r="L623" s="239"/>
      <c r="M623" s="240"/>
      <c r="N623" s="241"/>
      <c r="O623" s="241"/>
      <c r="P623" s="241"/>
      <c r="Q623" s="241"/>
      <c r="R623" s="241"/>
      <c r="S623" s="241"/>
      <c r="T623" s="242"/>
      <c r="AT623" s="243" t="s">
        <v>140</v>
      </c>
      <c r="AU623" s="243" t="s">
        <v>76</v>
      </c>
      <c r="AV623" s="11" t="s">
        <v>78</v>
      </c>
      <c r="AW623" s="11" t="s">
        <v>33</v>
      </c>
      <c r="AX623" s="11" t="s">
        <v>69</v>
      </c>
      <c r="AY623" s="243" t="s">
        <v>137</v>
      </c>
    </row>
    <row r="624" s="12" customFormat="1">
      <c r="B624" s="244"/>
      <c r="C624" s="245"/>
      <c r="D624" s="234" t="s">
        <v>140</v>
      </c>
      <c r="E624" s="246" t="s">
        <v>21</v>
      </c>
      <c r="F624" s="247" t="s">
        <v>276</v>
      </c>
      <c r="G624" s="245"/>
      <c r="H624" s="246" t="s">
        <v>21</v>
      </c>
      <c r="I624" s="248"/>
      <c r="J624" s="245"/>
      <c r="K624" s="245"/>
      <c r="L624" s="249"/>
      <c r="M624" s="250"/>
      <c r="N624" s="251"/>
      <c r="O624" s="251"/>
      <c r="P624" s="251"/>
      <c r="Q624" s="251"/>
      <c r="R624" s="251"/>
      <c r="S624" s="251"/>
      <c r="T624" s="252"/>
      <c r="AT624" s="253" t="s">
        <v>140</v>
      </c>
      <c r="AU624" s="253" t="s">
        <v>76</v>
      </c>
      <c r="AV624" s="12" t="s">
        <v>76</v>
      </c>
      <c r="AW624" s="12" t="s">
        <v>33</v>
      </c>
      <c r="AX624" s="12" t="s">
        <v>69</v>
      </c>
      <c r="AY624" s="253" t="s">
        <v>137</v>
      </c>
    </row>
    <row r="625" s="11" customFormat="1">
      <c r="B625" s="232"/>
      <c r="C625" s="233"/>
      <c r="D625" s="234" t="s">
        <v>140</v>
      </c>
      <c r="E625" s="235" t="s">
        <v>21</v>
      </c>
      <c r="F625" s="236" t="s">
        <v>609</v>
      </c>
      <c r="G625" s="233"/>
      <c r="H625" s="237">
        <v>18</v>
      </c>
      <c r="I625" s="238"/>
      <c r="J625" s="233"/>
      <c r="K625" s="233"/>
      <c r="L625" s="239"/>
      <c r="M625" s="240"/>
      <c r="N625" s="241"/>
      <c r="O625" s="241"/>
      <c r="P625" s="241"/>
      <c r="Q625" s="241"/>
      <c r="R625" s="241"/>
      <c r="S625" s="241"/>
      <c r="T625" s="242"/>
      <c r="AT625" s="243" t="s">
        <v>140</v>
      </c>
      <c r="AU625" s="243" t="s">
        <v>76</v>
      </c>
      <c r="AV625" s="11" t="s">
        <v>78</v>
      </c>
      <c r="AW625" s="11" t="s">
        <v>33</v>
      </c>
      <c r="AX625" s="11" t="s">
        <v>69</v>
      </c>
      <c r="AY625" s="243" t="s">
        <v>137</v>
      </c>
    </row>
    <row r="626" s="12" customFormat="1">
      <c r="B626" s="244"/>
      <c r="C626" s="245"/>
      <c r="D626" s="234" t="s">
        <v>140</v>
      </c>
      <c r="E626" s="246" t="s">
        <v>21</v>
      </c>
      <c r="F626" s="247" t="s">
        <v>328</v>
      </c>
      <c r="G626" s="245"/>
      <c r="H626" s="246" t="s">
        <v>21</v>
      </c>
      <c r="I626" s="248"/>
      <c r="J626" s="245"/>
      <c r="K626" s="245"/>
      <c r="L626" s="249"/>
      <c r="M626" s="250"/>
      <c r="N626" s="251"/>
      <c r="O626" s="251"/>
      <c r="P626" s="251"/>
      <c r="Q626" s="251"/>
      <c r="R626" s="251"/>
      <c r="S626" s="251"/>
      <c r="T626" s="252"/>
      <c r="AT626" s="253" t="s">
        <v>140</v>
      </c>
      <c r="AU626" s="253" t="s">
        <v>76</v>
      </c>
      <c r="AV626" s="12" t="s">
        <v>76</v>
      </c>
      <c r="AW626" s="12" t="s">
        <v>33</v>
      </c>
      <c r="AX626" s="12" t="s">
        <v>69</v>
      </c>
      <c r="AY626" s="253" t="s">
        <v>137</v>
      </c>
    </row>
    <row r="627" s="11" customFormat="1">
      <c r="B627" s="232"/>
      <c r="C627" s="233"/>
      <c r="D627" s="234" t="s">
        <v>140</v>
      </c>
      <c r="E627" s="235" t="s">
        <v>21</v>
      </c>
      <c r="F627" s="236" t="s">
        <v>610</v>
      </c>
      <c r="G627" s="233"/>
      <c r="H627" s="237">
        <v>37.799999999999997</v>
      </c>
      <c r="I627" s="238"/>
      <c r="J627" s="233"/>
      <c r="K627" s="233"/>
      <c r="L627" s="239"/>
      <c r="M627" s="240"/>
      <c r="N627" s="241"/>
      <c r="O627" s="241"/>
      <c r="P627" s="241"/>
      <c r="Q627" s="241"/>
      <c r="R627" s="241"/>
      <c r="S627" s="241"/>
      <c r="T627" s="242"/>
      <c r="AT627" s="243" t="s">
        <v>140</v>
      </c>
      <c r="AU627" s="243" t="s">
        <v>76</v>
      </c>
      <c r="AV627" s="11" t="s">
        <v>78</v>
      </c>
      <c r="AW627" s="11" t="s">
        <v>33</v>
      </c>
      <c r="AX627" s="11" t="s">
        <v>69</v>
      </c>
      <c r="AY627" s="243" t="s">
        <v>137</v>
      </c>
    </row>
    <row r="628" s="12" customFormat="1">
      <c r="B628" s="244"/>
      <c r="C628" s="245"/>
      <c r="D628" s="234" t="s">
        <v>140</v>
      </c>
      <c r="E628" s="246" t="s">
        <v>21</v>
      </c>
      <c r="F628" s="247" t="s">
        <v>282</v>
      </c>
      <c r="G628" s="245"/>
      <c r="H628" s="246" t="s">
        <v>21</v>
      </c>
      <c r="I628" s="248"/>
      <c r="J628" s="245"/>
      <c r="K628" s="245"/>
      <c r="L628" s="249"/>
      <c r="M628" s="250"/>
      <c r="N628" s="251"/>
      <c r="O628" s="251"/>
      <c r="P628" s="251"/>
      <c r="Q628" s="251"/>
      <c r="R628" s="251"/>
      <c r="S628" s="251"/>
      <c r="T628" s="252"/>
      <c r="AT628" s="253" t="s">
        <v>140</v>
      </c>
      <c r="AU628" s="253" t="s">
        <v>76</v>
      </c>
      <c r="AV628" s="12" t="s">
        <v>76</v>
      </c>
      <c r="AW628" s="12" t="s">
        <v>33</v>
      </c>
      <c r="AX628" s="12" t="s">
        <v>69</v>
      </c>
      <c r="AY628" s="253" t="s">
        <v>137</v>
      </c>
    </row>
    <row r="629" s="11" customFormat="1">
      <c r="B629" s="232"/>
      <c r="C629" s="233"/>
      <c r="D629" s="234" t="s">
        <v>140</v>
      </c>
      <c r="E629" s="235" t="s">
        <v>21</v>
      </c>
      <c r="F629" s="236" t="s">
        <v>609</v>
      </c>
      <c r="G629" s="233"/>
      <c r="H629" s="237">
        <v>18</v>
      </c>
      <c r="I629" s="238"/>
      <c r="J629" s="233"/>
      <c r="K629" s="233"/>
      <c r="L629" s="239"/>
      <c r="M629" s="240"/>
      <c r="N629" s="241"/>
      <c r="O629" s="241"/>
      <c r="P629" s="241"/>
      <c r="Q629" s="241"/>
      <c r="R629" s="241"/>
      <c r="S629" s="241"/>
      <c r="T629" s="242"/>
      <c r="AT629" s="243" t="s">
        <v>140</v>
      </c>
      <c r="AU629" s="243" t="s">
        <v>76</v>
      </c>
      <c r="AV629" s="11" t="s">
        <v>78</v>
      </c>
      <c r="AW629" s="11" t="s">
        <v>33</v>
      </c>
      <c r="AX629" s="11" t="s">
        <v>69</v>
      </c>
      <c r="AY629" s="243" t="s">
        <v>137</v>
      </c>
    </row>
    <row r="630" s="12" customFormat="1">
      <c r="B630" s="244"/>
      <c r="C630" s="245"/>
      <c r="D630" s="234" t="s">
        <v>140</v>
      </c>
      <c r="E630" s="246" t="s">
        <v>21</v>
      </c>
      <c r="F630" s="247" t="s">
        <v>330</v>
      </c>
      <c r="G630" s="245"/>
      <c r="H630" s="246" t="s">
        <v>21</v>
      </c>
      <c r="I630" s="248"/>
      <c r="J630" s="245"/>
      <c r="K630" s="245"/>
      <c r="L630" s="249"/>
      <c r="M630" s="250"/>
      <c r="N630" s="251"/>
      <c r="O630" s="251"/>
      <c r="P630" s="251"/>
      <c r="Q630" s="251"/>
      <c r="R630" s="251"/>
      <c r="S630" s="251"/>
      <c r="T630" s="252"/>
      <c r="AT630" s="253" t="s">
        <v>140</v>
      </c>
      <c r="AU630" s="253" t="s">
        <v>76</v>
      </c>
      <c r="AV630" s="12" t="s">
        <v>76</v>
      </c>
      <c r="AW630" s="12" t="s">
        <v>33</v>
      </c>
      <c r="AX630" s="12" t="s">
        <v>69</v>
      </c>
      <c r="AY630" s="253" t="s">
        <v>137</v>
      </c>
    </row>
    <row r="631" s="11" customFormat="1">
      <c r="B631" s="232"/>
      <c r="C631" s="233"/>
      <c r="D631" s="234" t="s">
        <v>140</v>
      </c>
      <c r="E631" s="235" t="s">
        <v>21</v>
      </c>
      <c r="F631" s="236" t="s">
        <v>611</v>
      </c>
      <c r="G631" s="233"/>
      <c r="H631" s="237">
        <v>7.2000000000000002</v>
      </c>
      <c r="I631" s="238"/>
      <c r="J631" s="233"/>
      <c r="K631" s="233"/>
      <c r="L631" s="239"/>
      <c r="M631" s="240"/>
      <c r="N631" s="241"/>
      <c r="O631" s="241"/>
      <c r="P631" s="241"/>
      <c r="Q631" s="241"/>
      <c r="R631" s="241"/>
      <c r="S631" s="241"/>
      <c r="T631" s="242"/>
      <c r="AT631" s="243" t="s">
        <v>140</v>
      </c>
      <c r="AU631" s="243" t="s">
        <v>76</v>
      </c>
      <c r="AV631" s="11" t="s">
        <v>78</v>
      </c>
      <c r="AW631" s="11" t="s">
        <v>33</v>
      </c>
      <c r="AX631" s="11" t="s">
        <v>69</v>
      </c>
      <c r="AY631" s="243" t="s">
        <v>137</v>
      </c>
    </row>
    <row r="632" s="13" customFormat="1">
      <c r="B632" s="254"/>
      <c r="C632" s="255"/>
      <c r="D632" s="234" t="s">
        <v>140</v>
      </c>
      <c r="E632" s="256" t="s">
        <v>21</v>
      </c>
      <c r="F632" s="257" t="s">
        <v>151</v>
      </c>
      <c r="G632" s="255"/>
      <c r="H632" s="258">
        <v>245.88</v>
      </c>
      <c r="I632" s="259"/>
      <c r="J632" s="255"/>
      <c r="K632" s="255"/>
      <c r="L632" s="260"/>
      <c r="M632" s="261"/>
      <c r="N632" s="262"/>
      <c r="O632" s="262"/>
      <c r="P632" s="262"/>
      <c r="Q632" s="262"/>
      <c r="R632" s="262"/>
      <c r="S632" s="262"/>
      <c r="T632" s="263"/>
      <c r="AT632" s="264" t="s">
        <v>140</v>
      </c>
      <c r="AU632" s="264" t="s">
        <v>76</v>
      </c>
      <c r="AV632" s="13" t="s">
        <v>138</v>
      </c>
      <c r="AW632" s="13" t="s">
        <v>33</v>
      </c>
      <c r="AX632" s="13" t="s">
        <v>76</v>
      </c>
      <c r="AY632" s="264" t="s">
        <v>137</v>
      </c>
    </row>
    <row r="633" s="1" customFormat="1" ht="51" customHeight="1">
      <c r="B633" s="46"/>
      <c r="C633" s="281" t="s">
        <v>612</v>
      </c>
      <c r="D633" s="281" t="s">
        <v>368</v>
      </c>
      <c r="E633" s="282" t="s">
        <v>613</v>
      </c>
      <c r="F633" s="283" t="s">
        <v>614</v>
      </c>
      <c r="G633" s="284" t="s">
        <v>286</v>
      </c>
      <c r="H633" s="285">
        <v>210</v>
      </c>
      <c r="I633" s="286"/>
      <c r="J633" s="287">
        <f>ROUND(I633*H633,2)</f>
        <v>0</v>
      </c>
      <c r="K633" s="283" t="s">
        <v>135</v>
      </c>
      <c r="L633" s="72"/>
      <c r="M633" s="288" t="s">
        <v>21</v>
      </c>
      <c r="N633" s="289" t="s">
        <v>40</v>
      </c>
      <c r="O633" s="47"/>
      <c r="P633" s="229">
        <f>O633*H633</f>
        <v>0</v>
      </c>
      <c r="Q633" s="229">
        <v>0</v>
      </c>
      <c r="R633" s="229">
        <f>Q633*H633</f>
        <v>0</v>
      </c>
      <c r="S633" s="229">
        <v>0</v>
      </c>
      <c r="T633" s="230">
        <f>S633*H633</f>
        <v>0</v>
      </c>
      <c r="AR633" s="24" t="s">
        <v>138</v>
      </c>
      <c r="AT633" s="24" t="s">
        <v>368</v>
      </c>
      <c r="AU633" s="24" t="s">
        <v>76</v>
      </c>
      <c r="AY633" s="24" t="s">
        <v>137</v>
      </c>
      <c r="BE633" s="231">
        <f>IF(N633="základní",J633,0)</f>
        <v>0</v>
      </c>
      <c r="BF633" s="231">
        <f>IF(N633="snížená",J633,0)</f>
        <v>0</v>
      </c>
      <c r="BG633" s="231">
        <f>IF(N633="zákl. přenesená",J633,0)</f>
        <v>0</v>
      </c>
      <c r="BH633" s="231">
        <f>IF(N633="sníž. přenesená",J633,0)</f>
        <v>0</v>
      </c>
      <c r="BI633" s="231">
        <f>IF(N633="nulová",J633,0)</f>
        <v>0</v>
      </c>
      <c r="BJ633" s="24" t="s">
        <v>76</v>
      </c>
      <c r="BK633" s="231">
        <f>ROUND(I633*H633,2)</f>
        <v>0</v>
      </c>
      <c r="BL633" s="24" t="s">
        <v>138</v>
      </c>
      <c r="BM633" s="24" t="s">
        <v>615</v>
      </c>
    </row>
    <row r="634" s="12" customFormat="1">
      <c r="B634" s="244"/>
      <c r="C634" s="245"/>
      <c r="D634" s="234" t="s">
        <v>140</v>
      </c>
      <c r="E634" s="246" t="s">
        <v>21</v>
      </c>
      <c r="F634" s="247" t="s">
        <v>616</v>
      </c>
      <c r="G634" s="245"/>
      <c r="H634" s="246" t="s">
        <v>21</v>
      </c>
      <c r="I634" s="248"/>
      <c r="J634" s="245"/>
      <c r="K634" s="245"/>
      <c r="L634" s="249"/>
      <c r="M634" s="250"/>
      <c r="N634" s="251"/>
      <c r="O634" s="251"/>
      <c r="P634" s="251"/>
      <c r="Q634" s="251"/>
      <c r="R634" s="251"/>
      <c r="S634" s="251"/>
      <c r="T634" s="252"/>
      <c r="AT634" s="253" t="s">
        <v>140</v>
      </c>
      <c r="AU634" s="253" t="s">
        <v>76</v>
      </c>
      <c r="AV634" s="12" t="s">
        <v>76</v>
      </c>
      <c r="AW634" s="12" t="s">
        <v>33</v>
      </c>
      <c r="AX634" s="12" t="s">
        <v>69</v>
      </c>
      <c r="AY634" s="253" t="s">
        <v>137</v>
      </c>
    </row>
    <row r="635" s="12" customFormat="1">
      <c r="B635" s="244"/>
      <c r="C635" s="245"/>
      <c r="D635" s="234" t="s">
        <v>140</v>
      </c>
      <c r="E635" s="246" t="s">
        <v>21</v>
      </c>
      <c r="F635" s="247" t="s">
        <v>276</v>
      </c>
      <c r="G635" s="245"/>
      <c r="H635" s="246" t="s">
        <v>21</v>
      </c>
      <c r="I635" s="248"/>
      <c r="J635" s="245"/>
      <c r="K635" s="245"/>
      <c r="L635" s="249"/>
      <c r="M635" s="250"/>
      <c r="N635" s="251"/>
      <c r="O635" s="251"/>
      <c r="P635" s="251"/>
      <c r="Q635" s="251"/>
      <c r="R635" s="251"/>
      <c r="S635" s="251"/>
      <c r="T635" s="252"/>
      <c r="AT635" s="253" t="s">
        <v>140</v>
      </c>
      <c r="AU635" s="253" t="s">
        <v>76</v>
      </c>
      <c r="AV635" s="12" t="s">
        <v>76</v>
      </c>
      <c r="AW635" s="12" t="s">
        <v>33</v>
      </c>
      <c r="AX635" s="12" t="s">
        <v>69</v>
      </c>
      <c r="AY635" s="253" t="s">
        <v>137</v>
      </c>
    </row>
    <row r="636" s="11" customFormat="1">
      <c r="B636" s="232"/>
      <c r="C636" s="233"/>
      <c r="D636" s="234" t="s">
        <v>140</v>
      </c>
      <c r="E636" s="235" t="s">
        <v>21</v>
      </c>
      <c r="F636" s="236" t="s">
        <v>617</v>
      </c>
      <c r="G636" s="233"/>
      <c r="H636" s="237">
        <v>28.800000000000001</v>
      </c>
      <c r="I636" s="238"/>
      <c r="J636" s="233"/>
      <c r="K636" s="233"/>
      <c r="L636" s="239"/>
      <c r="M636" s="240"/>
      <c r="N636" s="241"/>
      <c r="O636" s="241"/>
      <c r="P636" s="241"/>
      <c r="Q636" s="241"/>
      <c r="R636" s="241"/>
      <c r="S636" s="241"/>
      <c r="T636" s="242"/>
      <c r="AT636" s="243" t="s">
        <v>140</v>
      </c>
      <c r="AU636" s="243" t="s">
        <v>76</v>
      </c>
      <c r="AV636" s="11" t="s">
        <v>78</v>
      </c>
      <c r="AW636" s="11" t="s">
        <v>33</v>
      </c>
      <c r="AX636" s="11" t="s">
        <v>69</v>
      </c>
      <c r="AY636" s="243" t="s">
        <v>137</v>
      </c>
    </row>
    <row r="637" s="12" customFormat="1">
      <c r="B637" s="244"/>
      <c r="C637" s="245"/>
      <c r="D637" s="234" t="s">
        <v>140</v>
      </c>
      <c r="E637" s="246" t="s">
        <v>21</v>
      </c>
      <c r="F637" s="247" t="s">
        <v>278</v>
      </c>
      <c r="G637" s="245"/>
      <c r="H637" s="246" t="s">
        <v>21</v>
      </c>
      <c r="I637" s="248"/>
      <c r="J637" s="245"/>
      <c r="K637" s="245"/>
      <c r="L637" s="249"/>
      <c r="M637" s="250"/>
      <c r="N637" s="251"/>
      <c r="O637" s="251"/>
      <c r="P637" s="251"/>
      <c r="Q637" s="251"/>
      <c r="R637" s="251"/>
      <c r="S637" s="251"/>
      <c r="T637" s="252"/>
      <c r="AT637" s="253" t="s">
        <v>140</v>
      </c>
      <c r="AU637" s="253" t="s">
        <v>76</v>
      </c>
      <c r="AV637" s="12" t="s">
        <v>76</v>
      </c>
      <c r="AW637" s="12" t="s">
        <v>33</v>
      </c>
      <c r="AX637" s="12" t="s">
        <v>69</v>
      </c>
      <c r="AY637" s="253" t="s">
        <v>137</v>
      </c>
    </row>
    <row r="638" s="11" customFormat="1">
      <c r="B638" s="232"/>
      <c r="C638" s="233"/>
      <c r="D638" s="234" t="s">
        <v>140</v>
      </c>
      <c r="E638" s="235" t="s">
        <v>21</v>
      </c>
      <c r="F638" s="236" t="s">
        <v>618</v>
      </c>
      <c r="G638" s="233"/>
      <c r="H638" s="237">
        <v>61.5</v>
      </c>
      <c r="I638" s="238"/>
      <c r="J638" s="233"/>
      <c r="K638" s="233"/>
      <c r="L638" s="239"/>
      <c r="M638" s="240"/>
      <c r="N638" s="241"/>
      <c r="O638" s="241"/>
      <c r="P638" s="241"/>
      <c r="Q638" s="241"/>
      <c r="R638" s="241"/>
      <c r="S638" s="241"/>
      <c r="T638" s="242"/>
      <c r="AT638" s="243" t="s">
        <v>140</v>
      </c>
      <c r="AU638" s="243" t="s">
        <v>76</v>
      </c>
      <c r="AV638" s="11" t="s">
        <v>78</v>
      </c>
      <c r="AW638" s="11" t="s">
        <v>33</v>
      </c>
      <c r="AX638" s="11" t="s">
        <v>69</v>
      </c>
      <c r="AY638" s="243" t="s">
        <v>137</v>
      </c>
    </row>
    <row r="639" s="12" customFormat="1">
      <c r="B639" s="244"/>
      <c r="C639" s="245"/>
      <c r="D639" s="234" t="s">
        <v>140</v>
      </c>
      <c r="E639" s="246" t="s">
        <v>21</v>
      </c>
      <c r="F639" s="247" t="s">
        <v>280</v>
      </c>
      <c r="G639" s="245"/>
      <c r="H639" s="246" t="s">
        <v>21</v>
      </c>
      <c r="I639" s="248"/>
      <c r="J639" s="245"/>
      <c r="K639" s="245"/>
      <c r="L639" s="249"/>
      <c r="M639" s="250"/>
      <c r="N639" s="251"/>
      <c r="O639" s="251"/>
      <c r="P639" s="251"/>
      <c r="Q639" s="251"/>
      <c r="R639" s="251"/>
      <c r="S639" s="251"/>
      <c r="T639" s="252"/>
      <c r="AT639" s="253" t="s">
        <v>140</v>
      </c>
      <c r="AU639" s="253" t="s">
        <v>76</v>
      </c>
      <c r="AV639" s="12" t="s">
        <v>76</v>
      </c>
      <c r="AW639" s="12" t="s">
        <v>33</v>
      </c>
      <c r="AX639" s="12" t="s">
        <v>69</v>
      </c>
      <c r="AY639" s="253" t="s">
        <v>137</v>
      </c>
    </row>
    <row r="640" s="11" customFormat="1">
      <c r="B640" s="232"/>
      <c r="C640" s="233"/>
      <c r="D640" s="234" t="s">
        <v>140</v>
      </c>
      <c r="E640" s="235" t="s">
        <v>21</v>
      </c>
      <c r="F640" s="236" t="s">
        <v>619</v>
      </c>
      <c r="G640" s="233"/>
      <c r="H640" s="237">
        <v>90.900000000000006</v>
      </c>
      <c r="I640" s="238"/>
      <c r="J640" s="233"/>
      <c r="K640" s="233"/>
      <c r="L640" s="239"/>
      <c r="M640" s="240"/>
      <c r="N640" s="241"/>
      <c r="O640" s="241"/>
      <c r="P640" s="241"/>
      <c r="Q640" s="241"/>
      <c r="R640" s="241"/>
      <c r="S640" s="241"/>
      <c r="T640" s="242"/>
      <c r="AT640" s="243" t="s">
        <v>140</v>
      </c>
      <c r="AU640" s="243" t="s">
        <v>76</v>
      </c>
      <c r="AV640" s="11" t="s">
        <v>78</v>
      </c>
      <c r="AW640" s="11" t="s">
        <v>33</v>
      </c>
      <c r="AX640" s="11" t="s">
        <v>69</v>
      </c>
      <c r="AY640" s="243" t="s">
        <v>137</v>
      </c>
    </row>
    <row r="641" s="12" customFormat="1">
      <c r="B641" s="244"/>
      <c r="C641" s="245"/>
      <c r="D641" s="234" t="s">
        <v>140</v>
      </c>
      <c r="E641" s="246" t="s">
        <v>21</v>
      </c>
      <c r="F641" s="247" t="s">
        <v>620</v>
      </c>
      <c r="G641" s="245"/>
      <c r="H641" s="246" t="s">
        <v>21</v>
      </c>
      <c r="I641" s="248"/>
      <c r="J641" s="245"/>
      <c r="K641" s="245"/>
      <c r="L641" s="249"/>
      <c r="M641" s="250"/>
      <c r="N641" s="251"/>
      <c r="O641" s="251"/>
      <c r="P641" s="251"/>
      <c r="Q641" s="251"/>
      <c r="R641" s="251"/>
      <c r="S641" s="251"/>
      <c r="T641" s="252"/>
      <c r="AT641" s="253" t="s">
        <v>140</v>
      </c>
      <c r="AU641" s="253" t="s">
        <v>76</v>
      </c>
      <c r="AV641" s="12" t="s">
        <v>76</v>
      </c>
      <c r="AW641" s="12" t="s">
        <v>33</v>
      </c>
      <c r="AX641" s="12" t="s">
        <v>69</v>
      </c>
      <c r="AY641" s="253" t="s">
        <v>137</v>
      </c>
    </row>
    <row r="642" s="11" customFormat="1">
      <c r="B642" s="232"/>
      <c r="C642" s="233"/>
      <c r="D642" s="234" t="s">
        <v>140</v>
      </c>
      <c r="E642" s="235" t="s">
        <v>21</v>
      </c>
      <c r="F642" s="236" t="s">
        <v>617</v>
      </c>
      <c r="G642" s="233"/>
      <c r="H642" s="237">
        <v>28.800000000000001</v>
      </c>
      <c r="I642" s="238"/>
      <c r="J642" s="233"/>
      <c r="K642" s="233"/>
      <c r="L642" s="239"/>
      <c r="M642" s="240"/>
      <c r="N642" s="241"/>
      <c r="O642" s="241"/>
      <c r="P642" s="241"/>
      <c r="Q642" s="241"/>
      <c r="R642" s="241"/>
      <c r="S642" s="241"/>
      <c r="T642" s="242"/>
      <c r="AT642" s="243" t="s">
        <v>140</v>
      </c>
      <c r="AU642" s="243" t="s">
        <v>76</v>
      </c>
      <c r="AV642" s="11" t="s">
        <v>78</v>
      </c>
      <c r="AW642" s="11" t="s">
        <v>33</v>
      </c>
      <c r="AX642" s="11" t="s">
        <v>69</v>
      </c>
      <c r="AY642" s="243" t="s">
        <v>137</v>
      </c>
    </row>
    <row r="643" s="13" customFormat="1">
      <c r="B643" s="254"/>
      <c r="C643" s="255"/>
      <c r="D643" s="234" t="s">
        <v>140</v>
      </c>
      <c r="E643" s="256" t="s">
        <v>21</v>
      </c>
      <c r="F643" s="257" t="s">
        <v>151</v>
      </c>
      <c r="G643" s="255"/>
      <c r="H643" s="258">
        <v>210</v>
      </c>
      <c r="I643" s="259"/>
      <c r="J643" s="255"/>
      <c r="K643" s="255"/>
      <c r="L643" s="260"/>
      <c r="M643" s="261"/>
      <c r="N643" s="262"/>
      <c r="O643" s="262"/>
      <c r="P643" s="262"/>
      <c r="Q643" s="262"/>
      <c r="R643" s="262"/>
      <c r="S643" s="262"/>
      <c r="T643" s="263"/>
      <c r="AT643" s="264" t="s">
        <v>140</v>
      </c>
      <c r="AU643" s="264" t="s">
        <v>76</v>
      </c>
      <c r="AV643" s="13" t="s">
        <v>138</v>
      </c>
      <c r="AW643" s="13" t="s">
        <v>33</v>
      </c>
      <c r="AX643" s="13" t="s">
        <v>76</v>
      </c>
      <c r="AY643" s="264" t="s">
        <v>137</v>
      </c>
    </row>
    <row r="644" s="1" customFormat="1" ht="38.25" customHeight="1">
      <c r="B644" s="46"/>
      <c r="C644" s="281" t="s">
        <v>621</v>
      </c>
      <c r="D644" s="281" t="s">
        <v>368</v>
      </c>
      <c r="E644" s="282" t="s">
        <v>622</v>
      </c>
      <c r="F644" s="283" t="s">
        <v>623</v>
      </c>
      <c r="G644" s="284" t="s">
        <v>286</v>
      </c>
      <c r="H644" s="285">
        <v>4</v>
      </c>
      <c r="I644" s="286"/>
      <c r="J644" s="287">
        <f>ROUND(I644*H644,2)</f>
        <v>0</v>
      </c>
      <c r="K644" s="283" t="s">
        <v>135</v>
      </c>
      <c r="L644" s="72"/>
      <c r="M644" s="288" t="s">
        <v>21</v>
      </c>
      <c r="N644" s="289" t="s">
        <v>40</v>
      </c>
      <c r="O644" s="47"/>
      <c r="P644" s="229">
        <f>O644*H644</f>
        <v>0</v>
      </c>
      <c r="Q644" s="229">
        <v>0</v>
      </c>
      <c r="R644" s="229">
        <f>Q644*H644</f>
        <v>0</v>
      </c>
      <c r="S644" s="229">
        <v>0</v>
      </c>
      <c r="T644" s="230">
        <f>S644*H644</f>
        <v>0</v>
      </c>
      <c r="AR644" s="24" t="s">
        <v>138</v>
      </c>
      <c r="AT644" s="24" t="s">
        <v>368</v>
      </c>
      <c r="AU644" s="24" t="s">
        <v>76</v>
      </c>
      <c r="AY644" s="24" t="s">
        <v>137</v>
      </c>
      <c r="BE644" s="231">
        <f>IF(N644="základní",J644,0)</f>
        <v>0</v>
      </c>
      <c r="BF644" s="231">
        <f>IF(N644="snížená",J644,0)</f>
        <v>0</v>
      </c>
      <c r="BG644" s="231">
        <f>IF(N644="zákl. přenesená",J644,0)</f>
        <v>0</v>
      </c>
      <c r="BH644" s="231">
        <f>IF(N644="sníž. přenesená",J644,0)</f>
        <v>0</v>
      </c>
      <c r="BI644" s="231">
        <f>IF(N644="nulová",J644,0)</f>
        <v>0</v>
      </c>
      <c r="BJ644" s="24" t="s">
        <v>76</v>
      </c>
      <c r="BK644" s="231">
        <f>ROUND(I644*H644,2)</f>
        <v>0</v>
      </c>
      <c r="BL644" s="24" t="s">
        <v>138</v>
      </c>
      <c r="BM644" s="24" t="s">
        <v>624</v>
      </c>
    </row>
    <row r="645" s="12" customFormat="1">
      <c r="B645" s="244"/>
      <c r="C645" s="245"/>
      <c r="D645" s="234" t="s">
        <v>140</v>
      </c>
      <c r="E645" s="246" t="s">
        <v>21</v>
      </c>
      <c r="F645" s="247" t="s">
        <v>305</v>
      </c>
      <c r="G645" s="245"/>
      <c r="H645" s="246" t="s">
        <v>21</v>
      </c>
      <c r="I645" s="248"/>
      <c r="J645" s="245"/>
      <c r="K645" s="245"/>
      <c r="L645" s="249"/>
      <c r="M645" s="250"/>
      <c r="N645" s="251"/>
      <c r="O645" s="251"/>
      <c r="P645" s="251"/>
      <c r="Q645" s="251"/>
      <c r="R645" s="251"/>
      <c r="S645" s="251"/>
      <c r="T645" s="252"/>
      <c r="AT645" s="253" t="s">
        <v>140</v>
      </c>
      <c r="AU645" s="253" t="s">
        <v>76</v>
      </c>
      <c r="AV645" s="12" t="s">
        <v>76</v>
      </c>
      <c r="AW645" s="12" t="s">
        <v>33</v>
      </c>
      <c r="AX645" s="12" t="s">
        <v>69</v>
      </c>
      <c r="AY645" s="253" t="s">
        <v>137</v>
      </c>
    </row>
    <row r="646" s="11" customFormat="1">
      <c r="B646" s="232"/>
      <c r="C646" s="233"/>
      <c r="D646" s="234" t="s">
        <v>140</v>
      </c>
      <c r="E646" s="235" t="s">
        <v>21</v>
      </c>
      <c r="F646" s="236" t="s">
        <v>138</v>
      </c>
      <c r="G646" s="233"/>
      <c r="H646" s="237">
        <v>4</v>
      </c>
      <c r="I646" s="238"/>
      <c r="J646" s="233"/>
      <c r="K646" s="233"/>
      <c r="L646" s="239"/>
      <c r="M646" s="240"/>
      <c r="N646" s="241"/>
      <c r="O646" s="241"/>
      <c r="P646" s="241"/>
      <c r="Q646" s="241"/>
      <c r="R646" s="241"/>
      <c r="S646" s="241"/>
      <c r="T646" s="242"/>
      <c r="AT646" s="243" t="s">
        <v>140</v>
      </c>
      <c r="AU646" s="243" t="s">
        <v>76</v>
      </c>
      <c r="AV646" s="11" t="s">
        <v>78</v>
      </c>
      <c r="AW646" s="11" t="s">
        <v>33</v>
      </c>
      <c r="AX646" s="11" t="s">
        <v>69</v>
      </c>
      <c r="AY646" s="243" t="s">
        <v>137</v>
      </c>
    </row>
    <row r="647" s="13" customFormat="1">
      <c r="B647" s="254"/>
      <c r="C647" s="255"/>
      <c r="D647" s="234" t="s">
        <v>140</v>
      </c>
      <c r="E647" s="256" t="s">
        <v>21</v>
      </c>
      <c r="F647" s="257" t="s">
        <v>151</v>
      </c>
      <c r="G647" s="255"/>
      <c r="H647" s="258">
        <v>4</v>
      </c>
      <c r="I647" s="259"/>
      <c r="J647" s="255"/>
      <c r="K647" s="255"/>
      <c r="L647" s="260"/>
      <c r="M647" s="261"/>
      <c r="N647" s="262"/>
      <c r="O647" s="262"/>
      <c r="P647" s="262"/>
      <c r="Q647" s="262"/>
      <c r="R647" s="262"/>
      <c r="S647" s="262"/>
      <c r="T647" s="263"/>
      <c r="AT647" s="264" t="s">
        <v>140</v>
      </c>
      <c r="AU647" s="264" t="s">
        <v>76</v>
      </c>
      <c r="AV647" s="13" t="s">
        <v>138</v>
      </c>
      <c r="AW647" s="13" t="s">
        <v>33</v>
      </c>
      <c r="AX647" s="13" t="s">
        <v>76</v>
      </c>
      <c r="AY647" s="264" t="s">
        <v>137</v>
      </c>
    </row>
    <row r="648" s="1" customFormat="1" ht="63.75" customHeight="1">
      <c r="B648" s="46"/>
      <c r="C648" s="281" t="s">
        <v>625</v>
      </c>
      <c r="D648" s="281" t="s">
        <v>368</v>
      </c>
      <c r="E648" s="282" t="s">
        <v>626</v>
      </c>
      <c r="F648" s="283" t="s">
        <v>627</v>
      </c>
      <c r="G648" s="284" t="s">
        <v>134</v>
      </c>
      <c r="H648" s="285">
        <v>7</v>
      </c>
      <c r="I648" s="286"/>
      <c r="J648" s="287">
        <f>ROUND(I648*H648,2)</f>
        <v>0</v>
      </c>
      <c r="K648" s="283" t="s">
        <v>135</v>
      </c>
      <c r="L648" s="72"/>
      <c r="M648" s="288" t="s">
        <v>21</v>
      </c>
      <c r="N648" s="289" t="s">
        <v>40</v>
      </c>
      <c r="O648" s="47"/>
      <c r="P648" s="229">
        <f>O648*H648</f>
        <v>0</v>
      </c>
      <c r="Q648" s="229">
        <v>0</v>
      </c>
      <c r="R648" s="229">
        <f>Q648*H648</f>
        <v>0</v>
      </c>
      <c r="S648" s="229">
        <v>0</v>
      </c>
      <c r="T648" s="230">
        <f>S648*H648</f>
        <v>0</v>
      </c>
      <c r="AR648" s="24" t="s">
        <v>138</v>
      </c>
      <c r="AT648" s="24" t="s">
        <v>368</v>
      </c>
      <c r="AU648" s="24" t="s">
        <v>76</v>
      </c>
      <c r="AY648" s="24" t="s">
        <v>137</v>
      </c>
      <c r="BE648" s="231">
        <f>IF(N648="základní",J648,0)</f>
        <v>0</v>
      </c>
      <c r="BF648" s="231">
        <f>IF(N648="snížená",J648,0)</f>
        <v>0</v>
      </c>
      <c r="BG648" s="231">
        <f>IF(N648="zákl. přenesená",J648,0)</f>
        <v>0</v>
      </c>
      <c r="BH648" s="231">
        <f>IF(N648="sníž. přenesená",J648,0)</f>
        <v>0</v>
      </c>
      <c r="BI648" s="231">
        <f>IF(N648="nulová",J648,0)</f>
        <v>0</v>
      </c>
      <c r="BJ648" s="24" t="s">
        <v>76</v>
      </c>
      <c r="BK648" s="231">
        <f>ROUND(I648*H648,2)</f>
        <v>0</v>
      </c>
      <c r="BL648" s="24" t="s">
        <v>138</v>
      </c>
      <c r="BM648" s="24" t="s">
        <v>628</v>
      </c>
    </row>
    <row r="649" s="11" customFormat="1">
      <c r="B649" s="232"/>
      <c r="C649" s="233"/>
      <c r="D649" s="234" t="s">
        <v>140</v>
      </c>
      <c r="E649" s="235" t="s">
        <v>21</v>
      </c>
      <c r="F649" s="236" t="s">
        <v>193</v>
      </c>
      <c r="G649" s="233"/>
      <c r="H649" s="237">
        <v>7</v>
      </c>
      <c r="I649" s="238"/>
      <c r="J649" s="233"/>
      <c r="K649" s="233"/>
      <c r="L649" s="239"/>
      <c r="M649" s="240"/>
      <c r="N649" s="241"/>
      <c r="O649" s="241"/>
      <c r="P649" s="241"/>
      <c r="Q649" s="241"/>
      <c r="R649" s="241"/>
      <c r="S649" s="241"/>
      <c r="T649" s="242"/>
      <c r="AT649" s="243" t="s">
        <v>140</v>
      </c>
      <c r="AU649" s="243" t="s">
        <v>76</v>
      </c>
      <c r="AV649" s="11" t="s">
        <v>78</v>
      </c>
      <c r="AW649" s="11" t="s">
        <v>33</v>
      </c>
      <c r="AX649" s="11" t="s">
        <v>69</v>
      </c>
      <c r="AY649" s="243" t="s">
        <v>137</v>
      </c>
    </row>
    <row r="650" s="13" customFormat="1">
      <c r="B650" s="254"/>
      <c r="C650" s="255"/>
      <c r="D650" s="234" t="s">
        <v>140</v>
      </c>
      <c r="E650" s="256" t="s">
        <v>21</v>
      </c>
      <c r="F650" s="257" t="s">
        <v>151</v>
      </c>
      <c r="G650" s="255"/>
      <c r="H650" s="258">
        <v>7</v>
      </c>
      <c r="I650" s="259"/>
      <c r="J650" s="255"/>
      <c r="K650" s="255"/>
      <c r="L650" s="260"/>
      <c r="M650" s="261"/>
      <c r="N650" s="262"/>
      <c r="O650" s="262"/>
      <c r="P650" s="262"/>
      <c r="Q650" s="262"/>
      <c r="R650" s="262"/>
      <c r="S650" s="262"/>
      <c r="T650" s="263"/>
      <c r="AT650" s="264" t="s">
        <v>140</v>
      </c>
      <c r="AU650" s="264" t="s">
        <v>76</v>
      </c>
      <c r="AV650" s="13" t="s">
        <v>138</v>
      </c>
      <c r="AW650" s="13" t="s">
        <v>33</v>
      </c>
      <c r="AX650" s="13" t="s">
        <v>76</v>
      </c>
      <c r="AY650" s="264" t="s">
        <v>137</v>
      </c>
    </row>
    <row r="651" s="1" customFormat="1" ht="63.75" customHeight="1">
      <c r="B651" s="46"/>
      <c r="C651" s="281" t="s">
        <v>629</v>
      </c>
      <c r="D651" s="281" t="s">
        <v>368</v>
      </c>
      <c r="E651" s="282" t="s">
        <v>630</v>
      </c>
      <c r="F651" s="283" t="s">
        <v>631</v>
      </c>
      <c r="G651" s="284" t="s">
        <v>134</v>
      </c>
      <c r="H651" s="285">
        <v>65</v>
      </c>
      <c r="I651" s="286"/>
      <c r="J651" s="287">
        <f>ROUND(I651*H651,2)</f>
        <v>0</v>
      </c>
      <c r="K651" s="283" t="s">
        <v>135</v>
      </c>
      <c r="L651" s="72"/>
      <c r="M651" s="288" t="s">
        <v>21</v>
      </c>
      <c r="N651" s="289" t="s">
        <v>40</v>
      </c>
      <c r="O651" s="47"/>
      <c r="P651" s="229">
        <f>O651*H651</f>
        <v>0</v>
      </c>
      <c r="Q651" s="229">
        <v>0</v>
      </c>
      <c r="R651" s="229">
        <f>Q651*H651</f>
        <v>0</v>
      </c>
      <c r="S651" s="229">
        <v>0</v>
      </c>
      <c r="T651" s="230">
        <f>S651*H651</f>
        <v>0</v>
      </c>
      <c r="AR651" s="24" t="s">
        <v>138</v>
      </c>
      <c r="AT651" s="24" t="s">
        <v>368</v>
      </c>
      <c r="AU651" s="24" t="s">
        <v>76</v>
      </c>
      <c r="AY651" s="24" t="s">
        <v>137</v>
      </c>
      <c r="BE651" s="231">
        <f>IF(N651="základní",J651,0)</f>
        <v>0</v>
      </c>
      <c r="BF651" s="231">
        <f>IF(N651="snížená",J651,0)</f>
        <v>0</v>
      </c>
      <c r="BG651" s="231">
        <f>IF(N651="zákl. přenesená",J651,0)</f>
        <v>0</v>
      </c>
      <c r="BH651" s="231">
        <f>IF(N651="sníž. přenesená",J651,0)</f>
        <v>0</v>
      </c>
      <c r="BI651" s="231">
        <f>IF(N651="nulová",J651,0)</f>
        <v>0</v>
      </c>
      <c r="BJ651" s="24" t="s">
        <v>76</v>
      </c>
      <c r="BK651" s="231">
        <f>ROUND(I651*H651,2)</f>
        <v>0</v>
      </c>
      <c r="BL651" s="24" t="s">
        <v>138</v>
      </c>
      <c r="BM651" s="24" t="s">
        <v>632</v>
      </c>
    </row>
    <row r="652" s="11" customFormat="1">
      <c r="B652" s="232"/>
      <c r="C652" s="233"/>
      <c r="D652" s="234" t="s">
        <v>140</v>
      </c>
      <c r="E652" s="235" t="s">
        <v>21</v>
      </c>
      <c r="F652" s="236" t="s">
        <v>581</v>
      </c>
      <c r="G652" s="233"/>
      <c r="H652" s="237">
        <v>65</v>
      </c>
      <c r="I652" s="238"/>
      <c r="J652" s="233"/>
      <c r="K652" s="233"/>
      <c r="L652" s="239"/>
      <c r="M652" s="240"/>
      <c r="N652" s="241"/>
      <c r="O652" s="241"/>
      <c r="P652" s="241"/>
      <c r="Q652" s="241"/>
      <c r="R652" s="241"/>
      <c r="S652" s="241"/>
      <c r="T652" s="242"/>
      <c r="AT652" s="243" t="s">
        <v>140</v>
      </c>
      <c r="AU652" s="243" t="s">
        <v>76</v>
      </c>
      <c r="AV652" s="11" t="s">
        <v>78</v>
      </c>
      <c r="AW652" s="11" t="s">
        <v>33</v>
      </c>
      <c r="AX652" s="11" t="s">
        <v>69</v>
      </c>
      <c r="AY652" s="243" t="s">
        <v>137</v>
      </c>
    </row>
    <row r="653" s="13" customFormat="1">
      <c r="B653" s="254"/>
      <c r="C653" s="255"/>
      <c r="D653" s="234" t="s">
        <v>140</v>
      </c>
      <c r="E653" s="256" t="s">
        <v>21</v>
      </c>
      <c r="F653" s="257" t="s">
        <v>151</v>
      </c>
      <c r="G653" s="255"/>
      <c r="H653" s="258">
        <v>65</v>
      </c>
      <c r="I653" s="259"/>
      <c r="J653" s="255"/>
      <c r="K653" s="255"/>
      <c r="L653" s="260"/>
      <c r="M653" s="261"/>
      <c r="N653" s="262"/>
      <c r="O653" s="262"/>
      <c r="P653" s="262"/>
      <c r="Q653" s="262"/>
      <c r="R653" s="262"/>
      <c r="S653" s="262"/>
      <c r="T653" s="263"/>
      <c r="AT653" s="264" t="s">
        <v>140</v>
      </c>
      <c r="AU653" s="264" t="s">
        <v>76</v>
      </c>
      <c r="AV653" s="13" t="s">
        <v>138</v>
      </c>
      <c r="AW653" s="13" t="s">
        <v>33</v>
      </c>
      <c r="AX653" s="13" t="s">
        <v>76</v>
      </c>
      <c r="AY653" s="264" t="s">
        <v>137</v>
      </c>
    </row>
    <row r="654" s="1" customFormat="1" ht="51" customHeight="1">
      <c r="B654" s="46"/>
      <c r="C654" s="281" t="s">
        <v>633</v>
      </c>
      <c r="D654" s="281" t="s">
        <v>368</v>
      </c>
      <c r="E654" s="282" t="s">
        <v>634</v>
      </c>
      <c r="F654" s="283" t="s">
        <v>635</v>
      </c>
      <c r="G654" s="284" t="s">
        <v>302</v>
      </c>
      <c r="H654" s="285">
        <v>4022.6999999999998</v>
      </c>
      <c r="I654" s="286"/>
      <c r="J654" s="287">
        <f>ROUND(I654*H654,2)</f>
        <v>0</v>
      </c>
      <c r="K654" s="283" t="s">
        <v>135</v>
      </c>
      <c r="L654" s="72"/>
      <c r="M654" s="288" t="s">
        <v>21</v>
      </c>
      <c r="N654" s="289" t="s">
        <v>40</v>
      </c>
      <c r="O654" s="47"/>
      <c r="P654" s="229">
        <f>O654*H654</f>
        <v>0</v>
      </c>
      <c r="Q654" s="229">
        <v>0</v>
      </c>
      <c r="R654" s="229">
        <f>Q654*H654</f>
        <v>0</v>
      </c>
      <c r="S654" s="229">
        <v>0</v>
      </c>
      <c r="T654" s="230">
        <f>S654*H654</f>
        <v>0</v>
      </c>
      <c r="AR654" s="24" t="s">
        <v>138</v>
      </c>
      <c r="AT654" s="24" t="s">
        <v>368</v>
      </c>
      <c r="AU654" s="24" t="s">
        <v>76</v>
      </c>
      <c r="AY654" s="24" t="s">
        <v>137</v>
      </c>
      <c r="BE654" s="231">
        <f>IF(N654="základní",J654,0)</f>
        <v>0</v>
      </c>
      <c r="BF654" s="231">
        <f>IF(N654="snížená",J654,0)</f>
        <v>0</v>
      </c>
      <c r="BG654" s="231">
        <f>IF(N654="zákl. přenesená",J654,0)</f>
        <v>0</v>
      </c>
      <c r="BH654" s="231">
        <f>IF(N654="sníž. přenesená",J654,0)</f>
        <v>0</v>
      </c>
      <c r="BI654" s="231">
        <f>IF(N654="nulová",J654,0)</f>
        <v>0</v>
      </c>
      <c r="BJ654" s="24" t="s">
        <v>76</v>
      </c>
      <c r="BK654" s="231">
        <f>ROUND(I654*H654,2)</f>
        <v>0</v>
      </c>
      <c r="BL654" s="24" t="s">
        <v>138</v>
      </c>
      <c r="BM654" s="24" t="s">
        <v>636</v>
      </c>
    </row>
    <row r="655" s="12" customFormat="1">
      <c r="B655" s="244"/>
      <c r="C655" s="245"/>
      <c r="D655" s="234" t="s">
        <v>140</v>
      </c>
      <c r="E655" s="246" t="s">
        <v>21</v>
      </c>
      <c r="F655" s="247" t="s">
        <v>141</v>
      </c>
      <c r="G655" s="245"/>
      <c r="H655" s="246" t="s">
        <v>21</v>
      </c>
      <c r="I655" s="248"/>
      <c r="J655" s="245"/>
      <c r="K655" s="245"/>
      <c r="L655" s="249"/>
      <c r="M655" s="250"/>
      <c r="N655" s="251"/>
      <c r="O655" s="251"/>
      <c r="P655" s="251"/>
      <c r="Q655" s="251"/>
      <c r="R655" s="251"/>
      <c r="S655" s="251"/>
      <c r="T655" s="252"/>
      <c r="AT655" s="253" t="s">
        <v>140</v>
      </c>
      <c r="AU655" s="253" t="s">
        <v>76</v>
      </c>
      <c r="AV655" s="12" t="s">
        <v>76</v>
      </c>
      <c r="AW655" s="12" t="s">
        <v>33</v>
      </c>
      <c r="AX655" s="12" t="s">
        <v>69</v>
      </c>
      <c r="AY655" s="253" t="s">
        <v>137</v>
      </c>
    </row>
    <row r="656" s="11" customFormat="1">
      <c r="B656" s="232"/>
      <c r="C656" s="233"/>
      <c r="D656" s="234" t="s">
        <v>140</v>
      </c>
      <c r="E656" s="235" t="s">
        <v>21</v>
      </c>
      <c r="F656" s="236" t="s">
        <v>637</v>
      </c>
      <c r="G656" s="233"/>
      <c r="H656" s="237">
        <v>959.70000000000005</v>
      </c>
      <c r="I656" s="238"/>
      <c r="J656" s="233"/>
      <c r="K656" s="233"/>
      <c r="L656" s="239"/>
      <c r="M656" s="240"/>
      <c r="N656" s="241"/>
      <c r="O656" s="241"/>
      <c r="P656" s="241"/>
      <c r="Q656" s="241"/>
      <c r="R656" s="241"/>
      <c r="S656" s="241"/>
      <c r="T656" s="242"/>
      <c r="AT656" s="243" t="s">
        <v>140</v>
      </c>
      <c r="AU656" s="243" t="s">
        <v>76</v>
      </c>
      <c r="AV656" s="11" t="s">
        <v>78</v>
      </c>
      <c r="AW656" s="11" t="s">
        <v>33</v>
      </c>
      <c r="AX656" s="11" t="s">
        <v>69</v>
      </c>
      <c r="AY656" s="243" t="s">
        <v>137</v>
      </c>
    </row>
    <row r="657" s="11" customFormat="1">
      <c r="B657" s="232"/>
      <c r="C657" s="233"/>
      <c r="D657" s="234" t="s">
        <v>140</v>
      </c>
      <c r="E657" s="235" t="s">
        <v>21</v>
      </c>
      <c r="F657" s="236" t="s">
        <v>638</v>
      </c>
      <c r="G657" s="233"/>
      <c r="H657" s="237">
        <v>1187.7000000000001</v>
      </c>
      <c r="I657" s="238"/>
      <c r="J657" s="233"/>
      <c r="K657" s="233"/>
      <c r="L657" s="239"/>
      <c r="M657" s="240"/>
      <c r="N657" s="241"/>
      <c r="O657" s="241"/>
      <c r="P657" s="241"/>
      <c r="Q657" s="241"/>
      <c r="R657" s="241"/>
      <c r="S657" s="241"/>
      <c r="T657" s="242"/>
      <c r="AT657" s="243" t="s">
        <v>140</v>
      </c>
      <c r="AU657" s="243" t="s">
        <v>76</v>
      </c>
      <c r="AV657" s="11" t="s">
        <v>78</v>
      </c>
      <c r="AW657" s="11" t="s">
        <v>33</v>
      </c>
      <c r="AX657" s="11" t="s">
        <v>69</v>
      </c>
      <c r="AY657" s="243" t="s">
        <v>137</v>
      </c>
    </row>
    <row r="658" s="12" customFormat="1">
      <c r="B658" s="244"/>
      <c r="C658" s="245"/>
      <c r="D658" s="234" t="s">
        <v>140</v>
      </c>
      <c r="E658" s="246" t="s">
        <v>21</v>
      </c>
      <c r="F658" s="247" t="s">
        <v>380</v>
      </c>
      <c r="G658" s="245"/>
      <c r="H658" s="246" t="s">
        <v>21</v>
      </c>
      <c r="I658" s="248"/>
      <c r="J658" s="245"/>
      <c r="K658" s="245"/>
      <c r="L658" s="249"/>
      <c r="M658" s="250"/>
      <c r="N658" s="251"/>
      <c r="O658" s="251"/>
      <c r="P658" s="251"/>
      <c r="Q658" s="251"/>
      <c r="R658" s="251"/>
      <c r="S658" s="251"/>
      <c r="T658" s="252"/>
      <c r="AT658" s="253" t="s">
        <v>140</v>
      </c>
      <c r="AU658" s="253" t="s">
        <v>76</v>
      </c>
      <c r="AV658" s="12" t="s">
        <v>76</v>
      </c>
      <c r="AW658" s="12" t="s">
        <v>33</v>
      </c>
      <c r="AX658" s="12" t="s">
        <v>69</v>
      </c>
      <c r="AY658" s="253" t="s">
        <v>137</v>
      </c>
    </row>
    <row r="659" s="11" customFormat="1">
      <c r="B659" s="232"/>
      <c r="C659" s="233"/>
      <c r="D659" s="234" t="s">
        <v>140</v>
      </c>
      <c r="E659" s="235" t="s">
        <v>21</v>
      </c>
      <c r="F659" s="236" t="s">
        <v>639</v>
      </c>
      <c r="G659" s="233"/>
      <c r="H659" s="237">
        <v>-117.3</v>
      </c>
      <c r="I659" s="238"/>
      <c r="J659" s="233"/>
      <c r="K659" s="233"/>
      <c r="L659" s="239"/>
      <c r="M659" s="240"/>
      <c r="N659" s="241"/>
      <c r="O659" s="241"/>
      <c r="P659" s="241"/>
      <c r="Q659" s="241"/>
      <c r="R659" s="241"/>
      <c r="S659" s="241"/>
      <c r="T659" s="242"/>
      <c r="AT659" s="243" t="s">
        <v>140</v>
      </c>
      <c r="AU659" s="243" t="s">
        <v>76</v>
      </c>
      <c r="AV659" s="11" t="s">
        <v>78</v>
      </c>
      <c r="AW659" s="11" t="s">
        <v>33</v>
      </c>
      <c r="AX659" s="11" t="s">
        <v>69</v>
      </c>
      <c r="AY659" s="243" t="s">
        <v>137</v>
      </c>
    </row>
    <row r="660" s="12" customFormat="1">
      <c r="B660" s="244"/>
      <c r="C660" s="245"/>
      <c r="D660" s="234" t="s">
        <v>140</v>
      </c>
      <c r="E660" s="246" t="s">
        <v>21</v>
      </c>
      <c r="F660" s="247" t="s">
        <v>146</v>
      </c>
      <c r="G660" s="245"/>
      <c r="H660" s="246" t="s">
        <v>21</v>
      </c>
      <c r="I660" s="248"/>
      <c r="J660" s="245"/>
      <c r="K660" s="245"/>
      <c r="L660" s="249"/>
      <c r="M660" s="250"/>
      <c r="N660" s="251"/>
      <c r="O660" s="251"/>
      <c r="P660" s="251"/>
      <c r="Q660" s="251"/>
      <c r="R660" s="251"/>
      <c r="S660" s="251"/>
      <c r="T660" s="252"/>
      <c r="AT660" s="253" t="s">
        <v>140</v>
      </c>
      <c r="AU660" s="253" t="s">
        <v>76</v>
      </c>
      <c r="AV660" s="12" t="s">
        <v>76</v>
      </c>
      <c r="AW660" s="12" t="s">
        <v>33</v>
      </c>
      <c r="AX660" s="12" t="s">
        <v>69</v>
      </c>
      <c r="AY660" s="253" t="s">
        <v>137</v>
      </c>
    </row>
    <row r="661" s="11" customFormat="1">
      <c r="B661" s="232"/>
      <c r="C661" s="233"/>
      <c r="D661" s="234" t="s">
        <v>140</v>
      </c>
      <c r="E661" s="235" t="s">
        <v>21</v>
      </c>
      <c r="F661" s="236" t="s">
        <v>640</v>
      </c>
      <c r="G661" s="233"/>
      <c r="H661" s="237">
        <v>933.60000000000002</v>
      </c>
      <c r="I661" s="238"/>
      <c r="J661" s="233"/>
      <c r="K661" s="233"/>
      <c r="L661" s="239"/>
      <c r="M661" s="240"/>
      <c r="N661" s="241"/>
      <c r="O661" s="241"/>
      <c r="P661" s="241"/>
      <c r="Q661" s="241"/>
      <c r="R661" s="241"/>
      <c r="S661" s="241"/>
      <c r="T661" s="242"/>
      <c r="AT661" s="243" t="s">
        <v>140</v>
      </c>
      <c r="AU661" s="243" t="s">
        <v>76</v>
      </c>
      <c r="AV661" s="11" t="s">
        <v>78</v>
      </c>
      <c r="AW661" s="11" t="s">
        <v>33</v>
      </c>
      <c r="AX661" s="11" t="s">
        <v>69</v>
      </c>
      <c r="AY661" s="243" t="s">
        <v>137</v>
      </c>
    </row>
    <row r="662" s="11" customFormat="1">
      <c r="B662" s="232"/>
      <c r="C662" s="233"/>
      <c r="D662" s="234" t="s">
        <v>140</v>
      </c>
      <c r="E662" s="235" t="s">
        <v>21</v>
      </c>
      <c r="F662" s="236" t="s">
        <v>641</v>
      </c>
      <c r="G662" s="233"/>
      <c r="H662" s="237">
        <v>1174.8</v>
      </c>
      <c r="I662" s="238"/>
      <c r="J662" s="233"/>
      <c r="K662" s="233"/>
      <c r="L662" s="239"/>
      <c r="M662" s="240"/>
      <c r="N662" s="241"/>
      <c r="O662" s="241"/>
      <c r="P662" s="241"/>
      <c r="Q662" s="241"/>
      <c r="R662" s="241"/>
      <c r="S662" s="241"/>
      <c r="T662" s="242"/>
      <c r="AT662" s="243" t="s">
        <v>140</v>
      </c>
      <c r="AU662" s="243" t="s">
        <v>76</v>
      </c>
      <c r="AV662" s="11" t="s">
        <v>78</v>
      </c>
      <c r="AW662" s="11" t="s">
        <v>33</v>
      </c>
      <c r="AX662" s="11" t="s">
        <v>69</v>
      </c>
      <c r="AY662" s="243" t="s">
        <v>137</v>
      </c>
    </row>
    <row r="663" s="11" customFormat="1">
      <c r="B663" s="232"/>
      <c r="C663" s="233"/>
      <c r="D663" s="234" t="s">
        <v>140</v>
      </c>
      <c r="E663" s="235" t="s">
        <v>21</v>
      </c>
      <c r="F663" s="236" t="s">
        <v>642</v>
      </c>
      <c r="G663" s="233"/>
      <c r="H663" s="237">
        <v>-115.8</v>
      </c>
      <c r="I663" s="238"/>
      <c r="J663" s="233"/>
      <c r="K663" s="233"/>
      <c r="L663" s="239"/>
      <c r="M663" s="240"/>
      <c r="N663" s="241"/>
      <c r="O663" s="241"/>
      <c r="P663" s="241"/>
      <c r="Q663" s="241"/>
      <c r="R663" s="241"/>
      <c r="S663" s="241"/>
      <c r="T663" s="242"/>
      <c r="AT663" s="243" t="s">
        <v>140</v>
      </c>
      <c r="AU663" s="243" t="s">
        <v>76</v>
      </c>
      <c r="AV663" s="11" t="s">
        <v>78</v>
      </c>
      <c r="AW663" s="11" t="s">
        <v>33</v>
      </c>
      <c r="AX663" s="11" t="s">
        <v>69</v>
      </c>
      <c r="AY663" s="243" t="s">
        <v>137</v>
      </c>
    </row>
    <row r="664" s="13" customFormat="1">
      <c r="B664" s="254"/>
      <c r="C664" s="255"/>
      <c r="D664" s="234" t="s">
        <v>140</v>
      </c>
      <c r="E664" s="256" t="s">
        <v>21</v>
      </c>
      <c r="F664" s="257" t="s">
        <v>151</v>
      </c>
      <c r="G664" s="255"/>
      <c r="H664" s="258">
        <v>4022.6999999999998</v>
      </c>
      <c r="I664" s="259"/>
      <c r="J664" s="255"/>
      <c r="K664" s="255"/>
      <c r="L664" s="260"/>
      <c r="M664" s="261"/>
      <c r="N664" s="262"/>
      <c r="O664" s="262"/>
      <c r="P664" s="262"/>
      <c r="Q664" s="262"/>
      <c r="R664" s="262"/>
      <c r="S664" s="262"/>
      <c r="T664" s="263"/>
      <c r="AT664" s="264" t="s">
        <v>140</v>
      </c>
      <c r="AU664" s="264" t="s">
        <v>76</v>
      </c>
      <c r="AV664" s="13" t="s">
        <v>138</v>
      </c>
      <c r="AW664" s="13" t="s">
        <v>33</v>
      </c>
      <c r="AX664" s="13" t="s">
        <v>76</v>
      </c>
      <c r="AY664" s="264" t="s">
        <v>137</v>
      </c>
    </row>
    <row r="665" s="1" customFormat="1" ht="63.75" customHeight="1">
      <c r="B665" s="46"/>
      <c r="C665" s="281" t="s">
        <v>643</v>
      </c>
      <c r="D665" s="281" t="s">
        <v>368</v>
      </c>
      <c r="E665" s="282" t="s">
        <v>644</v>
      </c>
      <c r="F665" s="283" t="s">
        <v>645</v>
      </c>
      <c r="G665" s="284" t="s">
        <v>196</v>
      </c>
      <c r="H665" s="285">
        <v>8</v>
      </c>
      <c r="I665" s="286"/>
      <c r="J665" s="287">
        <f>ROUND(I665*H665,2)</f>
        <v>0</v>
      </c>
      <c r="K665" s="283" t="s">
        <v>135</v>
      </c>
      <c r="L665" s="72"/>
      <c r="M665" s="288" t="s">
        <v>21</v>
      </c>
      <c r="N665" s="289" t="s">
        <v>40</v>
      </c>
      <c r="O665" s="47"/>
      <c r="P665" s="229">
        <f>O665*H665</f>
        <v>0</v>
      </c>
      <c r="Q665" s="229">
        <v>0</v>
      </c>
      <c r="R665" s="229">
        <f>Q665*H665</f>
        <v>0</v>
      </c>
      <c r="S665" s="229">
        <v>0</v>
      </c>
      <c r="T665" s="230">
        <f>S665*H665</f>
        <v>0</v>
      </c>
      <c r="AR665" s="24" t="s">
        <v>138</v>
      </c>
      <c r="AT665" s="24" t="s">
        <v>368</v>
      </c>
      <c r="AU665" s="24" t="s">
        <v>76</v>
      </c>
      <c r="AY665" s="24" t="s">
        <v>137</v>
      </c>
      <c r="BE665" s="231">
        <f>IF(N665="základní",J665,0)</f>
        <v>0</v>
      </c>
      <c r="BF665" s="231">
        <f>IF(N665="snížená",J665,0)</f>
        <v>0</v>
      </c>
      <c r="BG665" s="231">
        <f>IF(N665="zákl. přenesená",J665,0)</f>
        <v>0</v>
      </c>
      <c r="BH665" s="231">
        <f>IF(N665="sníž. přenesená",J665,0)</f>
        <v>0</v>
      </c>
      <c r="BI665" s="231">
        <f>IF(N665="nulová",J665,0)</f>
        <v>0</v>
      </c>
      <c r="BJ665" s="24" t="s">
        <v>76</v>
      </c>
      <c r="BK665" s="231">
        <f>ROUND(I665*H665,2)</f>
        <v>0</v>
      </c>
      <c r="BL665" s="24" t="s">
        <v>138</v>
      </c>
      <c r="BM665" s="24" t="s">
        <v>646</v>
      </c>
    </row>
    <row r="666" s="12" customFormat="1">
      <c r="B666" s="244"/>
      <c r="C666" s="245"/>
      <c r="D666" s="234" t="s">
        <v>140</v>
      </c>
      <c r="E666" s="246" t="s">
        <v>21</v>
      </c>
      <c r="F666" s="247" t="s">
        <v>346</v>
      </c>
      <c r="G666" s="245"/>
      <c r="H666" s="246" t="s">
        <v>21</v>
      </c>
      <c r="I666" s="248"/>
      <c r="J666" s="245"/>
      <c r="K666" s="245"/>
      <c r="L666" s="249"/>
      <c r="M666" s="250"/>
      <c r="N666" s="251"/>
      <c r="O666" s="251"/>
      <c r="P666" s="251"/>
      <c r="Q666" s="251"/>
      <c r="R666" s="251"/>
      <c r="S666" s="251"/>
      <c r="T666" s="252"/>
      <c r="AT666" s="253" t="s">
        <v>140</v>
      </c>
      <c r="AU666" s="253" t="s">
        <v>76</v>
      </c>
      <c r="AV666" s="12" t="s">
        <v>76</v>
      </c>
      <c r="AW666" s="12" t="s">
        <v>33</v>
      </c>
      <c r="AX666" s="12" t="s">
        <v>69</v>
      </c>
      <c r="AY666" s="253" t="s">
        <v>137</v>
      </c>
    </row>
    <row r="667" s="11" customFormat="1">
      <c r="B667" s="232"/>
      <c r="C667" s="233"/>
      <c r="D667" s="234" t="s">
        <v>140</v>
      </c>
      <c r="E667" s="235" t="s">
        <v>21</v>
      </c>
      <c r="F667" s="236" t="s">
        <v>136</v>
      </c>
      <c r="G667" s="233"/>
      <c r="H667" s="237">
        <v>8</v>
      </c>
      <c r="I667" s="238"/>
      <c r="J667" s="233"/>
      <c r="K667" s="233"/>
      <c r="L667" s="239"/>
      <c r="M667" s="240"/>
      <c r="N667" s="241"/>
      <c r="O667" s="241"/>
      <c r="P667" s="241"/>
      <c r="Q667" s="241"/>
      <c r="R667" s="241"/>
      <c r="S667" s="241"/>
      <c r="T667" s="242"/>
      <c r="AT667" s="243" t="s">
        <v>140</v>
      </c>
      <c r="AU667" s="243" t="s">
        <v>76</v>
      </c>
      <c r="AV667" s="11" t="s">
        <v>78</v>
      </c>
      <c r="AW667" s="11" t="s">
        <v>33</v>
      </c>
      <c r="AX667" s="11" t="s">
        <v>69</v>
      </c>
      <c r="AY667" s="243" t="s">
        <v>137</v>
      </c>
    </row>
    <row r="668" s="13" customFormat="1">
      <c r="B668" s="254"/>
      <c r="C668" s="255"/>
      <c r="D668" s="234" t="s">
        <v>140</v>
      </c>
      <c r="E668" s="256" t="s">
        <v>21</v>
      </c>
      <c r="F668" s="257" t="s">
        <v>151</v>
      </c>
      <c r="G668" s="255"/>
      <c r="H668" s="258">
        <v>8</v>
      </c>
      <c r="I668" s="259"/>
      <c r="J668" s="255"/>
      <c r="K668" s="255"/>
      <c r="L668" s="260"/>
      <c r="M668" s="261"/>
      <c r="N668" s="262"/>
      <c r="O668" s="262"/>
      <c r="P668" s="262"/>
      <c r="Q668" s="262"/>
      <c r="R668" s="262"/>
      <c r="S668" s="262"/>
      <c r="T668" s="263"/>
      <c r="AT668" s="264" t="s">
        <v>140</v>
      </c>
      <c r="AU668" s="264" t="s">
        <v>76</v>
      </c>
      <c r="AV668" s="13" t="s">
        <v>138</v>
      </c>
      <c r="AW668" s="13" t="s">
        <v>33</v>
      </c>
      <c r="AX668" s="13" t="s">
        <v>76</v>
      </c>
      <c r="AY668" s="264" t="s">
        <v>137</v>
      </c>
    </row>
    <row r="669" s="1" customFormat="1" ht="38.25" customHeight="1">
      <c r="B669" s="46"/>
      <c r="C669" s="281" t="s">
        <v>647</v>
      </c>
      <c r="D669" s="281" t="s">
        <v>368</v>
      </c>
      <c r="E669" s="282" t="s">
        <v>648</v>
      </c>
      <c r="F669" s="283" t="s">
        <v>649</v>
      </c>
      <c r="G669" s="284" t="s">
        <v>134</v>
      </c>
      <c r="H669" s="285">
        <v>375</v>
      </c>
      <c r="I669" s="286"/>
      <c r="J669" s="287">
        <f>ROUND(I669*H669,2)</f>
        <v>0</v>
      </c>
      <c r="K669" s="283" t="s">
        <v>135</v>
      </c>
      <c r="L669" s="72"/>
      <c r="M669" s="288" t="s">
        <v>21</v>
      </c>
      <c r="N669" s="289" t="s">
        <v>40</v>
      </c>
      <c r="O669" s="47"/>
      <c r="P669" s="229">
        <f>O669*H669</f>
        <v>0</v>
      </c>
      <c r="Q669" s="229">
        <v>0</v>
      </c>
      <c r="R669" s="229">
        <f>Q669*H669</f>
        <v>0</v>
      </c>
      <c r="S669" s="229">
        <v>0</v>
      </c>
      <c r="T669" s="230">
        <f>S669*H669</f>
        <v>0</v>
      </c>
      <c r="AR669" s="24" t="s">
        <v>138</v>
      </c>
      <c r="AT669" s="24" t="s">
        <v>368</v>
      </c>
      <c r="AU669" s="24" t="s">
        <v>76</v>
      </c>
      <c r="AY669" s="24" t="s">
        <v>137</v>
      </c>
      <c r="BE669" s="231">
        <f>IF(N669="základní",J669,0)</f>
        <v>0</v>
      </c>
      <c r="BF669" s="231">
        <f>IF(N669="snížená",J669,0)</f>
        <v>0</v>
      </c>
      <c r="BG669" s="231">
        <f>IF(N669="zákl. přenesená",J669,0)</f>
        <v>0</v>
      </c>
      <c r="BH669" s="231">
        <f>IF(N669="sníž. přenesená",J669,0)</f>
        <v>0</v>
      </c>
      <c r="BI669" s="231">
        <f>IF(N669="nulová",J669,0)</f>
        <v>0</v>
      </c>
      <c r="BJ669" s="24" t="s">
        <v>76</v>
      </c>
      <c r="BK669" s="231">
        <f>ROUND(I669*H669,2)</f>
        <v>0</v>
      </c>
      <c r="BL669" s="24" t="s">
        <v>138</v>
      </c>
      <c r="BM669" s="24" t="s">
        <v>650</v>
      </c>
    </row>
    <row r="670" s="12" customFormat="1">
      <c r="B670" s="244"/>
      <c r="C670" s="245"/>
      <c r="D670" s="234" t="s">
        <v>140</v>
      </c>
      <c r="E670" s="246" t="s">
        <v>21</v>
      </c>
      <c r="F670" s="247" t="s">
        <v>311</v>
      </c>
      <c r="G670" s="245"/>
      <c r="H670" s="246" t="s">
        <v>21</v>
      </c>
      <c r="I670" s="248"/>
      <c r="J670" s="245"/>
      <c r="K670" s="245"/>
      <c r="L670" s="249"/>
      <c r="M670" s="250"/>
      <c r="N670" s="251"/>
      <c r="O670" s="251"/>
      <c r="P670" s="251"/>
      <c r="Q670" s="251"/>
      <c r="R670" s="251"/>
      <c r="S670" s="251"/>
      <c r="T670" s="252"/>
      <c r="AT670" s="253" t="s">
        <v>140</v>
      </c>
      <c r="AU670" s="253" t="s">
        <v>76</v>
      </c>
      <c r="AV670" s="12" t="s">
        <v>76</v>
      </c>
      <c r="AW670" s="12" t="s">
        <v>33</v>
      </c>
      <c r="AX670" s="12" t="s">
        <v>69</v>
      </c>
      <c r="AY670" s="253" t="s">
        <v>137</v>
      </c>
    </row>
    <row r="671" s="11" customFormat="1">
      <c r="B671" s="232"/>
      <c r="C671" s="233"/>
      <c r="D671" s="234" t="s">
        <v>140</v>
      </c>
      <c r="E671" s="235" t="s">
        <v>21</v>
      </c>
      <c r="F671" s="236" t="s">
        <v>312</v>
      </c>
      <c r="G671" s="233"/>
      <c r="H671" s="237">
        <v>190</v>
      </c>
      <c r="I671" s="238"/>
      <c r="J671" s="233"/>
      <c r="K671" s="233"/>
      <c r="L671" s="239"/>
      <c r="M671" s="240"/>
      <c r="N671" s="241"/>
      <c r="O671" s="241"/>
      <c r="P671" s="241"/>
      <c r="Q671" s="241"/>
      <c r="R671" s="241"/>
      <c r="S671" s="241"/>
      <c r="T671" s="242"/>
      <c r="AT671" s="243" t="s">
        <v>140</v>
      </c>
      <c r="AU671" s="243" t="s">
        <v>76</v>
      </c>
      <c r="AV671" s="11" t="s">
        <v>78</v>
      </c>
      <c r="AW671" s="11" t="s">
        <v>33</v>
      </c>
      <c r="AX671" s="11" t="s">
        <v>69</v>
      </c>
      <c r="AY671" s="243" t="s">
        <v>137</v>
      </c>
    </row>
    <row r="672" s="12" customFormat="1">
      <c r="B672" s="244"/>
      <c r="C672" s="245"/>
      <c r="D672" s="234" t="s">
        <v>140</v>
      </c>
      <c r="E672" s="246" t="s">
        <v>21</v>
      </c>
      <c r="F672" s="247" t="s">
        <v>313</v>
      </c>
      <c r="G672" s="245"/>
      <c r="H672" s="246" t="s">
        <v>21</v>
      </c>
      <c r="I672" s="248"/>
      <c r="J672" s="245"/>
      <c r="K672" s="245"/>
      <c r="L672" s="249"/>
      <c r="M672" s="250"/>
      <c r="N672" s="251"/>
      <c r="O672" s="251"/>
      <c r="P672" s="251"/>
      <c r="Q672" s="251"/>
      <c r="R672" s="251"/>
      <c r="S672" s="251"/>
      <c r="T672" s="252"/>
      <c r="AT672" s="253" t="s">
        <v>140</v>
      </c>
      <c r="AU672" s="253" t="s">
        <v>76</v>
      </c>
      <c r="AV672" s="12" t="s">
        <v>76</v>
      </c>
      <c r="AW672" s="12" t="s">
        <v>33</v>
      </c>
      <c r="AX672" s="12" t="s">
        <v>69</v>
      </c>
      <c r="AY672" s="253" t="s">
        <v>137</v>
      </c>
    </row>
    <row r="673" s="11" customFormat="1">
      <c r="B673" s="232"/>
      <c r="C673" s="233"/>
      <c r="D673" s="234" t="s">
        <v>140</v>
      </c>
      <c r="E673" s="235" t="s">
        <v>21</v>
      </c>
      <c r="F673" s="236" t="s">
        <v>314</v>
      </c>
      <c r="G673" s="233"/>
      <c r="H673" s="237">
        <v>185</v>
      </c>
      <c r="I673" s="238"/>
      <c r="J673" s="233"/>
      <c r="K673" s="233"/>
      <c r="L673" s="239"/>
      <c r="M673" s="240"/>
      <c r="N673" s="241"/>
      <c r="O673" s="241"/>
      <c r="P673" s="241"/>
      <c r="Q673" s="241"/>
      <c r="R673" s="241"/>
      <c r="S673" s="241"/>
      <c r="T673" s="242"/>
      <c r="AT673" s="243" t="s">
        <v>140</v>
      </c>
      <c r="AU673" s="243" t="s">
        <v>76</v>
      </c>
      <c r="AV673" s="11" t="s">
        <v>78</v>
      </c>
      <c r="AW673" s="11" t="s">
        <v>33</v>
      </c>
      <c r="AX673" s="11" t="s">
        <v>69</v>
      </c>
      <c r="AY673" s="243" t="s">
        <v>137</v>
      </c>
    </row>
    <row r="674" s="13" customFormat="1">
      <c r="B674" s="254"/>
      <c r="C674" s="255"/>
      <c r="D674" s="234" t="s">
        <v>140</v>
      </c>
      <c r="E674" s="256" t="s">
        <v>21</v>
      </c>
      <c r="F674" s="257" t="s">
        <v>151</v>
      </c>
      <c r="G674" s="255"/>
      <c r="H674" s="258">
        <v>375</v>
      </c>
      <c r="I674" s="259"/>
      <c r="J674" s="255"/>
      <c r="K674" s="255"/>
      <c r="L674" s="260"/>
      <c r="M674" s="261"/>
      <c r="N674" s="262"/>
      <c r="O674" s="262"/>
      <c r="P674" s="262"/>
      <c r="Q674" s="262"/>
      <c r="R674" s="262"/>
      <c r="S674" s="262"/>
      <c r="T674" s="263"/>
      <c r="AT674" s="264" t="s">
        <v>140</v>
      </c>
      <c r="AU674" s="264" t="s">
        <v>76</v>
      </c>
      <c r="AV674" s="13" t="s">
        <v>138</v>
      </c>
      <c r="AW674" s="13" t="s">
        <v>33</v>
      </c>
      <c r="AX674" s="13" t="s">
        <v>76</v>
      </c>
      <c r="AY674" s="264" t="s">
        <v>137</v>
      </c>
    </row>
    <row r="675" s="1" customFormat="1" ht="38.25" customHeight="1">
      <c r="B675" s="46"/>
      <c r="C675" s="281" t="s">
        <v>651</v>
      </c>
      <c r="D675" s="281" t="s">
        <v>368</v>
      </c>
      <c r="E675" s="282" t="s">
        <v>652</v>
      </c>
      <c r="F675" s="283" t="s">
        <v>653</v>
      </c>
      <c r="G675" s="284" t="s">
        <v>134</v>
      </c>
      <c r="H675" s="285">
        <v>402</v>
      </c>
      <c r="I675" s="286"/>
      <c r="J675" s="287">
        <f>ROUND(I675*H675,2)</f>
        <v>0</v>
      </c>
      <c r="K675" s="283" t="s">
        <v>135</v>
      </c>
      <c r="L675" s="72"/>
      <c r="M675" s="288" t="s">
        <v>21</v>
      </c>
      <c r="N675" s="289" t="s">
        <v>40</v>
      </c>
      <c r="O675" s="47"/>
      <c r="P675" s="229">
        <f>O675*H675</f>
        <v>0</v>
      </c>
      <c r="Q675" s="229">
        <v>0</v>
      </c>
      <c r="R675" s="229">
        <f>Q675*H675</f>
        <v>0</v>
      </c>
      <c r="S675" s="229">
        <v>0</v>
      </c>
      <c r="T675" s="230">
        <f>S675*H675</f>
        <v>0</v>
      </c>
      <c r="AR675" s="24" t="s">
        <v>138</v>
      </c>
      <c r="AT675" s="24" t="s">
        <v>368</v>
      </c>
      <c r="AU675" s="24" t="s">
        <v>76</v>
      </c>
      <c r="AY675" s="24" t="s">
        <v>137</v>
      </c>
      <c r="BE675" s="231">
        <f>IF(N675="základní",J675,0)</f>
        <v>0</v>
      </c>
      <c r="BF675" s="231">
        <f>IF(N675="snížená",J675,0)</f>
        <v>0</v>
      </c>
      <c r="BG675" s="231">
        <f>IF(N675="zákl. přenesená",J675,0)</f>
        <v>0</v>
      </c>
      <c r="BH675" s="231">
        <f>IF(N675="sníž. přenesená",J675,0)</f>
        <v>0</v>
      </c>
      <c r="BI675" s="231">
        <f>IF(N675="nulová",J675,0)</f>
        <v>0</v>
      </c>
      <c r="BJ675" s="24" t="s">
        <v>76</v>
      </c>
      <c r="BK675" s="231">
        <f>ROUND(I675*H675,2)</f>
        <v>0</v>
      </c>
      <c r="BL675" s="24" t="s">
        <v>138</v>
      </c>
      <c r="BM675" s="24" t="s">
        <v>654</v>
      </c>
    </row>
    <row r="676" s="12" customFormat="1">
      <c r="B676" s="244"/>
      <c r="C676" s="245"/>
      <c r="D676" s="234" t="s">
        <v>140</v>
      </c>
      <c r="E676" s="246" t="s">
        <v>21</v>
      </c>
      <c r="F676" s="247" t="s">
        <v>655</v>
      </c>
      <c r="G676" s="245"/>
      <c r="H676" s="246" t="s">
        <v>21</v>
      </c>
      <c r="I676" s="248"/>
      <c r="J676" s="245"/>
      <c r="K676" s="245"/>
      <c r="L676" s="249"/>
      <c r="M676" s="250"/>
      <c r="N676" s="251"/>
      <c r="O676" s="251"/>
      <c r="P676" s="251"/>
      <c r="Q676" s="251"/>
      <c r="R676" s="251"/>
      <c r="S676" s="251"/>
      <c r="T676" s="252"/>
      <c r="AT676" s="253" t="s">
        <v>140</v>
      </c>
      <c r="AU676" s="253" t="s">
        <v>76</v>
      </c>
      <c r="AV676" s="12" t="s">
        <v>76</v>
      </c>
      <c r="AW676" s="12" t="s">
        <v>33</v>
      </c>
      <c r="AX676" s="12" t="s">
        <v>69</v>
      </c>
      <c r="AY676" s="253" t="s">
        <v>137</v>
      </c>
    </row>
    <row r="677" s="11" customFormat="1">
      <c r="B677" s="232"/>
      <c r="C677" s="233"/>
      <c r="D677" s="234" t="s">
        <v>140</v>
      </c>
      <c r="E677" s="235" t="s">
        <v>21</v>
      </c>
      <c r="F677" s="236" t="s">
        <v>656</v>
      </c>
      <c r="G677" s="233"/>
      <c r="H677" s="237">
        <v>201</v>
      </c>
      <c r="I677" s="238"/>
      <c r="J677" s="233"/>
      <c r="K677" s="233"/>
      <c r="L677" s="239"/>
      <c r="M677" s="240"/>
      <c r="N677" s="241"/>
      <c r="O677" s="241"/>
      <c r="P677" s="241"/>
      <c r="Q677" s="241"/>
      <c r="R677" s="241"/>
      <c r="S677" s="241"/>
      <c r="T677" s="242"/>
      <c r="AT677" s="243" t="s">
        <v>140</v>
      </c>
      <c r="AU677" s="243" t="s">
        <v>76</v>
      </c>
      <c r="AV677" s="11" t="s">
        <v>78</v>
      </c>
      <c r="AW677" s="11" t="s">
        <v>33</v>
      </c>
      <c r="AX677" s="11" t="s">
        <v>69</v>
      </c>
      <c r="AY677" s="243" t="s">
        <v>137</v>
      </c>
    </row>
    <row r="678" s="12" customFormat="1">
      <c r="B678" s="244"/>
      <c r="C678" s="245"/>
      <c r="D678" s="234" t="s">
        <v>140</v>
      </c>
      <c r="E678" s="246" t="s">
        <v>21</v>
      </c>
      <c r="F678" s="247" t="s">
        <v>657</v>
      </c>
      <c r="G678" s="245"/>
      <c r="H678" s="246" t="s">
        <v>21</v>
      </c>
      <c r="I678" s="248"/>
      <c r="J678" s="245"/>
      <c r="K678" s="245"/>
      <c r="L678" s="249"/>
      <c r="M678" s="250"/>
      <c r="N678" s="251"/>
      <c r="O678" s="251"/>
      <c r="P678" s="251"/>
      <c r="Q678" s="251"/>
      <c r="R678" s="251"/>
      <c r="S678" s="251"/>
      <c r="T678" s="252"/>
      <c r="AT678" s="253" t="s">
        <v>140</v>
      </c>
      <c r="AU678" s="253" t="s">
        <v>76</v>
      </c>
      <c r="AV678" s="12" t="s">
        <v>76</v>
      </c>
      <c r="AW678" s="12" t="s">
        <v>33</v>
      </c>
      <c r="AX678" s="12" t="s">
        <v>69</v>
      </c>
      <c r="AY678" s="253" t="s">
        <v>137</v>
      </c>
    </row>
    <row r="679" s="11" customFormat="1">
      <c r="B679" s="232"/>
      <c r="C679" s="233"/>
      <c r="D679" s="234" t="s">
        <v>140</v>
      </c>
      <c r="E679" s="235" t="s">
        <v>21</v>
      </c>
      <c r="F679" s="236" t="s">
        <v>656</v>
      </c>
      <c r="G679" s="233"/>
      <c r="H679" s="237">
        <v>201</v>
      </c>
      <c r="I679" s="238"/>
      <c r="J679" s="233"/>
      <c r="K679" s="233"/>
      <c r="L679" s="239"/>
      <c r="M679" s="240"/>
      <c r="N679" s="241"/>
      <c r="O679" s="241"/>
      <c r="P679" s="241"/>
      <c r="Q679" s="241"/>
      <c r="R679" s="241"/>
      <c r="S679" s="241"/>
      <c r="T679" s="242"/>
      <c r="AT679" s="243" t="s">
        <v>140</v>
      </c>
      <c r="AU679" s="243" t="s">
        <v>76</v>
      </c>
      <c r="AV679" s="11" t="s">
        <v>78</v>
      </c>
      <c r="AW679" s="11" t="s">
        <v>33</v>
      </c>
      <c r="AX679" s="11" t="s">
        <v>69</v>
      </c>
      <c r="AY679" s="243" t="s">
        <v>137</v>
      </c>
    </row>
    <row r="680" s="13" customFormat="1">
      <c r="B680" s="254"/>
      <c r="C680" s="255"/>
      <c r="D680" s="234" t="s">
        <v>140</v>
      </c>
      <c r="E680" s="256" t="s">
        <v>21</v>
      </c>
      <c r="F680" s="257" t="s">
        <v>151</v>
      </c>
      <c r="G680" s="255"/>
      <c r="H680" s="258">
        <v>402</v>
      </c>
      <c r="I680" s="259"/>
      <c r="J680" s="255"/>
      <c r="K680" s="255"/>
      <c r="L680" s="260"/>
      <c r="M680" s="261"/>
      <c r="N680" s="262"/>
      <c r="O680" s="262"/>
      <c r="P680" s="262"/>
      <c r="Q680" s="262"/>
      <c r="R680" s="262"/>
      <c r="S680" s="262"/>
      <c r="T680" s="263"/>
      <c r="AT680" s="264" t="s">
        <v>140</v>
      </c>
      <c r="AU680" s="264" t="s">
        <v>76</v>
      </c>
      <c r="AV680" s="13" t="s">
        <v>138</v>
      </c>
      <c r="AW680" s="13" t="s">
        <v>33</v>
      </c>
      <c r="AX680" s="13" t="s">
        <v>76</v>
      </c>
      <c r="AY680" s="264" t="s">
        <v>137</v>
      </c>
    </row>
    <row r="681" s="1" customFormat="1" ht="38.25" customHeight="1">
      <c r="B681" s="46"/>
      <c r="C681" s="281" t="s">
        <v>658</v>
      </c>
      <c r="D681" s="281" t="s">
        <v>368</v>
      </c>
      <c r="E681" s="282" t="s">
        <v>659</v>
      </c>
      <c r="F681" s="283" t="s">
        <v>660</v>
      </c>
      <c r="G681" s="284" t="s">
        <v>196</v>
      </c>
      <c r="H681" s="285">
        <v>777</v>
      </c>
      <c r="I681" s="286"/>
      <c r="J681" s="287">
        <f>ROUND(I681*H681,2)</f>
        <v>0</v>
      </c>
      <c r="K681" s="283" t="s">
        <v>135</v>
      </c>
      <c r="L681" s="72"/>
      <c r="M681" s="288" t="s">
        <v>21</v>
      </c>
      <c r="N681" s="289" t="s">
        <v>40</v>
      </c>
      <c r="O681" s="47"/>
      <c r="P681" s="229">
        <f>O681*H681</f>
        <v>0</v>
      </c>
      <c r="Q681" s="229">
        <v>0</v>
      </c>
      <c r="R681" s="229">
        <f>Q681*H681</f>
        <v>0</v>
      </c>
      <c r="S681" s="229">
        <v>0</v>
      </c>
      <c r="T681" s="230">
        <f>S681*H681</f>
        <v>0</v>
      </c>
      <c r="AR681" s="24" t="s">
        <v>138</v>
      </c>
      <c r="AT681" s="24" t="s">
        <v>368</v>
      </c>
      <c r="AU681" s="24" t="s">
        <v>76</v>
      </c>
      <c r="AY681" s="24" t="s">
        <v>137</v>
      </c>
      <c r="BE681" s="231">
        <f>IF(N681="základní",J681,0)</f>
        <v>0</v>
      </c>
      <c r="BF681" s="231">
        <f>IF(N681="snížená",J681,0)</f>
        <v>0</v>
      </c>
      <c r="BG681" s="231">
        <f>IF(N681="zákl. přenesená",J681,0)</f>
        <v>0</v>
      </c>
      <c r="BH681" s="231">
        <f>IF(N681="sníž. přenesená",J681,0)</f>
        <v>0</v>
      </c>
      <c r="BI681" s="231">
        <f>IF(N681="nulová",J681,0)</f>
        <v>0</v>
      </c>
      <c r="BJ681" s="24" t="s">
        <v>76</v>
      </c>
      <c r="BK681" s="231">
        <f>ROUND(I681*H681,2)</f>
        <v>0</v>
      </c>
      <c r="BL681" s="24" t="s">
        <v>138</v>
      </c>
      <c r="BM681" s="24" t="s">
        <v>661</v>
      </c>
    </row>
    <row r="682" s="12" customFormat="1">
      <c r="B682" s="244"/>
      <c r="C682" s="245"/>
      <c r="D682" s="234" t="s">
        <v>140</v>
      </c>
      <c r="E682" s="246" t="s">
        <v>21</v>
      </c>
      <c r="F682" s="247" t="s">
        <v>311</v>
      </c>
      <c r="G682" s="245"/>
      <c r="H682" s="246" t="s">
        <v>21</v>
      </c>
      <c r="I682" s="248"/>
      <c r="J682" s="245"/>
      <c r="K682" s="245"/>
      <c r="L682" s="249"/>
      <c r="M682" s="250"/>
      <c r="N682" s="251"/>
      <c r="O682" s="251"/>
      <c r="P682" s="251"/>
      <c r="Q682" s="251"/>
      <c r="R682" s="251"/>
      <c r="S682" s="251"/>
      <c r="T682" s="252"/>
      <c r="AT682" s="253" t="s">
        <v>140</v>
      </c>
      <c r="AU682" s="253" t="s">
        <v>76</v>
      </c>
      <c r="AV682" s="12" t="s">
        <v>76</v>
      </c>
      <c r="AW682" s="12" t="s">
        <v>33</v>
      </c>
      <c r="AX682" s="12" t="s">
        <v>69</v>
      </c>
      <c r="AY682" s="253" t="s">
        <v>137</v>
      </c>
    </row>
    <row r="683" s="11" customFormat="1">
      <c r="B683" s="232"/>
      <c r="C683" s="233"/>
      <c r="D683" s="234" t="s">
        <v>140</v>
      </c>
      <c r="E683" s="235" t="s">
        <v>21</v>
      </c>
      <c r="F683" s="236" t="s">
        <v>312</v>
      </c>
      <c r="G683" s="233"/>
      <c r="H683" s="237">
        <v>190</v>
      </c>
      <c r="I683" s="238"/>
      <c r="J683" s="233"/>
      <c r="K683" s="233"/>
      <c r="L683" s="239"/>
      <c r="M683" s="240"/>
      <c r="N683" s="241"/>
      <c r="O683" s="241"/>
      <c r="P683" s="241"/>
      <c r="Q683" s="241"/>
      <c r="R683" s="241"/>
      <c r="S683" s="241"/>
      <c r="T683" s="242"/>
      <c r="AT683" s="243" t="s">
        <v>140</v>
      </c>
      <c r="AU683" s="243" t="s">
        <v>76</v>
      </c>
      <c r="AV683" s="11" t="s">
        <v>78</v>
      </c>
      <c r="AW683" s="11" t="s">
        <v>33</v>
      </c>
      <c r="AX683" s="11" t="s">
        <v>69</v>
      </c>
      <c r="AY683" s="243" t="s">
        <v>137</v>
      </c>
    </row>
    <row r="684" s="12" customFormat="1">
      <c r="B684" s="244"/>
      <c r="C684" s="245"/>
      <c r="D684" s="234" t="s">
        <v>140</v>
      </c>
      <c r="E684" s="246" t="s">
        <v>21</v>
      </c>
      <c r="F684" s="247" t="s">
        <v>655</v>
      </c>
      <c r="G684" s="245"/>
      <c r="H684" s="246" t="s">
        <v>21</v>
      </c>
      <c r="I684" s="248"/>
      <c r="J684" s="245"/>
      <c r="K684" s="245"/>
      <c r="L684" s="249"/>
      <c r="M684" s="250"/>
      <c r="N684" s="251"/>
      <c r="O684" s="251"/>
      <c r="P684" s="251"/>
      <c r="Q684" s="251"/>
      <c r="R684" s="251"/>
      <c r="S684" s="251"/>
      <c r="T684" s="252"/>
      <c r="AT684" s="253" t="s">
        <v>140</v>
      </c>
      <c r="AU684" s="253" t="s">
        <v>76</v>
      </c>
      <c r="AV684" s="12" t="s">
        <v>76</v>
      </c>
      <c r="AW684" s="12" t="s">
        <v>33</v>
      </c>
      <c r="AX684" s="12" t="s">
        <v>69</v>
      </c>
      <c r="AY684" s="253" t="s">
        <v>137</v>
      </c>
    </row>
    <row r="685" s="11" customFormat="1">
      <c r="B685" s="232"/>
      <c r="C685" s="233"/>
      <c r="D685" s="234" t="s">
        <v>140</v>
      </c>
      <c r="E685" s="235" t="s">
        <v>21</v>
      </c>
      <c r="F685" s="236" t="s">
        <v>656</v>
      </c>
      <c r="G685" s="233"/>
      <c r="H685" s="237">
        <v>201</v>
      </c>
      <c r="I685" s="238"/>
      <c r="J685" s="233"/>
      <c r="K685" s="233"/>
      <c r="L685" s="239"/>
      <c r="M685" s="240"/>
      <c r="N685" s="241"/>
      <c r="O685" s="241"/>
      <c r="P685" s="241"/>
      <c r="Q685" s="241"/>
      <c r="R685" s="241"/>
      <c r="S685" s="241"/>
      <c r="T685" s="242"/>
      <c r="AT685" s="243" t="s">
        <v>140</v>
      </c>
      <c r="AU685" s="243" t="s">
        <v>76</v>
      </c>
      <c r="AV685" s="11" t="s">
        <v>78</v>
      </c>
      <c r="AW685" s="11" t="s">
        <v>33</v>
      </c>
      <c r="AX685" s="11" t="s">
        <v>69</v>
      </c>
      <c r="AY685" s="243" t="s">
        <v>137</v>
      </c>
    </row>
    <row r="686" s="12" customFormat="1">
      <c r="B686" s="244"/>
      <c r="C686" s="245"/>
      <c r="D686" s="234" t="s">
        <v>140</v>
      </c>
      <c r="E686" s="246" t="s">
        <v>21</v>
      </c>
      <c r="F686" s="247" t="s">
        <v>313</v>
      </c>
      <c r="G686" s="245"/>
      <c r="H686" s="246" t="s">
        <v>21</v>
      </c>
      <c r="I686" s="248"/>
      <c r="J686" s="245"/>
      <c r="K686" s="245"/>
      <c r="L686" s="249"/>
      <c r="M686" s="250"/>
      <c r="N686" s="251"/>
      <c r="O686" s="251"/>
      <c r="P686" s="251"/>
      <c r="Q686" s="251"/>
      <c r="R686" s="251"/>
      <c r="S686" s="251"/>
      <c r="T686" s="252"/>
      <c r="AT686" s="253" t="s">
        <v>140</v>
      </c>
      <c r="AU686" s="253" t="s">
        <v>76</v>
      </c>
      <c r="AV686" s="12" t="s">
        <v>76</v>
      </c>
      <c r="AW686" s="12" t="s">
        <v>33</v>
      </c>
      <c r="AX686" s="12" t="s">
        <v>69</v>
      </c>
      <c r="AY686" s="253" t="s">
        <v>137</v>
      </c>
    </row>
    <row r="687" s="11" customFormat="1">
      <c r="B687" s="232"/>
      <c r="C687" s="233"/>
      <c r="D687" s="234" t="s">
        <v>140</v>
      </c>
      <c r="E687" s="235" t="s">
        <v>21</v>
      </c>
      <c r="F687" s="236" t="s">
        <v>314</v>
      </c>
      <c r="G687" s="233"/>
      <c r="H687" s="237">
        <v>185</v>
      </c>
      <c r="I687" s="238"/>
      <c r="J687" s="233"/>
      <c r="K687" s="233"/>
      <c r="L687" s="239"/>
      <c r="M687" s="240"/>
      <c r="N687" s="241"/>
      <c r="O687" s="241"/>
      <c r="P687" s="241"/>
      <c r="Q687" s="241"/>
      <c r="R687" s="241"/>
      <c r="S687" s="241"/>
      <c r="T687" s="242"/>
      <c r="AT687" s="243" t="s">
        <v>140</v>
      </c>
      <c r="AU687" s="243" t="s">
        <v>76</v>
      </c>
      <c r="AV687" s="11" t="s">
        <v>78</v>
      </c>
      <c r="AW687" s="11" t="s">
        <v>33</v>
      </c>
      <c r="AX687" s="11" t="s">
        <v>69</v>
      </c>
      <c r="AY687" s="243" t="s">
        <v>137</v>
      </c>
    </row>
    <row r="688" s="12" customFormat="1">
      <c r="B688" s="244"/>
      <c r="C688" s="245"/>
      <c r="D688" s="234" t="s">
        <v>140</v>
      </c>
      <c r="E688" s="246" t="s">
        <v>21</v>
      </c>
      <c r="F688" s="247" t="s">
        <v>657</v>
      </c>
      <c r="G688" s="245"/>
      <c r="H688" s="246" t="s">
        <v>21</v>
      </c>
      <c r="I688" s="248"/>
      <c r="J688" s="245"/>
      <c r="K688" s="245"/>
      <c r="L688" s="249"/>
      <c r="M688" s="250"/>
      <c r="N688" s="251"/>
      <c r="O688" s="251"/>
      <c r="P688" s="251"/>
      <c r="Q688" s="251"/>
      <c r="R688" s="251"/>
      <c r="S688" s="251"/>
      <c r="T688" s="252"/>
      <c r="AT688" s="253" t="s">
        <v>140</v>
      </c>
      <c r="AU688" s="253" t="s">
        <v>76</v>
      </c>
      <c r="AV688" s="12" t="s">
        <v>76</v>
      </c>
      <c r="AW688" s="12" t="s">
        <v>33</v>
      </c>
      <c r="AX688" s="12" t="s">
        <v>69</v>
      </c>
      <c r="AY688" s="253" t="s">
        <v>137</v>
      </c>
    </row>
    <row r="689" s="11" customFormat="1">
      <c r="B689" s="232"/>
      <c r="C689" s="233"/>
      <c r="D689" s="234" t="s">
        <v>140</v>
      </c>
      <c r="E689" s="235" t="s">
        <v>21</v>
      </c>
      <c r="F689" s="236" t="s">
        <v>656</v>
      </c>
      <c r="G689" s="233"/>
      <c r="H689" s="237">
        <v>201</v>
      </c>
      <c r="I689" s="238"/>
      <c r="J689" s="233"/>
      <c r="K689" s="233"/>
      <c r="L689" s="239"/>
      <c r="M689" s="240"/>
      <c r="N689" s="241"/>
      <c r="O689" s="241"/>
      <c r="P689" s="241"/>
      <c r="Q689" s="241"/>
      <c r="R689" s="241"/>
      <c r="S689" s="241"/>
      <c r="T689" s="242"/>
      <c r="AT689" s="243" t="s">
        <v>140</v>
      </c>
      <c r="AU689" s="243" t="s">
        <v>76</v>
      </c>
      <c r="AV689" s="11" t="s">
        <v>78</v>
      </c>
      <c r="AW689" s="11" t="s">
        <v>33</v>
      </c>
      <c r="AX689" s="11" t="s">
        <v>69</v>
      </c>
      <c r="AY689" s="243" t="s">
        <v>137</v>
      </c>
    </row>
    <row r="690" s="13" customFormat="1">
      <c r="B690" s="254"/>
      <c r="C690" s="255"/>
      <c r="D690" s="234" t="s">
        <v>140</v>
      </c>
      <c r="E690" s="256" t="s">
        <v>21</v>
      </c>
      <c r="F690" s="257" t="s">
        <v>151</v>
      </c>
      <c r="G690" s="255"/>
      <c r="H690" s="258">
        <v>777</v>
      </c>
      <c r="I690" s="259"/>
      <c r="J690" s="255"/>
      <c r="K690" s="255"/>
      <c r="L690" s="260"/>
      <c r="M690" s="261"/>
      <c r="N690" s="262"/>
      <c r="O690" s="262"/>
      <c r="P690" s="262"/>
      <c r="Q690" s="262"/>
      <c r="R690" s="262"/>
      <c r="S690" s="262"/>
      <c r="T690" s="263"/>
      <c r="AT690" s="264" t="s">
        <v>140</v>
      </c>
      <c r="AU690" s="264" t="s">
        <v>76</v>
      </c>
      <c r="AV690" s="13" t="s">
        <v>138</v>
      </c>
      <c r="AW690" s="13" t="s">
        <v>33</v>
      </c>
      <c r="AX690" s="13" t="s">
        <v>76</v>
      </c>
      <c r="AY690" s="264" t="s">
        <v>137</v>
      </c>
    </row>
    <row r="691" s="1" customFormat="1" ht="38.25" customHeight="1">
      <c r="B691" s="46"/>
      <c r="C691" s="281" t="s">
        <v>662</v>
      </c>
      <c r="D691" s="281" t="s">
        <v>368</v>
      </c>
      <c r="E691" s="282" t="s">
        <v>663</v>
      </c>
      <c r="F691" s="283" t="s">
        <v>664</v>
      </c>
      <c r="G691" s="284" t="s">
        <v>302</v>
      </c>
      <c r="H691" s="285">
        <v>63.584000000000003</v>
      </c>
      <c r="I691" s="286"/>
      <c r="J691" s="287">
        <f>ROUND(I691*H691,2)</f>
        <v>0</v>
      </c>
      <c r="K691" s="283" t="s">
        <v>135</v>
      </c>
      <c r="L691" s="72"/>
      <c r="M691" s="288" t="s">
        <v>21</v>
      </c>
      <c r="N691" s="289" t="s">
        <v>40</v>
      </c>
      <c r="O691" s="47"/>
      <c r="P691" s="229">
        <f>O691*H691</f>
        <v>0</v>
      </c>
      <c r="Q691" s="229">
        <v>0</v>
      </c>
      <c r="R691" s="229">
        <f>Q691*H691</f>
        <v>0</v>
      </c>
      <c r="S691" s="229">
        <v>0</v>
      </c>
      <c r="T691" s="230">
        <f>S691*H691</f>
        <v>0</v>
      </c>
      <c r="AR691" s="24" t="s">
        <v>138</v>
      </c>
      <c r="AT691" s="24" t="s">
        <v>368</v>
      </c>
      <c r="AU691" s="24" t="s">
        <v>76</v>
      </c>
      <c r="AY691" s="24" t="s">
        <v>137</v>
      </c>
      <c r="BE691" s="231">
        <f>IF(N691="základní",J691,0)</f>
        <v>0</v>
      </c>
      <c r="BF691" s="231">
        <f>IF(N691="snížená",J691,0)</f>
        <v>0</v>
      </c>
      <c r="BG691" s="231">
        <f>IF(N691="zákl. přenesená",J691,0)</f>
        <v>0</v>
      </c>
      <c r="BH691" s="231">
        <f>IF(N691="sníž. přenesená",J691,0)</f>
        <v>0</v>
      </c>
      <c r="BI691" s="231">
        <f>IF(N691="nulová",J691,0)</f>
        <v>0</v>
      </c>
      <c r="BJ691" s="24" t="s">
        <v>76</v>
      </c>
      <c r="BK691" s="231">
        <f>ROUND(I691*H691,2)</f>
        <v>0</v>
      </c>
      <c r="BL691" s="24" t="s">
        <v>138</v>
      </c>
      <c r="BM691" s="24" t="s">
        <v>665</v>
      </c>
    </row>
    <row r="692" s="12" customFormat="1">
      <c r="B692" s="244"/>
      <c r="C692" s="245"/>
      <c r="D692" s="234" t="s">
        <v>140</v>
      </c>
      <c r="E692" s="246" t="s">
        <v>21</v>
      </c>
      <c r="F692" s="247" t="s">
        <v>275</v>
      </c>
      <c r="G692" s="245"/>
      <c r="H692" s="246" t="s">
        <v>21</v>
      </c>
      <c r="I692" s="248"/>
      <c r="J692" s="245"/>
      <c r="K692" s="245"/>
      <c r="L692" s="249"/>
      <c r="M692" s="250"/>
      <c r="N692" s="251"/>
      <c r="O692" s="251"/>
      <c r="P692" s="251"/>
      <c r="Q692" s="251"/>
      <c r="R692" s="251"/>
      <c r="S692" s="251"/>
      <c r="T692" s="252"/>
      <c r="AT692" s="253" t="s">
        <v>140</v>
      </c>
      <c r="AU692" s="253" t="s">
        <v>76</v>
      </c>
      <c r="AV692" s="12" t="s">
        <v>76</v>
      </c>
      <c r="AW692" s="12" t="s">
        <v>33</v>
      </c>
      <c r="AX692" s="12" t="s">
        <v>69</v>
      </c>
      <c r="AY692" s="253" t="s">
        <v>137</v>
      </c>
    </row>
    <row r="693" s="12" customFormat="1">
      <c r="B693" s="244"/>
      <c r="C693" s="245"/>
      <c r="D693" s="234" t="s">
        <v>140</v>
      </c>
      <c r="E693" s="246" t="s">
        <v>21</v>
      </c>
      <c r="F693" s="247" t="s">
        <v>666</v>
      </c>
      <c r="G693" s="245"/>
      <c r="H693" s="246" t="s">
        <v>21</v>
      </c>
      <c r="I693" s="248"/>
      <c r="J693" s="245"/>
      <c r="K693" s="245"/>
      <c r="L693" s="249"/>
      <c r="M693" s="250"/>
      <c r="N693" s="251"/>
      <c r="O693" s="251"/>
      <c r="P693" s="251"/>
      <c r="Q693" s="251"/>
      <c r="R693" s="251"/>
      <c r="S693" s="251"/>
      <c r="T693" s="252"/>
      <c r="AT693" s="253" t="s">
        <v>140</v>
      </c>
      <c r="AU693" s="253" t="s">
        <v>76</v>
      </c>
      <c r="AV693" s="12" t="s">
        <v>76</v>
      </c>
      <c r="AW693" s="12" t="s">
        <v>33</v>
      </c>
      <c r="AX693" s="12" t="s">
        <v>69</v>
      </c>
      <c r="AY693" s="253" t="s">
        <v>137</v>
      </c>
    </row>
    <row r="694" s="11" customFormat="1">
      <c r="B694" s="232"/>
      <c r="C694" s="233"/>
      <c r="D694" s="234" t="s">
        <v>140</v>
      </c>
      <c r="E694" s="235" t="s">
        <v>21</v>
      </c>
      <c r="F694" s="236" t="s">
        <v>667</v>
      </c>
      <c r="G694" s="233"/>
      <c r="H694" s="237">
        <v>11.640000000000001</v>
      </c>
      <c r="I694" s="238"/>
      <c r="J694" s="233"/>
      <c r="K694" s="233"/>
      <c r="L694" s="239"/>
      <c r="M694" s="240"/>
      <c r="N694" s="241"/>
      <c r="O694" s="241"/>
      <c r="P694" s="241"/>
      <c r="Q694" s="241"/>
      <c r="R694" s="241"/>
      <c r="S694" s="241"/>
      <c r="T694" s="242"/>
      <c r="AT694" s="243" t="s">
        <v>140</v>
      </c>
      <c r="AU694" s="243" t="s">
        <v>76</v>
      </c>
      <c r="AV694" s="11" t="s">
        <v>78</v>
      </c>
      <c r="AW694" s="11" t="s">
        <v>33</v>
      </c>
      <c r="AX694" s="11" t="s">
        <v>69</v>
      </c>
      <c r="AY694" s="243" t="s">
        <v>137</v>
      </c>
    </row>
    <row r="695" s="12" customFormat="1">
      <c r="B695" s="244"/>
      <c r="C695" s="245"/>
      <c r="D695" s="234" t="s">
        <v>140</v>
      </c>
      <c r="E695" s="246" t="s">
        <v>21</v>
      </c>
      <c r="F695" s="247" t="s">
        <v>278</v>
      </c>
      <c r="G695" s="245"/>
      <c r="H695" s="246" t="s">
        <v>21</v>
      </c>
      <c r="I695" s="248"/>
      <c r="J695" s="245"/>
      <c r="K695" s="245"/>
      <c r="L695" s="249"/>
      <c r="M695" s="250"/>
      <c r="N695" s="251"/>
      <c r="O695" s="251"/>
      <c r="P695" s="251"/>
      <c r="Q695" s="251"/>
      <c r="R695" s="251"/>
      <c r="S695" s="251"/>
      <c r="T695" s="252"/>
      <c r="AT695" s="253" t="s">
        <v>140</v>
      </c>
      <c r="AU695" s="253" t="s">
        <v>76</v>
      </c>
      <c r="AV695" s="12" t="s">
        <v>76</v>
      </c>
      <c r="AW695" s="12" t="s">
        <v>33</v>
      </c>
      <c r="AX695" s="12" t="s">
        <v>69</v>
      </c>
      <c r="AY695" s="253" t="s">
        <v>137</v>
      </c>
    </row>
    <row r="696" s="11" customFormat="1">
      <c r="B696" s="232"/>
      <c r="C696" s="233"/>
      <c r="D696" s="234" t="s">
        <v>140</v>
      </c>
      <c r="E696" s="235" t="s">
        <v>21</v>
      </c>
      <c r="F696" s="236" t="s">
        <v>668</v>
      </c>
      <c r="G696" s="233"/>
      <c r="H696" s="237">
        <v>10.224</v>
      </c>
      <c r="I696" s="238"/>
      <c r="J696" s="233"/>
      <c r="K696" s="233"/>
      <c r="L696" s="239"/>
      <c r="M696" s="240"/>
      <c r="N696" s="241"/>
      <c r="O696" s="241"/>
      <c r="P696" s="241"/>
      <c r="Q696" s="241"/>
      <c r="R696" s="241"/>
      <c r="S696" s="241"/>
      <c r="T696" s="242"/>
      <c r="AT696" s="243" t="s">
        <v>140</v>
      </c>
      <c r="AU696" s="243" t="s">
        <v>76</v>
      </c>
      <c r="AV696" s="11" t="s">
        <v>78</v>
      </c>
      <c r="AW696" s="11" t="s">
        <v>33</v>
      </c>
      <c r="AX696" s="11" t="s">
        <v>69</v>
      </c>
      <c r="AY696" s="243" t="s">
        <v>137</v>
      </c>
    </row>
    <row r="697" s="12" customFormat="1">
      <c r="B697" s="244"/>
      <c r="C697" s="245"/>
      <c r="D697" s="234" t="s">
        <v>140</v>
      </c>
      <c r="E697" s="246" t="s">
        <v>21</v>
      </c>
      <c r="F697" s="247" t="s">
        <v>280</v>
      </c>
      <c r="G697" s="245"/>
      <c r="H697" s="246" t="s">
        <v>21</v>
      </c>
      <c r="I697" s="248"/>
      <c r="J697" s="245"/>
      <c r="K697" s="245"/>
      <c r="L697" s="249"/>
      <c r="M697" s="250"/>
      <c r="N697" s="251"/>
      <c r="O697" s="251"/>
      <c r="P697" s="251"/>
      <c r="Q697" s="251"/>
      <c r="R697" s="251"/>
      <c r="S697" s="251"/>
      <c r="T697" s="252"/>
      <c r="AT697" s="253" t="s">
        <v>140</v>
      </c>
      <c r="AU697" s="253" t="s">
        <v>76</v>
      </c>
      <c r="AV697" s="12" t="s">
        <v>76</v>
      </c>
      <c r="AW697" s="12" t="s">
        <v>33</v>
      </c>
      <c r="AX697" s="12" t="s">
        <v>69</v>
      </c>
      <c r="AY697" s="253" t="s">
        <v>137</v>
      </c>
    </row>
    <row r="698" s="11" customFormat="1">
      <c r="B698" s="232"/>
      <c r="C698" s="233"/>
      <c r="D698" s="234" t="s">
        <v>140</v>
      </c>
      <c r="E698" s="235" t="s">
        <v>21</v>
      </c>
      <c r="F698" s="236" t="s">
        <v>669</v>
      </c>
      <c r="G698" s="233"/>
      <c r="H698" s="237">
        <v>21.059999999999999</v>
      </c>
      <c r="I698" s="238"/>
      <c r="J698" s="233"/>
      <c r="K698" s="233"/>
      <c r="L698" s="239"/>
      <c r="M698" s="240"/>
      <c r="N698" s="241"/>
      <c r="O698" s="241"/>
      <c r="P698" s="241"/>
      <c r="Q698" s="241"/>
      <c r="R698" s="241"/>
      <c r="S698" s="241"/>
      <c r="T698" s="242"/>
      <c r="AT698" s="243" t="s">
        <v>140</v>
      </c>
      <c r="AU698" s="243" t="s">
        <v>76</v>
      </c>
      <c r="AV698" s="11" t="s">
        <v>78</v>
      </c>
      <c r="AW698" s="11" t="s">
        <v>33</v>
      </c>
      <c r="AX698" s="11" t="s">
        <v>69</v>
      </c>
      <c r="AY698" s="243" t="s">
        <v>137</v>
      </c>
    </row>
    <row r="699" s="12" customFormat="1">
      <c r="B699" s="244"/>
      <c r="C699" s="245"/>
      <c r="D699" s="234" t="s">
        <v>140</v>
      </c>
      <c r="E699" s="246" t="s">
        <v>21</v>
      </c>
      <c r="F699" s="247" t="s">
        <v>620</v>
      </c>
      <c r="G699" s="245"/>
      <c r="H699" s="246" t="s">
        <v>21</v>
      </c>
      <c r="I699" s="248"/>
      <c r="J699" s="245"/>
      <c r="K699" s="245"/>
      <c r="L699" s="249"/>
      <c r="M699" s="250"/>
      <c r="N699" s="251"/>
      <c r="O699" s="251"/>
      <c r="P699" s="251"/>
      <c r="Q699" s="251"/>
      <c r="R699" s="251"/>
      <c r="S699" s="251"/>
      <c r="T699" s="252"/>
      <c r="AT699" s="253" t="s">
        <v>140</v>
      </c>
      <c r="AU699" s="253" t="s">
        <v>76</v>
      </c>
      <c r="AV699" s="12" t="s">
        <v>76</v>
      </c>
      <c r="AW699" s="12" t="s">
        <v>33</v>
      </c>
      <c r="AX699" s="12" t="s">
        <v>69</v>
      </c>
      <c r="AY699" s="253" t="s">
        <v>137</v>
      </c>
    </row>
    <row r="700" s="11" customFormat="1">
      <c r="B700" s="232"/>
      <c r="C700" s="233"/>
      <c r="D700" s="234" t="s">
        <v>140</v>
      </c>
      <c r="E700" s="235" t="s">
        <v>21</v>
      </c>
      <c r="F700" s="236" t="s">
        <v>670</v>
      </c>
      <c r="G700" s="233"/>
      <c r="H700" s="237">
        <v>12.66</v>
      </c>
      <c r="I700" s="238"/>
      <c r="J700" s="233"/>
      <c r="K700" s="233"/>
      <c r="L700" s="239"/>
      <c r="M700" s="240"/>
      <c r="N700" s="241"/>
      <c r="O700" s="241"/>
      <c r="P700" s="241"/>
      <c r="Q700" s="241"/>
      <c r="R700" s="241"/>
      <c r="S700" s="241"/>
      <c r="T700" s="242"/>
      <c r="AT700" s="243" t="s">
        <v>140</v>
      </c>
      <c r="AU700" s="243" t="s">
        <v>76</v>
      </c>
      <c r="AV700" s="11" t="s">
        <v>78</v>
      </c>
      <c r="AW700" s="11" t="s">
        <v>33</v>
      </c>
      <c r="AX700" s="11" t="s">
        <v>69</v>
      </c>
      <c r="AY700" s="243" t="s">
        <v>137</v>
      </c>
    </row>
    <row r="701" s="12" customFormat="1">
      <c r="B701" s="244"/>
      <c r="C701" s="245"/>
      <c r="D701" s="234" t="s">
        <v>140</v>
      </c>
      <c r="E701" s="246" t="s">
        <v>21</v>
      </c>
      <c r="F701" s="247" t="s">
        <v>414</v>
      </c>
      <c r="G701" s="245"/>
      <c r="H701" s="246" t="s">
        <v>21</v>
      </c>
      <c r="I701" s="248"/>
      <c r="J701" s="245"/>
      <c r="K701" s="245"/>
      <c r="L701" s="249"/>
      <c r="M701" s="250"/>
      <c r="N701" s="251"/>
      <c r="O701" s="251"/>
      <c r="P701" s="251"/>
      <c r="Q701" s="251"/>
      <c r="R701" s="251"/>
      <c r="S701" s="251"/>
      <c r="T701" s="252"/>
      <c r="AT701" s="253" t="s">
        <v>140</v>
      </c>
      <c r="AU701" s="253" t="s">
        <v>76</v>
      </c>
      <c r="AV701" s="12" t="s">
        <v>76</v>
      </c>
      <c r="AW701" s="12" t="s">
        <v>33</v>
      </c>
      <c r="AX701" s="12" t="s">
        <v>69</v>
      </c>
      <c r="AY701" s="253" t="s">
        <v>137</v>
      </c>
    </row>
    <row r="702" s="11" customFormat="1">
      <c r="B702" s="232"/>
      <c r="C702" s="233"/>
      <c r="D702" s="234" t="s">
        <v>140</v>
      </c>
      <c r="E702" s="235" t="s">
        <v>21</v>
      </c>
      <c r="F702" s="236" t="s">
        <v>136</v>
      </c>
      <c r="G702" s="233"/>
      <c r="H702" s="237">
        <v>8</v>
      </c>
      <c r="I702" s="238"/>
      <c r="J702" s="233"/>
      <c r="K702" s="233"/>
      <c r="L702" s="239"/>
      <c r="M702" s="240"/>
      <c r="N702" s="241"/>
      <c r="O702" s="241"/>
      <c r="P702" s="241"/>
      <c r="Q702" s="241"/>
      <c r="R702" s="241"/>
      <c r="S702" s="241"/>
      <c r="T702" s="242"/>
      <c r="AT702" s="243" t="s">
        <v>140</v>
      </c>
      <c r="AU702" s="243" t="s">
        <v>76</v>
      </c>
      <c r="AV702" s="11" t="s">
        <v>78</v>
      </c>
      <c r="AW702" s="11" t="s">
        <v>33</v>
      </c>
      <c r="AX702" s="11" t="s">
        <v>69</v>
      </c>
      <c r="AY702" s="243" t="s">
        <v>137</v>
      </c>
    </row>
    <row r="703" s="13" customFormat="1">
      <c r="B703" s="254"/>
      <c r="C703" s="255"/>
      <c r="D703" s="234" t="s">
        <v>140</v>
      </c>
      <c r="E703" s="256" t="s">
        <v>21</v>
      </c>
      <c r="F703" s="257" t="s">
        <v>151</v>
      </c>
      <c r="G703" s="255"/>
      <c r="H703" s="258">
        <v>63.584000000000003</v>
      </c>
      <c r="I703" s="259"/>
      <c r="J703" s="255"/>
      <c r="K703" s="255"/>
      <c r="L703" s="260"/>
      <c r="M703" s="261"/>
      <c r="N703" s="262"/>
      <c r="O703" s="262"/>
      <c r="P703" s="262"/>
      <c r="Q703" s="262"/>
      <c r="R703" s="262"/>
      <c r="S703" s="262"/>
      <c r="T703" s="263"/>
      <c r="AT703" s="264" t="s">
        <v>140</v>
      </c>
      <c r="AU703" s="264" t="s">
        <v>76</v>
      </c>
      <c r="AV703" s="13" t="s">
        <v>138</v>
      </c>
      <c r="AW703" s="13" t="s">
        <v>33</v>
      </c>
      <c r="AX703" s="13" t="s">
        <v>76</v>
      </c>
      <c r="AY703" s="264" t="s">
        <v>137</v>
      </c>
    </row>
    <row r="704" s="1" customFormat="1" ht="38.25" customHeight="1">
      <c r="B704" s="46"/>
      <c r="C704" s="281" t="s">
        <v>671</v>
      </c>
      <c r="D704" s="281" t="s">
        <v>368</v>
      </c>
      <c r="E704" s="282" t="s">
        <v>672</v>
      </c>
      <c r="F704" s="283" t="s">
        <v>673</v>
      </c>
      <c r="G704" s="284" t="s">
        <v>253</v>
      </c>
      <c r="H704" s="285">
        <v>397.44</v>
      </c>
      <c r="I704" s="286"/>
      <c r="J704" s="287">
        <f>ROUND(I704*H704,2)</f>
        <v>0</v>
      </c>
      <c r="K704" s="283" t="s">
        <v>135</v>
      </c>
      <c r="L704" s="72"/>
      <c r="M704" s="288" t="s">
        <v>21</v>
      </c>
      <c r="N704" s="289" t="s">
        <v>40</v>
      </c>
      <c r="O704" s="47"/>
      <c r="P704" s="229">
        <f>O704*H704</f>
        <v>0</v>
      </c>
      <c r="Q704" s="229">
        <v>0</v>
      </c>
      <c r="R704" s="229">
        <f>Q704*H704</f>
        <v>0</v>
      </c>
      <c r="S704" s="229">
        <v>0</v>
      </c>
      <c r="T704" s="230">
        <f>S704*H704</f>
        <v>0</v>
      </c>
      <c r="AR704" s="24" t="s">
        <v>138</v>
      </c>
      <c r="AT704" s="24" t="s">
        <v>368</v>
      </c>
      <c r="AU704" s="24" t="s">
        <v>76</v>
      </c>
      <c r="AY704" s="24" t="s">
        <v>137</v>
      </c>
      <c r="BE704" s="231">
        <f>IF(N704="základní",J704,0)</f>
        <v>0</v>
      </c>
      <c r="BF704" s="231">
        <f>IF(N704="snížená",J704,0)</f>
        <v>0</v>
      </c>
      <c r="BG704" s="231">
        <f>IF(N704="zákl. přenesená",J704,0)</f>
        <v>0</v>
      </c>
      <c r="BH704" s="231">
        <f>IF(N704="sníž. přenesená",J704,0)</f>
        <v>0</v>
      </c>
      <c r="BI704" s="231">
        <f>IF(N704="nulová",J704,0)</f>
        <v>0</v>
      </c>
      <c r="BJ704" s="24" t="s">
        <v>76</v>
      </c>
      <c r="BK704" s="231">
        <f>ROUND(I704*H704,2)</f>
        <v>0</v>
      </c>
      <c r="BL704" s="24" t="s">
        <v>138</v>
      </c>
      <c r="BM704" s="24" t="s">
        <v>674</v>
      </c>
    </row>
    <row r="705" s="11" customFormat="1">
      <c r="B705" s="232"/>
      <c r="C705" s="233"/>
      <c r="D705" s="234" t="s">
        <v>140</v>
      </c>
      <c r="E705" s="235" t="s">
        <v>21</v>
      </c>
      <c r="F705" s="236" t="s">
        <v>675</v>
      </c>
      <c r="G705" s="233"/>
      <c r="H705" s="237">
        <v>397.44</v>
      </c>
      <c r="I705" s="238"/>
      <c r="J705" s="233"/>
      <c r="K705" s="233"/>
      <c r="L705" s="239"/>
      <c r="M705" s="240"/>
      <c r="N705" s="241"/>
      <c r="O705" s="241"/>
      <c r="P705" s="241"/>
      <c r="Q705" s="241"/>
      <c r="R705" s="241"/>
      <c r="S705" s="241"/>
      <c r="T705" s="242"/>
      <c r="AT705" s="243" t="s">
        <v>140</v>
      </c>
      <c r="AU705" s="243" t="s">
        <v>76</v>
      </c>
      <c r="AV705" s="11" t="s">
        <v>78</v>
      </c>
      <c r="AW705" s="11" t="s">
        <v>33</v>
      </c>
      <c r="AX705" s="11" t="s">
        <v>69</v>
      </c>
      <c r="AY705" s="243" t="s">
        <v>137</v>
      </c>
    </row>
    <row r="706" s="13" customFormat="1">
      <c r="B706" s="254"/>
      <c r="C706" s="255"/>
      <c r="D706" s="234" t="s">
        <v>140</v>
      </c>
      <c r="E706" s="256" t="s">
        <v>21</v>
      </c>
      <c r="F706" s="257" t="s">
        <v>151</v>
      </c>
      <c r="G706" s="255"/>
      <c r="H706" s="258">
        <v>397.44</v>
      </c>
      <c r="I706" s="259"/>
      <c r="J706" s="255"/>
      <c r="K706" s="255"/>
      <c r="L706" s="260"/>
      <c r="M706" s="261"/>
      <c r="N706" s="262"/>
      <c r="O706" s="262"/>
      <c r="P706" s="262"/>
      <c r="Q706" s="262"/>
      <c r="R706" s="262"/>
      <c r="S706" s="262"/>
      <c r="T706" s="263"/>
      <c r="AT706" s="264" t="s">
        <v>140</v>
      </c>
      <c r="AU706" s="264" t="s">
        <v>76</v>
      </c>
      <c r="AV706" s="13" t="s">
        <v>138</v>
      </c>
      <c r="AW706" s="13" t="s">
        <v>33</v>
      </c>
      <c r="AX706" s="13" t="s">
        <v>76</v>
      </c>
      <c r="AY706" s="264" t="s">
        <v>137</v>
      </c>
    </row>
    <row r="707" s="14" customFormat="1" ht="29.88" customHeight="1">
      <c r="B707" s="265"/>
      <c r="C707" s="266"/>
      <c r="D707" s="267" t="s">
        <v>68</v>
      </c>
      <c r="E707" s="279" t="s">
        <v>184</v>
      </c>
      <c r="F707" s="279" t="s">
        <v>676</v>
      </c>
      <c r="G707" s="266"/>
      <c r="H707" s="266"/>
      <c r="I707" s="269"/>
      <c r="J707" s="280">
        <f>BK707</f>
        <v>0</v>
      </c>
      <c r="K707" s="266"/>
      <c r="L707" s="271"/>
      <c r="M707" s="272"/>
      <c r="N707" s="273"/>
      <c r="O707" s="273"/>
      <c r="P707" s="274">
        <f>SUM(P708:P713)</f>
        <v>0</v>
      </c>
      <c r="Q707" s="273"/>
      <c r="R707" s="274">
        <f>SUM(R708:R713)</f>
        <v>0.21384</v>
      </c>
      <c r="S707" s="273"/>
      <c r="T707" s="275">
        <f>SUM(T708:T713)</f>
        <v>0</v>
      </c>
      <c r="AR707" s="276" t="s">
        <v>76</v>
      </c>
      <c r="AT707" s="277" t="s">
        <v>68</v>
      </c>
      <c r="AU707" s="277" t="s">
        <v>76</v>
      </c>
      <c r="AY707" s="276" t="s">
        <v>137</v>
      </c>
      <c r="BK707" s="278">
        <f>SUM(BK708:BK713)</f>
        <v>0</v>
      </c>
    </row>
    <row r="708" s="1" customFormat="1" ht="16.5" customHeight="1">
      <c r="B708" s="46"/>
      <c r="C708" s="281" t="s">
        <v>677</v>
      </c>
      <c r="D708" s="281" t="s">
        <v>368</v>
      </c>
      <c r="E708" s="282" t="s">
        <v>678</v>
      </c>
      <c r="F708" s="283" t="s">
        <v>679</v>
      </c>
      <c r="G708" s="284" t="s">
        <v>286</v>
      </c>
      <c r="H708" s="285">
        <v>648</v>
      </c>
      <c r="I708" s="286"/>
      <c r="J708" s="287">
        <f>ROUND(I708*H708,2)</f>
        <v>0</v>
      </c>
      <c r="K708" s="283" t="s">
        <v>360</v>
      </c>
      <c r="L708" s="72"/>
      <c r="M708" s="288" t="s">
        <v>21</v>
      </c>
      <c r="N708" s="289" t="s">
        <v>40</v>
      </c>
      <c r="O708" s="47"/>
      <c r="P708" s="229">
        <f>O708*H708</f>
        <v>0</v>
      </c>
      <c r="Q708" s="229">
        <v>0.00033</v>
      </c>
      <c r="R708" s="229">
        <f>Q708*H708</f>
        <v>0.21384</v>
      </c>
      <c r="S708" s="229">
        <v>0</v>
      </c>
      <c r="T708" s="230">
        <f>S708*H708</f>
        <v>0</v>
      </c>
      <c r="AR708" s="24" t="s">
        <v>138</v>
      </c>
      <c r="AT708" s="24" t="s">
        <v>368</v>
      </c>
      <c r="AU708" s="24" t="s">
        <v>78</v>
      </c>
      <c r="AY708" s="24" t="s">
        <v>137</v>
      </c>
      <c r="BE708" s="231">
        <f>IF(N708="základní",J708,0)</f>
        <v>0</v>
      </c>
      <c r="BF708" s="231">
        <f>IF(N708="snížená",J708,0)</f>
        <v>0</v>
      </c>
      <c r="BG708" s="231">
        <f>IF(N708="zákl. přenesená",J708,0)</f>
        <v>0</v>
      </c>
      <c r="BH708" s="231">
        <f>IF(N708="sníž. přenesená",J708,0)</f>
        <v>0</v>
      </c>
      <c r="BI708" s="231">
        <f>IF(N708="nulová",J708,0)</f>
        <v>0</v>
      </c>
      <c r="BJ708" s="24" t="s">
        <v>76</v>
      </c>
      <c r="BK708" s="231">
        <f>ROUND(I708*H708,2)</f>
        <v>0</v>
      </c>
      <c r="BL708" s="24" t="s">
        <v>138</v>
      </c>
      <c r="BM708" s="24" t="s">
        <v>680</v>
      </c>
    </row>
    <row r="709" s="12" customFormat="1">
      <c r="B709" s="244"/>
      <c r="C709" s="245"/>
      <c r="D709" s="234" t="s">
        <v>140</v>
      </c>
      <c r="E709" s="246" t="s">
        <v>21</v>
      </c>
      <c r="F709" s="247" t="s">
        <v>299</v>
      </c>
      <c r="G709" s="245"/>
      <c r="H709" s="246" t="s">
        <v>21</v>
      </c>
      <c r="I709" s="248"/>
      <c r="J709" s="245"/>
      <c r="K709" s="245"/>
      <c r="L709" s="249"/>
      <c r="M709" s="250"/>
      <c r="N709" s="251"/>
      <c r="O709" s="251"/>
      <c r="P709" s="251"/>
      <c r="Q709" s="251"/>
      <c r="R709" s="251"/>
      <c r="S709" s="251"/>
      <c r="T709" s="252"/>
      <c r="AT709" s="253" t="s">
        <v>140</v>
      </c>
      <c r="AU709" s="253" t="s">
        <v>78</v>
      </c>
      <c r="AV709" s="12" t="s">
        <v>76</v>
      </c>
      <c r="AW709" s="12" t="s">
        <v>33</v>
      </c>
      <c r="AX709" s="12" t="s">
        <v>69</v>
      </c>
      <c r="AY709" s="253" t="s">
        <v>137</v>
      </c>
    </row>
    <row r="710" s="11" customFormat="1">
      <c r="B710" s="232"/>
      <c r="C710" s="233"/>
      <c r="D710" s="234" t="s">
        <v>140</v>
      </c>
      <c r="E710" s="235" t="s">
        <v>21</v>
      </c>
      <c r="F710" s="236" t="s">
        <v>136</v>
      </c>
      <c r="G710" s="233"/>
      <c r="H710" s="237">
        <v>8</v>
      </c>
      <c r="I710" s="238"/>
      <c r="J710" s="233"/>
      <c r="K710" s="233"/>
      <c r="L710" s="239"/>
      <c r="M710" s="240"/>
      <c r="N710" s="241"/>
      <c r="O710" s="241"/>
      <c r="P710" s="241"/>
      <c r="Q710" s="241"/>
      <c r="R710" s="241"/>
      <c r="S710" s="241"/>
      <c r="T710" s="242"/>
      <c r="AT710" s="243" t="s">
        <v>140</v>
      </c>
      <c r="AU710" s="243" t="s">
        <v>78</v>
      </c>
      <c r="AV710" s="11" t="s">
        <v>78</v>
      </c>
      <c r="AW710" s="11" t="s">
        <v>33</v>
      </c>
      <c r="AX710" s="11" t="s">
        <v>69</v>
      </c>
      <c r="AY710" s="243" t="s">
        <v>137</v>
      </c>
    </row>
    <row r="711" s="12" customFormat="1">
      <c r="B711" s="244"/>
      <c r="C711" s="245"/>
      <c r="D711" s="234" t="s">
        <v>140</v>
      </c>
      <c r="E711" s="246" t="s">
        <v>21</v>
      </c>
      <c r="F711" s="247" t="s">
        <v>146</v>
      </c>
      <c r="G711" s="245"/>
      <c r="H711" s="246" t="s">
        <v>21</v>
      </c>
      <c r="I711" s="248"/>
      <c r="J711" s="245"/>
      <c r="K711" s="245"/>
      <c r="L711" s="249"/>
      <c r="M711" s="250"/>
      <c r="N711" s="251"/>
      <c r="O711" s="251"/>
      <c r="P711" s="251"/>
      <c r="Q711" s="251"/>
      <c r="R711" s="251"/>
      <c r="S711" s="251"/>
      <c r="T711" s="252"/>
      <c r="AT711" s="253" t="s">
        <v>140</v>
      </c>
      <c r="AU711" s="253" t="s">
        <v>78</v>
      </c>
      <c r="AV711" s="12" t="s">
        <v>76</v>
      </c>
      <c r="AW711" s="12" t="s">
        <v>33</v>
      </c>
      <c r="AX711" s="12" t="s">
        <v>69</v>
      </c>
      <c r="AY711" s="253" t="s">
        <v>137</v>
      </c>
    </row>
    <row r="712" s="11" customFormat="1">
      <c r="B712" s="232"/>
      <c r="C712" s="233"/>
      <c r="D712" s="234" t="s">
        <v>140</v>
      </c>
      <c r="E712" s="235" t="s">
        <v>21</v>
      </c>
      <c r="F712" s="236" t="s">
        <v>288</v>
      </c>
      <c r="G712" s="233"/>
      <c r="H712" s="237">
        <v>640</v>
      </c>
      <c r="I712" s="238"/>
      <c r="J712" s="233"/>
      <c r="K712" s="233"/>
      <c r="L712" s="239"/>
      <c r="M712" s="240"/>
      <c r="N712" s="241"/>
      <c r="O712" s="241"/>
      <c r="P712" s="241"/>
      <c r="Q712" s="241"/>
      <c r="R712" s="241"/>
      <c r="S712" s="241"/>
      <c r="T712" s="242"/>
      <c r="AT712" s="243" t="s">
        <v>140</v>
      </c>
      <c r="AU712" s="243" t="s">
        <v>78</v>
      </c>
      <c r="AV712" s="11" t="s">
        <v>78</v>
      </c>
      <c r="AW712" s="11" t="s">
        <v>33</v>
      </c>
      <c r="AX712" s="11" t="s">
        <v>69</v>
      </c>
      <c r="AY712" s="243" t="s">
        <v>137</v>
      </c>
    </row>
    <row r="713" s="13" customFormat="1">
      <c r="B713" s="254"/>
      <c r="C713" s="255"/>
      <c r="D713" s="234" t="s">
        <v>140</v>
      </c>
      <c r="E713" s="256" t="s">
        <v>21</v>
      </c>
      <c r="F713" s="257" t="s">
        <v>151</v>
      </c>
      <c r="G713" s="255"/>
      <c r="H713" s="258">
        <v>648</v>
      </c>
      <c r="I713" s="259"/>
      <c r="J713" s="255"/>
      <c r="K713" s="255"/>
      <c r="L713" s="260"/>
      <c r="M713" s="261"/>
      <c r="N713" s="262"/>
      <c r="O713" s="262"/>
      <c r="P713" s="262"/>
      <c r="Q713" s="262"/>
      <c r="R713" s="262"/>
      <c r="S713" s="262"/>
      <c r="T713" s="263"/>
      <c r="AT713" s="264" t="s">
        <v>140</v>
      </c>
      <c r="AU713" s="264" t="s">
        <v>78</v>
      </c>
      <c r="AV713" s="13" t="s">
        <v>138</v>
      </c>
      <c r="AW713" s="13" t="s">
        <v>33</v>
      </c>
      <c r="AX713" s="13" t="s">
        <v>76</v>
      </c>
      <c r="AY713" s="264" t="s">
        <v>137</v>
      </c>
    </row>
    <row r="714" s="14" customFormat="1" ht="29.88" customHeight="1">
      <c r="B714" s="265"/>
      <c r="C714" s="266"/>
      <c r="D714" s="267" t="s">
        <v>68</v>
      </c>
      <c r="E714" s="279" t="s">
        <v>681</v>
      </c>
      <c r="F714" s="279" t="s">
        <v>682</v>
      </c>
      <c r="G714" s="266"/>
      <c r="H714" s="266"/>
      <c r="I714" s="269"/>
      <c r="J714" s="280">
        <f>BK714</f>
        <v>0</v>
      </c>
      <c r="K714" s="266"/>
      <c r="L714" s="271"/>
      <c r="M714" s="272"/>
      <c r="N714" s="273"/>
      <c r="O714" s="273"/>
      <c r="P714" s="274">
        <f>SUM(P715:P750)</f>
        <v>0</v>
      </c>
      <c r="Q714" s="273"/>
      <c r="R714" s="274">
        <f>SUM(R715:R750)</f>
        <v>0</v>
      </c>
      <c r="S714" s="273"/>
      <c r="T714" s="275">
        <f>SUM(T715:T750)</f>
        <v>0</v>
      </c>
      <c r="AR714" s="276" t="s">
        <v>138</v>
      </c>
      <c r="AT714" s="277" t="s">
        <v>68</v>
      </c>
      <c r="AU714" s="277" t="s">
        <v>76</v>
      </c>
      <c r="AY714" s="276" t="s">
        <v>137</v>
      </c>
      <c r="BK714" s="278">
        <f>SUM(BK715:BK750)</f>
        <v>0</v>
      </c>
    </row>
    <row r="715" s="1" customFormat="1" ht="16.5" customHeight="1">
      <c r="B715" s="46"/>
      <c r="C715" s="281" t="s">
        <v>683</v>
      </c>
      <c r="D715" s="281" t="s">
        <v>368</v>
      </c>
      <c r="E715" s="282" t="s">
        <v>684</v>
      </c>
      <c r="F715" s="283" t="s">
        <v>685</v>
      </c>
      <c r="G715" s="284" t="s">
        <v>134</v>
      </c>
      <c r="H715" s="285">
        <v>208</v>
      </c>
      <c r="I715" s="286"/>
      <c r="J715" s="287">
        <f>ROUND(I715*H715,2)</f>
        <v>0</v>
      </c>
      <c r="K715" s="283" t="s">
        <v>135</v>
      </c>
      <c r="L715" s="72"/>
      <c r="M715" s="288" t="s">
        <v>21</v>
      </c>
      <c r="N715" s="289" t="s">
        <v>40</v>
      </c>
      <c r="O715" s="47"/>
      <c r="P715" s="229">
        <f>O715*H715</f>
        <v>0</v>
      </c>
      <c r="Q715" s="229">
        <v>0</v>
      </c>
      <c r="R715" s="229">
        <f>Q715*H715</f>
        <v>0</v>
      </c>
      <c r="S715" s="229">
        <v>0</v>
      </c>
      <c r="T715" s="230">
        <f>S715*H715</f>
        <v>0</v>
      </c>
      <c r="AR715" s="24" t="s">
        <v>462</v>
      </c>
      <c r="AT715" s="24" t="s">
        <v>368</v>
      </c>
      <c r="AU715" s="24" t="s">
        <v>78</v>
      </c>
      <c r="AY715" s="24" t="s">
        <v>137</v>
      </c>
      <c r="BE715" s="231">
        <f>IF(N715="základní",J715,0)</f>
        <v>0</v>
      </c>
      <c r="BF715" s="231">
        <f>IF(N715="snížená",J715,0)</f>
        <v>0</v>
      </c>
      <c r="BG715" s="231">
        <f>IF(N715="zákl. přenesená",J715,0)</f>
        <v>0</v>
      </c>
      <c r="BH715" s="231">
        <f>IF(N715="sníž. přenesená",J715,0)</f>
        <v>0</v>
      </c>
      <c r="BI715" s="231">
        <f>IF(N715="nulová",J715,0)</f>
        <v>0</v>
      </c>
      <c r="BJ715" s="24" t="s">
        <v>76</v>
      </c>
      <c r="BK715" s="231">
        <f>ROUND(I715*H715,2)</f>
        <v>0</v>
      </c>
      <c r="BL715" s="24" t="s">
        <v>462</v>
      </c>
      <c r="BM715" s="24" t="s">
        <v>686</v>
      </c>
    </row>
    <row r="716" s="12" customFormat="1">
      <c r="B716" s="244"/>
      <c r="C716" s="245"/>
      <c r="D716" s="234" t="s">
        <v>140</v>
      </c>
      <c r="E716" s="246" t="s">
        <v>21</v>
      </c>
      <c r="F716" s="247" t="s">
        <v>141</v>
      </c>
      <c r="G716" s="245"/>
      <c r="H716" s="246" t="s">
        <v>21</v>
      </c>
      <c r="I716" s="248"/>
      <c r="J716" s="245"/>
      <c r="K716" s="245"/>
      <c r="L716" s="249"/>
      <c r="M716" s="250"/>
      <c r="N716" s="251"/>
      <c r="O716" s="251"/>
      <c r="P716" s="251"/>
      <c r="Q716" s="251"/>
      <c r="R716" s="251"/>
      <c r="S716" s="251"/>
      <c r="T716" s="252"/>
      <c r="AT716" s="253" t="s">
        <v>140</v>
      </c>
      <c r="AU716" s="253" t="s">
        <v>78</v>
      </c>
      <c r="AV716" s="12" t="s">
        <v>76</v>
      </c>
      <c r="AW716" s="12" t="s">
        <v>33</v>
      </c>
      <c r="AX716" s="12" t="s">
        <v>69</v>
      </c>
      <c r="AY716" s="253" t="s">
        <v>137</v>
      </c>
    </row>
    <row r="717" s="11" customFormat="1">
      <c r="B717" s="232"/>
      <c r="C717" s="233"/>
      <c r="D717" s="234" t="s">
        <v>140</v>
      </c>
      <c r="E717" s="235" t="s">
        <v>21</v>
      </c>
      <c r="F717" s="236" t="s">
        <v>687</v>
      </c>
      <c r="G717" s="233"/>
      <c r="H717" s="237">
        <v>104</v>
      </c>
      <c r="I717" s="238"/>
      <c r="J717" s="233"/>
      <c r="K717" s="233"/>
      <c r="L717" s="239"/>
      <c r="M717" s="240"/>
      <c r="N717" s="241"/>
      <c r="O717" s="241"/>
      <c r="P717" s="241"/>
      <c r="Q717" s="241"/>
      <c r="R717" s="241"/>
      <c r="S717" s="241"/>
      <c r="T717" s="242"/>
      <c r="AT717" s="243" t="s">
        <v>140</v>
      </c>
      <c r="AU717" s="243" t="s">
        <v>78</v>
      </c>
      <c r="AV717" s="11" t="s">
        <v>78</v>
      </c>
      <c r="AW717" s="11" t="s">
        <v>33</v>
      </c>
      <c r="AX717" s="11" t="s">
        <v>69</v>
      </c>
      <c r="AY717" s="243" t="s">
        <v>137</v>
      </c>
    </row>
    <row r="718" s="12" customFormat="1">
      <c r="B718" s="244"/>
      <c r="C718" s="245"/>
      <c r="D718" s="234" t="s">
        <v>140</v>
      </c>
      <c r="E718" s="246" t="s">
        <v>21</v>
      </c>
      <c r="F718" s="247" t="s">
        <v>146</v>
      </c>
      <c r="G718" s="245"/>
      <c r="H718" s="246" t="s">
        <v>21</v>
      </c>
      <c r="I718" s="248"/>
      <c r="J718" s="245"/>
      <c r="K718" s="245"/>
      <c r="L718" s="249"/>
      <c r="M718" s="250"/>
      <c r="N718" s="251"/>
      <c r="O718" s="251"/>
      <c r="P718" s="251"/>
      <c r="Q718" s="251"/>
      <c r="R718" s="251"/>
      <c r="S718" s="251"/>
      <c r="T718" s="252"/>
      <c r="AT718" s="253" t="s">
        <v>140</v>
      </c>
      <c r="AU718" s="253" t="s">
        <v>78</v>
      </c>
      <c r="AV718" s="12" t="s">
        <v>76</v>
      </c>
      <c r="AW718" s="12" t="s">
        <v>33</v>
      </c>
      <c r="AX718" s="12" t="s">
        <v>69</v>
      </c>
      <c r="AY718" s="253" t="s">
        <v>137</v>
      </c>
    </row>
    <row r="719" s="11" customFormat="1">
      <c r="B719" s="232"/>
      <c r="C719" s="233"/>
      <c r="D719" s="234" t="s">
        <v>140</v>
      </c>
      <c r="E719" s="235" t="s">
        <v>21</v>
      </c>
      <c r="F719" s="236" t="s">
        <v>687</v>
      </c>
      <c r="G719" s="233"/>
      <c r="H719" s="237">
        <v>104</v>
      </c>
      <c r="I719" s="238"/>
      <c r="J719" s="233"/>
      <c r="K719" s="233"/>
      <c r="L719" s="239"/>
      <c r="M719" s="240"/>
      <c r="N719" s="241"/>
      <c r="O719" s="241"/>
      <c r="P719" s="241"/>
      <c r="Q719" s="241"/>
      <c r="R719" s="241"/>
      <c r="S719" s="241"/>
      <c r="T719" s="242"/>
      <c r="AT719" s="243" t="s">
        <v>140</v>
      </c>
      <c r="AU719" s="243" t="s">
        <v>78</v>
      </c>
      <c r="AV719" s="11" t="s">
        <v>78</v>
      </c>
      <c r="AW719" s="11" t="s">
        <v>33</v>
      </c>
      <c r="AX719" s="11" t="s">
        <v>69</v>
      </c>
      <c r="AY719" s="243" t="s">
        <v>137</v>
      </c>
    </row>
    <row r="720" s="13" customFormat="1">
      <c r="B720" s="254"/>
      <c r="C720" s="255"/>
      <c r="D720" s="234" t="s">
        <v>140</v>
      </c>
      <c r="E720" s="256" t="s">
        <v>21</v>
      </c>
      <c r="F720" s="257" t="s">
        <v>151</v>
      </c>
      <c r="G720" s="255"/>
      <c r="H720" s="258">
        <v>208</v>
      </c>
      <c r="I720" s="259"/>
      <c r="J720" s="255"/>
      <c r="K720" s="255"/>
      <c r="L720" s="260"/>
      <c r="M720" s="261"/>
      <c r="N720" s="262"/>
      <c r="O720" s="262"/>
      <c r="P720" s="262"/>
      <c r="Q720" s="262"/>
      <c r="R720" s="262"/>
      <c r="S720" s="262"/>
      <c r="T720" s="263"/>
      <c r="AT720" s="264" t="s">
        <v>140</v>
      </c>
      <c r="AU720" s="264" t="s">
        <v>78</v>
      </c>
      <c r="AV720" s="13" t="s">
        <v>138</v>
      </c>
      <c r="AW720" s="13" t="s">
        <v>33</v>
      </c>
      <c r="AX720" s="13" t="s">
        <v>76</v>
      </c>
      <c r="AY720" s="264" t="s">
        <v>137</v>
      </c>
    </row>
    <row r="721" s="1" customFormat="1" ht="38.25" customHeight="1">
      <c r="B721" s="46"/>
      <c r="C721" s="281" t="s">
        <v>688</v>
      </c>
      <c r="D721" s="281" t="s">
        <v>368</v>
      </c>
      <c r="E721" s="282" t="s">
        <v>689</v>
      </c>
      <c r="F721" s="283" t="s">
        <v>690</v>
      </c>
      <c r="G721" s="284" t="s">
        <v>134</v>
      </c>
      <c r="H721" s="285">
        <v>208</v>
      </c>
      <c r="I721" s="286"/>
      <c r="J721" s="287">
        <f>ROUND(I721*H721,2)</f>
        <v>0</v>
      </c>
      <c r="K721" s="283" t="s">
        <v>135</v>
      </c>
      <c r="L721" s="72"/>
      <c r="M721" s="288" t="s">
        <v>21</v>
      </c>
      <c r="N721" s="289" t="s">
        <v>40</v>
      </c>
      <c r="O721" s="47"/>
      <c r="P721" s="229">
        <f>O721*H721</f>
        <v>0</v>
      </c>
      <c r="Q721" s="229">
        <v>0</v>
      </c>
      <c r="R721" s="229">
        <f>Q721*H721</f>
        <v>0</v>
      </c>
      <c r="S721" s="229">
        <v>0</v>
      </c>
      <c r="T721" s="230">
        <f>S721*H721</f>
        <v>0</v>
      </c>
      <c r="AR721" s="24" t="s">
        <v>462</v>
      </c>
      <c r="AT721" s="24" t="s">
        <v>368</v>
      </c>
      <c r="AU721" s="24" t="s">
        <v>78</v>
      </c>
      <c r="AY721" s="24" t="s">
        <v>137</v>
      </c>
      <c r="BE721" s="231">
        <f>IF(N721="základní",J721,0)</f>
        <v>0</v>
      </c>
      <c r="BF721" s="231">
        <f>IF(N721="snížená",J721,0)</f>
        <v>0</v>
      </c>
      <c r="BG721" s="231">
        <f>IF(N721="zákl. přenesená",J721,0)</f>
        <v>0</v>
      </c>
      <c r="BH721" s="231">
        <f>IF(N721="sníž. přenesená",J721,0)</f>
        <v>0</v>
      </c>
      <c r="BI721" s="231">
        <f>IF(N721="nulová",J721,0)</f>
        <v>0</v>
      </c>
      <c r="BJ721" s="24" t="s">
        <v>76</v>
      </c>
      <c r="BK721" s="231">
        <f>ROUND(I721*H721,2)</f>
        <v>0</v>
      </c>
      <c r="BL721" s="24" t="s">
        <v>462</v>
      </c>
      <c r="BM721" s="24" t="s">
        <v>691</v>
      </c>
    </row>
    <row r="722" s="12" customFormat="1">
      <c r="B722" s="244"/>
      <c r="C722" s="245"/>
      <c r="D722" s="234" t="s">
        <v>140</v>
      </c>
      <c r="E722" s="246" t="s">
        <v>21</v>
      </c>
      <c r="F722" s="247" t="s">
        <v>141</v>
      </c>
      <c r="G722" s="245"/>
      <c r="H722" s="246" t="s">
        <v>21</v>
      </c>
      <c r="I722" s="248"/>
      <c r="J722" s="245"/>
      <c r="K722" s="245"/>
      <c r="L722" s="249"/>
      <c r="M722" s="250"/>
      <c r="N722" s="251"/>
      <c r="O722" s="251"/>
      <c r="P722" s="251"/>
      <c r="Q722" s="251"/>
      <c r="R722" s="251"/>
      <c r="S722" s="251"/>
      <c r="T722" s="252"/>
      <c r="AT722" s="253" t="s">
        <v>140</v>
      </c>
      <c r="AU722" s="253" t="s">
        <v>78</v>
      </c>
      <c r="AV722" s="12" t="s">
        <v>76</v>
      </c>
      <c r="AW722" s="12" t="s">
        <v>33</v>
      </c>
      <c r="AX722" s="12" t="s">
        <v>69</v>
      </c>
      <c r="AY722" s="253" t="s">
        <v>137</v>
      </c>
    </row>
    <row r="723" s="11" customFormat="1">
      <c r="B723" s="232"/>
      <c r="C723" s="233"/>
      <c r="D723" s="234" t="s">
        <v>140</v>
      </c>
      <c r="E723" s="235" t="s">
        <v>21</v>
      </c>
      <c r="F723" s="236" t="s">
        <v>687</v>
      </c>
      <c r="G723" s="233"/>
      <c r="H723" s="237">
        <v>104</v>
      </c>
      <c r="I723" s="238"/>
      <c r="J723" s="233"/>
      <c r="K723" s="233"/>
      <c r="L723" s="239"/>
      <c r="M723" s="240"/>
      <c r="N723" s="241"/>
      <c r="O723" s="241"/>
      <c r="P723" s="241"/>
      <c r="Q723" s="241"/>
      <c r="R723" s="241"/>
      <c r="S723" s="241"/>
      <c r="T723" s="242"/>
      <c r="AT723" s="243" t="s">
        <v>140</v>
      </c>
      <c r="AU723" s="243" t="s">
        <v>78</v>
      </c>
      <c r="AV723" s="11" t="s">
        <v>78</v>
      </c>
      <c r="AW723" s="11" t="s">
        <v>33</v>
      </c>
      <c r="AX723" s="11" t="s">
        <v>69</v>
      </c>
      <c r="AY723" s="243" t="s">
        <v>137</v>
      </c>
    </row>
    <row r="724" s="12" customFormat="1">
      <c r="B724" s="244"/>
      <c r="C724" s="245"/>
      <c r="D724" s="234" t="s">
        <v>140</v>
      </c>
      <c r="E724" s="246" t="s">
        <v>21</v>
      </c>
      <c r="F724" s="247" t="s">
        <v>146</v>
      </c>
      <c r="G724" s="245"/>
      <c r="H724" s="246" t="s">
        <v>21</v>
      </c>
      <c r="I724" s="248"/>
      <c r="J724" s="245"/>
      <c r="K724" s="245"/>
      <c r="L724" s="249"/>
      <c r="M724" s="250"/>
      <c r="N724" s="251"/>
      <c r="O724" s="251"/>
      <c r="P724" s="251"/>
      <c r="Q724" s="251"/>
      <c r="R724" s="251"/>
      <c r="S724" s="251"/>
      <c r="T724" s="252"/>
      <c r="AT724" s="253" t="s">
        <v>140</v>
      </c>
      <c r="AU724" s="253" t="s">
        <v>78</v>
      </c>
      <c r="AV724" s="12" t="s">
        <v>76</v>
      </c>
      <c r="AW724" s="12" t="s">
        <v>33</v>
      </c>
      <c r="AX724" s="12" t="s">
        <v>69</v>
      </c>
      <c r="AY724" s="253" t="s">
        <v>137</v>
      </c>
    </row>
    <row r="725" s="11" customFormat="1">
      <c r="B725" s="232"/>
      <c r="C725" s="233"/>
      <c r="D725" s="234" t="s">
        <v>140</v>
      </c>
      <c r="E725" s="235" t="s">
        <v>21</v>
      </c>
      <c r="F725" s="236" t="s">
        <v>687</v>
      </c>
      <c r="G725" s="233"/>
      <c r="H725" s="237">
        <v>104</v>
      </c>
      <c r="I725" s="238"/>
      <c r="J725" s="233"/>
      <c r="K725" s="233"/>
      <c r="L725" s="239"/>
      <c r="M725" s="240"/>
      <c r="N725" s="241"/>
      <c r="O725" s="241"/>
      <c r="P725" s="241"/>
      <c r="Q725" s="241"/>
      <c r="R725" s="241"/>
      <c r="S725" s="241"/>
      <c r="T725" s="242"/>
      <c r="AT725" s="243" t="s">
        <v>140</v>
      </c>
      <c r="AU725" s="243" t="s">
        <v>78</v>
      </c>
      <c r="AV725" s="11" t="s">
        <v>78</v>
      </c>
      <c r="AW725" s="11" t="s">
        <v>33</v>
      </c>
      <c r="AX725" s="11" t="s">
        <v>69</v>
      </c>
      <c r="AY725" s="243" t="s">
        <v>137</v>
      </c>
    </row>
    <row r="726" s="13" customFormat="1">
      <c r="B726" s="254"/>
      <c r="C726" s="255"/>
      <c r="D726" s="234" t="s">
        <v>140</v>
      </c>
      <c r="E726" s="256" t="s">
        <v>21</v>
      </c>
      <c r="F726" s="257" t="s">
        <v>151</v>
      </c>
      <c r="G726" s="255"/>
      <c r="H726" s="258">
        <v>208</v>
      </c>
      <c r="I726" s="259"/>
      <c r="J726" s="255"/>
      <c r="K726" s="255"/>
      <c r="L726" s="260"/>
      <c r="M726" s="261"/>
      <c r="N726" s="262"/>
      <c r="O726" s="262"/>
      <c r="P726" s="262"/>
      <c r="Q726" s="262"/>
      <c r="R726" s="262"/>
      <c r="S726" s="262"/>
      <c r="T726" s="263"/>
      <c r="AT726" s="264" t="s">
        <v>140</v>
      </c>
      <c r="AU726" s="264" t="s">
        <v>78</v>
      </c>
      <c r="AV726" s="13" t="s">
        <v>138</v>
      </c>
      <c r="AW726" s="13" t="s">
        <v>33</v>
      </c>
      <c r="AX726" s="13" t="s">
        <v>76</v>
      </c>
      <c r="AY726" s="264" t="s">
        <v>137</v>
      </c>
    </row>
    <row r="727" s="1" customFormat="1" ht="25.5" customHeight="1">
      <c r="B727" s="46"/>
      <c r="C727" s="281" t="s">
        <v>692</v>
      </c>
      <c r="D727" s="281" t="s">
        <v>368</v>
      </c>
      <c r="E727" s="282" t="s">
        <v>693</v>
      </c>
      <c r="F727" s="283" t="s">
        <v>694</v>
      </c>
      <c r="G727" s="284" t="s">
        <v>134</v>
      </c>
      <c r="H727" s="285">
        <v>24</v>
      </c>
      <c r="I727" s="286"/>
      <c r="J727" s="287">
        <f>ROUND(I727*H727,2)</f>
        <v>0</v>
      </c>
      <c r="K727" s="283" t="s">
        <v>135</v>
      </c>
      <c r="L727" s="72"/>
      <c r="M727" s="288" t="s">
        <v>21</v>
      </c>
      <c r="N727" s="289" t="s">
        <v>40</v>
      </c>
      <c r="O727" s="47"/>
      <c r="P727" s="229">
        <f>O727*H727</f>
        <v>0</v>
      </c>
      <c r="Q727" s="229">
        <v>0</v>
      </c>
      <c r="R727" s="229">
        <f>Q727*H727</f>
        <v>0</v>
      </c>
      <c r="S727" s="229">
        <v>0</v>
      </c>
      <c r="T727" s="230">
        <f>S727*H727</f>
        <v>0</v>
      </c>
      <c r="AR727" s="24" t="s">
        <v>462</v>
      </c>
      <c r="AT727" s="24" t="s">
        <v>368</v>
      </c>
      <c r="AU727" s="24" t="s">
        <v>78</v>
      </c>
      <c r="AY727" s="24" t="s">
        <v>137</v>
      </c>
      <c r="BE727" s="231">
        <f>IF(N727="základní",J727,0)</f>
        <v>0</v>
      </c>
      <c r="BF727" s="231">
        <f>IF(N727="snížená",J727,0)</f>
        <v>0</v>
      </c>
      <c r="BG727" s="231">
        <f>IF(N727="zákl. přenesená",J727,0)</f>
        <v>0</v>
      </c>
      <c r="BH727" s="231">
        <f>IF(N727="sníž. přenesená",J727,0)</f>
        <v>0</v>
      </c>
      <c r="BI727" s="231">
        <f>IF(N727="nulová",J727,0)</f>
        <v>0</v>
      </c>
      <c r="BJ727" s="24" t="s">
        <v>76</v>
      </c>
      <c r="BK727" s="231">
        <f>ROUND(I727*H727,2)</f>
        <v>0</v>
      </c>
      <c r="BL727" s="24" t="s">
        <v>462</v>
      </c>
      <c r="BM727" s="24" t="s">
        <v>695</v>
      </c>
    </row>
    <row r="728" s="12" customFormat="1">
      <c r="B728" s="244"/>
      <c r="C728" s="245"/>
      <c r="D728" s="234" t="s">
        <v>140</v>
      </c>
      <c r="E728" s="246" t="s">
        <v>21</v>
      </c>
      <c r="F728" s="247" t="s">
        <v>696</v>
      </c>
      <c r="G728" s="245"/>
      <c r="H728" s="246" t="s">
        <v>21</v>
      </c>
      <c r="I728" s="248"/>
      <c r="J728" s="245"/>
      <c r="K728" s="245"/>
      <c r="L728" s="249"/>
      <c r="M728" s="250"/>
      <c r="N728" s="251"/>
      <c r="O728" s="251"/>
      <c r="P728" s="251"/>
      <c r="Q728" s="251"/>
      <c r="R728" s="251"/>
      <c r="S728" s="251"/>
      <c r="T728" s="252"/>
      <c r="AT728" s="253" t="s">
        <v>140</v>
      </c>
      <c r="AU728" s="253" t="s">
        <v>78</v>
      </c>
      <c r="AV728" s="12" t="s">
        <v>76</v>
      </c>
      <c r="AW728" s="12" t="s">
        <v>33</v>
      </c>
      <c r="AX728" s="12" t="s">
        <v>69</v>
      </c>
      <c r="AY728" s="253" t="s">
        <v>137</v>
      </c>
    </row>
    <row r="729" s="11" customFormat="1">
      <c r="B729" s="232"/>
      <c r="C729" s="233"/>
      <c r="D729" s="234" t="s">
        <v>140</v>
      </c>
      <c r="E729" s="235" t="s">
        <v>21</v>
      </c>
      <c r="F729" s="236" t="s">
        <v>241</v>
      </c>
      <c r="G729" s="233"/>
      <c r="H729" s="237">
        <v>12</v>
      </c>
      <c r="I729" s="238"/>
      <c r="J729" s="233"/>
      <c r="K729" s="233"/>
      <c r="L729" s="239"/>
      <c r="M729" s="240"/>
      <c r="N729" s="241"/>
      <c r="O729" s="241"/>
      <c r="P729" s="241"/>
      <c r="Q729" s="241"/>
      <c r="R729" s="241"/>
      <c r="S729" s="241"/>
      <c r="T729" s="242"/>
      <c r="AT729" s="243" t="s">
        <v>140</v>
      </c>
      <c r="AU729" s="243" t="s">
        <v>78</v>
      </c>
      <c r="AV729" s="11" t="s">
        <v>78</v>
      </c>
      <c r="AW729" s="11" t="s">
        <v>33</v>
      </c>
      <c r="AX729" s="11" t="s">
        <v>69</v>
      </c>
      <c r="AY729" s="243" t="s">
        <v>137</v>
      </c>
    </row>
    <row r="730" s="12" customFormat="1">
      <c r="B730" s="244"/>
      <c r="C730" s="245"/>
      <c r="D730" s="234" t="s">
        <v>140</v>
      </c>
      <c r="E730" s="246" t="s">
        <v>21</v>
      </c>
      <c r="F730" s="247" t="s">
        <v>697</v>
      </c>
      <c r="G730" s="245"/>
      <c r="H730" s="246" t="s">
        <v>21</v>
      </c>
      <c r="I730" s="248"/>
      <c r="J730" s="245"/>
      <c r="K730" s="245"/>
      <c r="L730" s="249"/>
      <c r="M730" s="250"/>
      <c r="N730" s="251"/>
      <c r="O730" s="251"/>
      <c r="P730" s="251"/>
      <c r="Q730" s="251"/>
      <c r="R730" s="251"/>
      <c r="S730" s="251"/>
      <c r="T730" s="252"/>
      <c r="AT730" s="253" t="s">
        <v>140</v>
      </c>
      <c r="AU730" s="253" t="s">
        <v>78</v>
      </c>
      <c r="AV730" s="12" t="s">
        <v>76</v>
      </c>
      <c r="AW730" s="12" t="s">
        <v>33</v>
      </c>
      <c r="AX730" s="12" t="s">
        <v>69</v>
      </c>
      <c r="AY730" s="253" t="s">
        <v>137</v>
      </c>
    </row>
    <row r="731" s="11" customFormat="1">
      <c r="B731" s="232"/>
      <c r="C731" s="233"/>
      <c r="D731" s="234" t="s">
        <v>140</v>
      </c>
      <c r="E731" s="235" t="s">
        <v>21</v>
      </c>
      <c r="F731" s="236" t="s">
        <v>241</v>
      </c>
      <c r="G731" s="233"/>
      <c r="H731" s="237">
        <v>12</v>
      </c>
      <c r="I731" s="238"/>
      <c r="J731" s="233"/>
      <c r="K731" s="233"/>
      <c r="L731" s="239"/>
      <c r="M731" s="240"/>
      <c r="N731" s="241"/>
      <c r="O731" s="241"/>
      <c r="P731" s="241"/>
      <c r="Q731" s="241"/>
      <c r="R731" s="241"/>
      <c r="S731" s="241"/>
      <c r="T731" s="242"/>
      <c r="AT731" s="243" t="s">
        <v>140</v>
      </c>
      <c r="AU731" s="243" t="s">
        <v>78</v>
      </c>
      <c r="AV731" s="11" t="s">
        <v>78</v>
      </c>
      <c r="AW731" s="11" t="s">
        <v>33</v>
      </c>
      <c r="AX731" s="11" t="s">
        <v>69</v>
      </c>
      <c r="AY731" s="243" t="s">
        <v>137</v>
      </c>
    </row>
    <row r="732" s="13" customFormat="1">
      <c r="B732" s="254"/>
      <c r="C732" s="255"/>
      <c r="D732" s="234" t="s">
        <v>140</v>
      </c>
      <c r="E732" s="256" t="s">
        <v>21</v>
      </c>
      <c r="F732" s="257" t="s">
        <v>151</v>
      </c>
      <c r="G732" s="255"/>
      <c r="H732" s="258">
        <v>24</v>
      </c>
      <c r="I732" s="259"/>
      <c r="J732" s="255"/>
      <c r="K732" s="255"/>
      <c r="L732" s="260"/>
      <c r="M732" s="261"/>
      <c r="N732" s="262"/>
      <c r="O732" s="262"/>
      <c r="P732" s="262"/>
      <c r="Q732" s="262"/>
      <c r="R732" s="262"/>
      <c r="S732" s="262"/>
      <c r="T732" s="263"/>
      <c r="AT732" s="264" t="s">
        <v>140</v>
      </c>
      <c r="AU732" s="264" t="s">
        <v>78</v>
      </c>
      <c r="AV732" s="13" t="s">
        <v>138</v>
      </c>
      <c r="AW732" s="13" t="s">
        <v>33</v>
      </c>
      <c r="AX732" s="13" t="s">
        <v>76</v>
      </c>
      <c r="AY732" s="264" t="s">
        <v>137</v>
      </c>
    </row>
    <row r="733" s="1" customFormat="1" ht="25.5" customHeight="1">
      <c r="B733" s="46"/>
      <c r="C733" s="281" t="s">
        <v>698</v>
      </c>
      <c r="D733" s="281" t="s">
        <v>368</v>
      </c>
      <c r="E733" s="282" t="s">
        <v>699</v>
      </c>
      <c r="F733" s="283" t="s">
        <v>700</v>
      </c>
      <c r="G733" s="284" t="s">
        <v>134</v>
      </c>
      <c r="H733" s="285">
        <v>22</v>
      </c>
      <c r="I733" s="286"/>
      <c r="J733" s="287">
        <f>ROUND(I733*H733,2)</f>
        <v>0</v>
      </c>
      <c r="K733" s="283" t="s">
        <v>135</v>
      </c>
      <c r="L733" s="72"/>
      <c r="M733" s="288" t="s">
        <v>21</v>
      </c>
      <c r="N733" s="289" t="s">
        <v>40</v>
      </c>
      <c r="O733" s="47"/>
      <c r="P733" s="229">
        <f>O733*H733</f>
        <v>0</v>
      </c>
      <c r="Q733" s="229">
        <v>0</v>
      </c>
      <c r="R733" s="229">
        <f>Q733*H733</f>
        <v>0</v>
      </c>
      <c r="S733" s="229">
        <v>0</v>
      </c>
      <c r="T733" s="230">
        <f>S733*H733</f>
        <v>0</v>
      </c>
      <c r="AR733" s="24" t="s">
        <v>462</v>
      </c>
      <c r="AT733" s="24" t="s">
        <v>368</v>
      </c>
      <c r="AU733" s="24" t="s">
        <v>78</v>
      </c>
      <c r="AY733" s="24" t="s">
        <v>137</v>
      </c>
      <c r="BE733" s="231">
        <f>IF(N733="základní",J733,0)</f>
        <v>0</v>
      </c>
      <c r="BF733" s="231">
        <f>IF(N733="snížená",J733,0)</f>
        <v>0</v>
      </c>
      <c r="BG733" s="231">
        <f>IF(N733="zákl. přenesená",J733,0)</f>
        <v>0</v>
      </c>
      <c r="BH733" s="231">
        <f>IF(N733="sníž. přenesená",J733,0)</f>
        <v>0</v>
      </c>
      <c r="BI733" s="231">
        <f>IF(N733="nulová",J733,0)</f>
        <v>0</v>
      </c>
      <c r="BJ733" s="24" t="s">
        <v>76</v>
      </c>
      <c r="BK733" s="231">
        <f>ROUND(I733*H733,2)</f>
        <v>0</v>
      </c>
      <c r="BL733" s="24" t="s">
        <v>462</v>
      </c>
      <c r="BM733" s="24" t="s">
        <v>701</v>
      </c>
    </row>
    <row r="734" s="12" customFormat="1">
      <c r="B734" s="244"/>
      <c r="C734" s="245"/>
      <c r="D734" s="234" t="s">
        <v>140</v>
      </c>
      <c r="E734" s="246" t="s">
        <v>21</v>
      </c>
      <c r="F734" s="247" t="s">
        <v>702</v>
      </c>
      <c r="G734" s="245"/>
      <c r="H734" s="246" t="s">
        <v>21</v>
      </c>
      <c r="I734" s="248"/>
      <c r="J734" s="245"/>
      <c r="K734" s="245"/>
      <c r="L734" s="249"/>
      <c r="M734" s="250"/>
      <c r="N734" s="251"/>
      <c r="O734" s="251"/>
      <c r="P734" s="251"/>
      <c r="Q734" s="251"/>
      <c r="R734" s="251"/>
      <c r="S734" s="251"/>
      <c r="T734" s="252"/>
      <c r="AT734" s="253" t="s">
        <v>140</v>
      </c>
      <c r="AU734" s="253" t="s">
        <v>78</v>
      </c>
      <c r="AV734" s="12" t="s">
        <v>76</v>
      </c>
      <c r="AW734" s="12" t="s">
        <v>33</v>
      </c>
      <c r="AX734" s="12" t="s">
        <v>69</v>
      </c>
      <c r="AY734" s="253" t="s">
        <v>137</v>
      </c>
    </row>
    <row r="735" s="11" customFormat="1">
      <c r="B735" s="232"/>
      <c r="C735" s="233"/>
      <c r="D735" s="234" t="s">
        <v>140</v>
      </c>
      <c r="E735" s="235" t="s">
        <v>21</v>
      </c>
      <c r="F735" s="236" t="s">
        <v>241</v>
      </c>
      <c r="G735" s="233"/>
      <c r="H735" s="237">
        <v>12</v>
      </c>
      <c r="I735" s="238"/>
      <c r="J735" s="233"/>
      <c r="K735" s="233"/>
      <c r="L735" s="239"/>
      <c r="M735" s="240"/>
      <c r="N735" s="241"/>
      <c r="O735" s="241"/>
      <c r="P735" s="241"/>
      <c r="Q735" s="241"/>
      <c r="R735" s="241"/>
      <c r="S735" s="241"/>
      <c r="T735" s="242"/>
      <c r="AT735" s="243" t="s">
        <v>140</v>
      </c>
      <c r="AU735" s="243" t="s">
        <v>78</v>
      </c>
      <c r="AV735" s="11" t="s">
        <v>78</v>
      </c>
      <c r="AW735" s="11" t="s">
        <v>33</v>
      </c>
      <c r="AX735" s="11" t="s">
        <v>69</v>
      </c>
      <c r="AY735" s="243" t="s">
        <v>137</v>
      </c>
    </row>
    <row r="736" s="12" customFormat="1">
      <c r="B736" s="244"/>
      <c r="C736" s="245"/>
      <c r="D736" s="234" t="s">
        <v>140</v>
      </c>
      <c r="E736" s="246" t="s">
        <v>21</v>
      </c>
      <c r="F736" s="247" t="s">
        <v>703</v>
      </c>
      <c r="G736" s="245"/>
      <c r="H736" s="246" t="s">
        <v>21</v>
      </c>
      <c r="I736" s="248"/>
      <c r="J736" s="245"/>
      <c r="K736" s="245"/>
      <c r="L736" s="249"/>
      <c r="M736" s="250"/>
      <c r="N736" s="251"/>
      <c r="O736" s="251"/>
      <c r="P736" s="251"/>
      <c r="Q736" s="251"/>
      <c r="R736" s="251"/>
      <c r="S736" s="251"/>
      <c r="T736" s="252"/>
      <c r="AT736" s="253" t="s">
        <v>140</v>
      </c>
      <c r="AU736" s="253" t="s">
        <v>78</v>
      </c>
      <c r="AV736" s="12" t="s">
        <v>76</v>
      </c>
      <c r="AW736" s="12" t="s">
        <v>33</v>
      </c>
      <c r="AX736" s="12" t="s">
        <v>69</v>
      </c>
      <c r="AY736" s="253" t="s">
        <v>137</v>
      </c>
    </row>
    <row r="737" s="11" customFormat="1">
      <c r="B737" s="232"/>
      <c r="C737" s="233"/>
      <c r="D737" s="234" t="s">
        <v>140</v>
      </c>
      <c r="E737" s="235" t="s">
        <v>21</v>
      </c>
      <c r="F737" s="236" t="s">
        <v>225</v>
      </c>
      <c r="G737" s="233"/>
      <c r="H737" s="237">
        <v>10</v>
      </c>
      <c r="I737" s="238"/>
      <c r="J737" s="233"/>
      <c r="K737" s="233"/>
      <c r="L737" s="239"/>
      <c r="M737" s="240"/>
      <c r="N737" s="241"/>
      <c r="O737" s="241"/>
      <c r="P737" s="241"/>
      <c r="Q737" s="241"/>
      <c r="R737" s="241"/>
      <c r="S737" s="241"/>
      <c r="T737" s="242"/>
      <c r="AT737" s="243" t="s">
        <v>140</v>
      </c>
      <c r="AU737" s="243" t="s">
        <v>78</v>
      </c>
      <c r="AV737" s="11" t="s">
        <v>78</v>
      </c>
      <c r="AW737" s="11" t="s">
        <v>33</v>
      </c>
      <c r="AX737" s="11" t="s">
        <v>69</v>
      </c>
      <c r="AY737" s="243" t="s">
        <v>137</v>
      </c>
    </row>
    <row r="738" s="13" customFormat="1">
      <c r="B738" s="254"/>
      <c r="C738" s="255"/>
      <c r="D738" s="234" t="s">
        <v>140</v>
      </c>
      <c r="E738" s="256" t="s">
        <v>21</v>
      </c>
      <c r="F738" s="257" t="s">
        <v>151</v>
      </c>
      <c r="G738" s="255"/>
      <c r="H738" s="258">
        <v>22</v>
      </c>
      <c r="I738" s="259"/>
      <c r="J738" s="255"/>
      <c r="K738" s="255"/>
      <c r="L738" s="260"/>
      <c r="M738" s="261"/>
      <c r="N738" s="262"/>
      <c r="O738" s="262"/>
      <c r="P738" s="262"/>
      <c r="Q738" s="262"/>
      <c r="R738" s="262"/>
      <c r="S738" s="262"/>
      <c r="T738" s="263"/>
      <c r="AT738" s="264" t="s">
        <v>140</v>
      </c>
      <c r="AU738" s="264" t="s">
        <v>78</v>
      </c>
      <c r="AV738" s="13" t="s">
        <v>138</v>
      </c>
      <c r="AW738" s="13" t="s">
        <v>33</v>
      </c>
      <c r="AX738" s="13" t="s">
        <v>76</v>
      </c>
      <c r="AY738" s="264" t="s">
        <v>137</v>
      </c>
    </row>
    <row r="739" s="1" customFormat="1" ht="16.5" customHeight="1">
      <c r="B739" s="46"/>
      <c r="C739" s="281" t="s">
        <v>704</v>
      </c>
      <c r="D739" s="281" t="s">
        <v>368</v>
      </c>
      <c r="E739" s="282" t="s">
        <v>705</v>
      </c>
      <c r="F739" s="283" t="s">
        <v>706</v>
      </c>
      <c r="G739" s="284" t="s">
        <v>134</v>
      </c>
      <c r="H739" s="285">
        <v>24</v>
      </c>
      <c r="I739" s="286"/>
      <c r="J739" s="287">
        <f>ROUND(I739*H739,2)</f>
        <v>0</v>
      </c>
      <c r="K739" s="283" t="s">
        <v>135</v>
      </c>
      <c r="L739" s="72"/>
      <c r="M739" s="288" t="s">
        <v>21</v>
      </c>
      <c r="N739" s="289" t="s">
        <v>40</v>
      </c>
      <c r="O739" s="47"/>
      <c r="P739" s="229">
        <f>O739*H739</f>
        <v>0</v>
      </c>
      <c r="Q739" s="229">
        <v>0</v>
      </c>
      <c r="R739" s="229">
        <f>Q739*H739</f>
        <v>0</v>
      </c>
      <c r="S739" s="229">
        <v>0</v>
      </c>
      <c r="T739" s="230">
        <f>S739*H739</f>
        <v>0</v>
      </c>
      <c r="AR739" s="24" t="s">
        <v>462</v>
      </c>
      <c r="AT739" s="24" t="s">
        <v>368</v>
      </c>
      <c r="AU739" s="24" t="s">
        <v>78</v>
      </c>
      <c r="AY739" s="24" t="s">
        <v>137</v>
      </c>
      <c r="BE739" s="231">
        <f>IF(N739="základní",J739,0)</f>
        <v>0</v>
      </c>
      <c r="BF739" s="231">
        <f>IF(N739="snížená",J739,0)</f>
        <v>0</v>
      </c>
      <c r="BG739" s="231">
        <f>IF(N739="zákl. přenesená",J739,0)</f>
        <v>0</v>
      </c>
      <c r="BH739" s="231">
        <f>IF(N739="sníž. přenesená",J739,0)</f>
        <v>0</v>
      </c>
      <c r="BI739" s="231">
        <f>IF(N739="nulová",J739,0)</f>
        <v>0</v>
      </c>
      <c r="BJ739" s="24" t="s">
        <v>76</v>
      </c>
      <c r="BK739" s="231">
        <f>ROUND(I739*H739,2)</f>
        <v>0</v>
      </c>
      <c r="BL739" s="24" t="s">
        <v>462</v>
      </c>
      <c r="BM739" s="24" t="s">
        <v>707</v>
      </c>
    </row>
    <row r="740" s="12" customFormat="1">
      <c r="B740" s="244"/>
      <c r="C740" s="245"/>
      <c r="D740" s="234" t="s">
        <v>140</v>
      </c>
      <c r="E740" s="246" t="s">
        <v>21</v>
      </c>
      <c r="F740" s="247" t="s">
        <v>696</v>
      </c>
      <c r="G740" s="245"/>
      <c r="H740" s="246" t="s">
        <v>21</v>
      </c>
      <c r="I740" s="248"/>
      <c r="J740" s="245"/>
      <c r="K740" s="245"/>
      <c r="L740" s="249"/>
      <c r="M740" s="250"/>
      <c r="N740" s="251"/>
      <c r="O740" s="251"/>
      <c r="P740" s="251"/>
      <c r="Q740" s="251"/>
      <c r="R740" s="251"/>
      <c r="S740" s="251"/>
      <c r="T740" s="252"/>
      <c r="AT740" s="253" t="s">
        <v>140</v>
      </c>
      <c r="AU740" s="253" t="s">
        <v>78</v>
      </c>
      <c r="AV740" s="12" t="s">
        <v>76</v>
      </c>
      <c r="AW740" s="12" t="s">
        <v>33</v>
      </c>
      <c r="AX740" s="12" t="s">
        <v>69</v>
      </c>
      <c r="AY740" s="253" t="s">
        <v>137</v>
      </c>
    </row>
    <row r="741" s="11" customFormat="1">
      <c r="B741" s="232"/>
      <c r="C741" s="233"/>
      <c r="D741" s="234" t="s">
        <v>140</v>
      </c>
      <c r="E741" s="235" t="s">
        <v>21</v>
      </c>
      <c r="F741" s="236" t="s">
        <v>241</v>
      </c>
      <c r="G741" s="233"/>
      <c r="H741" s="237">
        <v>12</v>
      </c>
      <c r="I741" s="238"/>
      <c r="J741" s="233"/>
      <c r="K741" s="233"/>
      <c r="L741" s="239"/>
      <c r="M741" s="240"/>
      <c r="N741" s="241"/>
      <c r="O741" s="241"/>
      <c r="P741" s="241"/>
      <c r="Q741" s="241"/>
      <c r="R741" s="241"/>
      <c r="S741" s="241"/>
      <c r="T741" s="242"/>
      <c r="AT741" s="243" t="s">
        <v>140</v>
      </c>
      <c r="AU741" s="243" t="s">
        <v>78</v>
      </c>
      <c r="AV741" s="11" t="s">
        <v>78</v>
      </c>
      <c r="AW741" s="11" t="s">
        <v>33</v>
      </c>
      <c r="AX741" s="11" t="s">
        <v>69</v>
      </c>
      <c r="AY741" s="243" t="s">
        <v>137</v>
      </c>
    </row>
    <row r="742" s="12" customFormat="1">
      <c r="B742" s="244"/>
      <c r="C742" s="245"/>
      <c r="D742" s="234" t="s">
        <v>140</v>
      </c>
      <c r="E742" s="246" t="s">
        <v>21</v>
      </c>
      <c r="F742" s="247" t="s">
        <v>697</v>
      </c>
      <c r="G742" s="245"/>
      <c r="H742" s="246" t="s">
        <v>21</v>
      </c>
      <c r="I742" s="248"/>
      <c r="J742" s="245"/>
      <c r="K742" s="245"/>
      <c r="L742" s="249"/>
      <c r="M742" s="250"/>
      <c r="N742" s="251"/>
      <c r="O742" s="251"/>
      <c r="P742" s="251"/>
      <c r="Q742" s="251"/>
      <c r="R742" s="251"/>
      <c r="S742" s="251"/>
      <c r="T742" s="252"/>
      <c r="AT742" s="253" t="s">
        <v>140</v>
      </c>
      <c r="AU742" s="253" t="s">
        <v>78</v>
      </c>
      <c r="AV742" s="12" t="s">
        <v>76</v>
      </c>
      <c r="AW742" s="12" t="s">
        <v>33</v>
      </c>
      <c r="AX742" s="12" t="s">
        <v>69</v>
      </c>
      <c r="AY742" s="253" t="s">
        <v>137</v>
      </c>
    </row>
    <row r="743" s="11" customFormat="1">
      <c r="B743" s="232"/>
      <c r="C743" s="233"/>
      <c r="D743" s="234" t="s">
        <v>140</v>
      </c>
      <c r="E743" s="235" t="s">
        <v>21</v>
      </c>
      <c r="F743" s="236" t="s">
        <v>241</v>
      </c>
      <c r="G743" s="233"/>
      <c r="H743" s="237">
        <v>12</v>
      </c>
      <c r="I743" s="238"/>
      <c r="J743" s="233"/>
      <c r="K743" s="233"/>
      <c r="L743" s="239"/>
      <c r="M743" s="240"/>
      <c r="N743" s="241"/>
      <c r="O743" s="241"/>
      <c r="P743" s="241"/>
      <c r="Q743" s="241"/>
      <c r="R743" s="241"/>
      <c r="S743" s="241"/>
      <c r="T743" s="242"/>
      <c r="AT743" s="243" t="s">
        <v>140</v>
      </c>
      <c r="AU743" s="243" t="s">
        <v>78</v>
      </c>
      <c r="AV743" s="11" t="s">
        <v>78</v>
      </c>
      <c r="AW743" s="11" t="s">
        <v>33</v>
      </c>
      <c r="AX743" s="11" t="s">
        <v>69</v>
      </c>
      <c r="AY743" s="243" t="s">
        <v>137</v>
      </c>
    </row>
    <row r="744" s="13" customFormat="1">
      <c r="B744" s="254"/>
      <c r="C744" s="255"/>
      <c r="D744" s="234" t="s">
        <v>140</v>
      </c>
      <c r="E744" s="256" t="s">
        <v>21</v>
      </c>
      <c r="F744" s="257" t="s">
        <v>151</v>
      </c>
      <c r="G744" s="255"/>
      <c r="H744" s="258">
        <v>24</v>
      </c>
      <c r="I744" s="259"/>
      <c r="J744" s="255"/>
      <c r="K744" s="255"/>
      <c r="L744" s="260"/>
      <c r="M744" s="261"/>
      <c r="N744" s="262"/>
      <c r="O744" s="262"/>
      <c r="P744" s="262"/>
      <c r="Q744" s="262"/>
      <c r="R744" s="262"/>
      <c r="S744" s="262"/>
      <c r="T744" s="263"/>
      <c r="AT744" s="264" t="s">
        <v>140</v>
      </c>
      <c r="AU744" s="264" t="s">
        <v>78</v>
      </c>
      <c r="AV744" s="13" t="s">
        <v>138</v>
      </c>
      <c r="AW744" s="13" t="s">
        <v>33</v>
      </c>
      <c r="AX744" s="13" t="s">
        <v>76</v>
      </c>
      <c r="AY744" s="264" t="s">
        <v>137</v>
      </c>
    </row>
    <row r="745" s="1" customFormat="1" ht="16.5" customHeight="1">
      <c r="B745" s="46"/>
      <c r="C745" s="281" t="s">
        <v>708</v>
      </c>
      <c r="D745" s="281" t="s">
        <v>368</v>
      </c>
      <c r="E745" s="282" t="s">
        <v>709</v>
      </c>
      <c r="F745" s="283" t="s">
        <v>710</v>
      </c>
      <c r="G745" s="284" t="s">
        <v>134</v>
      </c>
      <c r="H745" s="285">
        <v>22</v>
      </c>
      <c r="I745" s="286"/>
      <c r="J745" s="287">
        <f>ROUND(I745*H745,2)</f>
        <v>0</v>
      </c>
      <c r="K745" s="283" t="s">
        <v>135</v>
      </c>
      <c r="L745" s="72"/>
      <c r="M745" s="288" t="s">
        <v>21</v>
      </c>
      <c r="N745" s="289" t="s">
        <v>40</v>
      </c>
      <c r="O745" s="47"/>
      <c r="P745" s="229">
        <f>O745*H745</f>
        <v>0</v>
      </c>
      <c r="Q745" s="229">
        <v>0</v>
      </c>
      <c r="R745" s="229">
        <f>Q745*H745</f>
        <v>0</v>
      </c>
      <c r="S745" s="229">
        <v>0</v>
      </c>
      <c r="T745" s="230">
        <f>S745*H745</f>
        <v>0</v>
      </c>
      <c r="AR745" s="24" t="s">
        <v>462</v>
      </c>
      <c r="AT745" s="24" t="s">
        <v>368</v>
      </c>
      <c r="AU745" s="24" t="s">
        <v>78</v>
      </c>
      <c r="AY745" s="24" t="s">
        <v>137</v>
      </c>
      <c r="BE745" s="231">
        <f>IF(N745="základní",J745,0)</f>
        <v>0</v>
      </c>
      <c r="BF745" s="231">
        <f>IF(N745="snížená",J745,0)</f>
        <v>0</v>
      </c>
      <c r="BG745" s="231">
        <f>IF(N745="zákl. přenesená",J745,0)</f>
        <v>0</v>
      </c>
      <c r="BH745" s="231">
        <f>IF(N745="sníž. přenesená",J745,0)</f>
        <v>0</v>
      </c>
      <c r="BI745" s="231">
        <f>IF(N745="nulová",J745,0)</f>
        <v>0</v>
      </c>
      <c r="BJ745" s="24" t="s">
        <v>76</v>
      </c>
      <c r="BK745" s="231">
        <f>ROUND(I745*H745,2)</f>
        <v>0</v>
      </c>
      <c r="BL745" s="24" t="s">
        <v>462</v>
      </c>
      <c r="BM745" s="24" t="s">
        <v>711</v>
      </c>
    </row>
    <row r="746" s="12" customFormat="1">
      <c r="B746" s="244"/>
      <c r="C746" s="245"/>
      <c r="D746" s="234" t="s">
        <v>140</v>
      </c>
      <c r="E746" s="246" t="s">
        <v>21</v>
      </c>
      <c r="F746" s="247" t="s">
        <v>702</v>
      </c>
      <c r="G746" s="245"/>
      <c r="H746" s="246" t="s">
        <v>21</v>
      </c>
      <c r="I746" s="248"/>
      <c r="J746" s="245"/>
      <c r="K746" s="245"/>
      <c r="L746" s="249"/>
      <c r="M746" s="250"/>
      <c r="N746" s="251"/>
      <c r="O746" s="251"/>
      <c r="P746" s="251"/>
      <c r="Q746" s="251"/>
      <c r="R746" s="251"/>
      <c r="S746" s="251"/>
      <c r="T746" s="252"/>
      <c r="AT746" s="253" t="s">
        <v>140</v>
      </c>
      <c r="AU746" s="253" t="s">
        <v>78</v>
      </c>
      <c r="AV746" s="12" t="s">
        <v>76</v>
      </c>
      <c r="AW746" s="12" t="s">
        <v>33</v>
      </c>
      <c r="AX746" s="12" t="s">
        <v>69</v>
      </c>
      <c r="AY746" s="253" t="s">
        <v>137</v>
      </c>
    </row>
    <row r="747" s="11" customFormat="1">
      <c r="B747" s="232"/>
      <c r="C747" s="233"/>
      <c r="D747" s="234" t="s">
        <v>140</v>
      </c>
      <c r="E747" s="235" t="s">
        <v>21</v>
      </c>
      <c r="F747" s="236" t="s">
        <v>241</v>
      </c>
      <c r="G747" s="233"/>
      <c r="H747" s="237">
        <v>12</v>
      </c>
      <c r="I747" s="238"/>
      <c r="J747" s="233"/>
      <c r="K747" s="233"/>
      <c r="L747" s="239"/>
      <c r="M747" s="240"/>
      <c r="N747" s="241"/>
      <c r="O747" s="241"/>
      <c r="P747" s="241"/>
      <c r="Q747" s="241"/>
      <c r="R747" s="241"/>
      <c r="S747" s="241"/>
      <c r="T747" s="242"/>
      <c r="AT747" s="243" t="s">
        <v>140</v>
      </c>
      <c r="AU747" s="243" t="s">
        <v>78</v>
      </c>
      <c r="AV747" s="11" t="s">
        <v>78</v>
      </c>
      <c r="AW747" s="11" t="s">
        <v>33</v>
      </c>
      <c r="AX747" s="11" t="s">
        <v>69</v>
      </c>
      <c r="AY747" s="243" t="s">
        <v>137</v>
      </c>
    </row>
    <row r="748" s="12" customFormat="1">
      <c r="B748" s="244"/>
      <c r="C748" s="245"/>
      <c r="D748" s="234" t="s">
        <v>140</v>
      </c>
      <c r="E748" s="246" t="s">
        <v>21</v>
      </c>
      <c r="F748" s="247" t="s">
        <v>703</v>
      </c>
      <c r="G748" s="245"/>
      <c r="H748" s="246" t="s">
        <v>21</v>
      </c>
      <c r="I748" s="248"/>
      <c r="J748" s="245"/>
      <c r="K748" s="245"/>
      <c r="L748" s="249"/>
      <c r="M748" s="250"/>
      <c r="N748" s="251"/>
      <c r="O748" s="251"/>
      <c r="P748" s="251"/>
      <c r="Q748" s="251"/>
      <c r="R748" s="251"/>
      <c r="S748" s="251"/>
      <c r="T748" s="252"/>
      <c r="AT748" s="253" t="s">
        <v>140</v>
      </c>
      <c r="AU748" s="253" t="s">
        <v>78</v>
      </c>
      <c r="AV748" s="12" t="s">
        <v>76</v>
      </c>
      <c r="AW748" s="12" t="s">
        <v>33</v>
      </c>
      <c r="AX748" s="12" t="s">
        <v>69</v>
      </c>
      <c r="AY748" s="253" t="s">
        <v>137</v>
      </c>
    </row>
    <row r="749" s="11" customFormat="1">
      <c r="B749" s="232"/>
      <c r="C749" s="233"/>
      <c r="D749" s="234" t="s">
        <v>140</v>
      </c>
      <c r="E749" s="235" t="s">
        <v>21</v>
      </c>
      <c r="F749" s="236" t="s">
        <v>225</v>
      </c>
      <c r="G749" s="233"/>
      <c r="H749" s="237">
        <v>10</v>
      </c>
      <c r="I749" s="238"/>
      <c r="J749" s="233"/>
      <c r="K749" s="233"/>
      <c r="L749" s="239"/>
      <c r="M749" s="240"/>
      <c r="N749" s="241"/>
      <c r="O749" s="241"/>
      <c r="P749" s="241"/>
      <c r="Q749" s="241"/>
      <c r="R749" s="241"/>
      <c r="S749" s="241"/>
      <c r="T749" s="242"/>
      <c r="AT749" s="243" t="s">
        <v>140</v>
      </c>
      <c r="AU749" s="243" t="s">
        <v>78</v>
      </c>
      <c r="AV749" s="11" t="s">
        <v>78</v>
      </c>
      <c r="AW749" s="11" t="s">
        <v>33</v>
      </c>
      <c r="AX749" s="11" t="s">
        <v>69</v>
      </c>
      <c r="AY749" s="243" t="s">
        <v>137</v>
      </c>
    </row>
    <row r="750" s="13" customFormat="1">
      <c r="B750" s="254"/>
      <c r="C750" s="255"/>
      <c r="D750" s="234" t="s">
        <v>140</v>
      </c>
      <c r="E750" s="256" t="s">
        <v>21</v>
      </c>
      <c r="F750" s="257" t="s">
        <v>151</v>
      </c>
      <c r="G750" s="255"/>
      <c r="H750" s="258">
        <v>22</v>
      </c>
      <c r="I750" s="259"/>
      <c r="J750" s="255"/>
      <c r="K750" s="255"/>
      <c r="L750" s="260"/>
      <c r="M750" s="261"/>
      <c r="N750" s="262"/>
      <c r="O750" s="262"/>
      <c r="P750" s="262"/>
      <c r="Q750" s="262"/>
      <c r="R750" s="262"/>
      <c r="S750" s="262"/>
      <c r="T750" s="263"/>
      <c r="AT750" s="264" t="s">
        <v>140</v>
      </c>
      <c r="AU750" s="264" t="s">
        <v>78</v>
      </c>
      <c r="AV750" s="13" t="s">
        <v>138</v>
      </c>
      <c r="AW750" s="13" t="s">
        <v>33</v>
      </c>
      <c r="AX750" s="13" t="s">
        <v>76</v>
      </c>
      <c r="AY750" s="264" t="s">
        <v>137</v>
      </c>
    </row>
    <row r="751" s="14" customFormat="1" ht="29.88" customHeight="1">
      <c r="B751" s="265"/>
      <c r="C751" s="266"/>
      <c r="D751" s="267" t="s">
        <v>68</v>
      </c>
      <c r="E751" s="279" t="s">
        <v>91</v>
      </c>
      <c r="F751" s="279" t="s">
        <v>712</v>
      </c>
      <c r="G751" s="266"/>
      <c r="H751" s="266"/>
      <c r="I751" s="269"/>
      <c r="J751" s="280">
        <f>BK751</f>
        <v>0</v>
      </c>
      <c r="K751" s="266"/>
      <c r="L751" s="271"/>
      <c r="M751" s="272"/>
      <c r="N751" s="273"/>
      <c r="O751" s="273"/>
      <c r="P751" s="274">
        <f>SUM(P752:P827)</f>
        <v>0</v>
      </c>
      <c r="Q751" s="273"/>
      <c r="R751" s="274">
        <f>SUM(R752:R827)</f>
        <v>0</v>
      </c>
      <c r="S751" s="273"/>
      <c r="T751" s="275">
        <f>SUM(T752:T827)</f>
        <v>0</v>
      </c>
      <c r="AR751" s="276" t="s">
        <v>179</v>
      </c>
      <c r="AT751" s="277" t="s">
        <v>68</v>
      </c>
      <c r="AU751" s="277" t="s">
        <v>76</v>
      </c>
      <c r="AY751" s="276" t="s">
        <v>137</v>
      </c>
      <c r="BK751" s="278">
        <f>SUM(BK752:BK827)</f>
        <v>0</v>
      </c>
    </row>
    <row r="752" s="1" customFormat="1" ht="127.5" customHeight="1">
      <c r="B752" s="46"/>
      <c r="C752" s="281" t="s">
        <v>713</v>
      </c>
      <c r="D752" s="281" t="s">
        <v>368</v>
      </c>
      <c r="E752" s="282" t="s">
        <v>714</v>
      </c>
      <c r="F752" s="283" t="s">
        <v>715</v>
      </c>
      <c r="G752" s="284" t="s">
        <v>253</v>
      </c>
      <c r="H752" s="285">
        <v>24390.815999999999</v>
      </c>
      <c r="I752" s="286"/>
      <c r="J752" s="287">
        <f>ROUND(I752*H752,2)</f>
        <v>0</v>
      </c>
      <c r="K752" s="283" t="s">
        <v>135</v>
      </c>
      <c r="L752" s="72"/>
      <c r="M752" s="288" t="s">
        <v>21</v>
      </c>
      <c r="N752" s="289" t="s">
        <v>40</v>
      </c>
      <c r="O752" s="47"/>
      <c r="P752" s="229">
        <f>O752*H752</f>
        <v>0</v>
      </c>
      <c r="Q752" s="229">
        <v>0</v>
      </c>
      <c r="R752" s="229">
        <f>Q752*H752</f>
        <v>0</v>
      </c>
      <c r="S752" s="229">
        <v>0</v>
      </c>
      <c r="T752" s="230">
        <f>S752*H752</f>
        <v>0</v>
      </c>
      <c r="AR752" s="24" t="s">
        <v>138</v>
      </c>
      <c r="AT752" s="24" t="s">
        <v>368</v>
      </c>
      <c r="AU752" s="24" t="s">
        <v>78</v>
      </c>
      <c r="AY752" s="24" t="s">
        <v>137</v>
      </c>
      <c r="BE752" s="231">
        <f>IF(N752="základní",J752,0)</f>
        <v>0</v>
      </c>
      <c r="BF752" s="231">
        <f>IF(N752="snížená",J752,0)</f>
        <v>0</v>
      </c>
      <c r="BG752" s="231">
        <f>IF(N752="zákl. přenesená",J752,0)</f>
        <v>0</v>
      </c>
      <c r="BH752" s="231">
        <f>IF(N752="sníž. přenesená",J752,0)</f>
        <v>0</v>
      </c>
      <c r="BI752" s="231">
        <f>IF(N752="nulová",J752,0)</f>
        <v>0</v>
      </c>
      <c r="BJ752" s="24" t="s">
        <v>76</v>
      </c>
      <c r="BK752" s="231">
        <f>ROUND(I752*H752,2)</f>
        <v>0</v>
      </c>
      <c r="BL752" s="24" t="s">
        <v>138</v>
      </c>
      <c r="BM752" s="24" t="s">
        <v>716</v>
      </c>
    </row>
    <row r="753" s="12" customFormat="1">
      <c r="B753" s="244"/>
      <c r="C753" s="245"/>
      <c r="D753" s="234" t="s">
        <v>140</v>
      </c>
      <c r="E753" s="246" t="s">
        <v>21</v>
      </c>
      <c r="F753" s="247" t="s">
        <v>717</v>
      </c>
      <c r="G753" s="245"/>
      <c r="H753" s="246" t="s">
        <v>21</v>
      </c>
      <c r="I753" s="248"/>
      <c r="J753" s="245"/>
      <c r="K753" s="245"/>
      <c r="L753" s="249"/>
      <c r="M753" s="250"/>
      <c r="N753" s="251"/>
      <c r="O753" s="251"/>
      <c r="P753" s="251"/>
      <c r="Q753" s="251"/>
      <c r="R753" s="251"/>
      <c r="S753" s="251"/>
      <c r="T753" s="252"/>
      <c r="AT753" s="253" t="s">
        <v>140</v>
      </c>
      <c r="AU753" s="253" t="s">
        <v>78</v>
      </c>
      <c r="AV753" s="12" t="s">
        <v>76</v>
      </c>
      <c r="AW753" s="12" t="s">
        <v>33</v>
      </c>
      <c r="AX753" s="12" t="s">
        <v>69</v>
      </c>
      <c r="AY753" s="253" t="s">
        <v>137</v>
      </c>
    </row>
    <row r="754" s="11" customFormat="1">
      <c r="B754" s="232"/>
      <c r="C754" s="233"/>
      <c r="D754" s="234" t="s">
        <v>140</v>
      </c>
      <c r="E754" s="235" t="s">
        <v>21</v>
      </c>
      <c r="F754" s="236" t="s">
        <v>718</v>
      </c>
      <c r="G754" s="233"/>
      <c r="H754" s="237">
        <v>121.68000000000001</v>
      </c>
      <c r="I754" s="238"/>
      <c r="J754" s="233"/>
      <c r="K754" s="233"/>
      <c r="L754" s="239"/>
      <c r="M754" s="240"/>
      <c r="N754" s="241"/>
      <c r="O754" s="241"/>
      <c r="P754" s="241"/>
      <c r="Q754" s="241"/>
      <c r="R754" s="241"/>
      <c r="S754" s="241"/>
      <c r="T754" s="242"/>
      <c r="AT754" s="243" t="s">
        <v>140</v>
      </c>
      <c r="AU754" s="243" t="s">
        <v>78</v>
      </c>
      <c r="AV754" s="11" t="s">
        <v>78</v>
      </c>
      <c r="AW754" s="11" t="s">
        <v>33</v>
      </c>
      <c r="AX754" s="11" t="s">
        <v>69</v>
      </c>
      <c r="AY754" s="243" t="s">
        <v>137</v>
      </c>
    </row>
    <row r="755" s="12" customFormat="1">
      <c r="B755" s="244"/>
      <c r="C755" s="245"/>
      <c r="D755" s="234" t="s">
        <v>140</v>
      </c>
      <c r="E755" s="246" t="s">
        <v>21</v>
      </c>
      <c r="F755" s="247" t="s">
        <v>719</v>
      </c>
      <c r="G755" s="245"/>
      <c r="H755" s="246" t="s">
        <v>21</v>
      </c>
      <c r="I755" s="248"/>
      <c r="J755" s="245"/>
      <c r="K755" s="245"/>
      <c r="L755" s="249"/>
      <c r="M755" s="250"/>
      <c r="N755" s="251"/>
      <c r="O755" s="251"/>
      <c r="P755" s="251"/>
      <c r="Q755" s="251"/>
      <c r="R755" s="251"/>
      <c r="S755" s="251"/>
      <c r="T755" s="252"/>
      <c r="AT755" s="253" t="s">
        <v>140</v>
      </c>
      <c r="AU755" s="253" t="s">
        <v>78</v>
      </c>
      <c r="AV755" s="12" t="s">
        <v>76</v>
      </c>
      <c r="AW755" s="12" t="s">
        <v>33</v>
      </c>
      <c r="AX755" s="12" t="s">
        <v>69</v>
      </c>
      <c r="AY755" s="253" t="s">
        <v>137</v>
      </c>
    </row>
    <row r="756" s="11" customFormat="1">
      <c r="B756" s="232"/>
      <c r="C756" s="233"/>
      <c r="D756" s="234" t="s">
        <v>140</v>
      </c>
      <c r="E756" s="235" t="s">
        <v>21</v>
      </c>
      <c r="F756" s="236" t="s">
        <v>720</v>
      </c>
      <c r="G756" s="233"/>
      <c r="H756" s="237">
        <v>63.624000000000002</v>
      </c>
      <c r="I756" s="238"/>
      <c r="J756" s="233"/>
      <c r="K756" s="233"/>
      <c r="L756" s="239"/>
      <c r="M756" s="240"/>
      <c r="N756" s="241"/>
      <c r="O756" s="241"/>
      <c r="P756" s="241"/>
      <c r="Q756" s="241"/>
      <c r="R756" s="241"/>
      <c r="S756" s="241"/>
      <c r="T756" s="242"/>
      <c r="AT756" s="243" t="s">
        <v>140</v>
      </c>
      <c r="AU756" s="243" t="s">
        <v>78</v>
      </c>
      <c r="AV756" s="11" t="s">
        <v>78</v>
      </c>
      <c r="AW756" s="11" t="s">
        <v>33</v>
      </c>
      <c r="AX756" s="11" t="s">
        <v>69</v>
      </c>
      <c r="AY756" s="243" t="s">
        <v>137</v>
      </c>
    </row>
    <row r="757" s="12" customFormat="1">
      <c r="B757" s="244"/>
      <c r="C757" s="245"/>
      <c r="D757" s="234" t="s">
        <v>140</v>
      </c>
      <c r="E757" s="246" t="s">
        <v>21</v>
      </c>
      <c r="F757" s="247" t="s">
        <v>721</v>
      </c>
      <c r="G757" s="245"/>
      <c r="H757" s="246" t="s">
        <v>21</v>
      </c>
      <c r="I757" s="248"/>
      <c r="J757" s="245"/>
      <c r="K757" s="245"/>
      <c r="L757" s="249"/>
      <c r="M757" s="250"/>
      <c r="N757" s="251"/>
      <c r="O757" s="251"/>
      <c r="P757" s="251"/>
      <c r="Q757" s="251"/>
      <c r="R757" s="251"/>
      <c r="S757" s="251"/>
      <c r="T757" s="252"/>
      <c r="AT757" s="253" t="s">
        <v>140</v>
      </c>
      <c r="AU757" s="253" t="s">
        <v>78</v>
      </c>
      <c r="AV757" s="12" t="s">
        <v>76</v>
      </c>
      <c r="AW757" s="12" t="s">
        <v>33</v>
      </c>
      <c r="AX757" s="12" t="s">
        <v>69</v>
      </c>
      <c r="AY757" s="253" t="s">
        <v>137</v>
      </c>
    </row>
    <row r="758" s="11" customFormat="1">
      <c r="B758" s="232"/>
      <c r="C758" s="233"/>
      <c r="D758" s="234" t="s">
        <v>140</v>
      </c>
      <c r="E758" s="235" t="s">
        <v>21</v>
      </c>
      <c r="F758" s="236" t="s">
        <v>136</v>
      </c>
      <c r="G758" s="233"/>
      <c r="H758" s="237">
        <v>8</v>
      </c>
      <c r="I758" s="238"/>
      <c r="J758" s="233"/>
      <c r="K758" s="233"/>
      <c r="L758" s="239"/>
      <c r="M758" s="240"/>
      <c r="N758" s="241"/>
      <c r="O758" s="241"/>
      <c r="P758" s="241"/>
      <c r="Q758" s="241"/>
      <c r="R758" s="241"/>
      <c r="S758" s="241"/>
      <c r="T758" s="242"/>
      <c r="AT758" s="243" t="s">
        <v>140</v>
      </c>
      <c r="AU758" s="243" t="s">
        <v>78</v>
      </c>
      <c r="AV758" s="11" t="s">
        <v>78</v>
      </c>
      <c r="AW758" s="11" t="s">
        <v>33</v>
      </c>
      <c r="AX758" s="11" t="s">
        <v>69</v>
      </c>
      <c r="AY758" s="243" t="s">
        <v>137</v>
      </c>
    </row>
    <row r="759" s="12" customFormat="1">
      <c r="B759" s="244"/>
      <c r="C759" s="245"/>
      <c r="D759" s="234" t="s">
        <v>140</v>
      </c>
      <c r="E759" s="246" t="s">
        <v>21</v>
      </c>
      <c r="F759" s="247" t="s">
        <v>616</v>
      </c>
      <c r="G759" s="245"/>
      <c r="H759" s="246" t="s">
        <v>21</v>
      </c>
      <c r="I759" s="248"/>
      <c r="J759" s="245"/>
      <c r="K759" s="245"/>
      <c r="L759" s="249"/>
      <c r="M759" s="250"/>
      <c r="N759" s="251"/>
      <c r="O759" s="251"/>
      <c r="P759" s="251"/>
      <c r="Q759" s="251"/>
      <c r="R759" s="251"/>
      <c r="S759" s="251"/>
      <c r="T759" s="252"/>
      <c r="AT759" s="253" t="s">
        <v>140</v>
      </c>
      <c r="AU759" s="253" t="s">
        <v>78</v>
      </c>
      <c r="AV759" s="12" t="s">
        <v>76</v>
      </c>
      <c r="AW759" s="12" t="s">
        <v>33</v>
      </c>
      <c r="AX759" s="12" t="s">
        <v>69</v>
      </c>
      <c r="AY759" s="253" t="s">
        <v>137</v>
      </c>
    </row>
    <row r="760" s="11" customFormat="1">
      <c r="B760" s="232"/>
      <c r="C760" s="233"/>
      <c r="D760" s="234" t="s">
        <v>140</v>
      </c>
      <c r="E760" s="235" t="s">
        <v>21</v>
      </c>
      <c r="F760" s="236" t="s">
        <v>692</v>
      </c>
      <c r="G760" s="233"/>
      <c r="H760" s="237">
        <v>84</v>
      </c>
      <c r="I760" s="238"/>
      <c r="J760" s="233"/>
      <c r="K760" s="233"/>
      <c r="L760" s="239"/>
      <c r="M760" s="240"/>
      <c r="N760" s="241"/>
      <c r="O760" s="241"/>
      <c r="P760" s="241"/>
      <c r="Q760" s="241"/>
      <c r="R760" s="241"/>
      <c r="S760" s="241"/>
      <c r="T760" s="242"/>
      <c r="AT760" s="243" t="s">
        <v>140</v>
      </c>
      <c r="AU760" s="243" t="s">
        <v>78</v>
      </c>
      <c r="AV760" s="11" t="s">
        <v>78</v>
      </c>
      <c r="AW760" s="11" t="s">
        <v>33</v>
      </c>
      <c r="AX760" s="11" t="s">
        <v>69</v>
      </c>
      <c r="AY760" s="243" t="s">
        <v>137</v>
      </c>
    </row>
    <row r="761" s="12" customFormat="1">
      <c r="B761" s="244"/>
      <c r="C761" s="245"/>
      <c r="D761" s="234" t="s">
        <v>140</v>
      </c>
      <c r="E761" s="246" t="s">
        <v>21</v>
      </c>
      <c r="F761" s="247" t="s">
        <v>722</v>
      </c>
      <c r="G761" s="245"/>
      <c r="H761" s="246" t="s">
        <v>21</v>
      </c>
      <c r="I761" s="248"/>
      <c r="J761" s="245"/>
      <c r="K761" s="245"/>
      <c r="L761" s="249"/>
      <c r="M761" s="250"/>
      <c r="N761" s="251"/>
      <c r="O761" s="251"/>
      <c r="P761" s="251"/>
      <c r="Q761" s="251"/>
      <c r="R761" s="251"/>
      <c r="S761" s="251"/>
      <c r="T761" s="252"/>
      <c r="AT761" s="253" t="s">
        <v>140</v>
      </c>
      <c r="AU761" s="253" t="s">
        <v>78</v>
      </c>
      <c r="AV761" s="12" t="s">
        <v>76</v>
      </c>
      <c r="AW761" s="12" t="s">
        <v>33</v>
      </c>
      <c r="AX761" s="12" t="s">
        <v>69</v>
      </c>
      <c r="AY761" s="253" t="s">
        <v>137</v>
      </c>
    </row>
    <row r="762" s="11" customFormat="1">
      <c r="B762" s="232"/>
      <c r="C762" s="233"/>
      <c r="D762" s="234" t="s">
        <v>140</v>
      </c>
      <c r="E762" s="235" t="s">
        <v>21</v>
      </c>
      <c r="F762" s="236" t="s">
        <v>723</v>
      </c>
      <c r="G762" s="233"/>
      <c r="H762" s="237">
        <v>23965.894</v>
      </c>
      <c r="I762" s="238"/>
      <c r="J762" s="233"/>
      <c r="K762" s="233"/>
      <c r="L762" s="239"/>
      <c r="M762" s="240"/>
      <c r="N762" s="241"/>
      <c r="O762" s="241"/>
      <c r="P762" s="241"/>
      <c r="Q762" s="241"/>
      <c r="R762" s="241"/>
      <c r="S762" s="241"/>
      <c r="T762" s="242"/>
      <c r="AT762" s="243" t="s">
        <v>140</v>
      </c>
      <c r="AU762" s="243" t="s">
        <v>78</v>
      </c>
      <c r="AV762" s="11" t="s">
        <v>78</v>
      </c>
      <c r="AW762" s="11" t="s">
        <v>33</v>
      </c>
      <c r="AX762" s="11" t="s">
        <v>69</v>
      </c>
      <c r="AY762" s="243" t="s">
        <v>137</v>
      </c>
    </row>
    <row r="763" s="12" customFormat="1">
      <c r="B763" s="244"/>
      <c r="C763" s="245"/>
      <c r="D763" s="234" t="s">
        <v>140</v>
      </c>
      <c r="E763" s="246" t="s">
        <v>21</v>
      </c>
      <c r="F763" s="247" t="s">
        <v>724</v>
      </c>
      <c r="G763" s="245"/>
      <c r="H763" s="246" t="s">
        <v>21</v>
      </c>
      <c r="I763" s="248"/>
      <c r="J763" s="245"/>
      <c r="K763" s="245"/>
      <c r="L763" s="249"/>
      <c r="M763" s="250"/>
      <c r="N763" s="251"/>
      <c r="O763" s="251"/>
      <c r="P763" s="251"/>
      <c r="Q763" s="251"/>
      <c r="R763" s="251"/>
      <c r="S763" s="251"/>
      <c r="T763" s="252"/>
      <c r="AT763" s="253" t="s">
        <v>140</v>
      </c>
      <c r="AU763" s="253" t="s">
        <v>78</v>
      </c>
      <c r="AV763" s="12" t="s">
        <v>76</v>
      </c>
      <c r="AW763" s="12" t="s">
        <v>33</v>
      </c>
      <c r="AX763" s="12" t="s">
        <v>69</v>
      </c>
      <c r="AY763" s="253" t="s">
        <v>137</v>
      </c>
    </row>
    <row r="764" s="11" customFormat="1">
      <c r="B764" s="232"/>
      <c r="C764" s="233"/>
      <c r="D764" s="234" t="s">
        <v>140</v>
      </c>
      <c r="E764" s="235" t="s">
        <v>21</v>
      </c>
      <c r="F764" s="236" t="s">
        <v>725</v>
      </c>
      <c r="G764" s="233"/>
      <c r="H764" s="237">
        <v>136.65000000000001</v>
      </c>
      <c r="I764" s="238"/>
      <c r="J764" s="233"/>
      <c r="K764" s="233"/>
      <c r="L764" s="239"/>
      <c r="M764" s="240"/>
      <c r="N764" s="241"/>
      <c r="O764" s="241"/>
      <c r="P764" s="241"/>
      <c r="Q764" s="241"/>
      <c r="R764" s="241"/>
      <c r="S764" s="241"/>
      <c r="T764" s="242"/>
      <c r="AT764" s="243" t="s">
        <v>140</v>
      </c>
      <c r="AU764" s="243" t="s">
        <v>78</v>
      </c>
      <c r="AV764" s="11" t="s">
        <v>78</v>
      </c>
      <c r="AW764" s="11" t="s">
        <v>33</v>
      </c>
      <c r="AX764" s="11" t="s">
        <v>69</v>
      </c>
      <c r="AY764" s="243" t="s">
        <v>137</v>
      </c>
    </row>
    <row r="765" s="12" customFormat="1">
      <c r="B765" s="244"/>
      <c r="C765" s="245"/>
      <c r="D765" s="234" t="s">
        <v>140</v>
      </c>
      <c r="E765" s="246" t="s">
        <v>21</v>
      </c>
      <c r="F765" s="247" t="s">
        <v>726</v>
      </c>
      <c r="G765" s="245"/>
      <c r="H765" s="246" t="s">
        <v>21</v>
      </c>
      <c r="I765" s="248"/>
      <c r="J765" s="245"/>
      <c r="K765" s="245"/>
      <c r="L765" s="249"/>
      <c r="M765" s="250"/>
      <c r="N765" s="251"/>
      <c r="O765" s="251"/>
      <c r="P765" s="251"/>
      <c r="Q765" s="251"/>
      <c r="R765" s="251"/>
      <c r="S765" s="251"/>
      <c r="T765" s="252"/>
      <c r="AT765" s="253" t="s">
        <v>140</v>
      </c>
      <c r="AU765" s="253" t="s">
        <v>78</v>
      </c>
      <c r="AV765" s="12" t="s">
        <v>76</v>
      </c>
      <c r="AW765" s="12" t="s">
        <v>33</v>
      </c>
      <c r="AX765" s="12" t="s">
        <v>69</v>
      </c>
      <c r="AY765" s="253" t="s">
        <v>137</v>
      </c>
    </row>
    <row r="766" s="11" customFormat="1">
      <c r="B766" s="232"/>
      <c r="C766" s="233"/>
      <c r="D766" s="234" t="s">
        <v>140</v>
      </c>
      <c r="E766" s="235" t="s">
        <v>21</v>
      </c>
      <c r="F766" s="236" t="s">
        <v>727</v>
      </c>
      <c r="G766" s="233"/>
      <c r="H766" s="237">
        <v>10.968</v>
      </c>
      <c r="I766" s="238"/>
      <c r="J766" s="233"/>
      <c r="K766" s="233"/>
      <c r="L766" s="239"/>
      <c r="M766" s="240"/>
      <c r="N766" s="241"/>
      <c r="O766" s="241"/>
      <c r="P766" s="241"/>
      <c r="Q766" s="241"/>
      <c r="R766" s="241"/>
      <c r="S766" s="241"/>
      <c r="T766" s="242"/>
      <c r="AT766" s="243" t="s">
        <v>140</v>
      </c>
      <c r="AU766" s="243" t="s">
        <v>78</v>
      </c>
      <c r="AV766" s="11" t="s">
        <v>78</v>
      </c>
      <c r="AW766" s="11" t="s">
        <v>33</v>
      </c>
      <c r="AX766" s="11" t="s">
        <v>69</v>
      </c>
      <c r="AY766" s="243" t="s">
        <v>137</v>
      </c>
    </row>
    <row r="767" s="13" customFormat="1">
      <c r="B767" s="254"/>
      <c r="C767" s="255"/>
      <c r="D767" s="234" t="s">
        <v>140</v>
      </c>
      <c r="E767" s="256" t="s">
        <v>21</v>
      </c>
      <c r="F767" s="257" t="s">
        <v>151</v>
      </c>
      <c r="G767" s="255"/>
      <c r="H767" s="258">
        <v>24390.815999999999</v>
      </c>
      <c r="I767" s="259"/>
      <c r="J767" s="255"/>
      <c r="K767" s="255"/>
      <c r="L767" s="260"/>
      <c r="M767" s="261"/>
      <c r="N767" s="262"/>
      <c r="O767" s="262"/>
      <c r="P767" s="262"/>
      <c r="Q767" s="262"/>
      <c r="R767" s="262"/>
      <c r="S767" s="262"/>
      <c r="T767" s="263"/>
      <c r="AT767" s="264" t="s">
        <v>140</v>
      </c>
      <c r="AU767" s="264" t="s">
        <v>78</v>
      </c>
      <c r="AV767" s="13" t="s">
        <v>138</v>
      </c>
      <c r="AW767" s="13" t="s">
        <v>33</v>
      </c>
      <c r="AX767" s="13" t="s">
        <v>76</v>
      </c>
      <c r="AY767" s="264" t="s">
        <v>137</v>
      </c>
    </row>
    <row r="768" s="1" customFormat="1" ht="153" customHeight="1">
      <c r="B768" s="46"/>
      <c r="C768" s="281" t="s">
        <v>728</v>
      </c>
      <c r="D768" s="281" t="s">
        <v>368</v>
      </c>
      <c r="E768" s="282" t="s">
        <v>729</v>
      </c>
      <c r="F768" s="283" t="s">
        <v>730</v>
      </c>
      <c r="G768" s="284" t="s">
        <v>253</v>
      </c>
      <c r="H768" s="285">
        <v>15464.634</v>
      </c>
      <c r="I768" s="286"/>
      <c r="J768" s="287">
        <f>ROUND(I768*H768,2)</f>
        <v>0</v>
      </c>
      <c r="K768" s="283" t="s">
        <v>254</v>
      </c>
      <c r="L768" s="72"/>
      <c r="M768" s="288" t="s">
        <v>21</v>
      </c>
      <c r="N768" s="289" t="s">
        <v>40</v>
      </c>
      <c r="O768" s="47"/>
      <c r="P768" s="229">
        <f>O768*H768</f>
        <v>0</v>
      </c>
      <c r="Q768" s="229">
        <v>0</v>
      </c>
      <c r="R768" s="229">
        <f>Q768*H768</f>
        <v>0</v>
      </c>
      <c r="S768" s="229">
        <v>0</v>
      </c>
      <c r="T768" s="230">
        <f>S768*H768</f>
        <v>0</v>
      </c>
      <c r="AR768" s="24" t="s">
        <v>138</v>
      </c>
      <c r="AT768" s="24" t="s">
        <v>368</v>
      </c>
      <c r="AU768" s="24" t="s">
        <v>78</v>
      </c>
      <c r="AY768" s="24" t="s">
        <v>137</v>
      </c>
      <c r="BE768" s="231">
        <f>IF(N768="základní",J768,0)</f>
        <v>0</v>
      </c>
      <c r="BF768" s="231">
        <f>IF(N768="snížená",J768,0)</f>
        <v>0</v>
      </c>
      <c r="BG768" s="231">
        <f>IF(N768="zákl. přenesená",J768,0)</f>
        <v>0</v>
      </c>
      <c r="BH768" s="231">
        <f>IF(N768="sníž. přenesená",J768,0)</f>
        <v>0</v>
      </c>
      <c r="BI768" s="231">
        <f>IF(N768="nulová",J768,0)</f>
        <v>0</v>
      </c>
      <c r="BJ768" s="24" t="s">
        <v>76</v>
      </c>
      <c r="BK768" s="231">
        <f>ROUND(I768*H768,2)</f>
        <v>0</v>
      </c>
      <c r="BL768" s="24" t="s">
        <v>138</v>
      </c>
      <c r="BM768" s="24" t="s">
        <v>731</v>
      </c>
    </row>
    <row r="769" s="12" customFormat="1">
      <c r="B769" s="244"/>
      <c r="C769" s="245"/>
      <c r="D769" s="234" t="s">
        <v>140</v>
      </c>
      <c r="E769" s="246" t="s">
        <v>21</v>
      </c>
      <c r="F769" s="247" t="s">
        <v>732</v>
      </c>
      <c r="G769" s="245"/>
      <c r="H769" s="246" t="s">
        <v>21</v>
      </c>
      <c r="I769" s="248"/>
      <c r="J769" s="245"/>
      <c r="K769" s="245"/>
      <c r="L769" s="249"/>
      <c r="M769" s="250"/>
      <c r="N769" s="251"/>
      <c r="O769" s="251"/>
      <c r="P769" s="251"/>
      <c r="Q769" s="251"/>
      <c r="R769" s="251"/>
      <c r="S769" s="251"/>
      <c r="T769" s="252"/>
      <c r="AT769" s="253" t="s">
        <v>140</v>
      </c>
      <c r="AU769" s="253" t="s">
        <v>78</v>
      </c>
      <c r="AV769" s="12" t="s">
        <v>76</v>
      </c>
      <c r="AW769" s="12" t="s">
        <v>33</v>
      </c>
      <c r="AX769" s="12" t="s">
        <v>69</v>
      </c>
      <c r="AY769" s="253" t="s">
        <v>137</v>
      </c>
    </row>
    <row r="770" s="11" customFormat="1">
      <c r="B770" s="232"/>
      <c r="C770" s="233"/>
      <c r="D770" s="234" t="s">
        <v>140</v>
      </c>
      <c r="E770" s="235" t="s">
        <v>21</v>
      </c>
      <c r="F770" s="236" t="s">
        <v>733</v>
      </c>
      <c r="G770" s="233"/>
      <c r="H770" s="237">
        <v>127.354</v>
      </c>
      <c r="I770" s="238"/>
      <c r="J770" s="233"/>
      <c r="K770" s="233"/>
      <c r="L770" s="239"/>
      <c r="M770" s="240"/>
      <c r="N770" s="241"/>
      <c r="O770" s="241"/>
      <c r="P770" s="241"/>
      <c r="Q770" s="241"/>
      <c r="R770" s="241"/>
      <c r="S770" s="241"/>
      <c r="T770" s="242"/>
      <c r="AT770" s="243" t="s">
        <v>140</v>
      </c>
      <c r="AU770" s="243" t="s">
        <v>78</v>
      </c>
      <c r="AV770" s="11" t="s">
        <v>78</v>
      </c>
      <c r="AW770" s="11" t="s">
        <v>33</v>
      </c>
      <c r="AX770" s="11" t="s">
        <v>69</v>
      </c>
      <c r="AY770" s="243" t="s">
        <v>137</v>
      </c>
    </row>
    <row r="771" s="12" customFormat="1">
      <c r="B771" s="244"/>
      <c r="C771" s="245"/>
      <c r="D771" s="234" t="s">
        <v>140</v>
      </c>
      <c r="E771" s="246" t="s">
        <v>21</v>
      </c>
      <c r="F771" s="247" t="s">
        <v>734</v>
      </c>
      <c r="G771" s="245"/>
      <c r="H771" s="246" t="s">
        <v>21</v>
      </c>
      <c r="I771" s="248"/>
      <c r="J771" s="245"/>
      <c r="K771" s="245"/>
      <c r="L771" s="249"/>
      <c r="M771" s="250"/>
      <c r="N771" s="251"/>
      <c r="O771" s="251"/>
      <c r="P771" s="251"/>
      <c r="Q771" s="251"/>
      <c r="R771" s="251"/>
      <c r="S771" s="251"/>
      <c r="T771" s="252"/>
      <c r="AT771" s="253" t="s">
        <v>140</v>
      </c>
      <c r="AU771" s="253" t="s">
        <v>78</v>
      </c>
      <c r="AV771" s="12" t="s">
        <v>76</v>
      </c>
      <c r="AW771" s="12" t="s">
        <v>33</v>
      </c>
      <c r="AX771" s="12" t="s">
        <v>69</v>
      </c>
      <c r="AY771" s="253" t="s">
        <v>137</v>
      </c>
    </row>
    <row r="772" s="11" customFormat="1">
      <c r="B772" s="232"/>
      <c r="C772" s="233"/>
      <c r="D772" s="234" t="s">
        <v>140</v>
      </c>
      <c r="E772" s="235" t="s">
        <v>21</v>
      </c>
      <c r="F772" s="236" t="s">
        <v>735</v>
      </c>
      <c r="G772" s="233"/>
      <c r="H772" s="237">
        <v>15337.280000000001</v>
      </c>
      <c r="I772" s="238"/>
      <c r="J772" s="233"/>
      <c r="K772" s="233"/>
      <c r="L772" s="239"/>
      <c r="M772" s="240"/>
      <c r="N772" s="241"/>
      <c r="O772" s="241"/>
      <c r="P772" s="241"/>
      <c r="Q772" s="241"/>
      <c r="R772" s="241"/>
      <c r="S772" s="241"/>
      <c r="T772" s="242"/>
      <c r="AT772" s="243" t="s">
        <v>140</v>
      </c>
      <c r="AU772" s="243" t="s">
        <v>78</v>
      </c>
      <c r="AV772" s="11" t="s">
        <v>78</v>
      </c>
      <c r="AW772" s="11" t="s">
        <v>33</v>
      </c>
      <c r="AX772" s="11" t="s">
        <v>69</v>
      </c>
      <c r="AY772" s="243" t="s">
        <v>137</v>
      </c>
    </row>
    <row r="773" s="13" customFormat="1">
      <c r="B773" s="254"/>
      <c r="C773" s="255"/>
      <c r="D773" s="234" t="s">
        <v>140</v>
      </c>
      <c r="E773" s="256" t="s">
        <v>21</v>
      </c>
      <c r="F773" s="257" t="s">
        <v>151</v>
      </c>
      <c r="G773" s="255"/>
      <c r="H773" s="258">
        <v>15464.634</v>
      </c>
      <c r="I773" s="259"/>
      <c r="J773" s="255"/>
      <c r="K773" s="255"/>
      <c r="L773" s="260"/>
      <c r="M773" s="261"/>
      <c r="N773" s="262"/>
      <c r="O773" s="262"/>
      <c r="P773" s="262"/>
      <c r="Q773" s="262"/>
      <c r="R773" s="262"/>
      <c r="S773" s="262"/>
      <c r="T773" s="263"/>
      <c r="AT773" s="264" t="s">
        <v>140</v>
      </c>
      <c r="AU773" s="264" t="s">
        <v>78</v>
      </c>
      <c r="AV773" s="13" t="s">
        <v>138</v>
      </c>
      <c r="AW773" s="13" t="s">
        <v>33</v>
      </c>
      <c r="AX773" s="13" t="s">
        <v>76</v>
      </c>
      <c r="AY773" s="264" t="s">
        <v>137</v>
      </c>
    </row>
    <row r="774" s="1" customFormat="1" ht="127.5" customHeight="1">
      <c r="B774" s="46"/>
      <c r="C774" s="281" t="s">
        <v>736</v>
      </c>
      <c r="D774" s="281" t="s">
        <v>368</v>
      </c>
      <c r="E774" s="282" t="s">
        <v>737</v>
      </c>
      <c r="F774" s="283" t="s">
        <v>738</v>
      </c>
      <c r="G774" s="284" t="s">
        <v>253</v>
      </c>
      <c r="H774" s="285">
        <v>150</v>
      </c>
      <c r="I774" s="286"/>
      <c r="J774" s="287">
        <f>ROUND(I774*H774,2)</f>
        <v>0</v>
      </c>
      <c r="K774" s="283" t="s">
        <v>135</v>
      </c>
      <c r="L774" s="72"/>
      <c r="M774" s="288" t="s">
        <v>21</v>
      </c>
      <c r="N774" s="289" t="s">
        <v>40</v>
      </c>
      <c r="O774" s="47"/>
      <c r="P774" s="229">
        <f>O774*H774</f>
        <v>0</v>
      </c>
      <c r="Q774" s="229">
        <v>0</v>
      </c>
      <c r="R774" s="229">
        <f>Q774*H774</f>
        <v>0</v>
      </c>
      <c r="S774" s="229">
        <v>0</v>
      </c>
      <c r="T774" s="230">
        <f>S774*H774</f>
        <v>0</v>
      </c>
      <c r="AR774" s="24" t="s">
        <v>138</v>
      </c>
      <c r="AT774" s="24" t="s">
        <v>368</v>
      </c>
      <c r="AU774" s="24" t="s">
        <v>78</v>
      </c>
      <c r="AY774" s="24" t="s">
        <v>137</v>
      </c>
      <c r="BE774" s="231">
        <f>IF(N774="základní",J774,0)</f>
        <v>0</v>
      </c>
      <c r="BF774" s="231">
        <f>IF(N774="snížená",J774,0)</f>
        <v>0</v>
      </c>
      <c r="BG774" s="231">
        <f>IF(N774="zákl. přenesená",J774,0)</f>
        <v>0</v>
      </c>
      <c r="BH774" s="231">
        <f>IF(N774="sníž. přenesená",J774,0)</f>
        <v>0</v>
      </c>
      <c r="BI774" s="231">
        <f>IF(N774="nulová",J774,0)</f>
        <v>0</v>
      </c>
      <c r="BJ774" s="24" t="s">
        <v>76</v>
      </c>
      <c r="BK774" s="231">
        <f>ROUND(I774*H774,2)</f>
        <v>0</v>
      </c>
      <c r="BL774" s="24" t="s">
        <v>138</v>
      </c>
      <c r="BM774" s="24" t="s">
        <v>739</v>
      </c>
    </row>
    <row r="775" s="12" customFormat="1">
      <c r="B775" s="244"/>
      <c r="C775" s="245"/>
      <c r="D775" s="234" t="s">
        <v>140</v>
      </c>
      <c r="E775" s="246" t="s">
        <v>21</v>
      </c>
      <c r="F775" s="247" t="s">
        <v>740</v>
      </c>
      <c r="G775" s="245"/>
      <c r="H775" s="246" t="s">
        <v>21</v>
      </c>
      <c r="I775" s="248"/>
      <c r="J775" s="245"/>
      <c r="K775" s="245"/>
      <c r="L775" s="249"/>
      <c r="M775" s="250"/>
      <c r="N775" s="251"/>
      <c r="O775" s="251"/>
      <c r="P775" s="251"/>
      <c r="Q775" s="251"/>
      <c r="R775" s="251"/>
      <c r="S775" s="251"/>
      <c r="T775" s="252"/>
      <c r="AT775" s="253" t="s">
        <v>140</v>
      </c>
      <c r="AU775" s="253" t="s">
        <v>78</v>
      </c>
      <c r="AV775" s="12" t="s">
        <v>76</v>
      </c>
      <c r="AW775" s="12" t="s">
        <v>33</v>
      </c>
      <c r="AX775" s="12" t="s">
        <v>69</v>
      </c>
      <c r="AY775" s="253" t="s">
        <v>137</v>
      </c>
    </row>
    <row r="776" s="11" customFormat="1">
      <c r="B776" s="232"/>
      <c r="C776" s="233"/>
      <c r="D776" s="234" t="s">
        <v>140</v>
      </c>
      <c r="E776" s="235" t="s">
        <v>21</v>
      </c>
      <c r="F776" s="236" t="s">
        <v>741</v>
      </c>
      <c r="G776" s="233"/>
      <c r="H776" s="237">
        <v>150</v>
      </c>
      <c r="I776" s="238"/>
      <c r="J776" s="233"/>
      <c r="K776" s="233"/>
      <c r="L776" s="239"/>
      <c r="M776" s="240"/>
      <c r="N776" s="241"/>
      <c r="O776" s="241"/>
      <c r="P776" s="241"/>
      <c r="Q776" s="241"/>
      <c r="R776" s="241"/>
      <c r="S776" s="241"/>
      <c r="T776" s="242"/>
      <c r="AT776" s="243" t="s">
        <v>140</v>
      </c>
      <c r="AU776" s="243" t="s">
        <v>78</v>
      </c>
      <c r="AV776" s="11" t="s">
        <v>78</v>
      </c>
      <c r="AW776" s="11" t="s">
        <v>33</v>
      </c>
      <c r="AX776" s="11" t="s">
        <v>69</v>
      </c>
      <c r="AY776" s="243" t="s">
        <v>137</v>
      </c>
    </row>
    <row r="777" s="13" customFormat="1">
      <c r="B777" s="254"/>
      <c r="C777" s="255"/>
      <c r="D777" s="234" t="s">
        <v>140</v>
      </c>
      <c r="E777" s="256" t="s">
        <v>21</v>
      </c>
      <c r="F777" s="257" t="s">
        <v>151</v>
      </c>
      <c r="G777" s="255"/>
      <c r="H777" s="258">
        <v>150</v>
      </c>
      <c r="I777" s="259"/>
      <c r="J777" s="255"/>
      <c r="K777" s="255"/>
      <c r="L777" s="260"/>
      <c r="M777" s="261"/>
      <c r="N777" s="262"/>
      <c r="O777" s="262"/>
      <c r="P777" s="262"/>
      <c r="Q777" s="262"/>
      <c r="R777" s="262"/>
      <c r="S777" s="262"/>
      <c r="T777" s="263"/>
      <c r="AT777" s="264" t="s">
        <v>140</v>
      </c>
      <c r="AU777" s="264" t="s">
        <v>78</v>
      </c>
      <c r="AV777" s="13" t="s">
        <v>138</v>
      </c>
      <c r="AW777" s="13" t="s">
        <v>33</v>
      </c>
      <c r="AX777" s="13" t="s">
        <v>76</v>
      </c>
      <c r="AY777" s="264" t="s">
        <v>137</v>
      </c>
    </row>
    <row r="778" s="1" customFormat="1" ht="127.5" customHeight="1">
      <c r="B778" s="46"/>
      <c r="C778" s="281" t="s">
        <v>742</v>
      </c>
      <c r="D778" s="281" t="s">
        <v>368</v>
      </c>
      <c r="E778" s="282" t="s">
        <v>743</v>
      </c>
      <c r="F778" s="283" t="s">
        <v>744</v>
      </c>
      <c r="G778" s="284" t="s">
        <v>253</v>
      </c>
      <c r="H778" s="285">
        <v>466.15100000000001</v>
      </c>
      <c r="I778" s="286"/>
      <c r="J778" s="287">
        <f>ROUND(I778*H778,2)</f>
        <v>0</v>
      </c>
      <c r="K778" s="283" t="s">
        <v>135</v>
      </c>
      <c r="L778" s="72"/>
      <c r="M778" s="288" t="s">
        <v>21</v>
      </c>
      <c r="N778" s="289" t="s">
        <v>40</v>
      </c>
      <c r="O778" s="47"/>
      <c r="P778" s="229">
        <f>O778*H778</f>
        <v>0</v>
      </c>
      <c r="Q778" s="229">
        <v>0</v>
      </c>
      <c r="R778" s="229">
        <f>Q778*H778</f>
        <v>0</v>
      </c>
      <c r="S778" s="229">
        <v>0</v>
      </c>
      <c r="T778" s="230">
        <f>S778*H778</f>
        <v>0</v>
      </c>
      <c r="AR778" s="24" t="s">
        <v>138</v>
      </c>
      <c r="AT778" s="24" t="s">
        <v>368</v>
      </c>
      <c r="AU778" s="24" t="s">
        <v>78</v>
      </c>
      <c r="AY778" s="24" t="s">
        <v>137</v>
      </c>
      <c r="BE778" s="231">
        <f>IF(N778="základní",J778,0)</f>
        <v>0</v>
      </c>
      <c r="BF778" s="231">
        <f>IF(N778="snížená",J778,0)</f>
        <v>0</v>
      </c>
      <c r="BG778" s="231">
        <f>IF(N778="zákl. přenesená",J778,0)</f>
        <v>0</v>
      </c>
      <c r="BH778" s="231">
        <f>IF(N778="sníž. přenesená",J778,0)</f>
        <v>0</v>
      </c>
      <c r="BI778" s="231">
        <f>IF(N778="nulová",J778,0)</f>
        <v>0</v>
      </c>
      <c r="BJ778" s="24" t="s">
        <v>76</v>
      </c>
      <c r="BK778" s="231">
        <f>ROUND(I778*H778,2)</f>
        <v>0</v>
      </c>
      <c r="BL778" s="24" t="s">
        <v>138</v>
      </c>
      <c r="BM778" s="24" t="s">
        <v>745</v>
      </c>
    </row>
    <row r="779" s="12" customFormat="1">
      <c r="B779" s="244"/>
      <c r="C779" s="245"/>
      <c r="D779" s="234" t="s">
        <v>140</v>
      </c>
      <c r="E779" s="246" t="s">
        <v>21</v>
      </c>
      <c r="F779" s="247" t="s">
        <v>746</v>
      </c>
      <c r="G779" s="245"/>
      <c r="H779" s="246" t="s">
        <v>21</v>
      </c>
      <c r="I779" s="248"/>
      <c r="J779" s="245"/>
      <c r="K779" s="245"/>
      <c r="L779" s="249"/>
      <c r="M779" s="250"/>
      <c r="N779" s="251"/>
      <c r="O779" s="251"/>
      <c r="P779" s="251"/>
      <c r="Q779" s="251"/>
      <c r="R779" s="251"/>
      <c r="S779" s="251"/>
      <c r="T779" s="252"/>
      <c r="AT779" s="253" t="s">
        <v>140</v>
      </c>
      <c r="AU779" s="253" t="s">
        <v>78</v>
      </c>
      <c r="AV779" s="12" t="s">
        <v>76</v>
      </c>
      <c r="AW779" s="12" t="s">
        <v>33</v>
      </c>
      <c r="AX779" s="12" t="s">
        <v>69</v>
      </c>
      <c r="AY779" s="253" t="s">
        <v>137</v>
      </c>
    </row>
    <row r="780" s="11" customFormat="1">
      <c r="B780" s="232"/>
      <c r="C780" s="233"/>
      <c r="D780" s="234" t="s">
        <v>140</v>
      </c>
      <c r="E780" s="235" t="s">
        <v>21</v>
      </c>
      <c r="F780" s="236" t="s">
        <v>747</v>
      </c>
      <c r="G780" s="233"/>
      <c r="H780" s="237">
        <v>1.7509999999999999</v>
      </c>
      <c r="I780" s="238"/>
      <c r="J780" s="233"/>
      <c r="K780" s="233"/>
      <c r="L780" s="239"/>
      <c r="M780" s="240"/>
      <c r="N780" s="241"/>
      <c r="O780" s="241"/>
      <c r="P780" s="241"/>
      <c r="Q780" s="241"/>
      <c r="R780" s="241"/>
      <c r="S780" s="241"/>
      <c r="T780" s="242"/>
      <c r="AT780" s="243" t="s">
        <v>140</v>
      </c>
      <c r="AU780" s="243" t="s">
        <v>78</v>
      </c>
      <c r="AV780" s="11" t="s">
        <v>78</v>
      </c>
      <c r="AW780" s="11" t="s">
        <v>33</v>
      </c>
      <c r="AX780" s="11" t="s">
        <v>69</v>
      </c>
      <c r="AY780" s="243" t="s">
        <v>137</v>
      </c>
    </row>
    <row r="781" s="12" customFormat="1">
      <c r="B781" s="244"/>
      <c r="C781" s="245"/>
      <c r="D781" s="234" t="s">
        <v>140</v>
      </c>
      <c r="E781" s="246" t="s">
        <v>21</v>
      </c>
      <c r="F781" s="247" t="s">
        <v>748</v>
      </c>
      <c r="G781" s="245"/>
      <c r="H781" s="246" t="s">
        <v>21</v>
      </c>
      <c r="I781" s="248"/>
      <c r="J781" s="245"/>
      <c r="K781" s="245"/>
      <c r="L781" s="249"/>
      <c r="M781" s="250"/>
      <c r="N781" s="251"/>
      <c r="O781" s="251"/>
      <c r="P781" s="251"/>
      <c r="Q781" s="251"/>
      <c r="R781" s="251"/>
      <c r="S781" s="251"/>
      <c r="T781" s="252"/>
      <c r="AT781" s="253" t="s">
        <v>140</v>
      </c>
      <c r="AU781" s="253" t="s">
        <v>78</v>
      </c>
      <c r="AV781" s="12" t="s">
        <v>76</v>
      </c>
      <c r="AW781" s="12" t="s">
        <v>33</v>
      </c>
      <c r="AX781" s="12" t="s">
        <v>69</v>
      </c>
      <c r="AY781" s="253" t="s">
        <v>137</v>
      </c>
    </row>
    <row r="782" s="11" customFormat="1">
      <c r="B782" s="232"/>
      <c r="C782" s="233"/>
      <c r="D782" s="234" t="s">
        <v>140</v>
      </c>
      <c r="E782" s="235" t="s">
        <v>21</v>
      </c>
      <c r="F782" s="236" t="s">
        <v>749</v>
      </c>
      <c r="G782" s="233"/>
      <c r="H782" s="237">
        <v>464.39999999999998</v>
      </c>
      <c r="I782" s="238"/>
      <c r="J782" s="233"/>
      <c r="K782" s="233"/>
      <c r="L782" s="239"/>
      <c r="M782" s="240"/>
      <c r="N782" s="241"/>
      <c r="O782" s="241"/>
      <c r="P782" s="241"/>
      <c r="Q782" s="241"/>
      <c r="R782" s="241"/>
      <c r="S782" s="241"/>
      <c r="T782" s="242"/>
      <c r="AT782" s="243" t="s">
        <v>140</v>
      </c>
      <c r="AU782" s="243" t="s">
        <v>78</v>
      </c>
      <c r="AV782" s="11" t="s">
        <v>78</v>
      </c>
      <c r="AW782" s="11" t="s">
        <v>33</v>
      </c>
      <c r="AX782" s="11" t="s">
        <v>69</v>
      </c>
      <c r="AY782" s="243" t="s">
        <v>137</v>
      </c>
    </row>
    <row r="783" s="13" customFormat="1">
      <c r="B783" s="254"/>
      <c r="C783" s="255"/>
      <c r="D783" s="234" t="s">
        <v>140</v>
      </c>
      <c r="E783" s="256" t="s">
        <v>21</v>
      </c>
      <c r="F783" s="257" t="s">
        <v>151</v>
      </c>
      <c r="G783" s="255"/>
      <c r="H783" s="258">
        <v>466.15100000000001</v>
      </c>
      <c r="I783" s="259"/>
      <c r="J783" s="255"/>
      <c r="K783" s="255"/>
      <c r="L783" s="260"/>
      <c r="M783" s="261"/>
      <c r="N783" s="262"/>
      <c r="O783" s="262"/>
      <c r="P783" s="262"/>
      <c r="Q783" s="262"/>
      <c r="R783" s="262"/>
      <c r="S783" s="262"/>
      <c r="T783" s="263"/>
      <c r="AT783" s="264" t="s">
        <v>140</v>
      </c>
      <c r="AU783" s="264" t="s">
        <v>78</v>
      </c>
      <c r="AV783" s="13" t="s">
        <v>138</v>
      </c>
      <c r="AW783" s="13" t="s">
        <v>33</v>
      </c>
      <c r="AX783" s="13" t="s">
        <v>76</v>
      </c>
      <c r="AY783" s="264" t="s">
        <v>137</v>
      </c>
    </row>
    <row r="784" s="1" customFormat="1" ht="127.5" customHeight="1">
      <c r="B784" s="46"/>
      <c r="C784" s="281" t="s">
        <v>750</v>
      </c>
      <c r="D784" s="281" t="s">
        <v>368</v>
      </c>
      <c r="E784" s="282" t="s">
        <v>751</v>
      </c>
      <c r="F784" s="283" t="s">
        <v>752</v>
      </c>
      <c r="G784" s="284" t="s">
        <v>253</v>
      </c>
      <c r="H784" s="285">
        <v>208.904</v>
      </c>
      <c r="I784" s="286"/>
      <c r="J784" s="287">
        <f>ROUND(I784*H784,2)</f>
        <v>0</v>
      </c>
      <c r="K784" s="283" t="s">
        <v>135</v>
      </c>
      <c r="L784" s="72"/>
      <c r="M784" s="288" t="s">
        <v>21</v>
      </c>
      <c r="N784" s="289" t="s">
        <v>40</v>
      </c>
      <c r="O784" s="47"/>
      <c r="P784" s="229">
        <f>O784*H784</f>
        <v>0</v>
      </c>
      <c r="Q784" s="229">
        <v>0</v>
      </c>
      <c r="R784" s="229">
        <f>Q784*H784</f>
        <v>0</v>
      </c>
      <c r="S784" s="229">
        <v>0</v>
      </c>
      <c r="T784" s="230">
        <f>S784*H784</f>
        <v>0</v>
      </c>
      <c r="AR784" s="24" t="s">
        <v>138</v>
      </c>
      <c r="AT784" s="24" t="s">
        <v>368</v>
      </c>
      <c r="AU784" s="24" t="s">
        <v>78</v>
      </c>
      <c r="AY784" s="24" t="s">
        <v>137</v>
      </c>
      <c r="BE784" s="231">
        <f>IF(N784="základní",J784,0)</f>
        <v>0</v>
      </c>
      <c r="BF784" s="231">
        <f>IF(N784="snížená",J784,0)</f>
        <v>0</v>
      </c>
      <c r="BG784" s="231">
        <f>IF(N784="zákl. přenesená",J784,0)</f>
        <v>0</v>
      </c>
      <c r="BH784" s="231">
        <f>IF(N784="sníž. přenesená",J784,0)</f>
        <v>0</v>
      </c>
      <c r="BI784" s="231">
        <f>IF(N784="nulová",J784,0)</f>
        <v>0</v>
      </c>
      <c r="BJ784" s="24" t="s">
        <v>76</v>
      </c>
      <c r="BK784" s="231">
        <f>ROUND(I784*H784,2)</f>
        <v>0</v>
      </c>
      <c r="BL784" s="24" t="s">
        <v>138</v>
      </c>
      <c r="BM784" s="24" t="s">
        <v>753</v>
      </c>
    </row>
    <row r="785" s="12" customFormat="1">
      <c r="B785" s="244"/>
      <c r="C785" s="245"/>
      <c r="D785" s="234" t="s">
        <v>140</v>
      </c>
      <c r="E785" s="246" t="s">
        <v>21</v>
      </c>
      <c r="F785" s="247" t="s">
        <v>754</v>
      </c>
      <c r="G785" s="245"/>
      <c r="H785" s="246" t="s">
        <v>21</v>
      </c>
      <c r="I785" s="248"/>
      <c r="J785" s="245"/>
      <c r="K785" s="245"/>
      <c r="L785" s="249"/>
      <c r="M785" s="250"/>
      <c r="N785" s="251"/>
      <c r="O785" s="251"/>
      <c r="P785" s="251"/>
      <c r="Q785" s="251"/>
      <c r="R785" s="251"/>
      <c r="S785" s="251"/>
      <c r="T785" s="252"/>
      <c r="AT785" s="253" t="s">
        <v>140</v>
      </c>
      <c r="AU785" s="253" t="s">
        <v>78</v>
      </c>
      <c r="AV785" s="12" t="s">
        <v>76</v>
      </c>
      <c r="AW785" s="12" t="s">
        <v>33</v>
      </c>
      <c r="AX785" s="12" t="s">
        <v>69</v>
      </c>
      <c r="AY785" s="253" t="s">
        <v>137</v>
      </c>
    </row>
    <row r="786" s="11" customFormat="1">
      <c r="B786" s="232"/>
      <c r="C786" s="233"/>
      <c r="D786" s="234" t="s">
        <v>140</v>
      </c>
      <c r="E786" s="235" t="s">
        <v>21</v>
      </c>
      <c r="F786" s="236" t="s">
        <v>755</v>
      </c>
      <c r="G786" s="233"/>
      <c r="H786" s="237">
        <v>191.25</v>
      </c>
      <c r="I786" s="238"/>
      <c r="J786" s="233"/>
      <c r="K786" s="233"/>
      <c r="L786" s="239"/>
      <c r="M786" s="240"/>
      <c r="N786" s="241"/>
      <c r="O786" s="241"/>
      <c r="P786" s="241"/>
      <c r="Q786" s="241"/>
      <c r="R786" s="241"/>
      <c r="S786" s="241"/>
      <c r="T786" s="242"/>
      <c r="AT786" s="243" t="s">
        <v>140</v>
      </c>
      <c r="AU786" s="243" t="s">
        <v>78</v>
      </c>
      <c r="AV786" s="11" t="s">
        <v>78</v>
      </c>
      <c r="AW786" s="11" t="s">
        <v>33</v>
      </c>
      <c r="AX786" s="11" t="s">
        <v>69</v>
      </c>
      <c r="AY786" s="243" t="s">
        <v>137</v>
      </c>
    </row>
    <row r="787" s="12" customFormat="1">
      <c r="B787" s="244"/>
      <c r="C787" s="245"/>
      <c r="D787" s="234" t="s">
        <v>140</v>
      </c>
      <c r="E787" s="246" t="s">
        <v>21</v>
      </c>
      <c r="F787" s="247" t="s">
        <v>756</v>
      </c>
      <c r="G787" s="245"/>
      <c r="H787" s="246" t="s">
        <v>21</v>
      </c>
      <c r="I787" s="248"/>
      <c r="J787" s="245"/>
      <c r="K787" s="245"/>
      <c r="L787" s="249"/>
      <c r="M787" s="250"/>
      <c r="N787" s="251"/>
      <c r="O787" s="251"/>
      <c r="P787" s="251"/>
      <c r="Q787" s="251"/>
      <c r="R787" s="251"/>
      <c r="S787" s="251"/>
      <c r="T787" s="252"/>
      <c r="AT787" s="253" t="s">
        <v>140</v>
      </c>
      <c r="AU787" s="253" t="s">
        <v>78</v>
      </c>
      <c r="AV787" s="12" t="s">
        <v>76</v>
      </c>
      <c r="AW787" s="12" t="s">
        <v>33</v>
      </c>
      <c r="AX787" s="12" t="s">
        <v>69</v>
      </c>
      <c r="AY787" s="253" t="s">
        <v>137</v>
      </c>
    </row>
    <row r="788" s="11" customFormat="1">
      <c r="B788" s="232"/>
      <c r="C788" s="233"/>
      <c r="D788" s="234" t="s">
        <v>140</v>
      </c>
      <c r="E788" s="235" t="s">
        <v>21</v>
      </c>
      <c r="F788" s="236" t="s">
        <v>757</v>
      </c>
      <c r="G788" s="233"/>
      <c r="H788" s="237">
        <v>17.654</v>
      </c>
      <c r="I788" s="238"/>
      <c r="J788" s="233"/>
      <c r="K788" s="233"/>
      <c r="L788" s="239"/>
      <c r="M788" s="240"/>
      <c r="N788" s="241"/>
      <c r="O788" s="241"/>
      <c r="P788" s="241"/>
      <c r="Q788" s="241"/>
      <c r="R788" s="241"/>
      <c r="S788" s="241"/>
      <c r="T788" s="242"/>
      <c r="AT788" s="243" t="s">
        <v>140</v>
      </c>
      <c r="AU788" s="243" t="s">
        <v>78</v>
      </c>
      <c r="AV788" s="11" t="s">
        <v>78</v>
      </c>
      <c r="AW788" s="11" t="s">
        <v>33</v>
      </c>
      <c r="AX788" s="11" t="s">
        <v>69</v>
      </c>
      <c r="AY788" s="243" t="s">
        <v>137</v>
      </c>
    </row>
    <row r="789" s="13" customFormat="1">
      <c r="B789" s="254"/>
      <c r="C789" s="255"/>
      <c r="D789" s="234" t="s">
        <v>140</v>
      </c>
      <c r="E789" s="256" t="s">
        <v>21</v>
      </c>
      <c r="F789" s="257" t="s">
        <v>151</v>
      </c>
      <c r="G789" s="255"/>
      <c r="H789" s="258">
        <v>208.904</v>
      </c>
      <c r="I789" s="259"/>
      <c r="J789" s="255"/>
      <c r="K789" s="255"/>
      <c r="L789" s="260"/>
      <c r="M789" s="261"/>
      <c r="N789" s="262"/>
      <c r="O789" s="262"/>
      <c r="P789" s="262"/>
      <c r="Q789" s="262"/>
      <c r="R789" s="262"/>
      <c r="S789" s="262"/>
      <c r="T789" s="263"/>
      <c r="AT789" s="264" t="s">
        <v>140</v>
      </c>
      <c r="AU789" s="264" t="s">
        <v>78</v>
      </c>
      <c r="AV789" s="13" t="s">
        <v>138</v>
      </c>
      <c r="AW789" s="13" t="s">
        <v>33</v>
      </c>
      <c r="AX789" s="13" t="s">
        <v>76</v>
      </c>
      <c r="AY789" s="264" t="s">
        <v>137</v>
      </c>
    </row>
    <row r="790" s="1" customFormat="1" ht="127.5" customHeight="1">
      <c r="B790" s="46"/>
      <c r="C790" s="281" t="s">
        <v>758</v>
      </c>
      <c r="D790" s="281" t="s">
        <v>368</v>
      </c>
      <c r="E790" s="282" t="s">
        <v>759</v>
      </c>
      <c r="F790" s="283" t="s">
        <v>760</v>
      </c>
      <c r="G790" s="284" t="s">
        <v>253</v>
      </c>
      <c r="H790" s="285">
        <v>157.243</v>
      </c>
      <c r="I790" s="286"/>
      <c r="J790" s="287">
        <f>ROUND(I790*H790,2)</f>
        <v>0</v>
      </c>
      <c r="K790" s="283" t="s">
        <v>135</v>
      </c>
      <c r="L790" s="72"/>
      <c r="M790" s="288" t="s">
        <v>21</v>
      </c>
      <c r="N790" s="289" t="s">
        <v>40</v>
      </c>
      <c r="O790" s="47"/>
      <c r="P790" s="229">
        <f>O790*H790</f>
        <v>0</v>
      </c>
      <c r="Q790" s="229">
        <v>0</v>
      </c>
      <c r="R790" s="229">
        <f>Q790*H790</f>
        <v>0</v>
      </c>
      <c r="S790" s="229">
        <v>0</v>
      </c>
      <c r="T790" s="230">
        <f>S790*H790</f>
        <v>0</v>
      </c>
      <c r="AR790" s="24" t="s">
        <v>138</v>
      </c>
      <c r="AT790" s="24" t="s">
        <v>368</v>
      </c>
      <c r="AU790" s="24" t="s">
        <v>78</v>
      </c>
      <c r="AY790" s="24" t="s">
        <v>137</v>
      </c>
      <c r="BE790" s="231">
        <f>IF(N790="základní",J790,0)</f>
        <v>0</v>
      </c>
      <c r="BF790" s="231">
        <f>IF(N790="snížená",J790,0)</f>
        <v>0</v>
      </c>
      <c r="BG790" s="231">
        <f>IF(N790="zákl. přenesená",J790,0)</f>
        <v>0</v>
      </c>
      <c r="BH790" s="231">
        <f>IF(N790="sníž. přenesená",J790,0)</f>
        <v>0</v>
      </c>
      <c r="BI790" s="231">
        <f>IF(N790="nulová",J790,0)</f>
        <v>0</v>
      </c>
      <c r="BJ790" s="24" t="s">
        <v>76</v>
      </c>
      <c r="BK790" s="231">
        <f>ROUND(I790*H790,2)</f>
        <v>0</v>
      </c>
      <c r="BL790" s="24" t="s">
        <v>138</v>
      </c>
      <c r="BM790" s="24" t="s">
        <v>761</v>
      </c>
    </row>
    <row r="791" s="12" customFormat="1">
      <c r="B791" s="244"/>
      <c r="C791" s="245"/>
      <c r="D791" s="234" t="s">
        <v>140</v>
      </c>
      <c r="E791" s="246" t="s">
        <v>21</v>
      </c>
      <c r="F791" s="247" t="s">
        <v>762</v>
      </c>
      <c r="G791" s="245"/>
      <c r="H791" s="246" t="s">
        <v>21</v>
      </c>
      <c r="I791" s="248"/>
      <c r="J791" s="245"/>
      <c r="K791" s="245"/>
      <c r="L791" s="249"/>
      <c r="M791" s="250"/>
      <c r="N791" s="251"/>
      <c r="O791" s="251"/>
      <c r="P791" s="251"/>
      <c r="Q791" s="251"/>
      <c r="R791" s="251"/>
      <c r="S791" s="251"/>
      <c r="T791" s="252"/>
      <c r="AT791" s="253" t="s">
        <v>140</v>
      </c>
      <c r="AU791" s="253" t="s">
        <v>78</v>
      </c>
      <c r="AV791" s="12" t="s">
        <v>76</v>
      </c>
      <c r="AW791" s="12" t="s">
        <v>33</v>
      </c>
      <c r="AX791" s="12" t="s">
        <v>69</v>
      </c>
      <c r="AY791" s="253" t="s">
        <v>137</v>
      </c>
    </row>
    <row r="792" s="11" customFormat="1">
      <c r="B792" s="232"/>
      <c r="C792" s="233"/>
      <c r="D792" s="234" t="s">
        <v>140</v>
      </c>
      <c r="E792" s="235" t="s">
        <v>21</v>
      </c>
      <c r="F792" s="236" t="s">
        <v>763</v>
      </c>
      <c r="G792" s="233"/>
      <c r="H792" s="237">
        <v>157.243</v>
      </c>
      <c r="I792" s="238"/>
      <c r="J792" s="233"/>
      <c r="K792" s="233"/>
      <c r="L792" s="239"/>
      <c r="M792" s="240"/>
      <c r="N792" s="241"/>
      <c r="O792" s="241"/>
      <c r="P792" s="241"/>
      <c r="Q792" s="241"/>
      <c r="R792" s="241"/>
      <c r="S792" s="241"/>
      <c r="T792" s="242"/>
      <c r="AT792" s="243" t="s">
        <v>140</v>
      </c>
      <c r="AU792" s="243" t="s">
        <v>78</v>
      </c>
      <c r="AV792" s="11" t="s">
        <v>78</v>
      </c>
      <c r="AW792" s="11" t="s">
        <v>33</v>
      </c>
      <c r="AX792" s="11" t="s">
        <v>69</v>
      </c>
      <c r="AY792" s="243" t="s">
        <v>137</v>
      </c>
    </row>
    <row r="793" s="13" customFormat="1">
      <c r="B793" s="254"/>
      <c r="C793" s="255"/>
      <c r="D793" s="234" t="s">
        <v>140</v>
      </c>
      <c r="E793" s="256" t="s">
        <v>21</v>
      </c>
      <c r="F793" s="257" t="s">
        <v>151</v>
      </c>
      <c r="G793" s="255"/>
      <c r="H793" s="258">
        <v>157.243</v>
      </c>
      <c r="I793" s="259"/>
      <c r="J793" s="255"/>
      <c r="K793" s="255"/>
      <c r="L793" s="260"/>
      <c r="M793" s="261"/>
      <c r="N793" s="262"/>
      <c r="O793" s="262"/>
      <c r="P793" s="262"/>
      <c r="Q793" s="262"/>
      <c r="R793" s="262"/>
      <c r="S793" s="262"/>
      <c r="T793" s="263"/>
      <c r="AT793" s="264" t="s">
        <v>140</v>
      </c>
      <c r="AU793" s="264" t="s">
        <v>78</v>
      </c>
      <c r="AV793" s="13" t="s">
        <v>138</v>
      </c>
      <c r="AW793" s="13" t="s">
        <v>33</v>
      </c>
      <c r="AX793" s="13" t="s">
        <v>76</v>
      </c>
      <c r="AY793" s="264" t="s">
        <v>137</v>
      </c>
    </row>
    <row r="794" s="1" customFormat="1" ht="153" customHeight="1">
      <c r="B794" s="46"/>
      <c r="C794" s="281" t="s">
        <v>764</v>
      </c>
      <c r="D794" s="281" t="s">
        <v>368</v>
      </c>
      <c r="E794" s="282" t="s">
        <v>765</v>
      </c>
      <c r="F794" s="283" t="s">
        <v>766</v>
      </c>
      <c r="G794" s="284" t="s">
        <v>253</v>
      </c>
      <c r="H794" s="285">
        <v>11.815</v>
      </c>
      <c r="I794" s="286"/>
      <c r="J794" s="287">
        <f>ROUND(I794*H794,2)</f>
        <v>0</v>
      </c>
      <c r="K794" s="283" t="s">
        <v>254</v>
      </c>
      <c r="L794" s="72"/>
      <c r="M794" s="288" t="s">
        <v>21</v>
      </c>
      <c r="N794" s="289" t="s">
        <v>40</v>
      </c>
      <c r="O794" s="47"/>
      <c r="P794" s="229">
        <f>O794*H794</f>
        <v>0</v>
      </c>
      <c r="Q794" s="229">
        <v>0</v>
      </c>
      <c r="R794" s="229">
        <f>Q794*H794</f>
        <v>0</v>
      </c>
      <c r="S794" s="229">
        <v>0</v>
      </c>
      <c r="T794" s="230">
        <f>S794*H794</f>
        <v>0</v>
      </c>
      <c r="AR794" s="24" t="s">
        <v>138</v>
      </c>
      <c r="AT794" s="24" t="s">
        <v>368</v>
      </c>
      <c r="AU794" s="24" t="s">
        <v>78</v>
      </c>
      <c r="AY794" s="24" t="s">
        <v>137</v>
      </c>
      <c r="BE794" s="231">
        <f>IF(N794="základní",J794,0)</f>
        <v>0</v>
      </c>
      <c r="BF794" s="231">
        <f>IF(N794="snížená",J794,0)</f>
        <v>0</v>
      </c>
      <c r="BG794" s="231">
        <f>IF(N794="zákl. přenesená",J794,0)</f>
        <v>0</v>
      </c>
      <c r="BH794" s="231">
        <f>IF(N794="sníž. přenesená",J794,0)</f>
        <v>0</v>
      </c>
      <c r="BI794" s="231">
        <f>IF(N794="nulová",J794,0)</f>
        <v>0</v>
      </c>
      <c r="BJ794" s="24" t="s">
        <v>76</v>
      </c>
      <c r="BK794" s="231">
        <f>ROUND(I794*H794,2)</f>
        <v>0</v>
      </c>
      <c r="BL794" s="24" t="s">
        <v>138</v>
      </c>
      <c r="BM794" s="24" t="s">
        <v>767</v>
      </c>
    </row>
    <row r="795" s="12" customFormat="1">
      <c r="B795" s="244"/>
      <c r="C795" s="245"/>
      <c r="D795" s="234" t="s">
        <v>140</v>
      </c>
      <c r="E795" s="246" t="s">
        <v>21</v>
      </c>
      <c r="F795" s="247" t="s">
        <v>768</v>
      </c>
      <c r="G795" s="245"/>
      <c r="H795" s="246" t="s">
        <v>21</v>
      </c>
      <c r="I795" s="248"/>
      <c r="J795" s="245"/>
      <c r="K795" s="245"/>
      <c r="L795" s="249"/>
      <c r="M795" s="250"/>
      <c r="N795" s="251"/>
      <c r="O795" s="251"/>
      <c r="P795" s="251"/>
      <c r="Q795" s="251"/>
      <c r="R795" s="251"/>
      <c r="S795" s="251"/>
      <c r="T795" s="252"/>
      <c r="AT795" s="253" t="s">
        <v>140</v>
      </c>
      <c r="AU795" s="253" t="s">
        <v>78</v>
      </c>
      <c r="AV795" s="12" t="s">
        <v>76</v>
      </c>
      <c r="AW795" s="12" t="s">
        <v>33</v>
      </c>
      <c r="AX795" s="12" t="s">
        <v>69</v>
      </c>
      <c r="AY795" s="253" t="s">
        <v>137</v>
      </c>
    </row>
    <row r="796" s="11" customFormat="1">
      <c r="B796" s="232"/>
      <c r="C796" s="233"/>
      <c r="D796" s="234" t="s">
        <v>140</v>
      </c>
      <c r="E796" s="235" t="s">
        <v>21</v>
      </c>
      <c r="F796" s="236" t="s">
        <v>769</v>
      </c>
      <c r="G796" s="233"/>
      <c r="H796" s="237">
        <v>11.815</v>
      </c>
      <c r="I796" s="238"/>
      <c r="J796" s="233"/>
      <c r="K796" s="233"/>
      <c r="L796" s="239"/>
      <c r="M796" s="240"/>
      <c r="N796" s="241"/>
      <c r="O796" s="241"/>
      <c r="P796" s="241"/>
      <c r="Q796" s="241"/>
      <c r="R796" s="241"/>
      <c r="S796" s="241"/>
      <c r="T796" s="242"/>
      <c r="AT796" s="243" t="s">
        <v>140</v>
      </c>
      <c r="AU796" s="243" t="s">
        <v>78</v>
      </c>
      <c r="AV796" s="11" t="s">
        <v>78</v>
      </c>
      <c r="AW796" s="11" t="s">
        <v>33</v>
      </c>
      <c r="AX796" s="11" t="s">
        <v>69</v>
      </c>
      <c r="AY796" s="243" t="s">
        <v>137</v>
      </c>
    </row>
    <row r="797" s="13" customFormat="1">
      <c r="B797" s="254"/>
      <c r="C797" s="255"/>
      <c r="D797" s="234" t="s">
        <v>140</v>
      </c>
      <c r="E797" s="256" t="s">
        <v>21</v>
      </c>
      <c r="F797" s="257" t="s">
        <v>151</v>
      </c>
      <c r="G797" s="255"/>
      <c r="H797" s="258">
        <v>11.815</v>
      </c>
      <c r="I797" s="259"/>
      <c r="J797" s="255"/>
      <c r="K797" s="255"/>
      <c r="L797" s="260"/>
      <c r="M797" s="261"/>
      <c r="N797" s="262"/>
      <c r="O797" s="262"/>
      <c r="P797" s="262"/>
      <c r="Q797" s="262"/>
      <c r="R797" s="262"/>
      <c r="S797" s="262"/>
      <c r="T797" s="263"/>
      <c r="AT797" s="264" t="s">
        <v>140</v>
      </c>
      <c r="AU797" s="264" t="s">
        <v>78</v>
      </c>
      <c r="AV797" s="13" t="s">
        <v>138</v>
      </c>
      <c r="AW797" s="13" t="s">
        <v>33</v>
      </c>
      <c r="AX797" s="13" t="s">
        <v>76</v>
      </c>
      <c r="AY797" s="264" t="s">
        <v>137</v>
      </c>
    </row>
    <row r="798" s="1" customFormat="1" ht="63.75" customHeight="1">
      <c r="B798" s="46"/>
      <c r="C798" s="281" t="s">
        <v>770</v>
      </c>
      <c r="D798" s="281" t="s">
        <v>368</v>
      </c>
      <c r="E798" s="282" t="s">
        <v>771</v>
      </c>
      <c r="F798" s="283" t="s">
        <v>772</v>
      </c>
      <c r="G798" s="284" t="s">
        <v>253</v>
      </c>
      <c r="H798" s="285">
        <v>472.44600000000003</v>
      </c>
      <c r="I798" s="286"/>
      <c r="J798" s="287">
        <f>ROUND(I798*H798,2)</f>
        <v>0</v>
      </c>
      <c r="K798" s="283" t="s">
        <v>135</v>
      </c>
      <c r="L798" s="72"/>
      <c r="M798" s="288" t="s">
        <v>21</v>
      </c>
      <c r="N798" s="289" t="s">
        <v>40</v>
      </c>
      <c r="O798" s="47"/>
      <c r="P798" s="229">
        <f>O798*H798</f>
        <v>0</v>
      </c>
      <c r="Q798" s="229">
        <v>0</v>
      </c>
      <c r="R798" s="229">
        <f>Q798*H798</f>
        <v>0</v>
      </c>
      <c r="S798" s="229">
        <v>0</v>
      </c>
      <c r="T798" s="230">
        <f>S798*H798</f>
        <v>0</v>
      </c>
      <c r="AR798" s="24" t="s">
        <v>138</v>
      </c>
      <c r="AT798" s="24" t="s">
        <v>368</v>
      </c>
      <c r="AU798" s="24" t="s">
        <v>78</v>
      </c>
      <c r="AY798" s="24" t="s">
        <v>137</v>
      </c>
      <c r="BE798" s="231">
        <f>IF(N798="základní",J798,0)</f>
        <v>0</v>
      </c>
      <c r="BF798" s="231">
        <f>IF(N798="snížená",J798,0)</f>
        <v>0</v>
      </c>
      <c r="BG798" s="231">
        <f>IF(N798="zákl. přenesená",J798,0)</f>
        <v>0</v>
      </c>
      <c r="BH798" s="231">
        <f>IF(N798="sníž. přenesená",J798,0)</f>
        <v>0</v>
      </c>
      <c r="BI798" s="231">
        <f>IF(N798="nulová",J798,0)</f>
        <v>0</v>
      </c>
      <c r="BJ798" s="24" t="s">
        <v>76</v>
      </c>
      <c r="BK798" s="231">
        <f>ROUND(I798*H798,2)</f>
        <v>0</v>
      </c>
      <c r="BL798" s="24" t="s">
        <v>138</v>
      </c>
      <c r="BM798" s="24" t="s">
        <v>773</v>
      </c>
    </row>
    <row r="799" s="12" customFormat="1">
      <c r="B799" s="244"/>
      <c r="C799" s="245"/>
      <c r="D799" s="234" t="s">
        <v>140</v>
      </c>
      <c r="E799" s="246" t="s">
        <v>21</v>
      </c>
      <c r="F799" s="247" t="s">
        <v>774</v>
      </c>
      <c r="G799" s="245"/>
      <c r="H799" s="246" t="s">
        <v>21</v>
      </c>
      <c r="I799" s="248"/>
      <c r="J799" s="245"/>
      <c r="K799" s="245"/>
      <c r="L799" s="249"/>
      <c r="M799" s="250"/>
      <c r="N799" s="251"/>
      <c r="O799" s="251"/>
      <c r="P799" s="251"/>
      <c r="Q799" s="251"/>
      <c r="R799" s="251"/>
      <c r="S799" s="251"/>
      <c r="T799" s="252"/>
      <c r="AT799" s="253" t="s">
        <v>140</v>
      </c>
      <c r="AU799" s="253" t="s">
        <v>78</v>
      </c>
      <c r="AV799" s="12" t="s">
        <v>76</v>
      </c>
      <c r="AW799" s="12" t="s">
        <v>33</v>
      </c>
      <c r="AX799" s="12" t="s">
        <v>69</v>
      </c>
      <c r="AY799" s="253" t="s">
        <v>137</v>
      </c>
    </row>
    <row r="800" s="11" customFormat="1">
      <c r="B800" s="232"/>
      <c r="C800" s="233"/>
      <c r="D800" s="234" t="s">
        <v>140</v>
      </c>
      <c r="E800" s="235" t="s">
        <v>21</v>
      </c>
      <c r="F800" s="236" t="s">
        <v>775</v>
      </c>
      <c r="G800" s="233"/>
      <c r="H800" s="237">
        <v>472.44600000000003</v>
      </c>
      <c r="I800" s="238"/>
      <c r="J800" s="233"/>
      <c r="K800" s="233"/>
      <c r="L800" s="239"/>
      <c r="M800" s="240"/>
      <c r="N800" s="241"/>
      <c r="O800" s="241"/>
      <c r="P800" s="241"/>
      <c r="Q800" s="241"/>
      <c r="R800" s="241"/>
      <c r="S800" s="241"/>
      <c r="T800" s="242"/>
      <c r="AT800" s="243" t="s">
        <v>140</v>
      </c>
      <c r="AU800" s="243" t="s">
        <v>78</v>
      </c>
      <c r="AV800" s="11" t="s">
        <v>78</v>
      </c>
      <c r="AW800" s="11" t="s">
        <v>33</v>
      </c>
      <c r="AX800" s="11" t="s">
        <v>69</v>
      </c>
      <c r="AY800" s="243" t="s">
        <v>137</v>
      </c>
    </row>
    <row r="801" s="13" customFormat="1">
      <c r="B801" s="254"/>
      <c r="C801" s="255"/>
      <c r="D801" s="234" t="s">
        <v>140</v>
      </c>
      <c r="E801" s="256" t="s">
        <v>21</v>
      </c>
      <c r="F801" s="257" t="s">
        <v>151</v>
      </c>
      <c r="G801" s="255"/>
      <c r="H801" s="258">
        <v>472.44600000000003</v>
      </c>
      <c r="I801" s="259"/>
      <c r="J801" s="255"/>
      <c r="K801" s="255"/>
      <c r="L801" s="260"/>
      <c r="M801" s="261"/>
      <c r="N801" s="262"/>
      <c r="O801" s="262"/>
      <c r="P801" s="262"/>
      <c r="Q801" s="262"/>
      <c r="R801" s="262"/>
      <c r="S801" s="262"/>
      <c r="T801" s="263"/>
      <c r="AT801" s="264" t="s">
        <v>140</v>
      </c>
      <c r="AU801" s="264" t="s">
        <v>78</v>
      </c>
      <c r="AV801" s="13" t="s">
        <v>138</v>
      </c>
      <c r="AW801" s="13" t="s">
        <v>33</v>
      </c>
      <c r="AX801" s="13" t="s">
        <v>76</v>
      </c>
      <c r="AY801" s="264" t="s">
        <v>137</v>
      </c>
    </row>
    <row r="802" s="1" customFormat="1" ht="63.75" customHeight="1">
      <c r="B802" s="46"/>
      <c r="C802" s="281" t="s">
        <v>776</v>
      </c>
      <c r="D802" s="281" t="s">
        <v>368</v>
      </c>
      <c r="E802" s="282" t="s">
        <v>777</v>
      </c>
      <c r="F802" s="283" t="s">
        <v>778</v>
      </c>
      <c r="G802" s="284" t="s">
        <v>253</v>
      </c>
      <c r="H802" s="285">
        <v>464.39999999999998</v>
      </c>
      <c r="I802" s="286"/>
      <c r="J802" s="287">
        <f>ROUND(I802*H802,2)</f>
        <v>0</v>
      </c>
      <c r="K802" s="283" t="s">
        <v>254</v>
      </c>
      <c r="L802" s="72"/>
      <c r="M802" s="288" t="s">
        <v>21</v>
      </c>
      <c r="N802" s="289" t="s">
        <v>40</v>
      </c>
      <c r="O802" s="47"/>
      <c r="P802" s="229">
        <f>O802*H802</f>
        <v>0</v>
      </c>
      <c r="Q802" s="229">
        <v>0</v>
      </c>
      <c r="R802" s="229">
        <f>Q802*H802</f>
        <v>0</v>
      </c>
      <c r="S802" s="229">
        <v>0</v>
      </c>
      <c r="T802" s="230">
        <f>S802*H802</f>
        <v>0</v>
      </c>
      <c r="AR802" s="24" t="s">
        <v>138</v>
      </c>
      <c r="AT802" s="24" t="s">
        <v>368</v>
      </c>
      <c r="AU802" s="24" t="s">
        <v>78</v>
      </c>
      <c r="AY802" s="24" t="s">
        <v>137</v>
      </c>
      <c r="BE802" s="231">
        <f>IF(N802="základní",J802,0)</f>
        <v>0</v>
      </c>
      <c r="BF802" s="231">
        <f>IF(N802="snížená",J802,0)</f>
        <v>0</v>
      </c>
      <c r="BG802" s="231">
        <f>IF(N802="zákl. přenesená",J802,0)</f>
        <v>0</v>
      </c>
      <c r="BH802" s="231">
        <f>IF(N802="sníž. přenesená",J802,0)</f>
        <v>0</v>
      </c>
      <c r="BI802" s="231">
        <f>IF(N802="nulová",J802,0)</f>
        <v>0</v>
      </c>
      <c r="BJ802" s="24" t="s">
        <v>76</v>
      </c>
      <c r="BK802" s="231">
        <f>ROUND(I802*H802,2)</f>
        <v>0</v>
      </c>
      <c r="BL802" s="24" t="s">
        <v>138</v>
      </c>
      <c r="BM802" s="24" t="s">
        <v>779</v>
      </c>
    </row>
    <row r="803" s="12" customFormat="1">
      <c r="B803" s="244"/>
      <c r="C803" s="245"/>
      <c r="D803" s="234" t="s">
        <v>140</v>
      </c>
      <c r="E803" s="246" t="s">
        <v>21</v>
      </c>
      <c r="F803" s="247" t="s">
        <v>748</v>
      </c>
      <c r="G803" s="245"/>
      <c r="H803" s="246" t="s">
        <v>21</v>
      </c>
      <c r="I803" s="248"/>
      <c r="J803" s="245"/>
      <c r="K803" s="245"/>
      <c r="L803" s="249"/>
      <c r="M803" s="250"/>
      <c r="N803" s="251"/>
      <c r="O803" s="251"/>
      <c r="P803" s="251"/>
      <c r="Q803" s="251"/>
      <c r="R803" s="251"/>
      <c r="S803" s="251"/>
      <c r="T803" s="252"/>
      <c r="AT803" s="253" t="s">
        <v>140</v>
      </c>
      <c r="AU803" s="253" t="s">
        <v>78</v>
      </c>
      <c r="AV803" s="12" t="s">
        <v>76</v>
      </c>
      <c r="AW803" s="12" t="s">
        <v>33</v>
      </c>
      <c r="AX803" s="12" t="s">
        <v>69</v>
      </c>
      <c r="AY803" s="253" t="s">
        <v>137</v>
      </c>
    </row>
    <row r="804" s="11" customFormat="1">
      <c r="B804" s="232"/>
      <c r="C804" s="233"/>
      <c r="D804" s="234" t="s">
        <v>140</v>
      </c>
      <c r="E804" s="235" t="s">
        <v>21</v>
      </c>
      <c r="F804" s="236" t="s">
        <v>749</v>
      </c>
      <c r="G804" s="233"/>
      <c r="H804" s="237">
        <v>464.39999999999998</v>
      </c>
      <c r="I804" s="238"/>
      <c r="J804" s="233"/>
      <c r="K804" s="233"/>
      <c r="L804" s="239"/>
      <c r="M804" s="240"/>
      <c r="N804" s="241"/>
      <c r="O804" s="241"/>
      <c r="P804" s="241"/>
      <c r="Q804" s="241"/>
      <c r="R804" s="241"/>
      <c r="S804" s="241"/>
      <c r="T804" s="242"/>
      <c r="AT804" s="243" t="s">
        <v>140</v>
      </c>
      <c r="AU804" s="243" t="s">
        <v>78</v>
      </c>
      <c r="AV804" s="11" t="s">
        <v>78</v>
      </c>
      <c r="AW804" s="11" t="s">
        <v>33</v>
      </c>
      <c r="AX804" s="11" t="s">
        <v>69</v>
      </c>
      <c r="AY804" s="243" t="s">
        <v>137</v>
      </c>
    </row>
    <row r="805" s="13" customFormat="1">
      <c r="B805" s="254"/>
      <c r="C805" s="255"/>
      <c r="D805" s="234" t="s">
        <v>140</v>
      </c>
      <c r="E805" s="256" t="s">
        <v>21</v>
      </c>
      <c r="F805" s="257" t="s">
        <v>151</v>
      </c>
      <c r="G805" s="255"/>
      <c r="H805" s="258">
        <v>464.39999999999998</v>
      </c>
      <c r="I805" s="259"/>
      <c r="J805" s="255"/>
      <c r="K805" s="255"/>
      <c r="L805" s="260"/>
      <c r="M805" s="261"/>
      <c r="N805" s="262"/>
      <c r="O805" s="262"/>
      <c r="P805" s="262"/>
      <c r="Q805" s="262"/>
      <c r="R805" s="262"/>
      <c r="S805" s="262"/>
      <c r="T805" s="263"/>
      <c r="AT805" s="264" t="s">
        <v>140</v>
      </c>
      <c r="AU805" s="264" t="s">
        <v>78</v>
      </c>
      <c r="AV805" s="13" t="s">
        <v>138</v>
      </c>
      <c r="AW805" s="13" t="s">
        <v>33</v>
      </c>
      <c r="AX805" s="13" t="s">
        <v>76</v>
      </c>
      <c r="AY805" s="264" t="s">
        <v>137</v>
      </c>
    </row>
    <row r="806" s="1" customFormat="1" ht="38.25" customHeight="1">
      <c r="B806" s="46"/>
      <c r="C806" s="281" t="s">
        <v>780</v>
      </c>
      <c r="D806" s="281" t="s">
        <v>368</v>
      </c>
      <c r="E806" s="282" t="s">
        <v>781</v>
      </c>
      <c r="F806" s="283" t="s">
        <v>782</v>
      </c>
      <c r="G806" s="284" t="s">
        <v>253</v>
      </c>
      <c r="H806" s="285">
        <v>23965.894</v>
      </c>
      <c r="I806" s="286"/>
      <c r="J806" s="287">
        <f>ROUND(I806*H806,2)</f>
        <v>0</v>
      </c>
      <c r="K806" s="283" t="s">
        <v>254</v>
      </c>
      <c r="L806" s="72"/>
      <c r="M806" s="288" t="s">
        <v>21</v>
      </c>
      <c r="N806" s="289" t="s">
        <v>40</v>
      </c>
      <c r="O806" s="47"/>
      <c r="P806" s="229">
        <f>O806*H806</f>
        <v>0</v>
      </c>
      <c r="Q806" s="229">
        <v>0</v>
      </c>
      <c r="R806" s="229">
        <f>Q806*H806</f>
        <v>0</v>
      </c>
      <c r="S806" s="229">
        <v>0</v>
      </c>
      <c r="T806" s="230">
        <f>S806*H806</f>
        <v>0</v>
      </c>
      <c r="AR806" s="24" t="s">
        <v>138</v>
      </c>
      <c r="AT806" s="24" t="s">
        <v>368</v>
      </c>
      <c r="AU806" s="24" t="s">
        <v>78</v>
      </c>
      <c r="AY806" s="24" t="s">
        <v>137</v>
      </c>
      <c r="BE806" s="231">
        <f>IF(N806="základní",J806,0)</f>
        <v>0</v>
      </c>
      <c r="BF806" s="231">
        <f>IF(N806="snížená",J806,0)</f>
        <v>0</v>
      </c>
      <c r="BG806" s="231">
        <f>IF(N806="zákl. přenesená",J806,0)</f>
        <v>0</v>
      </c>
      <c r="BH806" s="231">
        <f>IF(N806="sníž. přenesená",J806,0)</f>
        <v>0</v>
      </c>
      <c r="BI806" s="231">
        <f>IF(N806="nulová",J806,0)</f>
        <v>0</v>
      </c>
      <c r="BJ806" s="24" t="s">
        <v>76</v>
      </c>
      <c r="BK806" s="231">
        <f>ROUND(I806*H806,2)</f>
        <v>0</v>
      </c>
      <c r="BL806" s="24" t="s">
        <v>138</v>
      </c>
      <c r="BM806" s="24" t="s">
        <v>783</v>
      </c>
    </row>
    <row r="807" s="12" customFormat="1">
      <c r="B807" s="244"/>
      <c r="C807" s="245"/>
      <c r="D807" s="234" t="s">
        <v>140</v>
      </c>
      <c r="E807" s="246" t="s">
        <v>21</v>
      </c>
      <c r="F807" s="247" t="s">
        <v>784</v>
      </c>
      <c r="G807" s="245"/>
      <c r="H807" s="246" t="s">
        <v>21</v>
      </c>
      <c r="I807" s="248"/>
      <c r="J807" s="245"/>
      <c r="K807" s="245"/>
      <c r="L807" s="249"/>
      <c r="M807" s="250"/>
      <c r="N807" s="251"/>
      <c r="O807" s="251"/>
      <c r="P807" s="251"/>
      <c r="Q807" s="251"/>
      <c r="R807" s="251"/>
      <c r="S807" s="251"/>
      <c r="T807" s="252"/>
      <c r="AT807" s="253" t="s">
        <v>140</v>
      </c>
      <c r="AU807" s="253" t="s">
        <v>78</v>
      </c>
      <c r="AV807" s="12" t="s">
        <v>76</v>
      </c>
      <c r="AW807" s="12" t="s">
        <v>33</v>
      </c>
      <c r="AX807" s="12" t="s">
        <v>69</v>
      </c>
      <c r="AY807" s="253" t="s">
        <v>137</v>
      </c>
    </row>
    <row r="808" s="11" customFormat="1">
      <c r="B808" s="232"/>
      <c r="C808" s="233"/>
      <c r="D808" s="234" t="s">
        <v>140</v>
      </c>
      <c r="E808" s="235" t="s">
        <v>21</v>
      </c>
      <c r="F808" s="236" t="s">
        <v>785</v>
      </c>
      <c r="G808" s="233"/>
      <c r="H808" s="237">
        <v>15320.879999999999</v>
      </c>
      <c r="I808" s="238"/>
      <c r="J808" s="233"/>
      <c r="K808" s="233"/>
      <c r="L808" s="239"/>
      <c r="M808" s="240"/>
      <c r="N808" s="241"/>
      <c r="O808" s="241"/>
      <c r="P808" s="241"/>
      <c r="Q808" s="241"/>
      <c r="R808" s="241"/>
      <c r="S808" s="241"/>
      <c r="T808" s="242"/>
      <c r="AT808" s="243" t="s">
        <v>140</v>
      </c>
      <c r="AU808" s="243" t="s">
        <v>78</v>
      </c>
      <c r="AV808" s="11" t="s">
        <v>78</v>
      </c>
      <c r="AW808" s="11" t="s">
        <v>33</v>
      </c>
      <c r="AX808" s="11" t="s">
        <v>69</v>
      </c>
      <c r="AY808" s="243" t="s">
        <v>137</v>
      </c>
    </row>
    <row r="809" s="12" customFormat="1">
      <c r="B809" s="244"/>
      <c r="C809" s="245"/>
      <c r="D809" s="234" t="s">
        <v>140</v>
      </c>
      <c r="E809" s="246" t="s">
        <v>21</v>
      </c>
      <c r="F809" s="247" t="s">
        <v>786</v>
      </c>
      <c r="G809" s="245"/>
      <c r="H809" s="246" t="s">
        <v>21</v>
      </c>
      <c r="I809" s="248"/>
      <c r="J809" s="245"/>
      <c r="K809" s="245"/>
      <c r="L809" s="249"/>
      <c r="M809" s="250"/>
      <c r="N809" s="251"/>
      <c r="O809" s="251"/>
      <c r="P809" s="251"/>
      <c r="Q809" s="251"/>
      <c r="R809" s="251"/>
      <c r="S809" s="251"/>
      <c r="T809" s="252"/>
      <c r="AT809" s="253" t="s">
        <v>140</v>
      </c>
      <c r="AU809" s="253" t="s">
        <v>78</v>
      </c>
      <c r="AV809" s="12" t="s">
        <v>76</v>
      </c>
      <c r="AW809" s="12" t="s">
        <v>33</v>
      </c>
      <c r="AX809" s="12" t="s">
        <v>69</v>
      </c>
      <c r="AY809" s="253" t="s">
        <v>137</v>
      </c>
    </row>
    <row r="810" s="11" customFormat="1">
      <c r="B810" s="232"/>
      <c r="C810" s="233"/>
      <c r="D810" s="234" t="s">
        <v>140</v>
      </c>
      <c r="E810" s="235" t="s">
        <v>21</v>
      </c>
      <c r="F810" s="236" t="s">
        <v>787</v>
      </c>
      <c r="G810" s="233"/>
      <c r="H810" s="237">
        <v>8045.3999999999996</v>
      </c>
      <c r="I810" s="238"/>
      <c r="J810" s="233"/>
      <c r="K810" s="233"/>
      <c r="L810" s="239"/>
      <c r="M810" s="240"/>
      <c r="N810" s="241"/>
      <c r="O810" s="241"/>
      <c r="P810" s="241"/>
      <c r="Q810" s="241"/>
      <c r="R810" s="241"/>
      <c r="S810" s="241"/>
      <c r="T810" s="242"/>
      <c r="AT810" s="243" t="s">
        <v>140</v>
      </c>
      <c r="AU810" s="243" t="s">
        <v>78</v>
      </c>
      <c r="AV810" s="11" t="s">
        <v>78</v>
      </c>
      <c r="AW810" s="11" t="s">
        <v>33</v>
      </c>
      <c r="AX810" s="11" t="s">
        <v>69</v>
      </c>
      <c r="AY810" s="243" t="s">
        <v>137</v>
      </c>
    </row>
    <row r="811" s="12" customFormat="1">
      <c r="B811" s="244"/>
      <c r="C811" s="245"/>
      <c r="D811" s="234" t="s">
        <v>140</v>
      </c>
      <c r="E811" s="246" t="s">
        <v>21</v>
      </c>
      <c r="F811" s="247" t="s">
        <v>788</v>
      </c>
      <c r="G811" s="245"/>
      <c r="H811" s="246" t="s">
        <v>21</v>
      </c>
      <c r="I811" s="248"/>
      <c r="J811" s="245"/>
      <c r="K811" s="245"/>
      <c r="L811" s="249"/>
      <c r="M811" s="250"/>
      <c r="N811" s="251"/>
      <c r="O811" s="251"/>
      <c r="P811" s="251"/>
      <c r="Q811" s="251"/>
      <c r="R811" s="251"/>
      <c r="S811" s="251"/>
      <c r="T811" s="252"/>
      <c r="AT811" s="253" t="s">
        <v>140</v>
      </c>
      <c r="AU811" s="253" t="s">
        <v>78</v>
      </c>
      <c r="AV811" s="12" t="s">
        <v>76</v>
      </c>
      <c r="AW811" s="12" t="s">
        <v>33</v>
      </c>
      <c r="AX811" s="12" t="s">
        <v>69</v>
      </c>
      <c r="AY811" s="253" t="s">
        <v>137</v>
      </c>
    </row>
    <row r="812" s="11" customFormat="1">
      <c r="B812" s="232"/>
      <c r="C812" s="233"/>
      <c r="D812" s="234" t="s">
        <v>140</v>
      </c>
      <c r="E812" s="235" t="s">
        <v>21</v>
      </c>
      <c r="F812" s="236" t="s">
        <v>789</v>
      </c>
      <c r="G812" s="233"/>
      <c r="H812" s="237">
        <v>127.16800000000001</v>
      </c>
      <c r="I812" s="238"/>
      <c r="J812" s="233"/>
      <c r="K812" s="233"/>
      <c r="L812" s="239"/>
      <c r="M812" s="240"/>
      <c r="N812" s="241"/>
      <c r="O812" s="241"/>
      <c r="P812" s="241"/>
      <c r="Q812" s="241"/>
      <c r="R812" s="241"/>
      <c r="S812" s="241"/>
      <c r="T812" s="242"/>
      <c r="AT812" s="243" t="s">
        <v>140</v>
      </c>
      <c r="AU812" s="243" t="s">
        <v>78</v>
      </c>
      <c r="AV812" s="11" t="s">
        <v>78</v>
      </c>
      <c r="AW812" s="11" t="s">
        <v>33</v>
      </c>
      <c r="AX812" s="11" t="s">
        <v>69</v>
      </c>
      <c r="AY812" s="243" t="s">
        <v>137</v>
      </c>
    </row>
    <row r="813" s="12" customFormat="1">
      <c r="B813" s="244"/>
      <c r="C813" s="245"/>
      <c r="D813" s="234" t="s">
        <v>140</v>
      </c>
      <c r="E813" s="246" t="s">
        <v>21</v>
      </c>
      <c r="F813" s="247" t="s">
        <v>774</v>
      </c>
      <c r="G813" s="245"/>
      <c r="H813" s="246" t="s">
        <v>21</v>
      </c>
      <c r="I813" s="248"/>
      <c r="J813" s="245"/>
      <c r="K813" s="245"/>
      <c r="L813" s="249"/>
      <c r="M813" s="250"/>
      <c r="N813" s="251"/>
      <c r="O813" s="251"/>
      <c r="P813" s="251"/>
      <c r="Q813" s="251"/>
      <c r="R813" s="251"/>
      <c r="S813" s="251"/>
      <c r="T813" s="252"/>
      <c r="AT813" s="253" t="s">
        <v>140</v>
      </c>
      <c r="AU813" s="253" t="s">
        <v>78</v>
      </c>
      <c r="AV813" s="12" t="s">
        <v>76</v>
      </c>
      <c r="AW813" s="12" t="s">
        <v>33</v>
      </c>
      <c r="AX813" s="12" t="s">
        <v>69</v>
      </c>
      <c r="AY813" s="253" t="s">
        <v>137</v>
      </c>
    </row>
    <row r="814" s="11" customFormat="1">
      <c r="B814" s="232"/>
      <c r="C814" s="233"/>
      <c r="D814" s="234" t="s">
        <v>140</v>
      </c>
      <c r="E814" s="235" t="s">
        <v>21</v>
      </c>
      <c r="F814" s="236" t="s">
        <v>775</v>
      </c>
      <c r="G814" s="233"/>
      <c r="H814" s="237">
        <v>472.44600000000003</v>
      </c>
      <c r="I814" s="238"/>
      <c r="J814" s="233"/>
      <c r="K814" s="233"/>
      <c r="L814" s="239"/>
      <c r="M814" s="240"/>
      <c r="N814" s="241"/>
      <c r="O814" s="241"/>
      <c r="P814" s="241"/>
      <c r="Q814" s="241"/>
      <c r="R814" s="241"/>
      <c r="S814" s="241"/>
      <c r="T814" s="242"/>
      <c r="AT814" s="243" t="s">
        <v>140</v>
      </c>
      <c r="AU814" s="243" t="s">
        <v>78</v>
      </c>
      <c r="AV814" s="11" t="s">
        <v>78</v>
      </c>
      <c r="AW814" s="11" t="s">
        <v>33</v>
      </c>
      <c r="AX814" s="11" t="s">
        <v>69</v>
      </c>
      <c r="AY814" s="243" t="s">
        <v>137</v>
      </c>
    </row>
    <row r="815" s="13" customFormat="1">
      <c r="B815" s="254"/>
      <c r="C815" s="255"/>
      <c r="D815" s="234" t="s">
        <v>140</v>
      </c>
      <c r="E815" s="256" t="s">
        <v>21</v>
      </c>
      <c r="F815" s="257" t="s">
        <v>151</v>
      </c>
      <c r="G815" s="255"/>
      <c r="H815" s="258">
        <v>23965.894</v>
      </c>
      <c r="I815" s="259"/>
      <c r="J815" s="255"/>
      <c r="K815" s="255"/>
      <c r="L815" s="260"/>
      <c r="M815" s="261"/>
      <c r="N815" s="262"/>
      <c r="O815" s="262"/>
      <c r="P815" s="262"/>
      <c r="Q815" s="262"/>
      <c r="R815" s="262"/>
      <c r="S815" s="262"/>
      <c r="T815" s="263"/>
      <c r="AT815" s="264" t="s">
        <v>140</v>
      </c>
      <c r="AU815" s="264" t="s">
        <v>78</v>
      </c>
      <c r="AV815" s="13" t="s">
        <v>138</v>
      </c>
      <c r="AW815" s="13" t="s">
        <v>33</v>
      </c>
      <c r="AX815" s="13" t="s">
        <v>76</v>
      </c>
      <c r="AY815" s="264" t="s">
        <v>137</v>
      </c>
    </row>
    <row r="816" s="1" customFormat="1" ht="25.5" customHeight="1">
      <c r="B816" s="46"/>
      <c r="C816" s="281" t="s">
        <v>790</v>
      </c>
      <c r="D816" s="281" t="s">
        <v>368</v>
      </c>
      <c r="E816" s="282" t="s">
        <v>791</v>
      </c>
      <c r="F816" s="283" t="s">
        <v>792</v>
      </c>
      <c r="G816" s="284" t="s">
        <v>253</v>
      </c>
      <c r="H816" s="285">
        <v>17.654</v>
      </c>
      <c r="I816" s="286"/>
      <c r="J816" s="287">
        <f>ROUND(I816*H816,2)</f>
        <v>0</v>
      </c>
      <c r="K816" s="283" t="s">
        <v>135</v>
      </c>
      <c r="L816" s="72"/>
      <c r="M816" s="288" t="s">
        <v>21</v>
      </c>
      <c r="N816" s="289" t="s">
        <v>40</v>
      </c>
      <c r="O816" s="47"/>
      <c r="P816" s="229">
        <f>O816*H816</f>
        <v>0</v>
      </c>
      <c r="Q816" s="229">
        <v>0</v>
      </c>
      <c r="R816" s="229">
        <f>Q816*H816</f>
        <v>0</v>
      </c>
      <c r="S816" s="229">
        <v>0</v>
      </c>
      <c r="T816" s="230">
        <f>S816*H816</f>
        <v>0</v>
      </c>
      <c r="AR816" s="24" t="s">
        <v>138</v>
      </c>
      <c r="AT816" s="24" t="s">
        <v>368</v>
      </c>
      <c r="AU816" s="24" t="s">
        <v>78</v>
      </c>
      <c r="AY816" s="24" t="s">
        <v>137</v>
      </c>
      <c r="BE816" s="231">
        <f>IF(N816="základní",J816,0)</f>
        <v>0</v>
      </c>
      <c r="BF816" s="231">
        <f>IF(N816="snížená",J816,0)</f>
        <v>0</v>
      </c>
      <c r="BG816" s="231">
        <f>IF(N816="zákl. přenesená",J816,0)</f>
        <v>0</v>
      </c>
      <c r="BH816" s="231">
        <f>IF(N816="sníž. přenesená",J816,0)</f>
        <v>0</v>
      </c>
      <c r="BI816" s="231">
        <f>IF(N816="nulová",J816,0)</f>
        <v>0</v>
      </c>
      <c r="BJ816" s="24" t="s">
        <v>76</v>
      </c>
      <c r="BK816" s="231">
        <f>ROUND(I816*H816,2)</f>
        <v>0</v>
      </c>
      <c r="BL816" s="24" t="s">
        <v>138</v>
      </c>
      <c r="BM816" s="24" t="s">
        <v>793</v>
      </c>
    </row>
    <row r="817" s="11" customFormat="1">
      <c r="B817" s="232"/>
      <c r="C817" s="233"/>
      <c r="D817" s="234" t="s">
        <v>140</v>
      </c>
      <c r="E817" s="235" t="s">
        <v>21</v>
      </c>
      <c r="F817" s="236" t="s">
        <v>794</v>
      </c>
      <c r="G817" s="233"/>
      <c r="H817" s="237">
        <v>17.654</v>
      </c>
      <c r="I817" s="238"/>
      <c r="J817" s="233"/>
      <c r="K817" s="233"/>
      <c r="L817" s="239"/>
      <c r="M817" s="240"/>
      <c r="N817" s="241"/>
      <c r="O817" s="241"/>
      <c r="P817" s="241"/>
      <c r="Q817" s="241"/>
      <c r="R817" s="241"/>
      <c r="S817" s="241"/>
      <c r="T817" s="242"/>
      <c r="AT817" s="243" t="s">
        <v>140</v>
      </c>
      <c r="AU817" s="243" t="s">
        <v>78</v>
      </c>
      <c r="AV817" s="11" t="s">
        <v>78</v>
      </c>
      <c r="AW817" s="11" t="s">
        <v>33</v>
      </c>
      <c r="AX817" s="11" t="s">
        <v>69</v>
      </c>
      <c r="AY817" s="243" t="s">
        <v>137</v>
      </c>
    </row>
    <row r="818" s="13" customFormat="1">
      <c r="B818" s="254"/>
      <c r="C818" s="255"/>
      <c r="D818" s="234" t="s">
        <v>140</v>
      </c>
      <c r="E818" s="256" t="s">
        <v>21</v>
      </c>
      <c r="F818" s="257" t="s">
        <v>151</v>
      </c>
      <c r="G818" s="255"/>
      <c r="H818" s="258">
        <v>17.654</v>
      </c>
      <c r="I818" s="259"/>
      <c r="J818" s="255"/>
      <c r="K818" s="255"/>
      <c r="L818" s="260"/>
      <c r="M818" s="261"/>
      <c r="N818" s="262"/>
      <c r="O818" s="262"/>
      <c r="P818" s="262"/>
      <c r="Q818" s="262"/>
      <c r="R818" s="262"/>
      <c r="S818" s="262"/>
      <c r="T818" s="263"/>
      <c r="AT818" s="264" t="s">
        <v>140</v>
      </c>
      <c r="AU818" s="264" t="s">
        <v>78</v>
      </c>
      <c r="AV818" s="13" t="s">
        <v>138</v>
      </c>
      <c r="AW818" s="13" t="s">
        <v>33</v>
      </c>
      <c r="AX818" s="13" t="s">
        <v>76</v>
      </c>
      <c r="AY818" s="264" t="s">
        <v>137</v>
      </c>
    </row>
    <row r="819" s="1" customFormat="1" ht="25.5" customHeight="1">
      <c r="B819" s="46"/>
      <c r="C819" s="281" t="s">
        <v>795</v>
      </c>
      <c r="D819" s="281" t="s">
        <v>368</v>
      </c>
      <c r="E819" s="282" t="s">
        <v>796</v>
      </c>
      <c r="F819" s="283" t="s">
        <v>797</v>
      </c>
      <c r="G819" s="284" t="s">
        <v>253</v>
      </c>
      <c r="H819" s="285">
        <v>10.968</v>
      </c>
      <c r="I819" s="286"/>
      <c r="J819" s="287">
        <f>ROUND(I819*H819,2)</f>
        <v>0</v>
      </c>
      <c r="K819" s="283" t="s">
        <v>254</v>
      </c>
      <c r="L819" s="72"/>
      <c r="M819" s="288" t="s">
        <v>21</v>
      </c>
      <c r="N819" s="289" t="s">
        <v>40</v>
      </c>
      <c r="O819" s="47"/>
      <c r="P819" s="229">
        <f>O819*H819</f>
        <v>0</v>
      </c>
      <c r="Q819" s="229">
        <v>0</v>
      </c>
      <c r="R819" s="229">
        <f>Q819*H819</f>
        <v>0</v>
      </c>
      <c r="S819" s="229">
        <v>0</v>
      </c>
      <c r="T819" s="230">
        <f>S819*H819</f>
        <v>0</v>
      </c>
      <c r="AR819" s="24" t="s">
        <v>138</v>
      </c>
      <c r="AT819" s="24" t="s">
        <v>368</v>
      </c>
      <c r="AU819" s="24" t="s">
        <v>78</v>
      </c>
      <c r="AY819" s="24" t="s">
        <v>137</v>
      </c>
      <c r="BE819" s="231">
        <f>IF(N819="základní",J819,0)</f>
        <v>0</v>
      </c>
      <c r="BF819" s="231">
        <f>IF(N819="snížená",J819,0)</f>
        <v>0</v>
      </c>
      <c r="BG819" s="231">
        <f>IF(N819="zákl. přenesená",J819,0)</f>
        <v>0</v>
      </c>
      <c r="BH819" s="231">
        <f>IF(N819="sníž. přenesená",J819,0)</f>
        <v>0</v>
      </c>
      <c r="BI819" s="231">
        <f>IF(N819="nulová",J819,0)</f>
        <v>0</v>
      </c>
      <c r="BJ819" s="24" t="s">
        <v>76</v>
      </c>
      <c r="BK819" s="231">
        <f>ROUND(I819*H819,2)</f>
        <v>0</v>
      </c>
      <c r="BL819" s="24" t="s">
        <v>138</v>
      </c>
      <c r="BM819" s="24" t="s">
        <v>798</v>
      </c>
    </row>
    <row r="820" s="11" customFormat="1">
      <c r="B820" s="232"/>
      <c r="C820" s="233"/>
      <c r="D820" s="234" t="s">
        <v>140</v>
      </c>
      <c r="E820" s="235" t="s">
        <v>21</v>
      </c>
      <c r="F820" s="236" t="s">
        <v>727</v>
      </c>
      <c r="G820" s="233"/>
      <c r="H820" s="237">
        <v>10.968</v>
      </c>
      <c r="I820" s="238"/>
      <c r="J820" s="233"/>
      <c r="K820" s="233"/>
      <c r="L820" s="239"/>
      <c r="M820" s="240"/>
      <c r="N820" s="241"/>
      <c r="O820" s="241"/>
      <c r="P820" s="241"/>
      <c r="Q820" s="241"/>
      <c r="R820" s="241"/>
      <c r="S820" s="241"/>
      <c r="T820" s="242"/>
      <c r="AT820" s="243" t="s">
        <v>140</v>
      </c>
      <c r="AU820" s="243" t="s">
        <v>78</v>
      </c>
      <c r="AV820" s="11" t="s">
        <v>78</v>
      </c>
      <c r="AW820" s="11" t="s">
        <v>33</v>
      </c>
      <c r="AX820" s="11" t="s">
        <v>69</v>
      </c>
      <c r="AY820" s="243" t="s">
        <v>137</v>
      </c>
    </row>
    <row r="821" s="13" customFormat="1">
      <c r="B821" s="254"/>
      <c r="C821" s="255"/>
      <c r="D821" s="234" t="s">
        <v>140</v>
      </c>
      <c r="E821" s="256" t="s">
        <v>21</v>
      </c>
      <c r="F821" s="257" t="s">
        <v>151</v>
      </c>
      <c r="G821" s="255"/>
      <c r="H821" s="258">
        <v>10.968</v>
      </c>
      <c r="I821" s="259"/>
      <c r="J821" s="255"/>
      <c r="K821" s="255"/>
      <c r="L821" s="260"/>
      <c r="M821" s="261"/>
      <c r="N821" s="262"/>
      <c r="O821" s="262"/>
      <c r="P821" s="262"/>
      <c r="Q821" s="262"/>
      <c r="R821" s="262"/>
      <c r="S821" s="262"/>
      <c r="T821" s="263"/>
      <c r="AT821" s="264" t="s">
        <v>140</v>
      </c>
      <c r="AU821" s="264" t="s">
        <v>78</v>
      </c>
      <c r="AV821" s="13" t="s">
        <v>138</v>
      </c>
      <c r="AW821" s="13" t="s">
        <v>33</v>
      </c>
      <c r="AX821" s="13" t="s">
        <v>76</v>
      </c>
      <c r="AY821" s="264" t="s">
        <v>137</v>
      </c>
    </row>
    <row r="822" s="1" customFormat="1" ht="25.5" customHeight="1">
      <c r="B822" s="46"/>
      <c r="C822" s="281" t="s">
        <v>799</v>
      </c>
      <c r="D822" s="281" t="s">
        <v>368</v>
      </c>
      <c r="E822" s="282" t="s">
        <v>800</v>
      </c>
      <c r="F822" s="283" t="s">
        <v>801</v>
      </c>
      <c r="G822" s="284" t="s">
        <v>253</v>
      </c>
      <c r="H822" s="285">
        <v>286.64999999999998</v>
      </c>
      <c r="I822" s="286"/>
      <c r="J822" s="287">
        <f>ROUND(I822*H822,2)</f>
        <v>0</v>
      </c>
      <c r="K822" s="283" t="s">
        <v>254</v>
      </c>
      <c r="L822" s="72"/>
      <c r="M822" s="288" t="s">
        <v>21</v>
      </c>
      <c r="N822" s="289" t="s">
        <v>40</v>
      </c>
      <c r="O822" s="47"/>
      <c r="P822" s="229">
        <f>O822*H822</f>
        <v>0</v>
      </c>
      <c r="Q822" s="229">
        <v>0</v>
      </c>
      <c r="R822" s="229">
        <f>Q822*H822</f>
        <v>0</v>
      </c>
      <c r="S822" s="229">
        <v>0</v>
      </c>
      <c r="T822" s="230">
        <f>S822*H822</f>
        <v>0</v>
      </c>
      <c r="AR822" s="24" t="s">
        <v>138</v>
      </c>
      <c r="AT822" s="24" t="s">
        <v>368</v>
      </c>
      <c r="AU822" s="24" t="s">
        <v>78</v>
      </c>
      <c r="AY822" s="24" t="s">
        <v>137</v>
      </c>
      <c r="BE822" s="231">
        <f>IF(N822="základní",J822,0)</f>
        <v>0</v>
      </c>
      <c r="BF822" s="231">
        <f>IF(N822="snížená",J822,0)</f>
        <v>0</v>
      </c>
      <c r="BG822" s="231">
        <f>IF(N822="zákl. přenesená",J822,0)</f>
        <v>0</v>
      </c>
      <c r="BH822" s="231">
        <f>IF(N822="sníž. přenesená",J822,0)</f>
        <v>0</v>
      </c>
      <c r="BI822" s="231">
        <f>IF(N822="nulová",J822,0)</f>
        <v>0</v>
      </c>
      <c r="BJ822" s="24" t="s">
        <v>76</v>
      </c>
      <c r="BK822" s="231">
        <f>ROUND(I822*H822,2)</f>
        <v>0</v>
      </c>
      <c r="BL822" s="24" t="s">
        <v>138</v>
      </c>
      <c r="BM822" s="24" t="s">
        <v>802</v>
      </c>
    </row>
    <row r="823" s="12" customFormat="1">
      <c r="B823" s="244"/>
      <c r="C823" s="245"/>
      <c r="D823" s="234" t="s">
        <v>140</v>
      </c>
      <c r="E823" s="246" t="s">
        <v>21</v>
      </c>
      <c r="F823" s="247" t="s">
        <v>803</v>
      </c>
      <c r="G823" s="245"/>
      <c r="H823" s="246" t="s">
        <v>21</v>
      </c>
      <c r="I823" s="248"/>
      <c r="J823" s="245"/>
      <c r="K823" s="245"/>
      <c r="L823" s="249"/>
      <c r="M823" s="250"/>
      <c r="N823" s="251"/>
      <c r="O823" s="251"/>
      <c r="P823" s="251"/>
      <c r="Q823" s="251"/>
      <c r="R823" s="251"/>
      <c r="S823" s="251"/>
      <c r="T823" s="252"/>
      <c r="AT823" s="253" t="s">
        <v>140</v>
      </c>
      <c r="AU823" s="253" t="s">
        <v>78</v>
      </c>
      <c r="AV823" s="12" t="s">
        <v>76</v>
      </c>
      <c r="AW823" s="12" t="s">
        <v>33</v>
      </c>
      <c r="AX823" s="12" t="s">
        <v>69</v>
      </c>
      <c r="AY823" s="253" t="s">
        <v>137</v>
      </c>
    </row>
    <row r="824" s="11" customFormat="1">
      <c r="B824" s="232"/>
      <c r="C824" s="233"/>
      <c r="D824" s="234" t="s">
        <v>140</v>
      </c>
      <c r="E824" s="235" t="s">
        <v>21</v>
      </c>
      <c r="F824" s="236" t="s">
        <v>804</v>
      </c>
      <c r="G824" s="233"/>
      <c r="H824" s="237">
        <v>136.65000000000001</v>
      </c>
      <c r="I824" s="238"/>
      <c r="J824" s="233"/>
      <c r="K824" s="233"/>
      <c r="L824" s="239"/>
      <c r="M824" s="240"/>
      <c r="N824" s="241"/>
      <c r="O824" s="241"/>
      <c r="P824" s="241"/>
      <c r="Q824" s="241"/>
      <c r="R824" s="241"/>
      <c r="S824" s="241"/>
      <c r="T824" s="242"/>
      <c r="AT824" s="243" t="s">
        <v>140</v>
      </c>
      <c r="AU824" s="243" t="s">
        <v>78</v>
      </c>
      <c r="AV824" s="11" t="s">
        <v>78</v>
      </c>
      <c r="AW824" s="11" t="s">
        <v>33</v>
      </c>
      <c r="AX824" s="11" t="s">
        <v>69</v>
      </c>
      <c r="AY824" s="243" t="s">
        <v>137</v>
      </c>
    </row>
    <row r="825" s="12" customFormat="1">
      <c r="B825" s="244"/>
      <c r="C825" s="245"/>
      <c r="D825" s="234" t="s">
        <v>140</v>
      </c>
      <c r="E825" s="246" t="s">
        <v>21</v>
      </c>
      <c r="F825" s="247" t="s">
        <v>740</v>
      </c>
      <c r="G825" s="245"/>
      <c r="H825" s="246" t="s">
        <v>21</v>
      </c>
      <c r="I825" s="248"/>
      <c r="J825" s="245"/>
      <c r="K825" s="245"/>
      <c r="L825" s="249"/>
      <c r="M825" s="250"/>
      <c r="N825" s="251"/>
      <c r="O825" s="251"/>
      <c r="P825" s="251"/>
      <c r="Q825" s="251"/>
      <c r="R825" s="251"/>
      <c r="S825" s="251"/>
      <c r="T825" s="252"/>
      <c r="AT825" s="253" t="s">
        <v>140</v>
      </c>
      <c r="AU825" s="253" t="s">
        <v>78</v>
      </c>
      <c r="AV825" s="12" t="s">
        <v>76</v>
      </c>
      <c r="AW825" s="12" t="s">
        <v>33</v>
      </c>
      <c r="AX825" s="12" t="s">
        <v>69</v>
      </c>
      <c r="AY825" s="253" t="s">
        <v>137</v>
      </c>
    </row>
    <row r="826" s="11" customFormat="1">
      <c r="B826" s="232"/>
      <c r="C826" s="233"/>
      <c r="D826" s="234" t="s">
        <v>140</v>
      </c>
      <c r="E826" s="235" t="s">
        <v>21</v>
      </c>
      <c r="F826" s="236" t="s">
        <v>741</v>
      </c>
      <c r="G826" s="233"/>
      <c r="H826" s="237">
        <v>150</v>
      </c>
      <c r="I826" s="238"/>
      <c r="J826" s="233"/>
      <c r="K826" s="233"/>
      <c r="L826" s="239"/>
      <c r="M826" s="240"/>
      <c r="N826" s="241"/>
      <c r="O826" s="241"/>
      <c r="P826" s="241"/>
      <c r="Q826" s="241"/>
      <c r="R826" s="241"/>
      <c r="S826" s="241"/>
      <c r="T826" s="242"/>
      <c r="AT826" s="243" t="s">
        <v>140</v>
      </c>
      <c r="AU826" s="243" t="s">
        <v>78</v>
      </c>
      <c r="AV826" s="11" t="s">
        <v>78</v>
      </c>
      <c r="AW826" s="11" t="s">
        <v>33</v>
      </c>
      <c r="AX826" s="11" t="s">
        <v>69</v>
      </c>
      <c r="AY826" s="243" t="s">
        <v>137</v>
      </c>
    </row>
    <row r="827" s="13" customFormat="1">
      <c r="B827" s="254"/>
      <c r="C827" s="255"/>
      <c r="D827" s="234" t="s">
        <v>140</v>
      </c>
      <c r="E827" s="256" t="s">
        <v>21</v>
      </c>
      <c r="F827" s="257" t="s">
        <v>151</v>
      </c>
      <c r="G827" s="255"/>
      <c r="H827" s="258">
        <v>286.64999999999998</v>
      </c>
      <c r="I827" s="259"/>
      <c r="J827" s="255"/>
      <c r="K827" s="255"/>
      <c r="L827" s="260"/>
      <c r="M827" s="290"/>
      <c r="N827" s="291"/>
      <c r="O827" s="291"/>
      <c r="P827" s="291"/>
      <c r="Q827" s="291"/>
      <c r="R827" s="291"/>
      <c r="S827" s="291"/>
      <c r="T827" s="292"/>
      <c r="AT827" s="264" t="s">
        <v>140</v>
      </c>
      <c r="AU827" s="264" t="s">
        <v>78</v>
      </c>
      <c r="AV827" s="13" t="s">
        <v>138</v>
      </c>
      <c r="AW827" s="13" t="s">
        <v>33</v>
      </c>
      <c r="AX827" s="13" t="s">
        <v>76</v>
      </c>
      <c r="AY827" s="264" t="s">
        <v>137</v>
      </c>
    </row>
    <row r="828" s="1" customFormat="1" ht="6.96" customHeight="1">
      <c r="B828" s="67"/>
      <c r="C828" s="68"/>
      <c r="D828" s="68"/>
      <c r="E828" s="68"/>
      <c r="F828" s="68"/>
      <c r="G828" s="68"/>
      <c r="H828" s="68"/>
      <c r="I828" s="178"/>
      <c r="J828" s="68"/>
      <c r="K828" s="68"/>
      <c r="L828" s="72"/>
    </row>
  </sheetData>
  <sheetProtection sheet="1" autoFilter="0" formatColumns="0" formatRows="0" objects="1" scenarios="1" spinCount="100000" saltValue="ZkrkBioILdStlk7zNnYhwKl5lwHH0XlyPcW5HZCFDzWUT1TaYQsQPdyvNT+aqP36HaC9E+34a7O2TrmOXZt4aw==" hashValue="H1onEwD2LK6lg89UafgDtRtl9hjUaogcEYVJTuFII4ZyW6iJFUPYrVxwMW5g9Izfq9C56i5uc2+inReknoz8eA==" algorithmName="SHA-512" password="CC35"/>
  <autoFilter ref="C87:K827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6:H76"/>
    <mergeCell ref="E78:H78"/>
    <mergeCell ref="E80:H80"/>
    <mergeCell ref="G1:H1"/>
    <mergeCell ref="L2:V2"/>
  </mergeCells>
  <hyperlinks>
    <hyperlink ref="F1:G1" location="C2" display="1) Krycí list soupisu"/>
    <hyperlink ref="G1:H1" location="C58" display="2) Rekapitulace"/>
    <hyperlink ref="J1" location="C87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8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1"/>
      <c r="B1" s="149"/>
      <c r="C1" s="149"/>
      <c r="D1" s="150" t="s">
        <v>1</v>
      </c>
      <c r="E1" s="149"/>
      <c r="F1" s="151" t="s">
        <v>96</v>
      </c>
      <c r="G1" s="151" t="s">
        <v>97</v>
      </c>
      <c r="H1" s="151"/>
      <c r="I1" s="152"/>
      <c r="J1" s="151" t="s">
        <v>98</v>
      </c>
      <c r="K1" s="150" t="s">
        <v>99</v>
      </c>
      <c r="L1" s="151" t="s">
        <v>100</v>
      </c>
      <c r="M1" s="151"/>
      <c r="N1" s="151"/>
      <c r="O1" s="151"/>
      <c r="P1" s="151"/>
      <c r="Q1" s="151"/>
      <c r="R1" s="151"/>
      <c r="S1" s="151"/>
      <c r="T1" s="151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ht="36.96" customHeight="1">
      <c r="L2"/>
      <c r="AT2" s="24" t="s">
        <v>86</v>
      </c>
    </row>
    <row r="3" ht="6.96" customHeight="1">
      <c r="B3" s="25"/>
      <c r="C3" s="26"/>
      <c r="D3" s="26"/>
      <c r="E3" s="26"/>
      <c r="F3" s="26"/>
      <c r="G3" s="26"/>
      <c r="H3" s="26"/>
      <c r="I3" s="153"/>
      <c r="J3" s="26"/>
      <c r="K3" s="27"/>
      <c r="AT3" s="24" t="s">
        <v>78</v>
      </c>
    </row>
    <row r="4" ht="36.96" customHeight="1">
      <c r="B4" s="28"/>
      <c r="C4" s="29"/>
      <c r="D4" s="30" t="s">
        <v>101</v>
      </c>
      <c r="E4" s="29"/>
      <c r="F4" s="29"/>
      <c r="G4" s="29"/>
      <c r="H4" s="29"/>
      <c r="I4" s="154"/>
      <c r="J4" s="29"/>
      <c r="K4" s="31"/>
      <c r="M4" s="32" t="s">
        <v>12</v>
      </c>
      <c r="AT4" s="24" t="s">
        <v>6</v>
      </c>
    </row>
    <row r="5" ht="6.96" customHeight="1">
      <c r="B5" s="28"/>
      <c r="C5" s="29"/>
      <c r="D5" s="29"/>
      <c r="E5" s="29"/>
      <c r="F5" s="29"/>
      <c r="G5" s="29"/>
      <c r="H5" s="29"/>
      <c r="I5" s="154"/>
      <c r="J5" s="29"/>
      <c r="K5" s="31"/>
    </row>
    <row r="6">
      <c r="B6" s="28"/>
      <c r="C6" s="29"/>
      <c r="D6" s="40" t="s">
        <v>18</v>
      </c>
      <c r="E6" s="29"/>
      <c r="F6" s="29"/>
      <c r="G6" s="29"/>
      <c r="H6" s="29"/>
      <c r="I6" s="154"/>
      <c r="J6" s="29"/>
      <c r="K6" s="31"/>
    </row>
    <row r="7" ht="16.5" customHeight="1">
      <c r="B7" s="28"/>
      <c r="C7" s="29"/>
      <c r="D7" s="29"/>
      <c r="E7" s="155" t="str">
        <f>'Rekapitulace stavby'!K6</f>
        <v>Oprava traťového úseku Lysá n. L. (mimo) – Kostomlaty</v>
      </c>
      <c r="F7" s="40"/>
      <c r="G7" s="40"/>
      <c r="H7" s="40"/>
      <c r="I7" s="154"/>
      <c r="J7" s="29"/>
      <c r="K7" s="31"/>
    </row>
    <row r="8">
      <c r="B8" s="28"/>
      <c r="C8" s="29"/>
      <c r="D8" s="40" t="s">
        <v>102</v>
      </c>
      <c r="E8" s="29"/>
      <c r="F8" s="29"/>
      <c r="G8" s="29"/>
      <c r="H8" s="29"/>
      <c r="I8" s="154"/>
      <c r="J8" s="29"/>
      <c r="K8" s="31"/>
    </row>
    <row r="9" s="1" customFormat="1" ht="16.5" customHeight="1">
      <c r="B9" s="46"/>
      <c r="C9" s="47"/>
      <c r="D9" s="47"/>
      <c r="E9" s="155" t="s">
        <v>103</v>
      </c>
      <c r="F9" s="47"/>
      <c r="G9" s="47"/>
      <c r="H9" s="47"/>
      <c r="I9" s="156"/>
      <c r="J9" s="47"/>
      <c r="K9" s="51"/>
    </row>
    <row r="10" s="1" customFormat="1">
      <c r="B10" s="46"/>
      <c r="C10" s="47"/>
      <c r="D10" s="40" t="s">
        <v>104</v>
      </c>
      <c r="E10" s="47"/>
      <c r="F10" s="47"/>
      <c r="G10" s="47"/>
      <c r="H10" s="47"/>
      <c r="I10" s="156"/>
      <c r="J10" s="47"/>
      <c r="K10" s="51"/>
    </row>
    <row r="11" s="1" customFormat="1" ht="36.96" customHeight="1">
      <c r="B11" s="46"/>
      <c r="C11" s="47"/>
      <c r="D11" s="47"/>
      <c r="E11" s="157" t="s">
        <v>805</v>
      </c>
      <c r="F11" s="47"/>
      <c r="G11" s="47"/>
      <c r="H11" s="47"/>
      <c r="I11" s="156"/>
      <c r="J11" s="47"/>
      <c r="K11" s="51"/>
    </row>
    <row r="12" s="1" customFormat="1">
      <c r="B12" s="46"/>
      <c r="C12" s="47"/>
      <c r="D12" s="47"/>
      <c r="E12" s="47"/>
      <c r="F12" s="47"/>
      <c r="G12" s="47"/>
      <c r="H12" s="47"/>
      <c r="I12" s="156"/>
      <c r="J12" s="47"/>
      <c r="K12" s="51"/>
    </row>
    <row r="13" s="1" customFormat="1" ht="14.4" customHeight="1">
      <c r="B13" s="46"/>
      <c r="C13" s="47"/>
      <c r="D13" s="40" t="s">
        <v>20</v>
      </c>
      <c r="E13" s="47"/>
      <c r="F13" s="35" t="s">
        <v>21</v>
      </c>
      <c r="G13" s="47"/>
      <c r="H13" s="47"/>
      <c r="I13" s="158" t="s">
        <v>22</v>
      </c>
      <c r="J13" s="35" t="s">
        <v>21</v>
      </c>
      <c r="K13" s="51"/>
    </row>
    <row r="14" s="1" customFormat="1" ht="14.4" customHeight="1">
      <c r="B14" s="46"/>
      <c r="C14" s="47"/>
      <c r="D14" s="40" t="s">
        <v>23</v>
      </c>
      <c r="E14" s="47"/>
      <c r="F14" s="35" t="s">
        <v>24</v>
      </c>
      <c r="G14" s="47"/>
      <c r="H14" s="47"/>
      <c r="I14" s="158" t="s">
        <v>25</v>
      </c>
      <c r="J14" s="159" t="str">
        <f>'Rekapitulace stavby'!AN8</f>
        <v>26. 1. 2018</v>
      </c>
      <c r="K14" s="51"/>
    </row>
    <row r="15" s="1" customFormat="1" ht="10.8" customHeight="1">
      <c r="B15" s="46"/>
      <c r="C15" s="47"/>
      <c r="D15" s="47"/>
      <c r="E15" s="47"/>
      <c r="F15" s="47"/>
      <c r="G15" s="47"/>
      <c r="H15" s="47"/>
      <c r="I15" s="156"/>
      <c r="J15" s="47"/>
      <c r="K15" s="51"/>
    </row>
    <row r="16" s="1" customFormat="1" ht="14.4" customHeight="1">
      <c r="B16" s="46"/>
      <c r="C16" s="47"/>
      <c r="D16" s="40" t="s">
        <v>27</v>
      </c>
      <c r="E16" s="47"/>
      <c r="F16" s="47"/>
      <c r="G16" s="47"/>
      <c r="H16" s="47"/>
      <c r="I16" s="158" t="s">
        <v>28</v>
      </c>
      <c r="J16" s="35" t="str">
        <f>IF('Rekapitulace stavby'!AN10="","",'Rekapitulace stavby'!AN10)</f>
        <v/>
      </c>
      <c r="K16" s="51"/>
    </row>
    <row r="17" s="1" customFormat="1" ht="18" customHeight="1">
      <c r="B17" s="46"/>
      <c r="C17" s="47"/>
      <c r="D17" s="47"/>
      <c r="E17" s="35" t="str">
        <f>IF('Rekapitulace stavby'!E11="","",'Rekapitulace stavby'!E11)</f>
        <v xml:space="preserve"> </v>
      </c>
      <c r="F17" s="47"/>
      <c r="G17" s="47"/>
      <c r="H17" s="47"/>
      <c r="I17" s="158" t="s">
        <v>29</v>
      </c>
      <c r="J17" s="35" t="str">
        <f>IF('Rekapitulace stavby'!AN11="","",'Rekapitulace stavby'!AN11)</f>
        <v/>
      </c>
      <c r="K17" s="51"/>
    </row>
    <row r="18" s="1" customFormat="1" ht="6.96" customHeight="1">
      <c r="B18" s="46"/>
      <c r="C18" s="47"/>
      <c r="D18" s="47"/>
      <c r="E18" s="47"/>
      <c r="F18" s="47"/>
      <c r="G18" s="47"/>
      <c r="H18" s="47"/>
      <c r="I18" s="156"/>
      <c r="J18" s="47"/>
      <c r="K18" s="51"/>
    </row>
    <row r="19" s="1" customFormat="1" ht="14.4" customHeight="1">
      <c r="B19" s="46"/>
      <c r="C19" s="47"/>
      <c r="D19" s="40" t="s">
        <v>30</v>
      </c>
      <c r="E19" s="47"/>
      <c r="F19" s="47"/>
      <c r="G19" s="47"/>
      <c r="H19" s="47"/>
      <c r="I19" s="158" t="s">
        <v>28</v>
      </c>
      <c r="J19" s="35" t="str">
        <f>IF('Rekapitulace stavby'!AN13="Vyplň údaj","",IF('Rekapitulace stavby'!AN13="","",'Rekapitulace stavby'!AN13))</f>
        <v/>
      </c>
      <c r="K19" s="51"/>
    </row>
    <row r="20" s="1" customFormat="1" ht="18" customHeight="1">
      <c r="B20" s="46"/>
      <c r="C20" s="47"/>
      <c r="D20" s="47"/>
      <c r="E20" s="35" t="str">
        <f>IF('Rekapitulace stavby'!E14="Vyplň údaj","",IF('Rekapitulace stavby'!E14="","",'Rekapitulace stavby'!E14))</f>
        <v/>
      </c>
      <c r="F20" s="47"/>
      <c r="G20" s="47"/>
      <c r="H20" s="47"/>
      <c r="I20" s="158" t="s">
        <v>29</v>
      </c>
      <c r="J20" s="35" t="str">
        <f>IF('Rekapitulace stavby'!AN14="Vyplň údaj","",IF('Rekapitulace stavby'!AN14="","",'Rekapitulace stavby'!AN14))</f>
        <v/>
      </c>
      <c r="K20" s="51"/>
    </row>
    <row r="21" s="1" customFormat="1" ht="6.96" customHeight="1">
      <c r="B21" s="46"/>
      <c r="C21" s="47"/>
      <c r="D21" s="47"/>
      <c r="E21" s="47"/>
      <c r="F21" s="47"/>
      <c r="G21" s="47"/>
      <c r="H21" s="47"/>
      <c r="I21" s="156"/>
      <c r="J21" s="47"/>
      <c r="K21" s="51"/>
    </row>
    <row r="22" s="1" customFormat="1" ht="14.4" customHeight="1">
      <c r="B22" s="46"/>
      <c r="C22" s="47"/>
      <c r="D22" s="40" t="s">
        <v>32</v>
      </c>
      <c r="E22" s="47"/>
      <c r="F22" s="47"/>
      <c r="G22" s="47"/>
      <c r="H22" s="47"/>
      <c r="I22" s="158" t="s">
        <v>28</v>
      </c>
      <c r="J22" s="35" t="str">
        <f>IF('Rekapitulace stavby'!AN16="","",'Rekapitulace stavby'!AN16)</f>
        <v/>
      </c>
      <c r="K22" s="51"/>
    </row>
    <row r="23" s="1" customFormat="1" ht="18" customHeight="1">
      <c r="B23" s="46"/>
      <c r="C23" s="47"/>
      <c r="D23" s="47"/>
      <c r="E23" s="35" t="str">
        <f>IF('Rekapitulace stavby'!E17="","",'Rekapitulace stavby'!E17)</f>
        <v xml:space="preserve"> </v>
      </c>
      <c r="F23" s="47"/>
      <c r="G23" s="47"/>
      <c r="H23" s="47"/>
      <c r="I23" s="158" t="s">
        <v>29</v>
      </c>
      <c r="J23" s="35" t="str">
        <f>IF('Rekapitulace stavby'!AN17="","",'Rekapitulace stavby'!AN17)</f>
        <v/>
      </c>
      <c r="K23" s="51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156"/>
      <c r="J24" s="47"/>
      <c r="K24" s="51"/>
    </row>
    <row r="25" s="1" customFormat="1" ht="14.4" customHeight="1">
      <c r="B25" s="46"/>
      <c r="C25" s="47"/>
      <c r="D25" s="40" t="s">
        <v>34</v>
      </c>
      <c r="E25" s="47"/>
      <c r="F25" s="47"/>
      <c r="G25" s="47"/>
      <c r="H25" s="47"/>
      <c r="I25" s="156"/>
      <c r="J25" s="47"/>
      <c r="K25" s="51"/>
    </row>
    <row r="26" s="7" customFormat="1" ht="16.5" customHeight="1">
      <c r="B26" s="160"/>
      <c r="C26" s="161"/>
      <c r="D26" s="161"/>
      <c r="E26" s="44" t="s">
        <v>21</v>
      </c>
      <c r="F26" s="44"/>
      <c r="G26" s="44"/>
      <c r="H26" s="44"/>
      <c r="I26" s="162"/>
      <c r="J26" s="161"/>
      <c r="K26" s="163"/>
    </row>
    <row r="27" s="1" customFormat="1" ht="6.96" customHeight="1">
      <c r="B27" s="46"/>
      <c r="C27" s="47"/>
      <c r="D27" s="47"/>
      <c r="E27" s="47"/>
      <c r="F27" s="47"/>
      <c r="G27" s="47"/>
      <c r="H27" s="47"/>
      <c r="I27" s="156"/>
      <c r="J27" s="47"/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64"/>
      <c r="J28" s="106"/>
      <c r="K28" s="165"/>
    </row>
    <row r="29" s="1" customFormat="1" ht="25.44" customHeight="1">
      <c r="B29" s="46"/>
      <c r="C29" s="47"/>
      <c r="D29" s="166" t="s">
        <v>35</v>
      </c>
      <c r="E29" s="47"/>
      <c r="F29" s="47"/>
      <c r="G29" s="47"/>
      <c r="H29" s="47"/>
      <c r="I29" s="156"/>
      <c r="J29" s="167">
        <f>ROUND(J87,2)</f>
        <v>0</v>
      </c>
      <c r="K29" s="51"/>
    </row>
    <row r="30" s="1" customFormat="1" ht="6.96" customHeight="1">
      <c r="B30" s="46"/>
      <c r="C30" s="47"/>
      <c r="D30" s="106"/>
      <c r="E30" s="106"/>
      <c r="F30" s="106"/>
      <c r="G30" s="106"/>
      <c r="H30" s="106"/>
      <c r="I30" s="164"/>
      <c r="J30" s="106"/>
      <c r="K30" s="165"/>
    </row>
    <row r="31" s="1" customFormat="1" ht="14.4" customHeight="1">
      <c r="B31" s="46"/>
      <c r="C31" s="47"/>
      <c r="D31" s="47"/>
      <c r="E31" s="47"/>
      <c r="F31" s="52" t="s">
        <v>37</v>
      </c>
      <c r="G31" s="47"/>
      <c r="H31" s="47"/>
      <c r="I31" s="168" t="s">
        <v>36</v>
      </c>
      <c r="J31" s="52" t="s">
        <v>38</v>
      </c>
      <c r="K31" s="51"/>
    </row>
    <row r="32" s="1" customFormat="1" ht="14.4" customHeight="1">
      <c r="B32" s="46"/>
      <c r="C32" s="47"/>
      <c r="D32" s="55" t="s">
        <v>39</v>
      </c>
      <c r="E32" s="55" t="s">
        <v>40</v>
      </c>
      <c r="F32" s="169">
        <f>ROUND(SUM(BE87:BE1072), 2)</f>
        <v>0</v>
      </c>
      <c r="G32" s="47"/>
      <c r="H32" s="47"/>
      <c r="I32" s="170">
        <v>0.20999999999999999</v>
      </c>
      <c r="J32" s="169">
        <f>ROUND(ROUND((SUM(BE87:BE1072)), 2)*I32, 2)</f>
        <v>0</v>
      </c>
      <c r="K32" s="51"/>
    </row>
    <row r="33" s="1" customFormat="1" ht="14.4" customHeight="1">
      <c r="B33" s="46"/>
      <c r="C33" s="47"/>
      <c r="D33" s="47"/>
      <c r="E33" s="55" t="s">
        <v>41</v>
      </c>
      <c r="F33" s="169">
        <f>ROUND(SUM(BF87:BF1072), 2)</f>
        <v>0</v>
      </c>
      <c r="G33" s="47"/>
      <c r="H33" s="47"/>
      <c r="I33" s="170">
        <v>0.14999999999999999</v>
      </c>
      <c r="J33" s="169">
        <f>ROUND(ROUND((SUM(BF87:BF1072)), 2)*I33, 2)</f>
        <v>0</v>
      </c>
      <c r="K33" s="51"/>
    </row>
    <row r="34" hidden="1" s="1" customFormat="1" ht="14.4" customHeight="1">
      <c r="B34" s="46"/>
      <c r="C34" s="47"/>
      <c r="D34" s="47"/>
      <c r="E34" s="55" t="s">
        <v>42</v>
      </c>
      <c r="F34" s="169">
        <f>ROUND(SUM(BG87:BG1072), 2)</f>
        <v>0</v>
      </c>
      <c r="G34" s="47"/>
      <c r="H34" s="47"/>
      <c r="I34" s="170">
        <v>0.20999999999999999</v>
      </c>
      <c r="J34" s="169">
        <v>0</v>
      </c>
      <c r="K34" s="51"/>
    </row>
    <row r="35" hidden="1" s="1" customFormat="1" ht="14.4" customHeight="1">
      <c r="B35" s="46"/>
      <c r="C35" s="47"/>
      <c r="D35" s="47"/>
      <c r="E35" s="55" t="s">
        <v>43</v>
      </c>
      <c r="F35" s="169">
        <f>ROUND(SUM(BH87:BH1072), 2)</f>
        <v>0</v>
      </c>
      <c r="G35" s="47"/>
      <c r="H35" s="47"/>
      <c r="I35" s="170">
        <v>0.14999999999999999</v>
      </c>
      <c r="J35" s="169">
        <v>0</v>
      </c>
      <c r="K35" s="51"/>
    </row>
    <row r="36" hidden="1" s="1" customFormat="1" ht="14.4" customHeight="1">
      <c r="B36" s="46"/>
      <c r="C36" s="47"/>
      <c r="D36" s="47"/>
      <c r="E36" s="55" t="s">
        <v>44</v>
      </c>
      <c r="F36" s="169">
        <f>ROUND(SUM(BI87:BI1072), 2)</f>
        <v>0</v>
      </c>
      <c r="G36" s="47"/>
      <c r="H36" s="47"/>
      <c r="I36" s="170">
        <v>0</v>
      </c>
      <c r="J36" s="169">
        <v>0</v>
      </c>
      <c r="K36" s="51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156"/>
      <c r="J37" s="47"/>
      <c r="K37" s="51"/>
    </row>
    <row r="38" s="1" customFormat="1" ht="25.44" customHeight="1">
      <c r="B38" s="46"/>
      <c r="C38" s="171"/>
      <c r="D38" s="172" t="s">
        <v>45</v>
      </c>
      <c r="E38" s="98"/>
      <c r="F38" s="98"/>
      <c r="G38" s="173" t="s">
        <v>46</v>
      </c>
      <c r="H38" s="174" t="s">
        <v>47</v>
      </c>
      <c r="I38" s="175"/>
      <c r="J38" s="176">
        <f>SUM(J29:J36)</f>
        <v>0</v>
      </c>
      <c r="K38" s="177"/>
    </row>
    <row r="39" s="1" customFormat="1" ht="14.4" customHeight="1">
      <c r="B39" s="67"/>
      <c r="C39" s="68"/>
      <c r="D39" s="68"/>
      <c r="E39" s="68"/>
      <c r="F39" s="68"/>
      <c r="G39" s="68"/>
      <c r="H39" s="68"/>
      <c r="I39" s="178"/>
      <c r="J39" s="68"/>
      <c r="K39" s="69"/>
    </row>
    <row r="43" s="1" customFormat="1" ht="6.96" customHeight="1">
      <c r="B43" s="179"/>
      <c r="C43" s="180"/>
      <c r="D43" s="180"/>
      <c r="E43" s="180"/>
      <c r="F43" s="180"/>
      <c r="G43" s="180"/>
      <c r="H43" s="180"/>
      <c r="I43" s="181"/>
      <c r="J43" s="180"/>
      <c r="K43" s="182"/>
    </row>
    <row r="44" s="1" customFormat="1" ht="36.96" customHeight="1">
      <c r="B44" s="46"/>
      <c r="C44" s="30" t="s">
        <v>106</v>
      </c>
      <c r="D44" s="47"/>
      <c r="E44" s="47"/>
      <c r="F44" s="47"/>
      <c r="G44" s="47"/>
      <c r="H44" s="47"/>
      <c r="I44" s="156"/>
      <c r="J44" s="47"/>
      <c r="K44" s="51"/>
    </row>
    <row r="45" s="1" customFormat="1" ht="6.96" customHeight="1">
      <c r="B45" s="46"/>
      <c r="C45" s="47"/>
      <c r="D45" s="47"/>
      <c r="E45" s="47"/>
      <c r="F45" s="47"/>
      <c r="G45" s="47"/>
      <c r="H45" s="47"/>
      <c r="I45" s="156"/>
      <c r="J45" s="47"/>
      <c r="K45" s="51"/>
    </row>
    <row r="46" s="1" customFormat="1" ht="14.4" customHeight="1">
      <c r="B46" s="46"/>
      <c r="C46" s="40" t="s">
        <v>18</v>
      </c>
      <c r="D46" s="47"/>
      <c r="E46" s="47"/>
      <c r="F46" s="47"/>
      <c r="G46" s="47"/>
      <c r="H46" s="47"/>
      <c r="I46" s="156"/>
      <c r="J46" s="47"/>
      <c r="K46" s="51"/>
    </row>
    <row r="47" s="1" customFormat="1" ht="16.5" customHeight="1">
      <c r="B47" s="46"/>
      <c r="C47" s="47"/>
      <c r="D47" s="47"/>
      <c r="E47" s="155" t="str">
        <f>E7</f>
        <v>Oprava traťového úseku Lysá n. L. (mimo) – Kostomlaty</v>
      </c>
      <c r="F47" s="40"/>
      <c r="G47" s="40"/>
      <c r="H47" s="40"/>
      <c r="I47" s="156"/>
      <c r="J47" s="47"/>
      <c r="K47" s="51"/>
    </row>
    <row r="48">
      <c r="B48" s="28"/>
      <c r="C48" s="40" t="s">
        <v>102</v>
      </c>
      <c r="D48" s="29"/>
      <c r="E48" s="29"/>
      <c r="F48" s="29"/>
      <c r="G48" s="29"/>
      <c r="H48" s="29"/>
      <c r="I48" s="154"/>
      <c r="J48" s="29"/>
      <c r="K48" s="31"/>
    </row>
    <row r="49" s="1" customFormat="1" ht="16.5" customHeight="1">
      <c r="B49" s="46"/>
      <c r="C49" s="47"/>
      <c r="D49" s="47"/>
      <c r="E49" s="155" t="s">
        <v>103</v>
      </c>
      <c r="F49" s="47"/>
      <c r="G49" s="47"/>
      <c r="H49" s="47"/>
      <c r="I49" s="156"/>
      <c r="J49" s="47"/>
      <c r="K49" s="51"/>
    </row>
    <row r="50" s="1" customFormat="1" ht="14.4" customHeight="1">
      <c r="B50" s="46"/>
      <c r="C50" s="40" t="s">
        <v>104</v>
      </c>
      <c r="D50" s="47"/>
      <c r="E50" s="47"/>
      <c r="F50" s="47"/>
      <c r="G50" s="47"/>
      <c r="H50" s="47"/>
      <c r="I50" s="156"/>
      <c r="J50" s="47"/>
      <c r="K50" s="51"/>
    </row>
    <row r="51" s="1" customFormat="1" ht="17.25" customHeight="1">
      <c r="B51" s="46"/>
      <c r="C51" s="47"/>
      <c r="D51" s="47"/>
      <c r="E51" s="157" t="str">
        <f>E11</f>
        <v>02 - Výhybky v žst.Kostomlaty nad Labem</v>
      </c>
      <c r="F51" s="47"/>
      <c r="G51" s="47"/>
      <c r="H51" s="47"/>
      <c r="I51" s="156"/>
      <c r="J51" s="47"/>
      <c r="K51" s="51"/>
    </row>
    <row r="52" s="1" customFormat="1" ht="6.96" customHeight="1">
      <c r="B52" s="46"/>
      <c r="C52" s="47"/>
      <c r="D52" s="47"/>
      <c r="E52" s="47"/>
      <c r="F52" s="47"/>
      <c r="G52" s="47"/>
      <c r="H52" s="47"/>
      <c r="I52" s="156"/>
      <c r="J52" s="47"/>
      <c r="K52" s="51"/>
    </row>
    <row r="53" s="1" customFormat="1" ht="18" customHeight="1">
      <c r="B53" s="46"/>
      <c r="C53" s="40" t="s">
        <v>23</v>
      </c>
      <c r="D53" s="47"/>
      <c r="E53" s="47"/>
      <c r="F53" s="35" t="str">
        <f>F14</f>
        <v xml:space="preserve"> </v>
      </c>
      <c r="G53" s="47"/>
      <c r="H53" s="47"/>
      <c r="I53" s="158" t="s">
        <v>25</v>
      </c>
      <c r="J53" s="159" t="str">
        <f>IF(J14="","",J14)</f>
        <v>26. 1. 2018</v>
      </c>
      <c r="K53" s="51"/>
    </row>
    <row r="54" s="1" customFormat="1" ht="6.96" customHeight="1">
      <c r="B54" s="46"/>
      <c r="C54" s="47"/>
      <c r="D54" s="47"/>
      <c r="E54" s="47"/>
      <c r="F54" s="47"/>
      <c r="G54" s="47"/>
      <c r="H54" s="47"/>
      <c r="I54" s="156"/>
      <c r="J54" s="47"/>
      <c r="K54" s="51"/>
    </row>
    <row r="55" s="1" customFormat="1">
      <c r="B55" s="46"/>
      <c r="C55" s="40" t="s">
        <v>27</v>
      </c>
      <c r="D55" s="47"/>
      <c r="E55" s="47"/>
      <c r="F55" s="35" t="str">
        <f>E17</f>
        <v xml:space="preserve"> </v>
      </c>
      <c r="G55" s="47"/>
      <c r="H55" s="47"/>
      <c r="I55" s="158" t="s">
        <v>32</v>
      </c>
      <c r="J55" s="44" t="str">
        <f>E23</f>
        <v xml:space="preserve"> </v>
      </c>
      <c r="K55" s="51"/>
    </row>
    <row r="56" s="1" customFormat="1" ht="14.4" customHeight="1">
      <c r="B56" s="46"/>
      <c r="C56" s="40" t="s">
        <v>30</v>
      </c>
      <c r="D56" s="47"/>
      <c r="E56" s="47"/>
      <c r="F56" s="35" t="str">
        <f>IF(E20="","",E20)</f>
        <v/>
      </c>
      <c r="G56" s="47"/>
      <c r="H56" s="47"/>
      <c r="I56" s="156"/>
      <c r="J56" s="183"/>
      <c r="K56" s="51"/>
    </row>
    <row r="57" s="1" customFormat="1" ht="10.32" customHeight="1">
      <c r="B57" s="46"/>
      <c r="C57" s="47"/>
      <c r="D57" s="47"/>
      <c r="E57" s="47"/>
      <c r="F57" s="47"/>
      <c r="G57" s="47"/>
      <c r="H57" s="47"/>
      <c r="I57" s="156"/>
      <c r="J57" s="47"/>
      <c r="K57" s="51"/>
    </row>
    <row r="58" s="1" customFormat="1" ht="29.28" customHeight="1">
      <c r="B58" s="46"/>
      <c r="C58" s="184" t="s">
        <v>107</v>
      </c>
      <c r="D58" s="171"/>
      <c r="E58" s="171"/>
      <c r="F58" s="171"/>
      <c r="G58" s="171"/>
      <c r="H58" s="171"/>
      <c r="I58" s="185"/>
      <c r="J58" s="186" t="s">
        <v>108</v>
      </c>
      <c r="K58" s="187"/>
    </row>
    <row r="59" s="1" customFormat="1" ht="10.32" customHeight="1">
      <c r="B59" s="46"/>
      <c r="C59" s="47"/>
      <c r="D59" s="47"/>
      <c r="E59" s="47"/>
      <c r="F59" s="47"/>
      <c r="G59" s="47"/>
      <c r="H59" s="47"/>
      <c r="I59" s="156"/>
      <c r="J59" s="47"/>
      <c r="K59" s="51"/>
    </row>
    <row r="60" s="1" customFormat="1" ht="29.28" customHeight="1">
      <c r="B60" s="46"/>
      <c r="C60" s="188" t="s">
        <v>109</v>
      </c>
      <c r="D60" s="47"/>
      <c r="E60" s="47"/>
      <c r="F60" s="47"/>
      <c r="G60" s="47"/>
      <c r="H60" s="47"/>
      <c r="I60" s="156"/>
      <c r="J60" s="167">
        <f>J87</f>
        <v>0</v>
      </c>
      <c r="K60" s="51"/>
      <c r="AU60" s="24" t="s">
        <v>110</v>
      </c>
    </row>
    <row r="61" s="8" customFormat="1" ht="24.96" customHeight="1">
      <c r="B61" s="189"/>
      <c r="C61" s="190"/>
      <c r="D61" s="191" t="s">
        <v>111</v>
      </c>
      <c r="E61" s="192"/>
      <c r="F61" s="192"/>
      <c r="G61" s="192"/>
      <c r="H61" s="192"/>
      <c r="I61" s="193"/>
      <c r="J61" s="194">
        <f>J437</f>
        <v>0</v>
      </c>
      <c r="K61" s="195"/>
    </row>
    <row r="62" s="9" customFormat="1" ht="19.92" customHeight="1">
      <c r="B62" s="196"/>
      <c r="C62" s="197"/>
      <c r="D62" s="198" t="s">
        <v>806</v>
      </c>
      <c r="E62" s="199"/>
      <c r="F62" s="199"/>
      <c r="G62" s="199"/>
      <c r="H62" s="199"/>
      <c r="I62" s="200"/>
      <c r="J62" s="201">
        <f>J438</f>
        <v>0</v>
      </c>
      <c r="K62" s="202"/>
    </row>
    <row r="63" s="9" customFormat="1" ht="19.92" customHeight="1">
      <c r="B63" s="196"/>
      <c r="C63" s="197"/>
      <c r="D63" s="198" t="s">
        <v>114</v>
      </c>
      <c r="E63" s="199"/>
      <c r="F63" s="199"/>
      <c r="G63" s="199"/>
      <c r="H63" s="199"/>
      <c r="I63" s="200"/>
      <c r="J63" s="201">
        <f>J1018</f>
        <v>0</v>
      </c>
      <c r="K63" s="202"/>
    </row>
    <row r="64" s="8" customFormat="1" ht="24.96" customHeight="1">
      <c r="B64" s="189"/>
      <c r="C64" s="190"/>
      <c r="D64" s="191" t="s">
        <v>807</v>
      </c>
      <c r="E64" s="192"/>
      <c r="F64" s="192"/>
      <c r="G64" s="192"/>
      <c r="H64" s="192"/>
      <c r="I64" s="193"/>
      <c r="J64" s="194">
        <f>J1027</f>
        <v>0</v>
      </c>
      <c r="K64" s="195"/>
    </row>
    <row r="65" s="8" customFormat="1" ht="24.96" customHeight="1">
      <c r="B65" s="189"/>
      <c r="C65" s="190"/>
      <c r="D65" s="191" t="s">
        <v>808</v>
      </c>
      <c r="E65" s="192"/>
      <c r="F65" s="192"/>
      <c r="G65" s="192"/>
      <c r="H65" s="192"/>
      <c r="I65" s="193"/>
      <c r="J65" s="194">
        <f>J1034</f>
        <v>0</v>
      </c>
      <c r="K65" s="195"/>
    </row>
    <row r="66" s="1" customFormat="1" ht="21.84" customHeight="1">
      <c r="B66" s="46"/>
      <c r="C66" s="47"/>
      <c r="D66" s="47"/>
      <c r="E66" s="47"/>
      <c r="F66" s="47"/>
      <c r="G66" s="47"/>
      <c r="H66" s="47"/>
      <c r="I66" s="156"/>
      <c r="J66" s="47"/>
      <c r="K66" s="51"/>
    </row>
    <row r="67" s="1" customFormat="1" ht="6.96" customHeight="1">
      <c r="B67" s="67"/>
      <c r="C67" s="68"/>
      <c r="D67" s="68"/>
      <c r="E67" s="68"/>
      <c r="F67" s="68"/>
      <c r="G67" s="68"/>
      <c r="H67" s="68"/>
      <c r="I67" s="178"/>
      <c r="J67" s="68"/>
      <c r="K67" s="69"/>
    </row>
    <row r="71" s="1" customFormat="1" ht="6.96" customHeight="1">
      <c r="B71" s="70"/>
      <c r="C71" s="71"/>
      <c r="D71" s="71"/>
      <c r="E71" s="71"/>
      <c r="F71" s="71"/>
      <c r="G71" s="71"/>
      <c r="H71" s="71"/>
      <c r="I71" s="181"/>
      <c r="J71" s="71"/>
      <c r="K71" s="71"/>
      <c r="L71" s="72"/>
    </row>
    <row r="72" s="1" customFormat="1" ht="36.96" customHeight="1">
      <c r="B72" s="46"/>
      <c r="C72" s="73" t="s">
        <v>117</v>
      </c>
      <c r="D72" s="74"/>
      <c r="E72" s="74"/>
      <c r="F72" s="74"/>
      <c r="G72" s="74"/>
      <c r="H72" s="74"/>
      <c r="I72" s="203"/>
      <c r="J72" s="74"/>
      <c r="K72" s="74"/>
      <c r="L72" s="72"/>
    </row>
    <row r="73" s="1" customFormat="1" ht="6.96" customHeight="1">
      <c r="B73" s="46"/>
      <c r="C73" s="74"/>
      <c r="D73" s="74"/>
      <c r="E73" s="74"/>
      <c r="F73" s="74"/>
      <c r="G73" s="74"/>
      <c r="H73" s="74"/>
      <c r="I73" s="203"/>
      <c r="J73" s="74"/>
      <c r="K73" s="74"/>
      <c r="L73" s="72"/>
    </row>
    <row r="74" s="1" customFormat="1" ht="14.4" customHeight="1">
      <c r="B74" s="46"/>
      <c r="C74" s="76" t="s">
        <v>18</v>
      </c>
      <c r="D74" s="74"/>
      <c r="E74" s="74"/>
      <c r="F74" s="74"/>
      <c r="G74" s="74"/>
      <c r="H74" s="74"/>
      <c r="I74" s="203"/>
      <c r="J74" s="74"/>
      <c r="K74" s="74"/>
      <c r="L74" s="72"/>
    </row>
    <row r="75" s="1" customFormat="1" ht="16.5" customHeight="1">
      <c r="B75" s="46"/>
      <c r="C75" s="74"/>
      <c r="D75" s="74"/>
      <c r="E75" s="204" t="str">
        <f>E7</f>
        <v>Oprava traťového úseku Lysá n. L. (mimo) – Kostomlaty</v>
      </c>
      <c r="F75" s="76"/>
      <c r="G75" s="76"/>
      <c r="H75" s="76"/>
      <c r="I75" s="203"/>
      <c r="J75" s="74"/>
      <c r="K75" s="74"/>
      <c r="L75" s="72"/>
    </row>
    <row r="76">
      <c r="B76" s="28"/>
      <c r="C76" s="76" t="s">
        <v>102</v>
      </c>
      <c r="D76" s="205"/>
      <c r="E76" s="205"/>
      <c r="F76" s="205"/>
      <c r="G76" s="205"/>
      <c r="H76" s="205"/>
      <c r="I76" s="148"/>
      <c r="J76" s="205"/>
      <c r="K76" s="205"/>
      <c r="L76" s="206"/>
    </row>
    <row r="77" s="1" customFormat="1" ht="16.5" customHeight="1">
      <c r="B77" s="46"/>
      <c r="C77" s="74"/>
      <c r="D77" s="74"/>
      <c r="E77" s="204" t="s">
        <v>103</v>
      </c>
      <c r="F77" s="74"/>
      <c r="G77" s="74"/>
      <c r="H77" s="74"/>
      <c r="I77" s="203"/>
      <c r="J77" s="74"/>
      <c r="K77" s="74"/>
      <c r="L77" s="72"/>
    </row>
    <row r="78" s="1" customFormat="1" ht="14.4" customHeight="1">
      <c r="B78" s="46"/>
      <c r="C78" s="76" t="s">
        <v>104</v>
      </c>
      <c r="D78" s="74"/>
      <c r="E78" s="74"/>
      <c r="F78" s="74"/>
      <c r="G78" s="74"/>
      <c r="H78" s="74"/>
      <c r="I78" s="203"/>
      <c r="J78" s="74"/>
      <c r="K78" s="74"/>
      <c r="L78" s="72"/>
    </row>
    <row r="79" s="1" customFormat="1" ht="17.25" customHeight="1">
      <c r="B79" s="46"/>
      <c r="C79" s="74"/>
      <c r="D79" s="74"/>
      <c r="E79" s="82" t="str">
        <f>E11</f>
        <v>02 - Výhybky v žst.Kostomlaty nad Labem</v>
      </c>
      <c r="F79" s="74"/>
      <c r="G79" s="74"/>
      <c r="H79" s="74"/>
      <c r="I79" s="203"/>
      <c r="J79" s="74"/>
      <c r="K79" s="74"/>
      <c r="L79" s="72"/>
    </row>
    <row r="80" s="1" customFormat="1" ht="6.96" customHeight="1">
      <c r="B80" s="46"/>
      <c r="C80" s="74"/>
      <c r="D80" s="74"/>
      <c r="E80" s="74"/>
      <c r="F80" s="74"/>
      <c r="G80" s="74"/>
      <c r="H80" s="74"/>
      <c r="I80" s="203"/>
      <c r="J80" s="74"/>
      <c r="K80" s="74"/>
      <c r="L80" s="72"/>
    </row>
    <row r="81" s="1" customFormat="1" ht="18" customHeight="1">
      <c r="B81" s="46"/>
      <c r="C81" s="76" t="s">
        <v>23</v>
      </c>
      <c r="D81" s="74"/>
      <c r="E81" s="74"/>
      <c r="F81" s="207" t="str">
        <f>F14</f>
        <v xml:space="preserve"> </v>
      </c>
      <c r="G81" s="74"/>
      <c r="H81" s="74"/>
      <c r="I81" s="208" t="s">
        <v>25</v>
      </c>
      <c r="J81" s="85" t="str">
        <f>IF(J14="","",J14)</f>
        <v>26. 1. 2018</v>
      </c>
      <c r="K81" s="74"/>
      <c r="L81" s="72"/>
    </row>
    <row r="82" s="1" customFormat="1" ht="6.96" customHeight="1">
      <c r="B82" s="46"/>
      <c r="C82" s="74"/>
      <c r="D82" s="74"/>
      <c r="E82" s="74"/>
      <c r="F82" s="74"/>
      <c r="G82" s="74"/>
      <c r="H82" s="74"/>
      <c r="I82" s="203"/>
      <c r="J82" s="74"/>
      <c r="K82" s="74"/>
      <c r="L82" s="72"/>
    </row>
    <row r="83" s="1" customFormat="1">
      <c r="B83" s="46"/>
      <c r="C83" s="76" t="s">
        <v>27</v>
      </c>
      <c r="D83" s="74"/>
      <c r="E83" s="74"/>
      <c r="F83" s="207" t="str">
        <f>E17</f>
        <v xml:space="preserve"> </v>
      </c>
      <c r="G83" s="74"/>
      <c r="H83" s="74"/>
      <c r="I83" s="208" t="s">
        <v>32</v>
      </c>
      <c r="J83" s="207" t="str">
        <f>E23</f>
        <v xml:space="preserve"> </v>
      </c>
      <c r="K83" s="74"/>
      <c r="L83" s="72"/>
    </row>
    <row r="84" s="1" customFormat="1" ht="14.4" customHeight="1">
      <c r="B84" s="46"/>
      <c r="C84" s="76" t="s">
        <v>30</v>
      </c>
      <c r="D84" s="74"/>
      <c r="E84" s="74"/>
      <c r="F84" s="207" t="str">
        <f>IF(E20="","",E20)</f>
        <v/>
      </c>
      <c r="G84" s="74"/>
      <c r="H84" s="74"/>
      <c r="I84" s="203"/>
      <c r="J84" s="74"/>
      <c r="K84" s="74"/>
      <c r="L84" s="72"/>
    </row>
    <row r="85" s="1" customFormat="1" ht="10.32" customHeight="1">
      <c r="B85" s="46"/>
      <c r="C85" s="74"/>
      <c r="D85" s="74"/>
      <c r="E85" s="74"/>
      <c r="F85" s="74"/>
      <c r="G85" s="74"/>
      <c r="H85" s="74"/>
      <c r="I85" s="203"/>
      <c r="J85" s="74"/>
      <c r="K85" s="74"/>
      <c r="L85" s="72"/>
    </row>
    <row r="86" s="10" customFormat="1" ht="29.28" customHeight="1">
      <c r="B86" s="209"/>
      <c r="C86" s="210" t="s">
        <v>118</v>
      </c>
      <c r="D86" s="211" t="s">
        <v>54</v>
      </c>
      <c r="E86" s="211" t="s">
        <v>50</v>
      </c>
      <c r="F86" s="211" t="s">
        <v>119</v>
      </c>
      <c r="G86" s="211" t="s">
        <v>120</v>
      </c>
      <c r="H86" s="211" t="s">
        <v>121</v>
      </c>
      <c r="I86" s="212" t="s">
        <v>122</v>
      </c>
      <c r="J86" s="211" t="s">
        <v>108</v>
      </c>
      <c r="K86" s="213" t="s">
        <v>123</v>
      </c>
      <c r="L86" s="214"/>
      <c r="M86" s="102" t="s">
        <v>124</v>
      </c>
      <c r="N86" s="103" t="s">
        <v>39</v>
      </c>
      <c r="O86" s="103" t="s">
        <v>125</v>
      </c>
      <c r="P86" s="103" t="s">
        <v>126</v>
      </c>
      <c r="Q86" s="103" t="s">
        <v>127</v>
      </c>
      <c r="R86" s="103" t="s">
        <v>128</v>
      </c>
      <c r="S86" s="103" t="s">
        <v>129</v>
      </c>
      <c r="T86" s="104" t="s">
        <v>130</v>
      </c>
    </row>
    <row r="87" s="1" customFormat="1" ht="29.28" customHeight="1">
      <c r="B87" s="46"/>
      <c r="C87" s="108" t="s">
        <v>109</v>
      </c>
      <c r="D87" s="74"/>
      <c r="E87" s="74"/>
      <c r="F87" s="74"/>
      <c r="G87" s="74"/>
      <c r="H87" s="74"/>
      <c r="I87" s="203"/>
      <c r="J87" s="215">
        <f>BK87</f>
        <v>0</v>
      </c>
      <c r="K87" s="74"/>
      <c r="L87" s="72"/>
      <c r="M87" s="105"/>
      <c r="N87" s="106"/>
      <c r="O87" s="106"/>
      <c r="P87" s="216">
        <f>P88+SUM(P89:P437)+P1027+P1034</f>
        <v>0</v>
      </c>
      <c r="Q87" s="106"/>
      <c r="R87" s="216">
        <f>R88+SUM(R89:R437)+R1027+R1034</f>
        <v>4729.2532199999996</v>
      </c>
      <c r="S87" s="106"/>
      <c r="T87" s="217">
        <f>T88+SUM(T89:T437)+T1027+T1034</f>
        <v>0</v>
      </c>
      <c r="AT87" s="24" t="s">
        <v>68</v>
      </c>
      <c r="AU87" s="24" t="s">
        <v>110</v>
      </c>
      <c r="BK87" s="218">
        <f>BK88+SUM(BK89:BK437)+BK1027+BK1034</f>
        <v>0</v>
      </c>
    </row>
    <row r="88" s="1" customFormat="1" ht="25.5" customHeight="1">
      <c r="B88" s="46"/>
      <c r="C88" s="219" t="s">
        <v>76</v>
      </c>
      <c r="D88" s="219" t="s">
        <v>131</v>
      </c>
      <c r="E88" s="220" t="s">
        <v>809</v>
      </c>
      <c r="F88" s="221" t="s">
        <v>810</v>
      </c>
      <c r="G88" s="222" t="s">
        <v>134</v>
      </c>
      <c r="H88" s="223">
        <v>1</v>
      </c>
      <c r="I88" s="224"/>
      <c r="J88" s="225">
        <f>ROUND(I88*H88,2)</f>
        <v>0</v>
      </c>
      <c r="K88" s="221" t="s">
        <v>135</v>
      </c>
      <c r="L88" s="226"/>
      <c r="M88" s="227" t="s">
        <v>21</v>
      </c>
      <c r="N88" s="228" t="s">
        <v>40</v>
      </c>
      <c r="O88" s="47"/>
      <c r="P88" s="229">
        <f>O88*H88</f>
        <v>0</v>
      </c>
      <c r="Q88" s="229">
        <v>20.611499999999999</v>
      </c>
      <c r="R88" s="229">
        <f>Q88*H88</f>
        <v>20.611499999999999</v>
      </c>
      <c r="S88" s="229">
        <v>0</v>
      </c>
      <c r="T88" s="230">
        <f>S88*H88</f>
        <v>0</v>
      </c>
      <c r="AR88" s="24" t="s">
        <v>136</v>
      </c>
      <c r="AT88" s="24" t="s">
        <v>131</v>
      </c>
      <c r="AU88" s="24" t="s">
        <v>69</v>
      </c>
      <c r="AY88" s="24" t="s">
        <v>137</v>
      </c>
      <c r="BE88" s="231">
        <f>IF(N88="základní",J88,0)</f>
        <v>0</v>
      </c>
      <c r="BF88" s="231">
        <f>IF(N88="snížená",J88,0)</f>
        <v>0</v>
      </c>
      <c r="BG88" s="231">
        <f>IF(N88="zákl. přenesená",J88,0)</f>
        <v>0</v>
      </c>
      <c r="BH88" s="231">
        <f>IF(N88="sníž. přenesená",J88,0)</f>
        <v>0</v>
      </c>
      <c r="BI88" s="231">
        <f>IF(N88="nulová",J88,0)</f>
        <v>0</v>
      </c>
      <c r="BJ88" s="24" t="s">
        <v>76</v>
      </c>
      <c r="BK88" s="231">
        <f>ROUND(I88*H88,2)</f>
        <v>0</v>
      </c>
      <c r="BL88" s="24" t="s">
        <v>138</v>
      </c>
      <c r="BM88" s="24" t="s">
        <v>811</v>
      </c>
    </row>
    <row r="89" s="12" customFormat="1">
      <c r="B89" s="244"/>
      <c r="C89" s="245"/>
      <c r="D89" s="234" t="s">
        <v>140</v>
      </c>
      <c r="E89" s="246" t="s">
        <v>21</v>
      </c>
      <c r="F89" s="247" t="s">
        <v>812</v>
      </c>
      <c r="G89" s="245"/>
      <c r="H89" s="246" t="s">
        <v>21</v>
      </c>
      <c r="I89" s="248"/>
      <c r="J89" s="245"/>
      <c r="K89" s="245"/>
      <c r="L89" s="249"/>
      <c r="M89" s="250"/>
      <c r="N89" s="251"/>
      <c r="O89" s="251"/>
      <c r="P89" s="251"/>
      <c r="Q89" s="251"/>
      <c r="R89" s="251"/>
      <c r="S89" s="251"/>
      <c r="T89" s="252"/>
      <c r="AT89" s="253" t="s">
        <v>140</v>
      </c>
      <c r="AU89" s="253" t="s">
        <v>69</v>
      </c>
      <c r="AV89" s="12" t="s">
        <v>76</v>
      </c>
      <c r="AW89" s="12" t="s">
        <v>33</v>
      </c>
      <c r="AX89" s="12" t="s">
        <v>69</v>
      </c>
      <c r="AY89" s="253" t="s">
        <v>137</v>
      </c>
    </row>
    <row r="90" s="11" customFormat="1">
      <c r="B90" s="232"/>
      <c r="C90" s="233"/>
      <c r="D90" s="234" t="s">
        <v>140</v>
      </c>
      <c r="E90" s="235" t="s">
        <v>21</v>
      </c>
      <c r="F90" s="236" t="s">
        <v>76</v>
      </c>
      <c r="G90" s="233"/>
      <c r="H90" s="237">
        <v>1</v>
      </c>
      <c r="I90" s="238"/>
      <c r="J90" s="233"/>
      <c r="K90" s="233"/>
      <c r="L90" s="239"/>
      <c r="M90" s="240"/>
      <c r="N90" s="241"/>
      <c r="O90" s="241"/>
      <c r="P90" s="241"/>
      <c r="Q90" s="241"/>
      <c r="R90" s="241"/>
      <c r="S90" s="241"/>
      <c r="T90" s="242"/>
      <c r="AT90" s="243" t="s">
        <v>140</v>
      </c>
      <c r="AU90" s="243" t="s">
        <v>69</v>
      </c>
      <c r="AV90" s="11" t="s">
        <v>78</v>
      </c>
      <c r="AW90" s="11" t="s">
        <v>33</v>
      </c>
      <c r="AX90" s="11" t="s">
        <v>69</v>
      </c>
      <c r="AY90" s="243" t="s">
        <v>137</v>
      </c>
    </row>
    <row r="91" s="13" customFormat="1">
      <c r="B91" s="254"/>
      <c r="C91" s="255"/>
      <c r="D91" s="234" t="s">
        <v>140</v>
      </c>
      <c r="E91" s="256" t="s">
        <v>21</v>
      </c>
      <c r="F91" s="257" t="s">
        <v>151</v>
      </c>
      <c r="G91" s="255"/>
      <c r="H91" s="258">
        <v>1</v>
      </c>
      <c r="I91" s="259"/>
      <c r="J91" s="255"/>
      <c r="K91" s="255"/>
      <c r="L91" s="260"/>
      <c r="M91" s="261"/>
      <c r="N91" s="262"/>
      <c r="O91" s="262"/>
      <c r="P91" s="262"/>
      <c r="Q91" s="262"/>
      <c r="R91" s="262"/>
      <c r="S91" s="262"/>
      <c r="T91" s="263"/>
      <c r="AT91" s="264" t="s">
        <v>140</v>
      </c>
      <c r="AU91" s="264" t="s">
        <v>69</v>
      </c>
      <c r="AV91" s="13" t="s">
        <v>138</v>
      </c>
      <c r="AW91" s="13" t="s">
        <v>33</v>
      </c>
      <c r="AX91" s="13" t="s">
        <v>76</v>
      </c>
      <c r="AY91" s="264" t="s">
        <v>137</v>
      </c>
    </row>
    <row r="92" s="12" customFormat="1">
      <c r="B92" s="244"/>
      <c r="C92" s="245"/>
      <c r="D92" s="234" t="s">
        <v>140</v>
      </c>
      <c r="E92" s="246" t="s">
        <v>21</v>
      </c>
      <c r="F92" s="247" t="s">
        <v>813</v>
      </c>
      <c r="G92" s="245"/>
      <c r="H92" s="246" t="s">
        <v>21</v>
      </c>
      <c r="I92" s="248"/>
      <c r="J92" s="245"/>
      <c r="K92" s="245"/>
      <c r="L92" s="249"/>
      <c r="M92" s="250"/>
      <c r="N92" s="251"/>
      <c r="O92" s="251"/>
      <c r="P92" s="251"/>
      <c r="Q92" s="251"/>
      <c r="R92" s="251"/>
      <c r="S92" s="251"/>
      <c r="T92" s="252"/>
      <c r="AT92" s="253" t="s">
        <v>140</v>
      </c>
      <c r="AU92" s="253" t="s">
        <v>69</v>
      </c>
      <c r="AV92" s="12" t="s">
        <v>76</v>
      </c>
      <c r="AW92" s="12" t="s">
        <v>33</v>
      </c>
      <c r="AX92" s="12" t="s">
        <v>69</v>
      </c>
      <c r="AY92" s="253" t="s">
        <v>137</v>
      </c>
    </row>
    <row r="93" s="1" customFormat="1" ht="16.5" customHeight="1">
      <c r="B93" s="46"/>
      <c r="C93" s="219" t="s">
        <v>78</v>
      </c>
      <c r="D93" s="219" t="s">
        <v>131</v>
      </c>
      <c r="E93" s="220" t="s">
        <v>814</v>
      </c>
      <c r="F93" s="221" t="s">
        <v>815</v>
      </c>
      <c r="G93" s="222" t="s">
        <v>196</v>
      </c>
      <c r="H93" s="223">
        <v>50</v>
      </c>
      <c r="I93" s="224"/>
      <c r="J93" s="225">
        <f>ROUND(I93*H93,2)</f>
        <v>0</v>
      </c>
      <c r="K93" s="221" t="s">
        <v>135</v>
      </c>
      <c r="L93" s="226"/>
      <c r="M93" s="227" t="s">
        <v>21</v>
      </c>
      <c r="N93" s="228" t="s">
        <v>40</v>
      </c>
      <c r="O93" s="47"/>
      <c r="P93" s="229">
        <f>O93*H93</f>
        <v>0</v>
      </c>
      <c r="Q93" s="229">
        <v>0.064979999999999996</v>
      </c>
      <c r="R93" s="229">
        <f>Q93*H93</f>
        <v>3.2489999999999997</v>
      </c>
      <c r="S93" s="229">
        <v>0</v>
      </c>
      <c r="T93" s="230">
        <f>S93*H93</f>
        <v>0</v>
      </c>
      <c r="AR93" s="24" t="s">
        <v>136</v>
      </c>
      <c r="AT93" s="24" t="s">
        <v>131</v>
      </c>
      <c r="AU93" s="24" t="s">
        <v>69</v>
      </c>
      <c r="AY93" s="24" t="s">
        <v>137</v>
      </c>
      <c r="BE93" s="231">
        <f>IF(N93="základní",J93,0)</f>
        <v>0</v>
      </c>
      <c r="BF93" s="231">
        <f>IF(N93="snížená",J93,0)</f>
        <v>0</v>
      </c>
      <c r="BG93" s="231">
        <f>IF(N93="zákl. přenesená",J93,0)</f>
        <v>0</v>
      </c>
      <c r="BH93" s="231">
        <f>IF(N93="sníž. přenesená",J93,0)</f>
        <v>0</v>
      </c>
      <c r="BI93" s="231">
        <f>IF(N93="nulová",J93,0)</f>
        <v>0</v>
      </c>
      <c r="BJ93" s="24" t="s">
        <v>76</v>
      </c>
      <c r="BK93" s="231">
        <f>ROUND(I93*H93,2)</f>
        <v>0</v>
      </c>
      <c r="BL93" s="24" t="s">
        <v>138</v>
      </c>
      <c r="BM93" s="24" t="s">
        <v>816</v>
      </c>
    </row>
    <row r="94" s="12" customFormat="1">
      <c r="B94" s="244"/>
      <c r="C94" s="245"/>
      <c r="D94" s="234" t="s">
        <v>140</v>
      </c>
      <c r="E94" s="246" t="s">
        <v>21</v>
      </c>
      <c r="F94" s="247" t="s">
        <v>817</v>
      </c>
      <c r="G94" s="245"/>
      <c r="H94" s="246" t="s">
        <v>21</v>
      </c>
      <c r="I94" s="248"/>
      <c r="J94" s="245"/>
      <c r="K94" s="245"/>
      <c r="L94" s="249"/>
      <c r="M94" s="250"/>
      <c r="N94" s="251"/>
      <c r="O94" s="251"/>
      <c r="P94" s="251"/>
      <c r="Q94" s="251"/>
      <c r="R94" s="251"/>
      <c r="S94" s="251"/>
      <c r="T94" s="252"/>
      <c r="AT94" s="253" t="s">
        <v>140</v>
      </c>
      <c r="AU94" s="253" t="s">
        <v>69</v>
      </c>
      <c r="AV94" s="12" t="s">
        <v>76</v>
      </c>
      <c r="AW94" s="12" t="s">
        <v>33</v>
      </c>
      <c r="AX94" s="12" t="s">
        <v>69</v>
      </c>
      <c r="AY94" s="253" t="s">
        <v>137</v>
      </c>
    </row>
    <row r="95" s="11" customFormat="1">
      <c r="B95" s="232"/>
      <c r="C95" s="233"/>
      <c r="D95" s="234" t="s">
        <v>140</v>
      </c>
      <c r="E95" s="235" t="s">
        <v>21</v>
      </c>
      <c r="F95" s="236" t="s">
        <v>455</v>
      </c>
      <c r="G95" s="233"/>
      <c r="H95" s="237">
        <v>50</v>
      </c>
      <c r="I95" s="238"/>
      <c r="J95" s="233"/>
      <c r="K95" s="233"/>
      <c r="L95" s="239"/>
      <c r="M95" s="240"/>
      <c r="N95" s="241"/>
      <c r="O95" s="241"/>
      <c r="P95" s="241"/>
      <c r="Q95" s="241"/>
      <c r="R95" s="241"/>
      <c r="S95" s="241"/>
      <c r="T95" s="242"/>
      <c r="AT95" s="243" t="s">
        <v>140</v>
      </c>
      <c r="AU95" s="243" t="s">
        <v>69</v>
      </c>
      <c r="AV95" s="11" t="s">
        <v>78</v>
      </c>
      <c r="AW95" s="11" t="s">
        <v>33</v>
      </c>
      <c r="AX95" s="11" t="s">
        <v>69</v>
      </c>
      <c r="AY95" s="243" t="s">
        <v>137</v>
      </c>
    </row>
    <row r="96" s="13" customFormat="1">
      <c r="B96" s="254"/>
      <c r="C96" s="255"/>
      <c r="D96" s="234" t="s">
        <v>140</v>
      </c>
      <c r="E96" s="256" t="s">
        <v>21</v>
      </c>
      <c r="F96" s="257" t="s">
        <v>151</v>
      </c>
      <c r="G96" s="255"/>
      <c r="H96" s="258">
        <v>50</v>
      </c>
      <c r="I96" s="259"/>
      <c r="J96" s="255"/>
      <c r="K96" s="255"/>
      <c r="L96" s="260"/>
      <c r="M96" s="261"/>
      <c r="N96" s="262"/>
      <c r="O96" s="262"/>
      <c r="P96" s="262"/>
      <c r="Q96" s="262"/>
      <c r="R96" s="262"/>
      <c r="S96" s="262"/>
      <c r="T96" s="263"/>
      <c r="AT96" s="264" t="s">
        <v>140</v>
      </c>
      <c r="AU96" s="264" t="s">
        <v>69</v>
      </c>
      <c r="AV96" s="13" t="s">
        <v>138</v>
      </c>
      <c r="AW96" s="13" t="s">
        <v>33</v>
      </c>
      <c r="AX96" s="13" t="s">
        <v>76</v>
      </c>
      <c r="AY96" s="264" t="s">
        <v>137</v>
      </c>
    </row>
    <row r="97" s="12" customFormat="1">
      <c r="B97" s="244"/>
      <c r="C97" s="245"/>
      <c r="D97" s="234" t="s">
        <v>140</v>
      </c>
      <c r="E97" s="246" t="s">
        <v>21</v>
      </c>
      <c r="F97" s="247" t="s">
        <v>152</v>
      </c>
      <c r="G97" s="245"/>
      <c r="H97" s="246" t="s">
        <v>21</v>
      </c>
      <c r="I97" s="248"/>
      <c r="J97" s="245"/>
      <c r="K97" s="245"/>
      <c r="L97" s="249"/>
      <c r="M97" s="250"/>
      <c r="N97" s="251"/>
      <c r="O97" s="251"/>
      <c r="P97" s="251"/>
      <c r="Q97" s="251"/>
      <c r="R97" s="251"/>
      <c r="S97" s="251"/>
      <c r="T97" s="252"/>
      <c r="AT97" s="253" t="s">
        <v>140</v>
      </c>
      <c r="AU97" s="253" t="s">
        <v>69</v>
      </c>
      <c r="AV97" s="12" t="s">
        <v>76</v>
      </c>
      <c r="AW97" s="12" t="s">
        <v>33</v>
      </c>
      <c r="AX97" s="12" t="s">
        <v>69</v>
      </c>
      <c r="AY97" s="253" t="s">
        <v>137</v>
      </c>
    </row>
    <row r="98" s="1" customFormat="1" ht="25.5" customHeight="1">
      <c r="B98" s="46"/>
      <c r="C98" s="219" t="s">
        <v>169</v>
      </c>
      <c r="D98" s="219" t="s">
        <v>131</v>
      </c>
      <c r="E98" s="220" t="s">
        <v>818</v>
      </c>
      <c r="F98" s="221" t="s">
        <v>819</v>
      </c>
      <c r="G98" s="222" t="s">
        <v>196</v>
      </c>
      <c r="H98" s="223">
        <v>10</v>
      </c>
      <c r="I98" s="224"/>
      <c r="J98" s="225">
        <f>ROUND(I98*H98,2)</f>
        <v>0</v>
      </c>
      <c r="K98" s="221" t="s">
        <v>21</v>
      </c>
      <c r="L98" s="226"/>
      <c r="M98" s="227" t="s">
        <v>21</v>
      </c>
      <c r="N98" s="228" t="s">
        <v>40</v>
      </c>
      <c r="O98" s="47"/>
      <c r="P98" s="229">
        <f>O98*H98</f>
        <v>0</v>
      </c>
      <c r="Q98" s="229">
        <v>0.057180000000000002</v>
      </c>
      <c r="R98" s="229">
        <f>Q98*H98</f>
        <v>0.57179999999999997</v>
      </c>
      <c r="S98" s="229">
        <v>0</v>
      </c>
      <c r="T98" s="230">
        <f>S98*H98</f>
        <v>0</v>
      </c>
      <c r="AR98" s="24" t="s">
        <v>136</v>
      </c>
      <c r="AT98" s="24" t="s">
        <v>131</v>
      </c>
      <c r="AU98" s="24" t="s">
        <v>69</v>
      </c>
      <c r="AY98" s="24" t="s">
        <v>137</v>
      </c>
      <c r="BE98" s="231">
        <f>IF(N98="základní",J98,0)</f>
        <v>0</v>
      </c>
      <c r="BF98" s="231">
        <f>IF(N98="snížená",J98,0)</f>
        <v>0</v>
      </c>
      <c r="BG98" s="231">
        <f>IF(N98="zákl. přenesená",J98,0)</f>
        <v>0</v>
      </c>
      <c r="BH98" s="231">
        <f>IF(N98="sníž. přenesená",J98,0)</f>
        <v>0</v>
      </c>
      <c r="BI98" s="231">
        <f>IF(N98="nulová",J98,0)</f>
        <v>0</v>
      </c>
      <c r="BJ98" s="24" t="s">
        <v>76</v>
      </c>
      <c r="BK98" s="231">
        <f>ROUND(I98*H98,2)</f>
        <v>0</v>
      </c>
      <c r="BL98" s="24" t="s">
        <v>138</v>
      </c>
      <c r="BM98" s="24" t="s">
        <v>820</v>
      </c>
    </row>
    <row r="99" s="12" customFormat="1">
      <c r="B99" s="244"/>
      <c r="C99" s="245"/>
      <c r="D99" s="234" t="s">
        <v>140</v>
      </c>
      <c r="E99" s="246" t="s">
        <v>21</v>
      </c>
      <c r="F99" s="247" t="s">
        <v>821</v>
      </c>
      <c r="G99" s="245"/>
      <c r="H99" s="246" t="s">
        <v>21</v>
      </c>
      <c r="I99" s="248"/>
      <c r="J99" s="245"/>
      <c r="K99" s="245"/>
      <c r="L99" s="249"/>
      <c r="M99" s="250"/>
      <c r="N99" s="251"/>
      <c r="O99" s="251"/>
      <c r="P99" s="251"/>
      <c r="Q99" s="251"/>
      <c r="R99" s="251"/>
      <c r="S99" s="251"/>
      <c r="T99" s="252"/>
      <c r="AT99" s="253" t="s">
        <v>140</v>
      </c>
      <c r="AU99" s="253" t="s">
        <v>69</v>
      </c>
      <c r="AV99" s="12" t="s">
        <v>76</v>
      </c>
      <c r="AW99" s="12" t="s">
        <v>33</v>
      </c>
      <c r="AX99" s="12" t="s">
        <v>69</v>
      </c>
      <c r="AY99" s="253" t="s">
        <v>137</v>
      </c>
    </row>
    <row r="100" s="11" customFormat="1">
      <c r="B100" s="232"/>
      <c r="C100" s="233"/>
      <c r="D100" s="234" t="s">
        <v>140</v>
      </c>
      <c r="E100" s="235" t="s">
        <v>21</v>
      </c>
      <c r="F100" s="236" t="s">
        <v>822</v>
      </c>
      <c r="G100" s="233"/>
      <c r="H100" s="237">
        <v>10</v>
      </c>
      <c r="I100" s="238"/>
      <c r="J100" s="233"/>
      <c r="K100" s="233"/>
      <c r="L100" s="239"/>
      <c r="M100" s="240"/>
      <c r="N100" s="241"/>
      <c r="O100" s="241"/>
      <c r="P100" s="241"/>
      <c r="Q100" s="241"/>
      <c r="R100" s="241"/>
      <c r="S100" s="241"/>
      <c r="T100" s="242"/>
      <c r="AT100" s="243" t="s">
        <v>140</v>
      </c>
      <c r="AU100" s="243" t="s">
        <v>69</v>
      </c>
      <c r="AV100" s="11" t="s">
        <v>78</v>
      </c>
      <c r="AW100" s="11" t="s">
        <v>33</v>
      </c>
      <c r="AX100" s="11" t="s">
        <v>69</v>
      </c>
      <c r="AY100" s="243" t="s">
        <v>137</v>
      </c>
    </row>
    <row r="101" s="13" customFormat="1">
      <c r="B101" s="254"/>
      <c r="C101" s="255"/>
      <c r="D101" s="234" t="s">
        <v>140</v>
      </c>
      <c r="E101" s="256" t="s">
        <v>21</v>
      </c>
      <c r="F101" s="257" t="s">
        <v>151</v>
      </c>
      <c r="G101" s="255"/>
      <c r="H101" s="258">
        <v>10</v>
      </c>
      <c r="I101" s="259"/>
      <c r="J101" s="255"/>
      <c r="K101" s="255"/>
      <c r="L101" s="260"/>
      <c r="M101" s="261"/>
      <c r="N101" s="262"/>
      <c r="O101" s="262"/>
      <c r="P101" s="262"/>
      <c r="Q101" s="262"/>
      <c r="R101" s="262"/>
      <c r="S101" s="262"/>
      <c r="T101" s="263"/>
      <c r="AT101" s="264" t="s">
        <v>140</v>
      </c>
      <c r="AU101" s="264" t="s">
        <v>69</v>
      </c>
      <c r="AV101" s="13" t="s">
        <v>138</v>
      </c>
      <c r="AW101" s="13" t="s">
        <v>33</v>
      </c>
      <c r="AX101" s="13" t="s">
        <v>76</v>
      </c>
      <c r="AY101" s="264" t="s">
        <v>137</v>
      </c>
    </row>
    <row r="102" s="12" customFormat="1">
      <c r="B102" s="244"/>
      <c r="C102" s="245"/>
      <c r="D102" s="234" t="s">
        <v>140</v>
      </c>
      <c r="E102" s="246" t="s">
        <v>21</v>
      </c>
      <c r="F102" s="247" t="s">
        <v>813</v>
      </c>
      <c r="G102" s="245"/>
      <c r="H102" s="246" t="s">
        <v>21</v>
      </c>
      <c r="I102" s="248"/>
      <c r="J102" s="245"/>
      <c r="K102" s="245"/>
      <c r="L102" s="249"/>
      <c r="M102" s="250"/>
      <c r="N102" s="251"/>
      <c r="O102" s="251"/>
      <c r="P102" s="251"/>
      <c r="Q102" s="251"/>
      <c r="R102" s="251"/>
      <c r="S102" s="251"/>
      <c r="T102" s="252"/>
      <c r="AT102" s="253" t="s">
        <v>140</v>
      </c>
      <c r="AU102" s="253" t="s">
        <v>69</v>
      </c>
      <c r="AV102" s="12" t="s">
        <v>76</v>
      </c>
      <c r="AW102" s="12" t="s">
        <v>33</v>
      </c>
      <c r="AX102" s="12" t="s">
        <v>69</v>
      </c>
      <c r="AY102" s="253" t="s">
        <v>137</v>
      </c>
    </row>
    <row r="103" s="1" customFormat="1" ht="25.5" customHeight="1">
      <c r="B103" s="46"/>
      <c r="C103" s="219" t="s">
        <v>138</v>
      </c>
      <c r="D103" s="219" t="s">
        <v>131</v>
      </c>
      <c r="E103" s="220" t="s">
        <v>153</v>
      </c>
      <c r="F103" s="221" t="s">
        <v>154</v>
      </c>
      <c r="G103" s="222" t="s">
        <v>134</v>
      </c>
      <c r="H103" s="223">
        <v>142</v>
      </c>
      <c r="I103" s="224"/>
      <c r="J103" s="225">
        <f>ROUND(I103*H103,2)</f>
        <v>0</v>
      </c>
      <c r="K103" s="221" t="s">
        <v>135</v>
      </c>
      <c r="L103" s="226"/>
      <c r="M103" s="227" t="s">
        <v>21</v>
      </c>
      <c r="N103" s="228" t="s">
        <v>40</v>
      </c>
      <c r="O103" s="47"/>
      <c r="P103" s="229">
        <f>O103*H103</f>
        <v>0</v>
      </c>
      <c r="Q103" s="229">
        <v>0.28999999999999998</v>
      </c>
      <c r="R103" s="229">
        <f>Q103*H103</f>
        <v>41.18</v>
      </c>
      <c r="S103" s="229">
        <v>0</v>
      </c>
      <c r="T103" s="230">
        <f>S103*H103</f>
        <v>0</v>
      </c>
      <c r="AR103" s="24" t="s">
        <v>136</v>
      </c>
      <c r="AT103" s="24" t="s">
        <v>131</v>
      </c>
      <c r="AU103" s="24" t="s">
        <v>69</v>
      </c>
      <c r="AY103" s="24" t="s">
        <v>137</v>
      </c>
      <c r="BE103" s="231">
        <f>IF(N103="základní",J103,0)</f>
        <v>0</v>
      </c>
      <c r="BF103" s="231">
        <f>IF(N103="snížená",J103,0)</f>
        <v>0</v>
      </c>
      <c r="BG103" s="231">
        <f>IF(N103="zákl. přenesená",J103,0)</f>
        <v>0</v>
      </c>
      <c r="BH103" s="231">
        <f>IF(N103="sníž. přenesená",J103,0)</f>
        <v>0</v>
      </c>
      <c r="BI103" s="231">
        <f>IF(N103="nulová",J103,0)</f>
        <v>0</v>
      </c>
      <c r="BJ103" s="24" t="s">
        <v>76</v>
      </c>
      <c r="BK103" s="231">
        <f>ROUND(I103*H103,2)</f>
        <v>0</v>
      </c>
      <c r="BL103" s="24" t="s">
        <v>138</v>
      </c>
      <c r="BM103" s="24" t="s">
        <v>823</v>
      </c>
    </row>
    <row r="104" s="12" customFormat="1">
      <c r="B104" s="244"/>
      <c r="C104" s="245"/>
      <c r="D104" s="234" t="s">
        <v>140</v>
      </c>
      <c r="E104" s="246" t="s">
        <v>21</v>
      </c>
      <c r="F104" s="247" t="s">
        <v>824</v>
      </c>
      <c r="G104" s="245"/>
      <c r="H104" s="246" t="s">
        <v>21</v>
      </c>
      <c r="I104" s="248"/>
      <c r="J104" s="245"/>
      <c r="K104" s="245"/>
      <c r="L104" s="249"/>
      <c r="M104" s="250"/>
      <c r="N104" s="251"/>
      <c r="O104" s="251"/>
      <c r="P104" s="251"/>
      <c r="Q104" s="251"/>
      <c r="R104" s="251"/>
      <c r="S104" s="251"/>
      <c r="T104" s="252"/>
      <c r="AT104" s="253" t="s">
        <v>140</v>
      </c>
      <c r="AU104" s="253" t="s">
        <v>69</v>
      </c>
      <c r="AV104" s="12" t="s">
        <v>76</v>
      </c>
      <c r="AW104" s="12" t="s">
        <v>33</v>
      </c>
      <c r="AX104" s="12" t="s">
        <v>69</v>
      </c>
      <c r="AY104" s="253" t="s">
        <v>137</v>
      </c>
    </row>
    <row r="105" s="11" customFormat="1">
      <c r="B105" s="232"/>
      <c r="C105" s="233"/>
      <c r="D105" s="234" t="s">
        <v>140</v>
      </c>
      <c r="E105" s="235" t="s">
        <v>21</v>
      </c>
      <c r="F105" s="236" t="s">
        <v>825</v>
      </c>
      <c r="G105" s="233"/>
      <c r="H105" s="237">
        <v>18</v>
      </c>
      <c r="I105" s="238"/>
      <c r="J105" s="233"/>
      <c r="K105" s="233"/>
      <c r="L105" s="239"/>
      <c r="M105" s="240"/>
      <c r="N105" s="241"/>
      <c r="O105" s="241"/>
      <c r="P105" s="241"/>
      <c r="Q105" s="241"/>
      <c r="R105" s="241"/>
      <c r="S105" s="241"/>
      <c r="T105" s="242"/>
      <c r="AT105" s="243" t="s">
        <v>140</v>
      </c>
      <c r="AU105" s="243" t="s">
        <v>69</v>
      </c>
      <c r="AV105" s="11" t="s">
        <v>78</v>
      </c>
      <c r="AW105" s="11" t="s">
        <v>33</v>
      </c>
      <c r="AX105" s="11" t="s">
        <v>69</v>
      </c>
      <c r="AY105" s="243" t="s">
        <v>137</v>
      </c>
    </row>
    <row r="106" s="12" customFormat="1">
      <c r="B106" s="244"/>
      <c r="C106" s="245"/>
      <c r="D106" s="234" t="s">
        <v>140</v>
      </c>
      <c r="E106" s="246" t="s">
        <v>21</v>
      </c>
      <c r="F106" s="247" t="s">
        <v>826</v>
      </c>
      <c r="G106" s="245"/>
      <c r="H106" s="246" t="s">
        <v>21</v>
      </c>
      <c r="I106" s="248"/>
      <c r="J106" s="245"/>
      <c r="K106" s="245"/>
      <c r="L106" s="249"/>
      <c r="M106" s="250"/>
      <c r="N106" s="251"/>
      <c r="O106" s="251"/>
      <c r="P106" s="251"/>
      <c r="Q106" s="251"/>
      <c r="R106" s="251"/>
      <c r="S106" s="251"/>
      <c r="T106" s="252"/>
      <c r="AT106" s="253" t="s">
        <v>140</v>
      </c>
      <c r="AU106" s="253" t="s">
        <v>69</v>
      </c>
      <c r="AV106" s="12" t="s">
        <v>76</v>
      </c>
      <c r="AW106" s="12" t="s">
        <v>33</v>
      </c>
      <c r="AX106" s="12" t="s">
        <v>69</v>
      </c>
      <c r="AY106" s="253" t="s">
        <v>137</v>
      </c>
    </row>
    <row r="107" s="11" customFormat="1">
      <c r="B107" s="232"/>
      <c r="C107" s="233"/>
      <c r="D107" s="234" t="s">
        <v>140</v>
      </c>
      <c r="E107" s="235" t="s">
        <v>21</v>
      </c>
      <c r="F107" s="236" t="s">
        <v>827</v>
      </c>
      <c r="G107" s="233"/>
      <c r="H107" s="237">
        <v>55</v>
      </c>
      <c r="I107" s="238"/>
      <c r="J107" s="233"/>
      <c r="K107" s="233"/>
      <c r="L107" s="239"/>
      <c r="M107" s="240"/>
      <c r="N107" s="241"/>
      <c r="O107" s="241"/>
      <c r="P107" s="241"/>
      <c r="Q107" s="241"/>
      <c r="R107" s="241"/>
      <c r="S107" s="241"/>
      <c r="T107" s="242"/>
      <c r="AT107" s="243" t="s">
        <v>140</v>
      </c>
      <c r="AU107" s="243" t="s">
        <v>69</v>
      </c>
      <c r="AV107" s="11" t="s">
        <v>78</v>
      </c>
      <c r="AW107" s="11" t="s">
        <v>33</v>
      </c>
      <c r="AX107" s="11" t="s">
        <v>69</v>
      </c>
      <c r="AY107" s="243" t="s">
        <v>137</v>
      </c>
    </row>
    <row r="108" s="12" customFormat="1">
      <c r="B108" s="244"/>
      <c r="C108" s="245"/>
      <c r="D108" s="234" t="s">
        <v>140</v>
      </c>
      <c r="E108" s="246" t="s">
        <v>21</v>
      </c>
      <c r="F108" s="247" t="s">
        <v>828</v>
      </c>
      <c r="G108" s="245"/>
      <c r="H108" s="246" t="s">
        <v>21</v>
      </c>
      <c r="I108" s="248"/>
      <c r="J108" s="245"/>
      <c r="K108" s="245"/>
      <c r="L108" s="249"/>
      <c r="M108" s="250"/>
      <c r="N108" s="251"/>
      <c r="O108" s="251"/>
      <c r="P108" s="251"/>
      <c r="Q108" s="251"/>
      <c r="R108" s="251"/>
      <c r="S108" s="251"/>
      <c r="T108" s="252"/>
      <c r="AT108" s="253" t="s">
        <v>140</v>
      </c>
      <c r="AU108" s="253" t="s">
        <v>69</v>
      </c>
      <c r="AV108" s="12" t="s">
        <v>76</v>
      </c>
      <c r="AW108" s="12" t="s">
        <v>33</v>
      </c>
      <c r="AX108" s="12" t="s">
        <v>69</v>
      </c>
      <c r="AY108" s="253" t="s">
        <v>137</v>
      </c>
    </row>
    <row r="109" s="11" customFormat="1">
      <c r="B109" s="232"/>
      <c r="C109" s="233"/>
      <c r="D109" s="234" t="s">
        <v>140</v>
      </c>
      <c r="E109" s="235" t="s">
        <v>21</v>
      </c>
      <c r="F109" s="236" t="s">
        <v>169</v>
      </c>
      <c r="G109" s="233"/>
      <c r="H109" s="237">
        <v>3</v>
      </c>
      <c r="I109" s="238"/>
      <c r="J109" s="233"/>
      <c r="K109" s="233"/>
      <c r="L109" s="239"/>
      <c r="M109" s="240"/>
      <c r="N109" s="241"/>
      <c r="O109" s="241"/>
      <c r="P109" s="241"/>
      <c r="Q109" s="241"/>
      <c r="R109" s="241"/>
      <c r="S109" s="241"/>
      <c r="T109" s="242"/>
      <c r="AT109" s="243" t="s">
        <v>140</v>
      </c>
      <c r="AU109" s="243" t="s">
        <v>69</v>
      </c>
      <c r="AV109" s="11" t="s">
        <v>78</v>
      </c>
      <c r="AW109" s="11" t="s">
        <v>33</v>
      </c>
      <c r="AX109" s="11" t="s">
        <v>69</v>
      </c>
      <c r="AY109" s="243" t="s">
        <v>137</v>
      </c>
    </row>
    <row r="110" s="12" customFormat="1">
      <c r="B110" s="244"/>
      <c r="C110" s="245"/>
      <c r="D110" s="234" t="s">
        <v>140</v>
      </c>
      <c r="E110" s="246" t="s">
        <v>21</v>
      </c>
      <c r="F110" s="247" t="s">
        <v>829</v>
      </c>
      <c r="G110" s="245"/>
      <c r="H110" s="246" t="s">
        <v>21</v>
      </c>
      <c r="I110" s="248"/>
      <c r="J110" s="245"/>
      <c r="K110" s="245"/>
      <c r="L110" s="249"/>
      <c r="M110" s="250"/>
      <c r="N110" s="251"/>
      <c r="O110" s="251"/>
      <c r="P110" s="251"/>
      <c r="Q110" s="251"/>
      <c r="R110" s="251"/>
      <c r="S110" s="251"/>
      <c r="T110" s="252"/>
      <c r="AT110" s="253" t="s">
        <v>140</v>
      </c>
      <c r="AU110" s="253" t="s">
        <v>69</v>
      </c>
      <c r="AV110" s="12" t="s">
        <v>76</v>
      </c>
      <c r="AW110" s="12" t="s">
        <v>33</v>
      </c>
      <c r="AX110" s="12" t="s">
        <v>69</v>
      </c>
      <c r="AY110" s="253" t="s">
        <v>137</v>
      </c>
    </row>
    <row r="111" s="11" customFormat="1">
      <c r="B111" s="232"/>
      <c r="C111" s="233"/>
      <c r="D111" s="234" t="s">
        <v>140</v>
      </c>
      <c r="E111" s="235" t="s">
        <v>21</v>
      </c>
      <c r="F111" s="236" t="s">
        <v>245</v>
      </c>
      <c r="G111" s="233"/>
      <c r="H111" s="237">
        <v>13</v>
      </c>
      <c r="I111" s="238"/>
      <c r="J111" s="233"/>
      <c r="K111" s="233"/>
      <c r="L111" s="239"/>
      <c r="M111" s="240"/>
      <c r="N111" s="241"/>
      <c r="O111" s="241"/>
      <c r="P111" s="241"/>
      <c r="Q111" s="241"/>
      <c r="R111" s="241"/>
      <c r="S111" s="241"/>
      <c r="T111" s="242"/>
      <c r="AT111" s="243" t="s">
        <v>140</v>
      </c>
      <c r="AU111" s="243" t="s">
        <v>69</v>
      </c>
      <c r="AV111" s="11" t="s">
        <v>78</v>
      </c>
      <c r="AW111" s="11" t="s">
        <v>33</v>
      </c>
      <c r="AX111" s="11" t="s">
        <v>69</v>
      </c>
      <c r="AY111" s="243" t="s">
        <v>137</v>
      </c>
    </row>
    <row r="112" s="12" customFormat="1">
      <c r="B112" s="244"/>
      <c r="C112" s="245"/>
      <c r="D112" s="234" t="s">
        <v>140</v>
      </c>
      <c r="E112" s="246" t="s">
        <v>21</v>
      </c>
      <c r="F112" s="247" t="s">
        <v>830</v>
      </c>
      <c r="G112" s="245"/>
      <c r="H112" s="246" t="s">
        <v>21</v>
      </c>
      <c r="I112" s="248"/>
      <c r="J112" s="245"/>
      <c r="K112" s="245"/>
      <c r="L112" s="249"/>
      <c r="M112" s="250"/>
      <c r="N112" s="251"/>
      <c r="O112" s="251"/>
      <c r="P112" s="251"/>
      <c r="Q112" s="251"/>
      <c r="R112" s="251"/>
      <c r="S112" s="251"/>
      <c r="T112" s="252"/>
      <c r="AT112" s="253" t="s">
        <v>140</v>
      </c>
      <c r="AU112" s="253" t="s">
        <v>69</v>
      </c>
      <c r="AV112" s="12" t="s">
        <v>76</v>
      </c>
      <c r="AW112" s="12" t="s">
        <v>33</v>
      </c>
      <c r="AX112" s="12" t="s">
        <v>69</v>
      </c>
      <c r="AY112" s="253" t="s">
        <v>137</v>
      </c>
    </row>
    <row r="113" s="11" customFormat="1">
      <c r="B113" s="232"/>
      <c r="C113" s="233"/>
      <c r="D113" s="234" t="s">
        <v>140</v>
      </c>
      <c r="E113" s="235" t="s">
        <v>21</v>
      </c>
      <c r="F113" s="236" t="s">
        <v>332</v>
      </c>
      <c r="G113" s="233"/>
      <c r="H113" s="237">
        <v>25</v>
      </c>
      <c r="I113" s="238"/>
      <c r="J113" s="233"/>
      <c r="K113" s="233"/>
      <c r="L113" s="239"/>
      <c r="M113" s="240"/>
      <c r="N113" s="241"/>
      <c r="O113" s="241"/>
      <c r="P113" s="241"/>
      <c r="Q113" s="241"/>
      <c r="R113" s="241"/>
      <c r="S113" s="241"/>
      <c r="T113" s="242"/>
      <c r="AT113" s="243" t="s">
        <v>140</v>
      </c>
      <c r="AU113" s="243" t="s">
        <v>69</v>
      </c>
      <c r="AV113" s="11" t="s">
        <v>78</v>
      </c>
      <c r="AW113" s="11" t="s">
        <v>33</v>
      </c>
      <c r="AX113" s="11" t="s">
        <v>69</v>
      </c>
      <c r="AY113" s="243" t="s">
        <v>137</v>
      </c>
    </row>
    <row r="114" s="12" customFormat="1">
      <c r="B114" s="244"/>
      <c r="C114" s="245"/>
      <c r="D114" s="234" t="s">
        <v>140</v>
      </c>
      <c r="E114" s="246" t="s">
        <v>21</v>
      </c>
      <c r="F114" s="247" t="s">
        <v>831</v>
      </c>
      <c r="G114" s="245"/>
      <c r="H114" s="246" t="s">
        <v>21</v>
      </c>
      <c r="I114" s="248"/>
      <c r="J114" s="245"/>
      <c r="K114" s="245"/>
      <c r="L114" s="249"/>
      <c r="M114" s="250"/>
      <c r="N114" s="251"/>
      <c r="O114" s="251"/>
      <c r="P114" s="251"/>
      <c r="Q114" s="251"/>
      <c r="R114" s="251"/>
      <c r="S114" s="251"/>
      <c r="T114" s="252"/>
      <c r="AT114" s="253" t="s">
        <v>140</v>
      </c>
      <c r="AU114" s="253" t="s">
        <v>69</v>
      </c>
      <c r="AV114" s="12" t="s">
        <v>76</v>
      </c>
      <c r="AW114" s="12" t="s">
        <v>33</v>
      </c>
      <c r="AX114" s="12" t="s">
        <v>69</v>
      </c>
      <c r="AY114" s="253" t="s">
        <v>137</v>
      </c>
    </row>
    <row r="115" s="11" customFormat="1">
      <c r="B115" s="232"/>
      <c r="C115" s="233"/>
      <c r="D115" s="234" t="s">
        <v>140</v>
      </c>
      <c r="E115" s="235" t="s">
        <v>21</v>
      </c>
      <c r="F115" s="236" t="s">
        <v>347</v>
      </c>
      <c r="G115" s="233"/>
      <c r="H115" s="237">
        <v>28</v>
      </c>
      <c r="I115" s="238"/>
      <c r="J115" s="233"/>
      <c r="K115" s="233"/>
      <c r="L115" s="239"/>
      <c r="M115" s="240"/>
      <c r="N115" s="241"/>
      <c r="O115" s="241"/>
      <c r="P115" s="241"/>
      <c r="Q115" s="241"/>
      <c r="R115" s="241"/>
      <c r="S115" s="241"/>
      <c r="T115" s="242"/>
      <c r="AT115" s="243" t="s">
        <v>140</v>
      </c>
      <c r="AU115" s="243" t="s">
        <v>69</v>
      </c>
      <c r="AV115" s="11" t="s">
        <v>78</v>
      </c>
      <c r="AW115" s="11" t="s">
        <v>33</v>
      </c>
      <c r="AX115" s="11" t="s">
        <v>69</v>
      </c>
      <c r="AY115" s="243" t="s">
        <v>137</v>
      </c>
    </row>
    <row r="116" s="13" customFormat="1">
      <c r="B116" s="254"/>
      <c r="C116" s="255"/>
      <c r="D116" s="234" t="s">
        <v>140</v>
      </c>
      <c r="E116" s="256" t="s">
        <v>21</v>
      </c>
      <c r="F116" s="257" t="s">
        <v>151</v>
      </c>
      <c r="G116" s="255"/>
      <c r="H116" s="258">
        <v>142</v>
      </c>
      <c r="I116" s="259"/>
      <c r="J116" s="255"/>
      <c r="K116" s="255"/>
      <c r="L116" s="260"/>
      <c r="M116" s="261"/>
      <c r="N116" s="262"/>
      <c r="O116" s="262"/>
      <c r="P116" s="262"/>
      <c r="Q116" s="262"/>
      <c r="R116" s="262"/>
      <c r="S116" s="262"/>
      <c r="T116" s="263"/>
      <c r="AT116" s="264" t="s">
        <v>140</v>
      </c>
      <c r="AU116" s="264" t="s">
        <v>69</v>
      </c>
      <c r="AV116" s="13" t="s">
        <v>138</v>
      </c>
      <c r="AW116" s="13" t="s">
        <v>33</v>
      </c>
      <c r="AX116" s="13" t="s">
        <v>76</v>
      </c>
      <c r="AY116" s="264" t="s">
        <v>137</v>
      </c>
    </row>
    <row r="117" s="12" customFormat="1">
      <c r="B117" s="244"/>
      <c r="C117" s="245"/>
      <c r="D117" s="234" t="s">
        <v>140</v>
      </c>
      <c r="E117" s="246" t="s">
        <v>21</v>
      </c>
      <c r="F117" s="247" t="s">
        <v>152</v>
      </c>
      <c r="G117" s="245"/>
      <c r="H117" s="246" t="s">
        <v>21</v>
      </c>
      <c r="I117" s="248"/>
      <c r="J117" s="245"/>
      <c r="K117" s="245"/>
      <c r="L117" s="249"/>
      <c r="M117" s="250"/>
      <c r="N117" s="251"/>
      <c r="O117" s="251"/>
      <c r="P117" s="251"/>
      <c r="Q117" s="251"/>
      <c r="R117" s="251"/>
      <c r="S117" s="251"/>
      <c r="T117" s="252"/>
      <c r="AT117" s="253" t="s">
        <v>140</v>
      </c>
      <c r="AU117" s="253" t="s">
        <v>69</v>
      </c>
      <c r="AV117" s="12" t="s">
        <v>76</v>
      </c>
      <c r="AW117" s="12" t="s">
        <v>33</v>
      </c>
      <c r="AX117" s="12" t="s">
        <v>69</v>
      </c>
      <c r="AY117" s="253" t="s">
        <v>137</v>
      </c>
    </row>
    <row r="118" s="1" customFormat="1" ht="16.5" customHeight="1">
      <c r="B118" s="46"/>
      <c r="C118" s="219" t="s">
        <v>179</v>
      </c>
      <c r="D118" s="219" t="s">
        <v>131</v>
      </c>
      <c r="E118" s="220" t="s">
        <v>832</v>
      </c>
      <c r="F118" s="221" t="s">
        <v>833</v>
      </c>
      <c r="G118" s="222" t="s">
        <v>196</v>
      </c>
      <c r="H118" s="223">
        <v>7.2000000000000002</v>
      </c>
      <c r="I118" s="224"/>
      <c r="J118" s="225">
        <f>ROUND(I118*H118,2)</f>
        <v>0</v>
      </c>
      <c r="K118" s="221" t="s">
        <v>135</v>
      </c>
      <c r="L118" s="226"/>
      <c r="M118" s="227" t="s">
        <v>21</v>
      </c>
      <c r="N118" s="228" t="s">
        <v>40</v>
      </c>
      <c r="O118" s="47"/>
      <c r="P118" s="229">
        <f>O118*H118</f>
        <v>0</v>
      </c>
      <c r="Q118" s="229">
        <v>0.27900000000000003</v>
      </c>
      <c r="R118" s="229">
        <f>Q118*H118</f>
        <v>2.0088000000000004</v>
      </c>
      <c r="S118" s="229">
        <v>0</v>
      </c>
      <c r="T118" s="230">
        <f>S118*H118</f>
        <v>0</v>
      </c>
      <c r="AR118" s="24" t="s">
        <v>136</v>
      </c>
      <c r="AT118" s="24" t="s">
        <v>131</v>
      </c>
      <c r="AU118" s="24" t="s">
        <v>69</v>
      </c>
      <c r="AY118" s="24" t="s">
        <v>137</v>
      </c>
      <c r="BE118" s="231">
        <f>IF(N118="základní",J118,0)</f>
        <v>0</v>
      </c>
      <c r="BF118" s="231">
        <f>IF(N118="snížená",J118,0)</f>
        <v>0</v>
      </c>
      <c r="BG118" s="231">
        <f>IF(N118="zákl. přenesená",J118,0)</f>
        <v>0</v>
      </c>
      <c r="BH118" s="231">
        <f>IF(N118="sníž. přenesená",J118,0)</f>
        <v>0</v>
      </c>
      <c r="BI118" s="231">
        <f>IF(N118="nulová",J118,0)</f>
        <v>0</v>
      </c>
      <c r="BJ118" s="24" t="s">
        <v>76</v>
      </c>
      <c r="BK118" s="231">
        <f>ROUND(I118*H118,2)</f>
        <v>0</v>
      </c>
      <c r="BL118" s="24" t="s">
        <v>138</v>
      </c>
      <c r="BM118" s="24" t="s">
        <v>834</v>
      </c>
    </row>
    <row r="119" s="12" customFormat="1">
      <c r="B119" s="244"/>
      <c r="C119" s="245"/>
      <c r="D119" s="234" t="s">
        <v>140</v>
      </c>
      <c r="E119" s="246" t="s">
        <v>21</v>
      </c>
      <c r="F119" s="247" t="s">
        <v>817</v>
      </c>
      <c r="G119" s="245"/>
      <c r="H119" s="246" t="s">
        <v>21</v>
      </c>
      <c r="I119" s="248"/>
      <c r="J119" s="245"/>
      <c r="K119" s="245"/>
      <c r="L119" s="249"/>
      <c r="M119" s="250"/>
      <c r="N119" s="251"/>
      <c r="O119" s="251"/>
      <c r="P119" s="251"/>
      <c r="Q119" s="251"/>
      <c r="R119" s="251"/>
      <c r="S119" s="251"/>
      <c r="T119" s="252"/>
      <c r="AT119" s="253" t="s">
        <v>140</v>
      </c>
      <c r="AU119" s="253" t="s">
        <v>69</v>
      </c>
      <c r="AV119" s="12" t="s">
        <v>76</v>
      </c>
      <c r="AW119" s="12" t="s">
        <v>33</v>
      </c>
      <c r="AX119" s="12" t="s">
        <v>69</v>
      </c>
      <c r="AY119" s="253" t="s">
        <v>137</v>
      </c>
    </row>
    <row r="120" s="11" customFormat="1">
      <c r="B120" s="232"/>
      <c r="C120" s="233"/>
      <c r="D120" s="234" t="s">
        <v>140</v>
      </c>
      <c r="E120" s="235" t="s">
        <v>21</v>
      </c>
      <c r="F120" s="236" t="s">
        <v>835</v>
      </c>
      <c r="G120" s="233"/>
      <c r="H120" s="237">
        <v>7.2000000000000002</v>
      </c>
      <c r="I120" s="238"/>
      <c r="J120" s="233"/>
      <c r="K120" s="233"/>
      <c r="L120" s="239"/>
      <c r="M120" s="240"/>
      <c r="N120" s="241"/>
      <c r="O120" s="241"/>
      <c r="P120" s="241"/>
      <c r="Q120" s="241"/>
      <c r="R120" s="241"/>
      <c r="S120" s="241"/>
      <c r="T120" s="242"/>
      <c r="AT120" s="243" t="s">
        <v>140</v>
      </c>
      <c r="AU120" s="243" t="s">
        <v>69</v>
      </c>
      <c r="AV120" s="11" t="s">
        <v>78</v>
      </c>
      <c r="AW120" s="11" t="s">
        <v>33</v>
      </c>
      <c r="AX120" s="11" t="s">
        <v>69</v>
      </c>
      <c r="AY120" s="243" t="s">
        <v>137</v>
      </c>
    </row>
    <row r="121" s="13" customFormat="1">
      <c r="B121" s="254"/>
      <c r="C121" s="255"/>
      <c r="D121" s="234" t="s">
        <v>140</v>
      </c>
      <c r="E121" s="256" t="s">
        <v>21</v>
      </c>
      <c r="F121" s="257" t="s">
        <v>151</v>
      </c>
      <c r="G121" s="255"/>
      <c r="H121" s="258">
        <v>7.2000000000000002</v>
      </c>
      <c r="I121" s="259"/>
      <c r="J121" s="255"/>
      <c r="K121" s="255"/>
      <c r="L121" s="260"/>
      <c r="M121" s="261"/>
      <c r="N121" s="262"/>
      <c r="O121" s="262"/>
      <c r="P121" s="262"/>
      <c r="Q121" s="262"/>
      <c r="R121" s="262"/>
      <c r="S121" s="262"/>
      <c r="T121" s="263"/>
      <c r="AT121" s="264" t="s">
        <v>140</v>
      </c>
      <c r="AU121" s="264" t="s">
        <v>69</v>
      </c>
      <c r="AV121" s="13" t="s">
        <v>138</v>
      </c>
      <c r="AW121" s="13" t="s">
        <v>33</v>
      </c>
      <c r="AX121" s="13" t="s">
        <v>76</v>
      </c>
      <c r="AY121" s="264" t="s">
        <v>137</v>
      </c>
    </row>
    <row r="122" s="12" customFormat="1">
      <c r="B122" s="244"/>
      <c r="C122" s="245"/>
      <c r="D122" s="234" t="s">
        <v>140</v>
      </c>
      <c r="E122" s="246" t="s">
        <v>21</v>
      </c>
      <c r="F122" s="247" t="s">
        <v>813</v>
      </c>
      <c r="G122" s="245"/>
      <c r="H122" s="246" t="s">
        <v>21</v>
      </c>
      <c r="I122" s="248"/>
      <c r="J122" s="245"/>
      <c r="K122" s="245"/>
      <c r="L122" s="249"/>
      <c r="M122" s="250"/>
      <c r="N122" s="251"/>
      <c r="O122" s="251"/>
      <c r="P122" s="251"/>
      <c r="Q122" s="251"/>
      <c r="R122" s="251"/>
      <c r="S122" s="251"/>
      <c r="T122" s="252"/>
      <c r="AT122" s="253" t="s">
        <v>140</v>
      </c>
      <c r="AU122" s="253" t="s">
        <v>69</v>
      </c>
      <c r="AV122" s="12" t="s">
        <v>76</v>
      </c>
      <c r="AW122" s="12" t="s">
        <v>33</v>
      </c>
      <c r="AX122" s="12" t="s">
        <v>69</v>
      </c>
      <c r="AY122" s="253" t="s">
        <v>137</v>
      </c>
    </row>
    <row r="123" s="1" customFormat="1" ht="25.5" customHeight="1">
      <c r="B123" s="46"/>
      <c r="C123" s="219" t="s">
        <v>186</v>
      </c>
      <c r="D123" s="219" t="s">
        <v>131</v>
      </c>
      <c r="E123" s="220" t="s">
        <v>836</v>
      </c>
      <c r="F123" s="221" t="s">
        <v>837</v>
      </c>
      <c r="G123" s="222" t="s">
        <v>134</v>
      </c>
      <c r="H123" s="223">
        <v>1</v>
      </c>
      <c r="I123" s="224"/>
      <c r="J123" s="225">
        <f>ROUND(I123*H123,2)</f>
        <v>0</v>
      </c>
      <c r="K123" s="221" t="s">
        <v>135</v>
      </c>
      <c r="L123" s="226"/>
      <c r="M123" s="227" t="s">
        <v>21</v>
      </c>
      <c r="N123" s="228" t="s">
        <v>40</v>
      </c>
      <c r="O123" s="47"/>
      <c r="P123" s="229">
        <f>O123*H123</f>
        <v>0</v>
      </c>
      <c r="Q123" s="229">
        <v>19.550000000000001</v>
      </c>
      <c r="R123" s="229">
        <f>Q123*H123</f>
        <v>19.550000000000001</v>
      </c>
      <c r="S123" s="229">
        <v>0</v>
      </c>
      <c r="T123" s="230">
        <f>S123*H123</f>
        <v>0</v>
      </c>
      <c r="AR123" s="24" t="s">
        <v>136</v>
      </c>
      <c r="AT123" s="24" t="s">
        <v>131</v>
      </c>
      <c r="AU123" s="24" t="s">
        <v>69</v>
      </c>
      <c r="AY123" s="24" t="s">
        <v>137</v>
      </c>
      <c r="BE123" s="231">
        <f>IF(N123="základní",J123,0)</f>
        <v>0</v>
      </c>
      <c r="BF123" s="231">
        <f>IF(N123="snížená",J123,0)</f>
        <v>0</v>
      </c>
      <c r="BG123" s="231">
        <f>IF(N123="zákl. přenesená",J123,0)</f>
        <v>0</v>
      </c>
      <c r="BH123" s="231">
        <f>IF(N123="sníž. přenesená",J123,0)</f>
        <v>0</v>
      </c>
      <c r="BI123" s="231">
        <f>IF(N123="nulová",J123,0)</f>
        <v>0</v>
      </c>
      <c r="BJ123" s="24" t="s">
        <v>76</v>
      </c>
      <c r="BK123" s="231">
        <f>ROUND(I123*H123,2)</f>
        <v>0</v>
      </c>
      <c r="BL123" s="24" t="s">
        <v>138</v>
      </c>
      <c r="BM123" s="24" t="s">
        <v>838</v>
      </c>
    </row>
    <row r="124" s="12" customFormat="1">
      <c r="B124" s="244"/>
      <c r="C124" s="245"/>
      <c r="D124" s="234" t="s">
        <v>140</v>
      </c>
      <c r="E124" s="246" t="s">
        <v>21</v>
      </c>
      <c r="F124" s="247" t="s">
        <v>839</v>
      </c>
      <c r="G124" s="245"/>
      <c r="H124" s="246" t="s">
        <v>21</v>
      </c>
      <c r="I124" s="248"/>
      <c r="J124" s="245"/>
      <c r="K124" s="245"/>
      <c r="L124" s="249"/>
      <c r="M124" s="250"/>
      <c r="N124" s="251"/>
      <c r="O124" s="251"/>
      <c r="P124" s="251"/>
      <c r="Q124" s="251"/>
      <c r="R124" s="251"/>
      <c r="S124" s="251"/>
      <c r="T124" s="252"/>
      <c r="AT124" s="253" t="s">
        <v>140</v>
      </c>
      <c r="AU124" s="253" t="s">
        <v>69</v>
      </c>
      <c r="AV124" s="12" t="s">
        <v>76</v>
      </c>
      <c r="AW124" s="12" t="s">
        <v>33</v>
      </c>
      <c r="AX124" s="12" t="s">
        <v>69</v>
      </c>
      <c r="AY124" s="253" t="s">
        <v>137</v>
      </c>
    </row>
    <row r="125" s="11" customFormat="1">
      <c r="B125" s="232"/>
      <c r="C125" s="233"/>
      <c r="D125" s="234" t="s">
        <v>140</v>
      </c>
      <c r="E125" s="235" t="s">
        <v>21</v>
      </c>
      <c r="F125" s="236" t="s">
        <v>76</v>
      </c>
      <c r="G125" s="233"/>
      <c r="H125" s="237">
        <v>1</v>
      </c>
      <c r="I125" s="238"/>
      <c r="J125" s="233"/>
      <c r="K125" s="233"/>
      <c r="L125" s="239"/>
      <c r="M125" s="240"/>
      <c r="N125" s="241"/>
      <c r="O125" s="241"/>
      <c r="P125" s="241"/>
      <c r="Q125" s="241"/>
      <c r="R125" s="241"/>
      <c r="S125" s="241"/>
      <c r="T125" s="242"/>
      <c r="AT125" s="243" t="s">
        <v>140</v>
      </c>
      <c r="AU125" s="243" t="s">
        <v>69</v>
      </c>
      <c r="AV125" s="11" t="s">
        <v>78</v>
      </c>
      <c r="AW125" s="11" t="s">
        <v>33</v>
      </c>
      <c r="AX125" s="11" t="s">
        <v>69</v>
      </c>
      <c r="AY125" s="243" t="s">
        <v>137</v>
      </c>
    </row>
    <row r="126" s="13" customFormat="1">
      <c r="B126" s="254"/>
      <c r="C126" s="255"/>
      <c r="D126" s="234" t="s">
        <v>140</v>
      </c>
      <c r="E126" s="256" t="s">
        <v>21</v>
      </c>
      <c r="F126" s="257" t="s">
        <v>151</v>
      </c>
      <c r="G126" s="255"/>
      <c r="H126" s="258">
        <v>1</v>
      </c>
      <c r="I126" s="259"/>
      <c r="J126" s="255"/>
      <c r="K126" s="255"/>
      <c r="L126" s="260"/>
      <c r="M126" s="261"/>
      <c r="N126" s="262"/>
      <c r="O126" s="262"/>
      <c r="P126" s="262"/>
      <c r="Q126" s="262"/>
      <c r="R126" s="262"/>
      <c r="S126" s="262"/>
      <c r="T126" s="263"/>
      <c r="AT126" s="264" t="s">
        <v>140</v>
      </c>
      <c r="AU126" s="264" t="s">
        <v>69</v>
      </c>
      <c r="AV126" s="13" t="s">
        <v>138</v>
      </c>
      <c r="AW126" s="13" t="s">
        <v>33</v>
      </c>
      <c r="AX126" s="13" t="s">
        <v>76</v>
      </c>
      <c r="AY126" s="264" t="s">
        <v>137</v>
      </c>
    </row>
    <row r="127" s="1" customFormat="1" ht="25.5" customHeight="1">
      <c r="B127" s="46"/>
      <c r="C127" s="219" t="s">
        <v>193</v>
      </c>
      <c r="D127" s="219" t="s">
        <v>131</v>
      </c>
      <c r="E127" s="220" t="s">
        <v>840</v>
      </c>
      <c r="F127" s="221" t="s">
        <v>841</v>
      </c>
      <c r="G127" s="222" t="s">
        <v>134</v>
      </c>
      <c r="H127" s="223">
        <v>2</v>
      </c>
      <c r="I127" s="224"/>
      <c r="J127" s="225">
        <f>ROUND(I127*H127,2)</f>
        <v>0</v>
      </c>
      <c r="K127" s="221" t="s">
        <v>135</v>
      </c>
      <c r="L127" s="226"/>
      <c r="M127" s="227" t="s">
        <v>21</v>
      </c>
      <c r="N127" s="228" t="s">
        <v>40</v>
      </c>
      <c r="O127" s="47"/>
      <c r="P127" s="229">
        <f>O127*H127</f>
        <v>0</v>
      </c>
      <c r="Q127" s="229">
        <v>19.550000000000001</v>
      </c>
      <c r="R127" s="229">
        <f>Q127*H127</f>
        <v>39.100000000000001</v>
      </c>
      <c r="S127" s="229">
        <v>0</v>
      </c>
      <c r="T127" s="230">
        <f>S127*H127</f>
        <v>0</v>
      </c>
      <c r="AR127" s="24" t="s">
        <v>136</v>
      </c>
      <c r="AT127" s="24" t="s">
        <v>131</v>
      </c>
      <c r="AU127" s="24" t="s">
        <v>69</v>
      </c>
      <c r="AY127" s="24" t="s">
        <v>137</v>
      </c>
      <c r="BE127" s="231">
        <f>IF(N127="základní",J127,0)</f>
        <v>0</v>
      </c>
      <c r="BF127" s="231">
        <f>IF(N127="snížená",J127,0)</f>
        <v>0</v>
      </c>
      <c r="BG127" s="231">
        <f>IF(N127="zákl. přenesená",J127,0)</f>
        <v>0</v>
      </c>
      <c r="BH127" s="231">
        <f>IF(N127="sníž. přenesená",J127,0)</f>
        <v>0</v>
      </c>
      <c r="BI127" s="231">
        <f>IF(N127="nulová",J127,0)</f>
        <v>0</v>
      </c>
      <c r="BJ127" s="24" t="s">
        <v>76</v>
      </c>
      <c r="BK127" s="231">
        <f>ROUND(I127*H127,2)</f>
        <v>0</v>
      </c>
      <c r="BL127" s="24" t="s">
        <v>138</v>
      </c>
      <c r="BM127" s="24" t="s">
        <v>842</v>
      </c>
    </row>
    <row r="128" s="12" customFormat="1">
      <c r="B128" s="244"/>
      <c r="C128" s="245"/>
      <c r="D128" s="234" t="s">
        <v>140</v>
      </c>
      <c r="E128" s="246" t="s">
        <v>21</v>
      </c>
      <c r="F128" s="247" t="s">
        <v>843</v>
      </c>
      <c r="G128" s="245"/>
      <c r="H128" s="246" t="s">
        <v>21</v>
      </c>
      <c r="I128" s="248"/>
      <c r="J128" s="245"/>
      <c r="K128" s="245"/>
      <c r="L128" s="249"/>
      <c r="M128" s="250"/>
      <c r="N128" s="251"/>
      <c r="O128" s="251"/>
      <c r="P128" s="251"/>
      <c r="Q128" s="251"/>
      <c r="R128" s="251"/>
      <c r="S128" s="251"/>
      <c r="T128" s="252"/>
      <c r="AT128" s="253" t="s">
        <v>140</v>
      </c>
      <c r="AU128" s="253" t="s">
        <v>69</v>
      </c>
      <c r="AV128" s="12" t="s">
        <v>76</v>
      </c>
      <c r="AW128" s="12" t="s">
        <v>33</v>
      </c>
      <c r="AX128" s="12" t="s">
        <v>69</v>
      </c>
      <c r="AY128" s="253" t="s">
        <v>137</v>
      </c>
    </row>
    <row r="129" s="11" customFormat="1">
      <c r="B129" s="232"/>
      <c r="C129" s="233"/>
      <c r="D129" s="234" t="s">
        <v>140</v>
      </c>
      <c r="E129" s="235" t="s">
        <v>21</v>
      </c>
      <c r="F129" s="236" t="s">
        <v>78</v>
      </c>
      <c r="G129" s="233"/>
      <c r="H129" s="237">
        <v>2</v>
      </c>
      <c r="I129" s="238"/>
      <c r="J129" s="233"/>
      <c r="K129" s="233"/>
      <c r="L129" s="239"/>
      <c r="M129" s="240"/>
      <c r="N129" s="241"/>
      <c r="O129" s="241"/>
      <c r="P129" s="241"/>
      <c r="Q129" s="241"/>
      <c r="R129" s="241"/>
      <c r="S129" s="241"/>
      <c r="T129" s="242"/>
      <c r="AT129" s="243" t="s">
        <v>140</v>
      </c>
      <c r="AU129" s="243" t="s">
        <v>69</v>
      </c>
      <c r="AV129" s="11" t="s">
        <v>78</v>
      </c>
      <c r="AW129" s="11" t="s">
        <v>33</v>
      </c>
      <c r="AX129" s="11" t="s">
        <v>69</v>
      </c>
      <c r="AY129" s="243" t="s">
        <v>137</v>
      </c>
    </row>
    <row r="130" s="13" customFormat="1">
      <c r="B130" s="254"/>
      <c r="C130" s="255"/>
      <c r="D130" s="234" t="s">
        <v>140</v>
      </c>
      <c r="E130" s="256" t="s">
        <v>21</v>
      </c>
      <c r="F130" s="257" t="s">
        <v>151</v>
      </c>
      <c r="G130" s="255"/>
      <c r="H130" s="258">
        <v>2</v>
      </c>
      <c r="I130" s="259"/>
      <c r="J130" s="255"/>
      <c r="K130" s="255"/>
      <c r="L130" s="260"/>
      <c r="M130" s="261"/>
      <c r="N130" s="262"/>
      <c r="O130" s="262"/>
      <c r="P130" s="262"/>
      <c r="Q130" s="262"/>
      <c r="R130" s="262"/>
      <c r="S130" s="262"/>
      <c r="T130" s="263"/>
      <c r="AT130" s="264" t="s">
        <v>140</v>
      </c>
      <c r="AU130" s="264" t="s">
        <v>69</v>
      </c>
      <c r="AV130" s="13" t="s">
        <v>138</v>
      </c>
      <c r="AW130" s="13" t="s">
        <v>33</v>
      </c>
      <c r="AX130" s="13" t="s">
        <v>76</v>
      </c>
      <c r="AY130" s="264" t="s">
        <v>137</v>
      </c>
    </row>
    <row r="131" s="1" customFormat="1" ht="25.5" customHeight="1">
      <c r="B131" s="46"/>
      <c r="C131" s="219" t="s">
        <v>136</v>
      </c>
      <c r="D131" s="219" t="s">
        <v>131</v>
      </c>
      <c r="E131" s="220" t="s">
        <v>844</v>
      </c>
      <c r="F131" s="221" t="s">
        <v>845</v>
      </c>
      <c r="G131" s="222" t="s">
        <v>134</v>
      </c>
      <c r="H131" s="223">
        <v>2</v>
      </c>
      <c r="I131" s="224"/>
      <c r="J131" s="225">
        <f>ROUND(I131*H131,2)</f>
        <v>0</v>
      </c>
      <c r="K131" s="221" t="s">
        <v>21</v>
      </c>
      <c r="L131" s="226"/>
      <c r="M131" s="227" t="s">
        <v>21</v>
      </c>
      <c r="N131" s="228" t="s">
        <v>40</v>
      </c>
      <c r="O131" s="47"/>
      <c r="P131" s="229">
        <f>O131*H131</f>
        <v>0</v>
      </c>
      <c r="Q131" s="229">
        <v>25.899999999999999</v>
      </c>
      <c r="R131" s="229">
        <f>Q131*H131</f>
        <v>51.799999999999997</v>
      </c>
      <c r="S131" s="229">
        <v>0</v>
      </c>
      <c r="T131" s="230">
        <f>S131*H131</f>
        <v>0</v>
      </c>
      <c r="AR131" s="24" t="s">
        <v>136</v>
      </c>
      <c r="AT131" s="24" t="s">
        <v>131</v>
      </c>
      <c r="AU131" s="24" t="s">
        <v>69</v>
      </c>
      <c r="AY131" s="24" t="s">
        <v>137</v>
      </c>
      <c r="BE131" s="231">
        <f>IF(N131="základní",J131,0)</f>
        <v>0</v>
      </c>
      <c r="BF131" s="231">
        <f>IF(N131="snížená",J131,0)</f>
        <v>0</v>
      </c>
      <c r="BG131" s="231">
        <f>IF(N131="zákl. přenesená",J131,0)</f>
        <v>0</v>
      </c>
      <c r="BH131" s="231">
        <f>IF(N131="sníž. přenesená",J131,0)</f>
        <v>0</v>
      </c>
      <c r="BI131" s="231">
        <f>IF(N131="nulová",J131,0)</f>
        <v>0</v>
      </c>
      <c r="BJ131" s="24" t="s">
        <v>76</v>
      </c>
      <c r="BK131" s="231">
        <f>ROUND(I131*H131,2)</f>
        <v>0</v>
      </c>
      <c r="BL131" s="24" t="s">
        <v>138</v>
      </c>
      <c r="BM131" s="24" t="s">
        <v>846</v>
      </c>
    </row>
    <row r="132" s="12" customFormat="1">
      <c r="B132" s="244"/>
      <c r="C132" s="245"/>
      <c r="D132" s="234" t="s">
        <v>140</v>
      </c>
      <c r="E132" s="246" t="s">
        <v>21</v>
      </c>
      <c r="F132" s="247" t="s">
        <v>847</v>
      </c>
      <c r="G132" s="245"/>
      <c r="H132" s="246" t="s">
        <v>21</v>
      </c>
      <c r="I132" s="248"/>
      <c r="J132" s="245"/>
      <c r="K132" s="245"/>
      <c r="L132" s="249"/>
      <c r="M132" s="250"/>
      <c r="N132" s="251"/>
      <c r="O132" s="251"/>
      <c r="P132" s="251"/>
      <c r="Q132" s="251"/>
      <c r="R132" s="251"/>
      <c r="S132" s="251"/>
      <c r="T132" s="252"/>
      <c r="AT132" s="253" t="s">
        <v>140</v>
      </c>
      <c r="AU132" s="253" t="s">
        <v>69</v>
      </c>
      <c r="AV132" s="12" t="s">
        <v>76</v>
      </c>
      <c r="AW132" s="12" t="s">
        <v>33</v>
      </c>
      <c r="AX132" s="12" t="s">
        <v>69</v>
      </c>
      <c r="AY132" s="253" t="s">
        <v>137</v>
      </c>
    </row>
    <row r="133" s="11" customFormat="1">
      <c r="B133" s="232"/>
      <c r="C133" s="233"/>
      <c r="D133" s="234" t="s">
        <v>140</v>
      </c>
      <c r="E133" s="235" t="s">
        <v>21</v>
      </c>
      <c r="F133" s="236" t="s">
        <v>78</v>
      </c>
      <c r="G133" s="233"/>
      <c r="H133" s="237">
        <v>2</v>
      </c>
      <c r="I133" s="238"/>
      <c r="J133" s="233"/>
      <c r="K133" s="233"/>
      <c r="L133" s="239"/>
      <c r="M133" s="240"/>
      <c r="N133" s="241"/>
      <c r="O133" s="241"/>
      <c r="P133" s="241"/>
      <c r="Q133" s="241"/>
      <c r="R133" s="241"/>
      <c r="S133" s="241"/>
      <c r="T133" s="242"/>
      <c r="AT133" s="243" t="s">
        <v>140</v>
      </c>
      <c r="AU133" s="243" t="s">
        <v>69</v>
      </c>
      <c r="AV133" s="11" t="s">
        <v>78</v>
      </c>
      <c r="AW133" s="11" t="s">
        <v>33</v>
      </c>
      <c r="AX133" s="11" t="s">
        <v>69</v>
      </c>
      <c r="AY133" s="243" t="s">
        <v>137</v>
      </c>
    </row>
    <row r="134" s="13" customFormat="1">
      <c r="B134" s="254"/>
      <c r="C134" s="255"/>
      <c r="D134" s="234" t="s">
        <v>140</v>
      </c>
      <c r="E134" s="256" t="s">
        <v>21</v>
      </c>
      <c r="F134" s="257" t="s">
        <v>151</v>
      </c>
      <c r="G134" s="255"/>
      <c r="H134" s="258">
        <v>2</v>
      </c>
      <c r="I134" s="259"/>
      <c r="J134" s="255"/>
      <c r="K134" s="255"/>
      <c r="L134" s="260"/>
      <c r="M134" s="261"/>
      <c r="N134" s="262"/>
      <c r="O134" s="262"/>
      <c r="P134" s="262"/>
      <c r="Q134" s="262"/>
      <c r="R134" s="262"/>
      <c r="S134" s="262"/>
      <c r="T134" s="263"/>
      <c r="AT134" s="264" t="s">
        <v>140</v>
      </c>
      <c r="AU134" s="264" t="s">
        <v>69</v>
      </c>
      <c r="AV134" s="13" t="s">
        <v>138</v>
      </c>
      <c r="AW134" s="13" t="s">
        <v>33</v>
      </c>
      <c r="AX134" s="13" t="s">
        <v>76</v>
      </c>
      <c r="AY134" s="264" t="s">
        <v>137</v>
      </c>
    </row>
    <row r="135" s="1" customFormat="1" ht="25.5" customHeight="1">
      <c r="B135" s="46"/>
      <c r="C135" s="219" t="s">
        <v>184</v>
      </c>
      <c r="D135" s="219" t="s">
        <v>131</v>
      </c>
      <c r="E135" s="220" t="s">
        <v>848</v>
      </c>
      <c r="F135" s="221" t="s">
        <v>849</v>
      </c>
      <c r="G135" s="222" t="s">
        <v>134</v>
      </c>
      <c r="H135" s="223">
        <v>2</v>
      </c>
      <c r="I135" s="224"/>
      <c r="J135" s="225">
        <f>ROUND(I135*H135,2)</f>
        <v>0</v>
      </c>
      <c r="K135" s="221" t="s">
        <v>135</v>
      </c>
      <c r="L135" s="226"/>
      <c r="M135" s="227" t="s">
        <v>21</v>
      </c>
      <c r="N135" s="228" t="s">
        <v>40</v>
      </c>
      <c r="O135" s="47"/>
      <c r="P135" s="229">
        <f>O135*H135</f>
        <v>0</v>
      </c>
      <c r="Q135" s="229">
        <v>35.119</v>
      </c>
      <c r="R135" s="229">
        <f>Q135*H135</f>
        <v>70.238</v>
      </c>
      <c r="S135" s="229">
        <v>0</v>
      </c>
      <c r="T135" s="230">
        <f>S135*H135</f>
        <v>0</v>
      </c>
      <c r="AR135" s="24" t="s">
        <v>136</v>
      </c>
      <c r="AT135" s="24" t="s">
        <v>131</v>
      </c>
      <c r="AU135" s="24" t="s">
        <v>69</v>
      </c>
      <c r="AY135" s="24" t="s">
        <v>137</v>
      </c>
      <c r="BE135" s="231">
        <f>IF(N135="základní",J135,0)</f>
        <v>0</v>
      </c>
      <c r="BF135" s="231">
        <f>IF(N135="snížená",J135,0)</f>
        <v>0</v>
      </c>
      <c r="BG135" s="231">
        <f>IF(N135="zákl. přenesená",J135,0)</f>
        <v>0</v>
      </c>
      <c r="BH135" s="231">
        <f>IF(N135="sníž. přenesená",J135,0)</f>
        <v>0</v>
      </c>
      <c r="BI135" s="231">
        <f>IF(N135="nulová",J135,0)</f>
        <v>0</v>
      </c>
      <c r="BJ135" s="24" t="s">
        <v>76</v>
      </c>
      <c r="BK135" s="231">
        <f>ROUND(I135*H135,2)</f>
        <v>0</v>
      </c>
      <c r="BL135" s="24" t="s">
        <v>138</v>
      </c>
      <c r="BM135" s="24" t="s">
        <v>850</v>
      </c>
    </row>
    <row r="136" s="12" customFormat="1">
      <c r="B136" s="244"/>
      <c r="C136" s="245"/>
      <c r="D136" s="234" t="s">
        <v>140</v>
      </c>
      <c r="E136" s="246" t="s">
        <v>21</v>
      </c>
      <c r="F136" s="247" t="s">
        <v>851</v>
      </c>
      <c r="G136" s="245"/>
      <c r="H136" s="246" t="s">
        <v>21</v>
      </c>
      <c r="I136" s="248"/>
      <c r="J136" s="245"/>
      <c r="K136" s="245"/>
      <c r="L136" s="249"/>
      <c r="M136" s="250"/>
      <c r="N136" s="251"/>
      <c r="O136" s="251"/>
      <c r="P136" s="251"/>
      <c r="Q136" s="251"/>
      <c r="R136" s="251"/>
      <c r="S136" s="251"/>
      <c r="T136" s="252"/>
      <c r="AT136" s="253" t="s">
        <v>140</v>
      </c>
      <c r="AU136" s="253" t="s">
        <v>69</v>
      </c>
      <c r="AV136" s="12" t="s">
        <v>76</v>
      </c>
      <c r="AW136" s="12" t="s">
        <v>33</v>
      </c>
      <c r="AX136" s="12" t="s">
        <v>69</v>
      </c>
      <c r="AY136" s="253" t="s">
        <v>137</v>
      </c>
    </row>
    <row r="137" s="11" customFormat="1">
      <c r="B137" s="232"/>
      <c r="C137" s="233"/>
      <c r="D137" s="234" t="s">
        <v>140</v>
      </c>
      <c r="E137" s="235" t="s">
        <v>21</v>
      </c>
      <c r="F137" s="236" t="s">
        <v>78</v>
      </c>
      <c r="G137" s="233"/>
      <c r="H137" s="237">
        <v>2</v>
      </c>
      <c r="I137" s="238"/>
      <c r="J137" s="233"/>
      <c r="K137" s="233"/>
      <c r="L137" s="239"/>
      <c r="M137" s="240"/>
      <c r="N137" s="241"/>
      <c r="O137" s="241"/>
      <c r="P137" s="241"/>
      <c r="Q137" s="241"/>
      <c r="R137" s="241"/>
      <c r="S137" s="241"/>
      <c r="T137" s="242"/>
      <c r="AT137" s="243" t="s">
        <v>140</v>
      </c>
      <c r="AU137" s="243" t="s">
        <v>69</v>
      </c>
      <c r="AV137" s="11" t="s">
        <v>78</v>
      </c>
      <c r="AW137" s="11" t="s">
        <v>33</v>
      </c>
      <c r="AX137" s="11" t="s">
        <v>69</v>
      </c>
      <c r="AY137" s="243" t="s">
        <v>137</v>
      </c>
    </row>
    <row r="138" s="13" customFormat="1">
      <c r="B138" s="254"/>
      <c r="C138" s="255"/>
      <c r="D138" s="234" t="s">
        <v>140</v>
      </c>
      <c r="E138" s="256" t="s">
        <v>21</v>
      </c>
      <c r="F138" s="257" t="s">
        <v>151</v>
      </c>
      <c r="G138" s="255"/>
      <c r="H138" s="258">
        <v>2</v>
      </c>
      <c r="I138" s="259"/>
      <c r="J138" s="255"/>
      <c r="K138" s="255"/>
      <c r="L138" s="260"/>
      <c r="M138" s="261"/>
      <c r="N138" s="262"/>
      <c r="O138" s="262"/>
      <c r="P138" s="262"/>
      <c r="Q138" s="262"/>
      <c r="R138" s="262"/>
      <c r="S138" s="262"/>
      <c r="T138" s="263"/>
      <c r="AT138" s="264" t="s">
        <v>140</v>
      </c>
      <c r="AU138" s="264" t="s">
        <v>69</v>
      </c>
      <c r="AV138" s="13" t="s">
        <v>138</v>
      </c>
      <c r="AW138" s="13" t="s">
        <v>33</v>
      </c>
      <c r="AX138" s="13" t="s">
        <v>76</v>
      </c>
      <c r="AY138" s="264" t="s">
        <v>137</v>
      </c>
    </row>
    <row r="139" s="1" customFormat="1" ht="25.5" customHeight="1">
      <c r="B139" s="46"/>
      <c r="C139" s="219" t="s">
        <v>225</v>
      </c>
      <c r="D139" s="219" t="s">
        <v>131</v>
      </c>
      <c r="E139" s="220" t="s">
        <v>852</v>
      </c>
      <c r="F139" s="221" t="s">
        <v>853</v>
      </c>
      <c r="G139" s="222" t="s">
        <v>134</v>
      </c>
      <c r="H139" s="223">
        <v>52</v>
      </c>
      <c r="I139" s="224"/>
      <c r="J139" s="225">
        <f>ROUND(I139*H139,2)</f>
        <v>0</v>
      </c>
      <c r="K139" s="221" t="s">
        <v>135</v>
      </c>
      <c r="L139" s="226"/>
      <c r="M139" s="227" t="s">
        <v>21</v>
      </c>
      <c r="N139" s="228" t="s">
        <v>40</v>
      </c>
      <c r="O139" s="47"/>
      <c r="P139" s="229">
        <f>O139*H139</f>
        <v>0</v>
      </c>
      <c r="Q139" s="229">
        <v>0.017999999999999999</v>
      </c>
      <c r="R139" s="229">
        <f>Q139*H139</f>
        <v>0.93599999999999994</v>
      </c>
      <c r="S139" s="229">
        <v>0</v>
      </c>
      <c r="T139" s="230">
        <f>S139*H139</f>
        <v>0</v>
      </c>
      <c r="AR139" s="24" t="s">
        <v>136</v>
      </c>
      <c r="AT139" s="24" t="s">
        <v>131</v>
      </c>
      <c r="AU139" s="24" t="s">
        <v>69</v>
      </c>
      <c r="AY139" s="24" t="s">
        <v>137</v>
      </c>
      <c r="BE139" s="231">
        <f>IF(N139="základní",J139,0)</f>
        <v>0</v>
      </c>
      <c r="BF139" s="231">
        <f>IF(N139="snížená",J139,0)</f>
        <v>0</v>
      </c>
      <c r="BG139" s="231">
        <f>IF(N139="zákl. přenesená",J139,0)</f>
        <v>0</v>
      </c>
      <c r="BH139" s="231">
        <f>IF(N139="sníž. přenesená",J139,0)</f>
        <v>0</v>
      </c>
      <c r="BI139" s="231">
        <f>IF(N139="nulová",J139,0)</f>
        <v>0</v>
      </c>
      <c r="BJ139" s="24" t="s">
        <v>76</v>
      </c>
      <c r="BK139" s="231">
        <f>ROUND(I139*H139,2)</f>
        <v>0</v>
      </c>
      <c r="BL139" s="24" t="s">
        <v>138</v>
      </c>
      <c r="BM139" s="24" t="s">
        <v>854</v>
      </c>
    </row>
    <row r="140" s="12" customFormat="1">
      <c r="B140" s="244"/>
      <c r="C140" s="245"/>
      <c r="D140" s="234" t="s">
        <v>140</v>
      </c>
      <c r="E140" s="246" t="s">
        <v>21</v>
      </c>
      <c r="F140" s="247" t="s">
        <v>855</v>
      </c>
      <c r="G140" s="245"/>
      <c r="H140" s="246" t="s">
        <v>21</v>
      </c>
      <c r="I140" s="248"/>
      <c r="J140" s="245"/>
      <c r="K140" s="245"/>
      <c r="L140" s="249"/>
      <c r="M140" s="250"/>
      <c r="N140" s="251"/>
      <c r="O140" s="251"/>
      <c r="P140" s="251"/>
      <c r="Q140" s="251"/>
      <c r="R140" s="251"/>
      <c r="S140" s="251"/>
      <c r="T140" s="252"/>
      <c r="AT140" s="253" t="s">
        <v>140</v>
      </c>
      <c r="AU140" s="253" t="s">
        <v>69</v>
      </c>
      <c r="AV140" s="12" t="s">
        <v>76</v>
      </c>
      <c r="AW140" s="12" t="s">
        <v>33</v>
      </c>
      <c r="AX140" s="12" t="s">
        <v>69</v>
      </c>
      <c r="AY140" s="253" t="s">
        <v>137</v>
      </c>
    </row>
    <row r="141" s="11" customFormat="1">
      <c r="B141" s="232"/>
      <c r="C141" s="233"/>
      <c r="D141" s="234" t="s">
        <v>140</v>
      </c>
      <c r="E141" s="235" t="s">
        <v>21</v>
      </c>
      <c r="F141" s="236" t="s">
        <v>856</v>
      </c>
      <c r="G141" s="233"/>
      <c r="H141" s="237">
        <v>16</v>
      </c>
      <c r="I141" s="238"/>
      <c r="J141" s="233"/>
      <c r="K141" s="233"/>
      <c r="L141" s="239"/>
      <c r="M141" s="240"/>
      <c r="N141" s="241"/>
      <c r="O141" s="241"/>
      <c r="P141" s="241"/>
      <c r="Q141" s="241"/>
      <c r="R141" s="241"/>
      <c r="S141" s="241"/>
      <c r="T141" s="242"/>
      <c r="AT141" s="243" t="s">
        <v>140</v>
      </c>
      <c r="AU141" s="243" t="s">
        <v>69</v>
      </c>
      <c r="AV141" s="11" t="s">
        <v>78</v>
      </c>
      <c r="AW141" s="11" t="s">
        <v>33</v>
      </c>
      <c r="AX141" s="11" t="s">
        <v>69</v>
      </c>
      <c r="AY141" s="243" t="s">
        <v>137</v>
      </c>
    </row>
    <row r="142" s="12" customFormat="1">
      <c r="B142" s="244"/>
      <c r="C142" s="245"/>
      <c r="D142" s="234" t="s">
        <v>140</v>
      </c>
      <c r="E142" s="246" t="s">
        <v>21</v>
      </c>
      <c r="F142" s="247" t="s">
        <v>857</v>
      </c>
      <c r="G142" s="245"/>
      <c r="H142" s="246" t="s">
        <v>21</v>
      </c>
      <c r="I142" s="248"/>
      <c r="J142" s="245"/>
      <c r="K142" s="245"/>
      <c r="L142" s="249"/>
      <c r="M142" s="250"/>
      <c r="N142" s="251"/>
      <c r="O142" s="251"/>
      <c r="P142" s="251"/>
      <c r="Q142" s="251"/>
      <c r="R142" s="251"/>
      <c r="S142" s="251"/>
      <c r="T142" s="252"/>
      <c r="AT142" s="253" t="s">
        <v>140</v>
      </c>
      <c r="AU142" s="253" t="s">
        <v>69</v>
      </c>
      <c r="AV142" s="12" t="s">
        <v>76</v>
      </c>
      <c r="AW142" s="12" t="s">
        <v>33</v>
      </c>
      <c r="AX142" s="12" t="s">
        <v>69</v>
      </c>
      <c r="AY142" s="253" t="s">
        <v>137</v>
      </c>
    </row>
    <row r="143" s="11" customFormat="1">
      <c r="B143" s="232"/>
      <c r="C143" s="233"/>
      <c r="D143" s="234" t="s">
        <v>140</v>
      </c>
      <c r="E143" s="235" t="s">
        <v>21</v>
      </c>
      <c r="F143" s="236" t="s">
        <v>858</v>
      </c>
      <c r="G143" s="233"/>
      <c r="H143" s="237">
        <v>12</v>
      </c>
      <c r="I143" s="238"/>
      <c r="J143" s="233"/>
      <c r="K143" s="233"/>
      <c r="L143" s="239"/>
      <c r="M143" s="240"/>
      <c r="N143" s="241"/>
      <c r="O143" s="241"/>
      <c r="P143" s="241"/>
      <c r="Q143" s="241"/>
      <c r="R143" s="241"/>
      <c r="S143" s="241"/>
      <c r="T143" s="242"/>
      <c r="AT143" s="243" t="s">
        <v>140</v>
      </c>
      <c r="AU143" s="243" t="s">
        <v>69</v>
      </c>
      <c r="AV143" s="11" t="s">
        <v>78</v>
      </c>
      <c r="AW143" s="11" t="s">
        <v>33</v>
      </c>
      <c r="AX143" s="11" t="s">
        <v>69</v>
      </c>
      <c r="AY143" s="243" t="s">
        <v>137</v>
      </c>
    </row>
    <row r="144" s="12" customFormat="1">
      <c r="B144" s="244"/>
      <c r="C144" s="245"/>
      <c r="D144" s="234" t="s">
        <v>140</v>
      </c>
      <c r="E144" s="246" t="s">
        <v>21</v>
      </c>
      <c r="F144" s="247" t="s">
        <v>859</v>
      </c>
      <c r="G144" s="245"/>
      <c r="H144" s="246" t="s">
        <v>21</v>
      </c>
      <c r="I144" s="248"/>
      <c r="J144" s="245"/>
      <c r="K144" s="245"/>
      <c r="L144" s="249"/>
      <c r="M144" s="250"/>
      <c r="N144" s="251"/>
      <c r="O144" s="251"/>
      <c r="P144" s="251"/>
      <c r="Q144" s="251"/>
      <c r="R144" s="251"/>
      <c r="S144" s="251"/>
      <c r="T144" s="252"/>
      <c r="AT144" s="253" t="s">
        <v>140</v>
      </c>
      <c r="AU144" s="253" t="s">
        <v>69</v>
      </c>
      <c r="AV144" s="12" t="s">
        <v>76</v>
      </c>
      <c r="AW144" s="12" t="s">
        <v>33</v>
      </c>
      <c r="AX144" s="12" t="s">
        <v>69</v>
      </c>
      <c r="AY144" s="253" t="s">
        <v>137</v>
      </c>
    </row>
    <row r="145" s="11" customFormat="1">
      <c r="B145" s="232"/>
      <c r="C145" s="233"/>
      <c r="D145" s="234" t="s">
        <v>140</v>
      </c>
      <c r="E145" s="235" t="s">
        <v>21</v>
      </c>
      <c r="F145" s="236" t="s">
        <v>860</v>
      </c>
      <c r="G145" s="233"/>
      <c r="H145" s="237">
        <v>24</v>
      </c>
      <c r="I145" s="238"/>
      <c r="J145" s="233"/>
      <c r="K145" s="233"/>
      <c r="L145" s="239"/>
      <c r="M145" s="240"/>
      <c r="N145" s="241"/>
      <c r="O145" s="241"/>
      <c r="P145" s="241"/>
      <c r="Q145" s="241"/>
      <c r="R145" s="241"/>
      <c r="S145" s="241"/>
      <c r="T145" s="242"/>
      <c r="AT145" s="243" t="s">
        <v>140</v>
      </c>
      <c r="AU145" s="243" t="s">
        <v>69</v>
      </c>
      <c r="AV145" s="11" t="s">
        <v>78</v>
      </c>
      <c r="AW145" s="11" t="s">
        <v>33</v>
      </c>
      <c r="AX145" s="11" t="s">
        <v>69</v>
      </c>
      <c r="AY145" s="243" t="s">
        <v>137</v>
      </c>
    </row>
    <row r="146" s="13" customFormat="1">
      <c r="B146" s="254"/>
      <c r="C146" s="255"/>
      <c r="D146" s="234" t="s">
        <v>140</v>
      </c>
      <c r="E146" s="256" t="s">
        <v>21</v>
      </c>
      <c r="F146" s="257" t="s">
        <v>151</v>
      </c>
      <c r="G146" s="255"/>
      <c r="H146" s="258">
        <v>52</v>
      </c>
      <c r="I146" s="259"/>
      <c r="J146" s="255"/>
      <c r="K146" s="255"/>
      <c r="L146" s="260"/>
      <c r="M146" s="261"/>
      <c r="N146" s="262"/>
      <c r="O146" s="262"/>
      <c r="P146" s="262"/>
      <c r="Q146" s="262"/>
      <c r="R146" s="262"/>
      <c r="S146" s="262"/>
      <c r="T146" s="263"/>
      <c r="AT146" s="264" t="s">
        <v>140</v>
      </c>
      <c r="AU146" s="264" t="s">
        <v>69</v>
      </c>
      <c r="AV146" s="13" t="s">
        <v>138</v>
      </c>
      <c r="AW146" s="13" t="s">
        <v>33</v>
      </c>
      <c r="AX146" s="13" t="s">
        <v>76</v>
      </c>
      <c r="AY146" s="264" t="s">
        <v>137</v>
      </c>
    </row>
    <row r="147" s="1" customFormat="1" ht="25.5" customHeight="1">
      <c r="B147" s="46"/>
      <c r="C147" s="219" t="s">
        <v>157</v>
      </c>
      <c r="D147" s="219" t="s">
        <v>131</v>
      </c>
      <c r="E147" s="220" t="s">
        <v>861</v>
      </c>
      <c r="F147" s="221" t="s">
        <v>862</v>
      </c>
      <c r="G147" s="222" t="s">
        <v>134</v>
      </c>
      <c r="H147" s="223">
        <v>12</v>
      </c>
      <c r="I147" s="224"/>
      <c r="J147" s="225">
        <f>ROUND(I147*H147,2)</f>
        <v>0</v>
      </c>
      <c r="K147" s="221" t="s">
        <v>135</v>
      </c>
      <c r="L147" s="226"/>
      <c r="M147" s="227" t="s">
        <v>21</v>
      </c>
      <c r="N147" s="228" t="s">
        <v>40</v>
      </c>
      <c r="O147" s="47"/>
      <c r="P147" s="229">
        <f>O147*H147</f>
        <v>0</v>
      </c>
      <c r="Q147" s="229">
        <v>0.0030000000000000001</v>
      </c>
      <c r="R147" s="229">
        <f>Q147*H147</f>
        <v>0.036000000000000004</v>
      </c>
      <c r="S147" s="229">
        <v>0</v>
      </c>
      <c r="T147" s="230">
        <f>S147*H147</f>
        <v>0</v>
      </c>
      <c r="AR147" s="24" t="s">
        <v>136</v>
      </c>
      <c r="AT147" s="24" t="s">
        <v>131</v>
      </c>
      <c r="AU147" s="24" t="s">
        <v>69</v>
      </c>
      <c r="AY147" s="24" t="s">
        <v>137</v>
      </c>
      <c r="BE147" s="231">
        <f>IF(N147="základní",J147,0)</f>
        <v>0</v>
      </c>
      <c r="BF147" s="231">
        <f>IF(N147="snížená",J147,0)</f>
        <v>0</v>
      </c>
      <c r="BG147" s="231">
        <f>IF(N147="zákl. přenesená",J147,0)</f>
        <v>0</v>
      </c>
      <c r="BH147" s="231">
        <f>IF(N147="sníž. přenesená",J147,0)</f>
        <v>0</v>
      </c>
      <c r="BI147" s="231">
        <f>IF(N147="nulová",J147,0)</f>
        <v>0</v>
      </c>
      <c r="BJ147" s="24" t="s">
        <v>76</v>
      </c>
      <c r="BK147" s="231">
        <f>ROUND(I147*H147,2)</f>
        <v>0</v>
      </c>
      <c r="BL147" s="24" t="s">
        <v>138</v>
      </c>
      <c r="BM147" s="24" t="s">
        <v>863</v>
      </c>
    </row>
    <row r="148" s="12" customFormat="1">
      <c r="B148" s="244"/>
      <c r="C148" s="245"/>
      <c r="D148" s="234" t="s">
        <v>140</v>
      </c>
      <c r="E148" s="246" t="s">
        <v>21</v>
      </c>
      <c r="F148" s="247" t="s">
        <v>855</v>
      </c>
      <c r="G148" s="245"/>
      <c r="H148" s="246" t="s">
        <v>21</v>
      </c>
      <c r="I148" s="248"/>
      <c r="J148" s="245"/>
      <c r="K148" s="245"/>
      <c r="L148" s="249"/>
      <c r="M148" s="250"/>
      <c r="N148" s="251"/>
      <c r="O148" s="251"/>
      <c r="P148" s="251"/>
      <c r="Q148" s="251"/>
      <c r="R148" s="251"/>
      <c r="S148" s="251"/>
      <c r="T148" s="252"/>
      <c r="AT148" s="253" t="s">
        <v>140</v>
      </c>
      <c r="AU148" s="253" t="s">
        <v>69</v>
      </c>
      <c r="AV148" s="12" t="s">
        <v>76</v>
      </c>
      <c r="AW148" s="12" t="s">
        <v>33</v>
      </c>
      <c r="AX148" s="12" t="s">
        <v>69</v>
      </c>
      <c r="AY148" s="253" t="s">
        <v>137</v>
      </c>
    </row>
    <row r="149" s="11" customFormat="1">
      <c r="B149" s="232"/>
      <c r="C149" s="233"/>
      <c r="D149" s="234" t="s">
        <v>140</v>
      </c>
      <c r="E149" s="235" t="s">
        <v>21</v>
      </c>
      <c r="F149" s="236" t="s">
        <v>864</v>
      </c>
      <c r="G149" s="233"/>
      <c r="H149" s="237">
        <v>2</v>
      </c>
      <c r="I149" s="238"/>
      <c r="J149" s="233"/>
      <c r="K149" s="233"/>
      <c r="L149" s="239"/>
      <c r="M149" s="240"/>
      <c r="N149" s="241"/>
      <c r="O149" s="241"/>
      <c r="P149" s="241"/>
      <c r="Q149" s="241"/>
      <c r="R149" s="241"/>
      <c r="S149" s="241"/>
      <c r="T149" s="242"/>
      <c r="AT149" s="243" t="s">
        <v>140</v>
      </c>
      <c r="AU149" s="243" t="s">
        <v>69</v>
      </c>
      <c r="AV149" s="11" t="s">
        <v>78</v>
      </c>
      <c r="AW149" s="11" t="s">
        <v>33</v>
      </c>
      <c r="AX149" s="11" t="s">
        <v>69</v>
      </c>
      <c r="AY149" s="243" t="s">
        <v>137</v>
      </c>
    </row>
    <row r="150" s="12" customFormat="1">
      <c r="B150" s="244"/>
      <c r="C150" s="245"/>
      <c r="D150" s="234" t="s">
        <v>140</v>
      </c>
      <c r="E150" s="246" t="s">
        <v>21</v>
      </c>
      <c r="F150" s="247" t="s">
        <v>857</v>
      </c>
      <c r="G150" s="245"/>
      <c r="H150" s="246" t="s">
        <v>21</v>
      </c>
      <c r="I150" s="248"/>
      <c r="J150" s="245"/>
      <c r="K150" s="245"/>
      <c r="L150" s="249"/>
      <c r="M150" s="250"/>
      <c r="N150" s="251"/>
      <c r="O150" s="251"/>
      <c r="P150" s="251"/>
      <c r="Q150" s="251"/>
      <c r="R150" s="251"/>
      <c r="S150" s="251"/>
      <c r="T150" s="252"/>
      <c r="AT150" s="253" t="s">
        <v>140</v>
      </c>
      <c r="AU150" s="253" t="s">
        <v>69</v>
      </c>
      <c r="AV150" s="12" t="s">
        <v>76</v>
      </c>
      <c r="AW150" s="12" t="s">
        <v>33</v>
      </c>
      <c r="AX150" s="12" t="s">
        <v>69</v>
      </c>
      <c r="AY150" s="253" t="s">
        <v>137</v>
      </c>
    </row>
    <row r="151" s="11" customFormat="1">
      <c r="B151" s="232"/>
      <c r="C151" s="233"/>
      <c r="D151" s="234" t="s">
        <v>140</v>
      </c>
      <c r="E151" s="235" t="s">
        <v>21</v>
      </c>
      <c r="F151" s="236" t="s">
        <v>865</v>
      </c>
      <c r="G151" s="233"/>
      <c r="H151" s="237">
        <v>6</v>
      </c>
      <c r="I151" s="238"/>
      <c r="J151" s="233"/>
      <c r="K151" s="233"/>
      <c r="L151" s="239"/>
      <c r="M151" s="240"/>
      <c r="N151" s="241"/>
      <c r="O151" s="241"/>
      <c r="P151" s="241"/>
      <c r="Q151" s="241"/>
      <c r="R151" s="241"/>
      <c r="S151" s="241"/>
      <c r="T151" s="242"/>
      <c r="AT151" s="243" t="s">
        <v>140</v>
      </c>
      <c r="AU151" s="243" t="s">
        <v>69</v>
      </c>
      <c r="AV151" s="11" t="s">
        <v>78</v>
      </c>
      <c r="AW151" s="11" t="s">
        <v>33</v>
      </c>
      <c r="AX151" s="11" t="s">
        <v>69</v>
      </c>
      <c r="AY151" s="243" t="s">
        <v>137</v>
      </c>
    </row>
    <row r="152" s="12" customFormat="1">
      <c r="B152" s="244"/>
      <c r="C152" s="245"/>
      <c r="D152" s="234" t="s">
        <v>140</v>
      </c>
      <c r="E152" s="246" t="s">
        <v>21</v>
      </c>
      <c r="F152" s="247" t="s">
        <v>859</v>
      </c>
      <c r="G152" s="245"/>
      <c r="H152" s="246" t="s">
        <v>21</v>
      </c>
      <c r="I152" s="248"/>
      <c r="J152" s="245"/>
      <c r="K152" s="245"/>
      <c r="L152" s="249"/>
      <c r="M152" s="250"/>
      <c r="N152" s="251"/>
      <c r="O152" s="251"/>
      <c r="P152" s="251"/>
      <c r="Q152" s="251"/>
      <c r="R152" s="251"/>
      <c r="S152" s="251"/>
      <c r="T152" s="252"/>
      <c r="AT152" s="253" t="s">
        <v>140</v>
      </c>
      <c r="AU152" s="253" t="s">
        <v>69</v>
      </c>
      <c r="AV152" s="12" t="s">
        <v>76</v>
      </c>
      <c r="AW152" s="12" t="s">
        <v>33</v>
      </c>
      <c r="AX152" s="12" t="s">
        <v>69</v>
      </c>
      <c r="AY152" s="253" t="s">
        <v>137</v>
      </c>
    </row>
    <row r="153" s="11" customFormat="1">
      <c r="B153" s="232"/>
      <c r="C153" s="233"/>
      <c r="D153" s="234" t="s">
        <v>140</v>
      </c>
      <c r="E153" s="235" t="s">
        <v>21</v>
      </c>
      <c r="F153" s="236" t="s">
        <v>866</v>
      </c>
      <c r="G153" s="233"/>
      <c r="H153" s="237">
        <v>4</v>
      </c>
      <c r="I153" s="238"/>
      <c r="J153" s="233"/>
      <c r="K153" s="233"/>
      <c r="L153" s="239"/>
      <c r="M153" s="240"/>
      <c r="N153" s="241"/>
      <c r="O153" s="241"/>
      <c r="P153" s="241"/>
      <c r="Q153" s="241"/>
      <c r="R153" s="241"/>
      <c r="S153" s="241"/>
      <c r="T153" s="242"/>
      <c r="AT153" s="243" t="s">
        <v>140</v>
      </c>
      <c r="AU153" s="243" t="s">
        <v>69</v>
      </c>
      <c r="AV153" s="11" t="s">
        <v>78</v>
      </c>
      <c r="AW153" s="11" t="s">
        <v>33</v>
      </c>
      <c r="AX153" s="11" t="s">
        <v>69</v>
      </c>
      <c r="AY153" s="243" t="s">
        <v>137</v>
      </c>
    </row>
    <row r="154" s="13" customFormat="1">
      <c r="B154" s="254"/>
      <c r="C154" s="255"/>
      <c r="D154" s="234" t="s">
        <v>140</v>
      </c>
      <c r="E154" s="256" t="s">
        <v>21</v>
      </c>
      <c r="F154" s="257" t="s">
        <v>151</v>
      </c>
      <c r="G154" s="255"/>
      <c r="H154" s="258">
        <v>12</v>
      </c>
      <c r="I154" s="259"/>
      <c r="J154" s="255"/>
      <c r="K154" s="255"/>
      <c r="L154" s="260"/>
      <c r="M154" s="261"/>
      <c r="N154" s="262"/>
      <c r="O154" s="262"/>
      <c r="P154" s="262"/>
      <c r="Q154" s="262"/>
      <c r="R154" s="262"/>
      <c r="S154" s="262"/>
      <c r="T154" s="263"/>
      <c r="AT154" s="264" t="s">
        <v>140</v>
      </c>
      <c r="AU154" s="264" t="s">
        <v>69</v>
      </c>
      <c r="AV154" s="13" t="s">
        <v>138</v>
      </c>
      <c r="AW154" s="13" t="s">
        <v>33</v>
      </c>
      <c r="AX154" s="13" t="s">
        <v>76</v>
      </c>
      <c r="AY154" s="264" t="s">
        <v>137</v>
      </c>
    </row>
    <row r="155" s="1" customFormat="1" ht="25.5" customHeight="1">
      <c r="B155" s="46"/>
      <c r="C155" s="219" t="s">
        <v>241</v>
      </c>
      <c r="D155" s="219" t="s">
        <v>131</v>
      </c>
      <c r="E155" s="220" t="s">
        <v>867</v>
      </c>
      <c r="F155" s="221" t="s">
        <v>868</v>
      </c>
      <c r="G155" s="222" t="s">
        <v>134</v>
      </c>
      <c r="H155" s="223">
        <v>24</v>
      </c>
      <c r="I155" s="224"/>
      <c r="J155" s="225">
        <f>ROUND(I155*H155,2)</f>
        <v>0</v>
      </c>
      <c r="K155" s="221" t="s">
        <v>135</v>
      </c>
      <c r="L155" s="226"/>
      <c r="M155" s="227" t="s">
        <v>21</v>
      </c>
      <c r="N155" s="228" t="s">
        <v>40</v>
      </c>
      <c r="O155" s="47"/>
      <c r="P155" s="229">
        <f>O155*H155</f>
        <v>0</v>
      </c>
      <c r="Q155" s="229">
        <v>0.0050000000000000001</v>
      </c>
      <c r="R155" s="229">
        <f>Q155*H155</f>
        <v>0.12</v>
      </c>
      <c r="S155" s="229">
        <v>0</v>
      </c>
      <c r="T155" s="230">
        <f>S155*H155</f>
        <v>0</v>
      </c>
      <c r="AR155" s="24" t="s">
        <v>136</v>
      </c>
      <c r="AT155" s="24" t="s">
        <v>131</v>
      </c>
      <c r="AU155" s="24" t="s">
        <v>69</v>
      </c>
      <c r="AY155" s="24" t="s">
        <v>137</v>
      </c>
      <c r="BE155" s="231">
        <f>IF(N155="základní",J155,0)</f>
        <v>0</v>
      </c>
      <c r="BF155" s="231">
        <f>IF(N155="snížená",J155,0)</f>
        <v>0</v>
      </c>
      <c r="BG155" s="231">
        <f>IF(N155="zákl. přenesená",J155,0)</f>
        <v>0</v>
      </c>
      <c r="BH155" s="231">
        <f>IF(N155="sníž. přenesená",J155,0)</f>
        <v>0</v>
      </c>
      <c r="BI155" s="231">
        <f>IF(N155="nulová",J155,0)</f>
        <v>0</v>
      </c>
      <c r="BJ155" s="24" t="s">
        <v>76</v>
      </c>
      <c r="BK155" s="231">
        <f>ROUND(I155*H155,2)</f>
        <v>0</v>
      </c>
      <c r="BL155" s="24" t="s">
        <v>138</v>
      </c>
      <c r="BM155" s="24" t="s">
        <v>869</v>
      </c>
    </row>
    <row r="156" s="12" customFormat="1">
      <c r="B156" s="244"/>
      <c r="C156" s="245"/>
      <c r="D156" s="234" t="s">
        <v>140</v>
      </c>
      <c r="E156" s="246" t="s">
        <v>21</v>
      </c>
      <c r="F156" s="247" t="s">
        <v>855</v>
      </c>
      <c r="G156" s="245"/>
      <c r="H156" s="246" t="s">
        <v>21</v>
      </c>
      <c r="I156" s="248"/>
      <c r="J156" s="245"/>
      <c r="K156" s="245"/>
      <c r="L156" s="249"/>
      <c r="M156" s="250"/>
      <c r="N156" s="251"/>
      <c r="O156" s="251"/>
      <c r="P156" s="251"/>
      <c r="Q156" s="251"/>
      <c r="R156" s="251"/>
      <c r="S156" s="251"/>
      <c r="T156" s="252"/>
      <c r="AT156" s="253" t="s">
        <v>140</v>
      </c>
      <c r="AU156" s="253" t="s">
        <v>69</v>
      </c>
      <c r="AV156" s="12" t="s">
        <v>76</v>
      </c>
      <c r="AW156" s="12" t="s">
        <v>33</v>
      </c>
      <c r="AX156" s="12" t="s">
        <v>69</v>
      </c>
      <c r="AY156" s="253" t="s">
        <v>137</v>
      </c>
    </row>
    <row r="157" s="11" customFormat="1">
      <c r="B157" s="232"/>
      <c r="C157" s="233"/>
      <c r="D157" s="234" t="s">
        <v>140</v>
      </c>
      <c r="E157" s="235" t="s">
        <v>21</v>
      </c>
      <c r="F157" s="236" t="s">
        <v>870</v>
      </c>
      <c r="G157" s="233"/>
      <c r="H157" s="237">
        <v>4</v>
      </c>
      <c r="I157" s="238"/>
      <c r="J157" s="233"/>
      <c r="K157" s="233"/>
      <c r="L157" s="239"/>
      <c r="M157" s="240"/>
      <c r="N157" s="241"/>
      <c r="O157" s="241"/>
      <c r="P157" s="241"/>
      <c r="Q157" s="241"/>
      <c r="R157" s="241"/>
      <c r="S157" s="241"/>
      <c r="T157" s="242"/>
      <c r="AT157" s="243" t="s">
        <v>140</v>
      </c>
      <c r="AU157" s="243" t="s">
        <v>69</v>
      </c>
      <c r="AV157" s="11" t="s">
        <v>78</v>
      </c>
      <c r="AW157" s="11" t="s">
        <v>33</v>
      </c>
      <c r="AX157" s="11" t="s">
        <v>69</v>
      </c>
      <c r="AY157" s="243" t="s">
        <v>137</v>
      </c>
    </row>
    <row r="158" s="12" customFormat="1">
      <c r="B158" s="244"/>
      <c r="C158" s="245"/>
      <c r="D158" s="234" t="s">
        <v>140</v>
      </c>
      <c r="E158" s="246" t="s">
        <v>21</v>
      </c>
      <c r="F158" s="247" t="s">
        <v>857</v>
      </c>
      <c r="G158" s="245"/>
      <c r="H158" s="246" t="s">
        <v>21</v>
      </c>
      <c r="I158" s="248"/>
      <c r="J158" s="245"/>
      <c r="K158" s="245"/>
      <c r="L158" s="249"/>
      <c r="M158" s="250"/>
      <c r="N158" s="251"/>
      <c r="O158" s="251"/>
      <c r="P158" s="251"/>
      <c r="Q158" s="251"/>
      <c r="R158" s="251"/>
      <c r="S158" s="251"/>
      <c r="T158" s="252"/>
      <c r="AT158" s="253" t="s">
        <v>140</v>
      </c>
      <c r="AU158" s="253" t="s">
        <v>69</v>
      </c>
      <c r="AV158" s="12" t="s">
        <v>76</v>
      </c>
      <c r="AW158" s="12" t="s">
        <v>33</v>
      </c>
      <c r="AX158" s="12" t="s">
        <v>69</v>
      </c>
      <c r="AY158" s="253" t="s">
        <v>137</v>
      </c>
    </row>
    <row r="159" s="11" customFormat="1">
      <c r="B159" s="232"/>
      <c r="C159" s="233"/>
      <c r="D159" s="234" t="s">
        <v>140</v>
      </c>
      <c r="E159" s="235" t="s">
        <v>21</v>
      </c>
      <c r="F159" s="236" t="s">
        <v>870</v>
      </c>
      <c r="G159" s="233"/>
      <c r="H159" s="237">
        <v>4</v>
      </c>
      <c r="I159" s="238"/>
      <c r="J159" s="233"/>
      <c r="K159" s="233"/>
      <c r="L159" s="239"/>
      <c r="M159" s="240"/>
      <c r="N159" s="241"/>
      <c r="O159" s="241"/>
      <c r="P159" s="241"/>
      <c r="Q159" s="241"/>
      <c r="R159" s="241"/>
      <c r="S159" s="241"/>
      <c r="T159" s="242"/>
      <c r="AT159" s="243" t="s">
        <v>140</v>
      </c>
      <c r="AU159" s="243" t="s">
        <v>69</v>
      </c>
      <c r="AV159" s="11" t="s">
        <v>78</v>
      </c>
      <c r="AW159" s="11" t="s">
        <v>33</v>
      </c>
      <c r="AX159" s="11" t="s">
        <v>69</v>
      </c>
      <c r="AY159" s="243" t="s">
        <v>137</v>
      </c>
    </row>
    <row r="160" s="12" customFormat="1">
      <c r="B160" s="244"/>
      <c r="C160" s="245"/>
      <c r="D160" s="234" t="s">
        <v>140</v>
      </c>
      <c r="E160" s="246" t="s">
        <v>21</v>
      </c>
      <c r="F160" s="247" t="s">
        <v>859</v>
      </c>
      <c r="G160" s="245"/>
      <c r="H160" s="246" t="s">
        <v>21</v>
      </c>
      <c r="I160" s="248"/>
      <c r="J160" s="245"/>
      <c r="K160" s="245"/>
      <c r="L160" s="249"/>
      <c r="M160" s="250"/>
      <c r="N160" s="251"/>
      <c r="O160" s="251"/>
      <c r="P160" s="251"/>
      <c r="Q160" s="251"/>
      <c r="R160" s="251"/>
      <c r="S160" s="251"/>
      <c r="T160" s="252"/>
      <c r="AT160" s="253" t="s">
        <v>140</v>
      </c>
      <c r="AU160" s="253" t="s">
        <v>69</v>
      </c>
      <c r="AV160" s="12" t="s">
        <v>76</v>
      </c>
      <c r="AW160" s="12" t="s">
        <v>33</v>
      </c>
      <c r="AX160" s="12" t="s">
        <v>69</v>
      </c>
      <c r="AY160" s="253" t="s">
        <v>137</v>
      </c>
    </row>
    <row r="161" s="11" customFormat="1">
      <c r="B161" s="232"/>
      <c r="C161" s="233"/>
      <c r="D161" s="234" t="s">
        <v>140</v>
      </c>
      <c r="E161" s="235" t="s">
        <v>21</v>
      </c>
      <c r="F161" s="236" t="s">
        <v>871</v>
      </c>
      <c r="G161" s="233"/>
      <c r="H161" s="237">
        <v>16</v>
      </c>
      <c r="I161" s="238"/>
      <c r="J161" s="233"/>
      <c r="K161" s="233"/>
      <c r="L161" s="239"/>
      <c r="M161" s="240"/>
      <c r="N161" s="241"/>
      <c r="O161" s="241"/>
      <c r="P161" s="241"/>
      <c r="Q161" s="241"/>
      <c r="R161" s="241"/>
      <c r="S161" s="241"/>
      <c r="T161" s="242"/>
      <c r="AT161" s="243" t="s">
        <v>140</v>
      </c>
      <c r="AU161" s="243" t="s">
        <v>69</v>
      </c>
      <c r="AV161" s="11" t="s">
        <v>78</v>
      </c>
      <c r="AW161" s="11" t="s">
        <v>33</v>
      </c>
      <c r="AX161" s="11" t="s">
        <v>69</v>
      </c>
      <c r="AY161" s="243" t="s">
        <v>137</v>
      </c>
    </row>
    <row r="162" s="13" customFormat="1">
      <c r="B162" s="254"/>
      <c r="C162" s="255"/>
      <c r="D162" s="234" t="s">
        <v>140</v>
      </c>
      <c r="E162" s="256" t="s">
        <v>21</v>
      </c>
      <c r="F162" s="257" t="s">
        <v>151</v>
      </c>
      <c r="G162" s="255"/>
      <c r="H162" s="258">
        <v>24</v>
      </c>
      <c r="I162" s="259"/>
      <c r="J162" s="255"/>
      <c r="K162" s="255"/>
      <c r="L162" s="260"/>
      <c r="M162" s="261"/>
      <c r="N162" s="262"/>
      <c r="O162" s="262"/>
      <c r="P162" s="262"/>
      <c r="Q162" s="262"/>
      <c r="R162" s="262"/>
      <c r="S162" s="262"/>
      <c r="T162" s="263"/>
      <c r="AT162" s="264" t="s">
        <v>140</v>
      </c>
      <c r="AU162" s="264" t="s">
        <v>69</v>
      </c>
      <c r="AV162" s="13" t="s">
        <v>138</v>
      </c>
      <c r="AW162" s="13" t="s">
        <v>33</v>
      </c>
      <c r="AX162" s="13" t="s">
        <v>76</v>
      </c>
      <c r="AY162" s="264" t="s">
        <v>137</v>
      </c>
    </row>
    <row r="163" s="1" customFormat="1" ht="25.5" customHeight="1">
      <c r="B163" s="46"/>
      <c r="C163" s="219" t="s">
        <v>245</v>
      </c>
      <c r="D163" s="219" t="s">
        <v>131</v>
      </c>
      <c r="E163" s="220" t="s">
        <v>872</v>
      </c>
      <c r="F163" s="221" t="s">
        <v>873</v>
      </c>
      <c r="G163" s="222" t="s">
        <v>134</v>
      </c>
      <c r="H163" s="223">
        <v>4</v>
      </c>
      <c r="I163" s="224"/>
      <c r="J163" s="225">
        <f>ROUND(I163*H163,2)</f>
        <v>0</v>
      </c>
      <c r="K163" s="221" t="s">
        <v>135</v>
      </c>
      <c r="L163" s="226"/>
      <c r="M163" s="227" t="s">
        <v>21</v>
      </c>
      <c r="N163" s="228" t="s">
        <v>40</v>
      </c>
      <c r="O163" s="47"/>
      <c r="P163" s="229">
        <f>O163*H163</f>
        <v>0</v>
      </c>
      <c r="Q163" s="229">
        <v>0.012</v>
      </c>
      <c r="R163" s="229">
        <f>Q163*H163</f>
        <v>0.048000000000000001</v>
      </c>
      <c r="S163" s="229">
        <v>0</v>
      </c>
      <c r="T163" s="230">
        <f>S163*H163</f>
        <v>0</v>
      </c>
      <c r="AR163" s="24" t="s">
        <v>136</v>
      </c>
      <c r="AT163" s="24" t="s">
        <v>131</v>
      </c>
      <c r="AU163" s="24" t="s">
        <v>69</v>
      </c>
      <c r="AY163" s="24" t="s">
        <v>137</v>
      </c>
      <c r="BE163" s="231">
        <f>IF(N163="základní",J163,0)</f>
        <v>0</v>
      </c>
      <c r="BF163" s="231">
        <f>IF(N163="snížená",J163,0)</f>
        <v>0</v>
      </c>
      <c r="BG163" s="231">
        <f>IF(N163="zákl. přenesená",J163,0)</f>
        <v>0</v>
      </c>
      <c r="BH163" s="231">
        <f>IF(N163="sníž. přenesená",J163,0)</f>
        <v>0</v>
      </c>
      <c r="BI163" s="231">
        <f>IF(N163="nulová",J163,0)</f>
        <v>0</v>
      </c>
      <c r="BJ163" s="24" t="s">
        <v>76</v>
      </c>
      <c r="BK163" s="231">
        <f>ROUND(I163*H163,2)</f>
        <v>0</v>
      </c>
      <c r="BL163" s="24" t="s">
        <v>138</v>
      </c>
      <c r="BM163" s="24" t="s">
        <v>874</v>
      </c>
    </row>
    <row r="164" s="12" customFormat="1">
      <c r="B164" s="244"/>
      <c r="C164" s="245"/>
      <c r="D164" s="234" t="s">
        <v>140</v>
      </c>
      <c r="E164" s="246" t="s">
        <v>21</v>
      </c>
      <c r="F164" s="247" t="s">
        <v>855</v>
      </c>
      <c r="G164" s="245"/>
      <c r="H164" s="246" t="s">
        <v>21</v>
      </c>
      <c r="I164" s="248"/>
      <c r="J164" s="245"/>
      <c r="K164" s="245"/>
      <c r="L164" s="249"/>
      <c r="M164" s="250"/>
      <c r="N164" s="251"/>
      <c r="O164" s="251"/>
      <c r="P164" s="251"/>
      <c r="Q164" s="251"/>
      <c r="R164" s="251"/>
      <c r="S164" s="251"/>
      <c r="T164" s="252"/>
      <c r="AT164" s="253" t="s">
        <v>140</v>
      </c>
      <c r="AU164" s="253" t="s">
        <v>69</v>
      </c>
      <c r="AV164" s="12" t="s">
        <v>76</v>
      </c>
      <c r="AW164" s="12" t="s">
        <v>33</v>
      </c>
      <c r="AX164" s="12" t="s">
        <v>69</v>
      </c>
      <c r="AY164" s="253" t="s">
        <v>137</v>
      </c>
    </row>
    <row r="165" s="11" customFormat="1">
      <c r="B165" s="232"/>
      <c r="C165" s="233"/>
      <c r="D165" s="234" t="s">
        <v>140</v>
      </c>
      <c r="E165" s="235" t="s">
        <v>21</v>
      </c>
      <c r="F165" s="236" t="s">
        <v>870</v>
      </c>
      <c r="G165" s="233"/>
      <c r="H165" s="237">
        <v>4</v>
      </c>
      <c r="I165" s="238"/>
      <c r="J165" s="233"/>
      <c r="K165" s="233"/>
      <c r="L165" s="239"/>
      <c r="M165" s="240"/>
      <c r="N165" s="241"/>
      <c r="O165" s="241"/>
      <c r="P165" s="241"/>
      <c r="Q165" s="241"/>
      <c r="R165" s="241"/>
      <c r="S165" s="241"/>
      <c r="T165" s="242"/>
      <c r="AT165" s="243" t="s">
        <v>140</v>
      </c>
      <c r="AU165" s="243" t="s">
        <v>69</v>
      </c>
      <c r="AV165" s="11" t="s">
        <v>78</v>
      </c>
      <c r="AW165" s="11" t="s">
        <v>33</v>
      </c>
      <c r="AX165" s="11" t="s">
        <v>69</v>
      </c>
      <c r="AY165" s="243" t="s">
        <v>137</v>
      </c>
    </row>
    <row r="166" s="13" customFormat="1">
      <c r="B166" s="254"/>
      <c r="C166" s="255"/>
      <c r="D166" s="234" t="s">
        <v>140</v>
      </c>
      <c r="E166" s="256" t="s">
        <v>21</v>
      </c>
      <c r="F166" s="257" t="s">
        <v>151</v>
      </c>
      <c r="G166" s="255"/>
      <c r="H166" s="258">
        <v>4</v>
      </c>
      <c r="I166" s="259"/>
      <c r="J166" s="255"/>
      <c r="K166" s="255"/>
      <c r="L166" s="260"/>
      <c r="M166" s="261"/>
      <c r="N166" s="262"/>
      <c r="O166" s="262"/>
      <c r="P166" s="262"/>
      <c r="Q166" s="262"/>
      <c r="R166" s="262"/>
      <c r="S166" s="262"/>
      <c r="T166" s="263"/>
      <c r="AT166" s="264" t="s">
        <v>140</v>
      </c>
      <c r="AU166" s="264" t="s">
        <v>69</v>
      </c>
      <c r="AV166" s="13" t="s">
        <v>138</v>
      </c>
      <c r="AW166" s="13" t="s">
        <v>33</v>
      </c>
      <c r="AX166" s="13" t="s">
        <v>76</v>
      </c>
      <c r="AY166" s="264" t="s">
        <v>137</v>
      </c>
    </row>
    <row r="167" s="1" customFormat="1" ht="16.5" customHeight="1">
      <c r="B167" s="46"/>
      <c r="C167" s="219" t="s">
        <v>250</v>
      </c>
      <c r="D167" s="219" t="s">
        <v>131</v>
      </c>
      <c r="E167" s="220" t="s">
        <v>875</v>
      </c>
      <c r="F167" s="221" t="s">
        <v>876</v>
      </c>
      <c r="G167" s="222" t="s">
        <v>196</v>
      </c>
      <c r="H167" s="223">
        <v>1694</v>
      </c>
      <c r="I167" s="224"/>
      <c r="J167" s="225">
        <f>ROUND(I167*H167,2)</f>
        <v>0</v>
      </c>
      <c r="K167" s="221" t="s">
        <v>135</v>
      </c>
      <c r="L167" s="226"/>
      <c r="M167" s="227" t="s">
        <v>21</v>
      </c>
      <c r="N167" s="228" t="s">
        <v>40</v>
      </c>
      <c r="O167" s="47"/>
      <c r="P167" s="229">
        <f>O167*H167</f>
        <v>0</v>
      </c>
      <c r="Q167" s="229">
        <v>0.064979999999999996</v>
      </c>
      <c r="R167" s="229">
        <f>Q167*H167</f>
        <v>110.07611999999999</v>
      </c>
      <c r="S167" s="229">
        <v>0</v>
      </c>
      <c r="T167" s="230">
        <f>S167*H167</f>
        <v>0</v>
      </c>
      <c r="AR167" s="24" t="s">
        <v>136</v>
      </c>
      <c r="AT167" s="24" t="s">
        <v>131</v>
      </c>
      <c r="AU167" s="24" t="s">
        <v>69</v>
      </c>
      <c r="AY167" s="24" t="s">
        <v>137</v>
      </c>
      <c r="BE167" s="231">
        <f>IF(N167="základní",J167,0)</f>
        <v>0</v>
      </c>
      <c r="BF167" s="231">
        <f>IF(N167="snížená",J167,0)</f>
        <v>0</v>
      </c>
      <c r="BG167" s="231">
        <f>IF(N167="zákl. přenesená",J167,0)</f>
        <v>0</v>
      </c>
      <c r="BH167" s="231">
        <f>IF(N167="sníž. přenesená",J167,0)</f>
        <v>0</v>
      </c>
      <c r="BI167" s="231">
        <f>IF(N167="nulová",J167,0)</f>
        <v>0</v>
      </c>
      <c r="BJ167" s="24" t="s">
        <v>76</v>
      </c>
      <c r="BK167" s="231">
        <f>ROUND(I167*H167,2)</f>
        <v>0</v>
      </c>
      <c r="BL167" s="24" t="s">
        <v>138</v>
      </c>
      <c r="BM167" s="24" t="s">
        <v>877</v>
      </c>
    </row>
    <row r="168" s="12" customFormat="1">
      <c r="B168" s="244"/>
      <c r="C168" s="245"/>
      <c r="D168" s="234" t="s">
        <v>140</v>
      </c>
      <c r="E168" s="246" t="s">
        <v>21</v>
      </c>
      <c r="F168" s="247" t="s">
        <v>878</v>
      </c>
      <c r="G168" s="245"/>
      <c r="H168" s="246" t="s">
        <v>21</v>
      </c>
      <c r="I168" s="248"/>
      <c r="J168" s="245"/>
      <c r="K168" s="245"/>
      <c r="L168" s="249"/>
      <c r="M168" s="250"/>
      <c r="N168" s="251"/>
      <c r="O168" s="251"/>
      <c r="P168" s="251"/>
      <c r="Q168" s="251"/>
      <c r="R168" s="251"/>
      <c r="S168" s="251"/>
      <c r="T168" s="252"/>
      <c r="AT168" s="253" t="s">
        <v>140</v>
      </c>
      <c r="AU168" s="253" t="s">
        <v>69</v>
      </c>
      <c r="AV168" s="12" t="s">
        <v>76</v>
      </c>
      <c r="AW168" s="12" t="s">
        <v>33</v>
      </c>
      <c r="AX168" s="12" t="s">
        <v>69</v>
      </c>
      <c r="AY168" s="253" t="s">
        <v>137</v>
      </c>
    </row>
    <row r="169" s="11" customFormat="1">
      <c r="B169" s="232"/>
      <c r="C169" s="233"/>
      <c r="D169" s="234" t="s">
        <v>140</v>
      </c>
      <c r="E169" s="235" t="s">
        <v>21</v>
      </c>
      <c r="F169" s="236" t="s">
        <v>879</v>
      </c>
      <c r="G169" s="233"/>
      <c r="H169" s="237">
        <v>580</v>
      </c>
      <c r="I169" s="238"/>
      <c r="J169" s="233"/>
      <c r="K169" s="233"/>
      <c r="L169" s="239"/>
      <c r="M169" s="240"/>
      <c r="N169" s="241"/>
      <c r="O169" s="241"/>
      <c r="P169" s="241"/>
      <c r="Q169" s="241"/>
      <c r="R169" s="241"/>
      <c r="S169" s="241"/>
      <c r="T169" s="242"/>
      <c r="AT169" s="243" t="s">
        <v>140</v>
      </c>
      <c r="AU169" s="243" t="s">
        <v>69</v>
      </c>
      <c r="AV169" s="11" t="s">
        <v>78</v>
      </c>
      <c r="AW169" s="11" t="s">
        <v>33</v>
      </c>
      <c r="AX169" s="11" t="s">
        <v>69</v>
      </c>
      <c r="AY169" s="243" t="s">
        <v>137</v>
      </c>
    </row>
    <row r="170" s="12" customFormat="1">
      <c r="B170" s="244"/>
      <c r="C170" s="245"/>
      <c r="D170" s="234" t="s">
        <v>140</v>
      </c>
      <c r="E170" s="246" t="s">
        <v>21</v>
      </c>
      <c r="F170" s="247" t="s">
        <v>880</v>
      </c>
      <c r="G170" s="245"/>
      <c r="H170" s="246" t="s">
        <v>21</v>
      </c>
      <c r="I170" s="248"/>
      <c r="J170" s="245"/>
      <c r="K170" s="245"/>
      <c r="L170" s="249"/>
      <c r="M170" s="250"/>
      <c r="N170" s="251"/>
      <c r="O170" s="251"/>
      <c r="P170" s="251"/>
      <c r="Q170" s="251"/>
      <c r="R170" s="251"/>
      <c r="S170" s="251"/>
      <c r="T170" s="252"/>
      <c r="AT170" s="253" t="s">
        <v>140</v>
      </c>
      <c r="AU170" s="253" t="s">
        <v>69</v>
      </c>
      <c r="AV170" s="12" t="s">
        <v>76</v>
      </c>
      <c r="AW170" s="12" t="s">
        <v>33</v>
      </c>
      <c r="AX170" s="12" t="s">
        <v>69</v>
      </c>
      <c r="AY170" s="253" t="s">
        <v>137</v>
      </c>
    </row>
    <row r="171" s="11" customFormat="1">
      <c r="B171" s="232"/>
      <c r="C171" s="233"/>
      <c r="D171" s="234" t="s">
        <v>140</v>
      </c>
      <c r="E171" s="235" t="s">
        <v>21</v>
      </c>
      <c r="F171" s="236" t="s">
        <v>881</v>
      </c>
      <c r="G171" s="233"/>
      <c r="H171" s="237">
        <v>294</v>
      </c>
      <c r="I171" s="238"/>
      <c r="J171" s="233"/>
      <c r="K171" s="233"/>
      <c r="L171" s="239"/>
      <c r="M171" s="240"/>
      <c r="N171" s="241"/>
      <c r="O171" s="241"/>
      <c r="P171" s="241"/>
      <c r="Q171" s="241"/>
      <c r="R171" s="241"/>
      <c r="S171" s="241"/>
      <c r="T171" s="242"/>
      <c r="AT171" s="243" t="s">
        <v>140</v>
      </c>
      <c r="AU171" s="243" t="s">
        <v>69</v>
      </c>
      <c r="AV171" s="11" t="s">
        <v>78</v>
      </c>
      <c r="AW171" s="11" t="s">
        <v>33</v>
      </c>
      <c r="AX171" s="11" t="s">
        <v>69</v>
      </c>
      <c r="AY171" s="243" t="s">
        <v>137</v>
      </c>
    </row>
    <row r="172" s="12" customFormat="1">
      <c r="B172" s="244"/>
      <c r="C172" s="245"/>
      <c r="D172" s="234" t="s">
        <v>140</v>
      </c>
      <c r="E172" s="246" t="s">
        <v>21</v>
      </c>
      <c r="F172" s="247" t="s">
        <v>882</v>
      </c>
      <c r="G172" s="245"/>
      <c r="H172" s="246" t="s">
        <v>21</v>
      </c>
      <c r="I172" s="248"/>
      <c r="J172" s="245"/>
      <c r="K172" s="245"/>
      <c r="L172" s="249"/>
      <c r="M172" s="250"/>
      <c r="N172" s="251"/>
      <c r="O172" s="251"/>
      <c r="P172" s="251"/>
      <c r="Q172" s="251"/>
      <c r="R172" s="251"/>
      <c r="S172" s="251"/>
      <c r="T172" s="252"/>
      <c r="AT172" s="253" t="s">
        <v>140</v>
      </c>
      <c r="AU172" s="253" t="s">
        <v>69</v>
      </c>
      <c r="AV172" s="12" t="s">
        <v>76</v>
      </c>
      <c r="AW172" s="12" t="s">
        <v>33</v>
      </c>
      <c r="AX172" s="12" t="s">
        <v>69</v>
      </c>
      <c r="AY172" s="253" t="s">
        <v>137</v>
      </c>
    </row>
    <row r="173" s="11" customFormat="1">
      <c r="B173" s="232"/>
      <c r="C173" s="233"/>
      <c r="D173" s="234" t="s">
        <v>140</v>
      </c>
      <c r="E173" s="235" t="s">
        <v>21</v>
      </c>
      <c r="F173" s="236" t="s">
        <v>883</v>
      </c>
      <c r="G173" s="233"/>
      <c r="H173" s="237">
        <v>254</v>
      </c>
      <c r="I173" s="238"/>
      <c r="J173" s="233"/>
      <c r="K173" s="233"/>
      <c r="L173" s="239"/>
      <c r="M173" s="240"/>
      <c r="N173" s="241"/>
      <c r="O173" s="241"/>
      <c r="P173" s="241"/>
      <c r="Q173" s="241"/>
      <c r="R173" s="241"/>
      <c r="S173" s="241"/>
      <c r="T173" s="242"/>
      <c r="AT173" s="243" t="s">
        <v>140</v>
      </c>
      <c r="AU173" s="243" t="s">
        <v>69</v>
      </c>
      <c r="AV173" s="11" t="s">
        <v>78</v>
      </c>
      <c r="AW173" s="11" t="s">
        <v>33</v>
      </c>
      <c r="AX173" s="11" t="s">
        <v>69</v>
      </c>
      <c r="AY173" s="243" t="s">
        <v>137</v>
      </c>
    </row>
    <row r="174" s="12" customFormat="1">
      <c r="B174" s="244"/>
      <c r="C174" s="245"/>
      <c r="D174" s="234" t="s">
        <v>140</v>
      </c>
      <c r="E174" s="246" t="s">
        <v>21</v>
      </c>
      <c r="F174" s="247" t="s">
        <v>884</v>
      </c>
      <c r="G174" s="245"/>
      <c r="H174" s="246" t="s">
        <v>21</v>
      </c>
      <c r="I174" s="248"/>
      <c r="J174" s="245"/>
      <c r="K174" s="245"/>
      <c r="L174" s="249"/>
      <c r="M174" s="250"/>
      <c r="N174" s="251"/>
      <c r="O174" s="251"/>
      <c r="P174" s="251"/>
      <c r="Q174" s="251"/>
      <c r="R174" s="251"/>
      <c r="S174" s="251"/>
      <c r="T174" s="252"/>
      <c r="AT174" s="253" t="s">
        <v>140</v>
      </c>
      <c r="AU174" s="253" t="s">
        <v>69</v>
      </c>
      <c r="AV174" s="12" t="s">
        <v>76</v>
      </c>
      <c r="AW174" s="12" t="s">
        <v>33</v>
      </c>
      <c r="AX174" s="12" t="s">
        <v>69</v>
      </c>
      <c r="AY174" s="253" t="s">
        <v>137</v>
      </c>
    </row>
    <row r="175" s="11" customFormat="1">
      <c r="B175" s="232"/>
      <c r="C175" s="233"/>
      <c r="D175" s="234" t="s">
        <v>140</v>
      </c>
      <c r="E175" s="235" t="s">
        <v>21</v>
      </c>
      <c r="F175" s="236" t="s">
        <v>885</v>
      </c>
      <c r="G175" s="233"/>
      <c r="H175" s="237">
        <v>254</v>
      </c>
      <c r="I175" s="238"/>
      <c r="J175" s="233"/>
      <c r="K175" s="233"/>
      <c r="L175" s="239"/>
      <c r="M175" s="240"/>
      <c r="N175" s="241"/>
      <c r="O175" s="241"/>
      <c r="P175" s="241"/>
      <c r="Q175" s="241"/>
      <c r="R175" s="241"/>
      <c r="S175" s="241"/>
      <c r="T175" s="242"/>
      <c r="AT175" s="243" t="s">
        <v>140</v>
      </c>
      <c r="AU175" s="243" t="s">
        <v>69</v>
      </c>
      <c r="AV175" s="11" t="s">
        <v>78</v>
      </c>
      <c r="AW175" s="11" t="s">
        <v>33</v>
      </c>
      <c r="AX175" s="11" t="s">
        <v>69</v>
      </c>
      <c r="AY175" s="243" t="s">
        <v>137</v>
      </c>
    </row>
    <row r="176" s="12" customFormat="1">
      <c r="B176" s="244"/>
      <c r="C176" s="245"/>
      <c r="D176" s="234" t="s">
        <v>140</v>
      </c>
      <c r="E176" s="246" t="s">
        <v>21</v>
      </c>
      <c r="F176" s="247" t="s">
        <v>886</v>
      </c>
      <c r="G176" s="245"/>
      <c r="H176" s="246" t="s">
        <v>21</v>
      </c>
      <c r="I176" s="248"/>
      <c r="J176" s="245"/>
      <c r="K176" s="245"/>
      <c r="L176" s="249"/>
      <c r="M176" s="250"/>
      <c r="N176" s="251"/>
      <c r="O176" s="251"/>
      <c r="P176" s="251"/>
      <c r="Q176" s="251"/>
      <c r="R176" s="251"/>
      <c r="S176" s="251"/>
      <c r="T176" s="252"/>
      <c r="AT176" s="253" t="s">
        <v>140</v>
      </c>
      <c r="AU176" s="253" t="s">
        <v>69</v>
      </c>
      <c r="AV176" s="12" t="s">
        <v>76</v>
      </c>
      <c r="AW176" s="12" t="s">
        <v>33</v>
      </c>
      <c r="AX176" s="12" t="s">
        <v>69</v>
      </c>
      <c r="AY176" s="253" t="s">
        <v>137</v>
      </c>
    </row>
    <row r="177" s="11" customFormat="1">
      <c r="B177" s="232"/>
      <c r="C177" s="233"/>
      <c r="D177" s="234" t="s">
        <v>140</v>
      </c>
      <c r="E177" s="235" t="s">
        <v>21</v>
      </c>
      <c r="F177" s="236" t="s">
        <v>249</v>
      </c>
      <c r="G177" s="233"/>
      <c r="H177" s="237">
        <v>44</v>
      </c>
      <c r="I177" s="238"/>
      <c r="J177" s="233"/>
      <c r="K177" s="233"/>
      <c r="L177" s="239"/>
      <c r="M177" s="240"/>
      <c r="N177" s="241"/>
      <c r="O177" s="241"/>
      <c r="P177" s="241"/>
      <c r="Q177" s="241"/>
      <c r="R177" s="241"/>
      <c r="S177" s="241"/>
      <c r="T177" s="242"/>
      <c r="AT177" s="243" t="s">
        <v>140</v>
      </c>
      <c r="AU177" s="243" t="s">
        <v>69</v>
      </c>
      <c r="AV177" s="11" t="s">
        <v>78</v>
      </c>
      <c r="AW177" s="11" t="s">
        <v>33</v>
      </c>
      <c r="AX177" s="11" t="s">
        <v>69</v>
      </c>
      <c r="AY177" s="243" t="s">
        <v>137</v>
      </c>
    </row>
    <row r="178" s="12" customFormat="1">
      <c r="B178" s="244"/>
      <c r="C178" s="245"/>
      <c r="D178" s="234" t="s">
        <v>140</v>
      </c>
      <c r="E178" s="246" t="s">
        <v>21</v>
      </c>
      <c r="F178" s="247" t="s">
        <v>887</v>
      </c>
      <c r="G178" s="245"/>
      <c r="H178" s="246" t="s">
        <v>21</v>
      </c>
      <c r="I178" s="248"/>
      <c r="J178" s="245"/>
      <c r="K178" s="245"/>
      <c r="L178" s="249"/>
      <c r="M178" s="250"/>
      <c r="N178" s="251"/>
      <c r="O178" s="251"/>
      <c r="P178" s="251"/>
      <c r="Q178" s="251"/>
      <c r="R178" s="251"/>
      <c r="S178" s="251"/>
      <c r="T178" s="252"/>
      <c r="AT178" s="253" t="s">
        <v>140</v>
      </c>
      <c r="AU178" s="253" t="s">
        <v>69</v>
      </c>
      <c r="AV178" s="12" t="s">
        <v>76</v>
      </c>
      <c r="AW178" s="12" t="s">
        <v>33</v>
      </c>
      <c r="AX178" s="12" t="s">
        <v>69</v>
      </c>
      <c r="AY178" s="253" t="s">
        <v>137</v>
      </c>
    </row>
    <row r="179" s="11" customFormat="1">
      <c r="B179" s="232"/>
      <c r="C179" s="233"/>
      <c r="D179" s="234" t="s">
        <v>140</v>
      </c>
      <c r="E179" s="235" t="s">
        <v>21</v>
      </c>
      <c r="F179" s="236" t="s">
        <v>201</v>
      </c>
      <c r="G179" s="233"/>
      <c r="H179" s="237">
        <v>24</v>
      </c>
      <c r="I179" s="238"/>
      <c r="J179" s="233"/>
      <c r="K179" s="233"/>
      <c r="L179" s="239"/>
      <c r="M179" s="240"/>
      <c r="N179" s="241"/>
      <c r="O179" s="241"/>
      <c r="P179" s="241"/>
      <c r="Q179" s="241"/>
      <c r="R179" s="241"/>
      <c r="S179" s="241"/>
      <c r="T179" s="242"/>
      <c r="AT179" s="243" t="s">
        <v>140</v>
      </c>
      <c r="AU179" s="243" t="s">
        <v>69</v>
      </c>
      <c r="AV179" s="11" t="s">
        <v>78</v>
      </c>
      <c r="AW179" s="11" t="s">
        <v>33</v>
      </c>
      <c r="AX179" s="11" t="s">
        <v>69</v>
      </c>
      <c r="AY179" s="243" t="s">
        <v>137</v>
      </c>
    </row>
    <row r="180" s="12" customFormat="1">
      <c r="B180" s="244"/>
      <c r="C180" s="245"/>
      <c r="D180" s="234" t="s">
        <v>140</v>
      </c>
      <c r="E180" s="246" t="s">
        <v>21</v>
      </c>
      <c r="F180" s="247" t="s">
        <v>888</v>
      </c>
      <c r="G180" s="245"/>
      <c r="H180" s="246" t="s">
        <v>21</v>
      </c>
      <c r="I180" s="248"/>
      <c r="J180" s="245"/>
      <c r="K180" s="245"/>
      <c r="L180" s="249"/>
      <c r="M180" s="250"/>
      <c r="N180" s="251"/>
      <c r="O180" s="251"/>
      <c r="P180" s="251"/>
      <c r="Q180" s="251"/>
      <c r="R180" s="251"/>
      <c r="S180" s="251"/>
      <c r="T180" s="252"/>
      <c r="AT180" s="253" t="s">
        <v>140</v>
      </c>
      <c r="AU180" s="253" t="s">
        <v>69</v>
      </c>
      <c r="AV180" s="12" t="s">
        <v>76</v>
      </c>
      <c r="AW180" s="12" t="s">
        <v>33</v>
      </c>
      <c r="AX180" s="12" t="s">
        <v>69</v>
      </c>
      <c r="AY180" s="253" t="s">
        <v>137</v>
      </c>
    </row>
    <row r="181" s="11" customFormat="1">
      <c r="B181" s="232"/>
      <c r="C181" s="233"/>
      <c r="D181" s="234" t="s">
        <v>140</v>
      </c>
      <c r="E181" s="235" t="s">
        <v>21</v>
      </c>
      <c r="F181" s="236" t="s">
        <v>201</v>
      </c>
      <c r="G181" s="233"/>
      <c r="H181" s="237">
        <v>24</v>
      </c>
      <c r="I181" s="238"/>
      <c r="J181" s="233"/>
      <c r="K181" s="233"/>
      <c r="L181" s="239"/>
      <c r="M181" s="240"/>
      <c r="N181" s="241"/>
      <c r="O181" s="241"/>
      <c r="P181" s="241"/>
      <c r="Q181" s="241"/>
      <c r="R181" s="241"/>
      <c r="S181" s="241"/>
      <c r="T181" s="242"/>
      <c r="AT181" s="243" t="s">
        <v>140</v>
      </c>
      <c r="AU181" s="243" t="s">
        <v>69</v>
      </c>
      <c r="AV181" s="11" t="s">
        <v>78</v>
      </c>
      <c r="AW181" s="11" t="s">
        <v>33</v>
      </c>
      <c r="AX181" s="11" t="s">
        <v>69</v>
      </c>
      <c r="AY181" s="243" t="s">
        <v>137</v>
      </c>
    </row>
    <row r="182" s="12" customFormat="1">
      <c r="B182" s="244"/>
      <c r="C182" s="245"/>
      <c r="D182" s="234" t="s">
        <v>140</v>
      </c>
      <c r="E182" s="246" t="s">
        <v>21</v>
      </c>
      <c r="F182" s="247" t="s">
        <v>889</v>
      </c>
      <c r="G182" s="245"/>
      <c r="H182" s="246" t="s">
        <v>21</v>
      </c>
      <c r="I182" s="248"/>
      <c r="J182" s="245"/>
      <c r="K182" s="245"/>
      <c r="L182" s="249"/>
      <c r="M182" s="250"/>
      <c r="N182" s="251"/>
      <c r="O182" s="251"/>
      <c r="P182" s="251"/>
      <c r="Q182" s="251"/>
      <c r="R182" s="251"/>
      <c r="S182" s="251"/>
      <c r="T182" s="252"/>
      <c r="AT182" s="253" t="s">
        <v>140</v>
      </c>
      <c r="AU182" s="253" t="s">
        <v>69</v>
      </c>
      <c r="AV182" s="12" t="s">
        <v>76</v>
      </c>
      <c r="AW182" s="12" t="s">
        <v>33</v>
      </c>
      <c r="AX182" s="12" t="s">
        <v>69</v>
      </c>
      <c r="AY182" s="253" t="s">
        <v>137</v>
      </c>
    </row>
    <row r="183" s="11" customFormat="1">
      <c r="B183" s="232"/>
      <c r="C183" s="233"/>
      <c r="D183" s="234" t="s">
        <v>140</v>
      </c>
      <c r="E183" s="235" t="s">
        <v>21</v>
      </c>
      <c r="F183" s="236" t="s">
        <v>890</v>
      </c>
      <c r="G183" s="233"/>
      <c r="H183" s="237">
        <v>20</v>
      </c>
      <c r="I183" s="238"/>
      <c r="J183" s="233"/>
      <c r="K183" s="233"/>
      <c r="L183" s="239"/>
      <c r="M183" s="240"/>
      <c r="N183" s="241"/>
      <c r="O183" s="241"/>
      <c r="P183" s="241"/>
      <c r="Q183" s="241"/>
      <c r="R183" s="241"/>
      <c r="S183" s="241"/>
      <c r="T183" s="242"/>
      <c r="AT183" s="243" t="s">
        <v>140</v>
      </c>
      <c r="AU183" s="243" t="s">
        <v>69</v>
      </c>
      <c r="AV183" s="11" t="s">
        <v>78</v>
      </c>
      <c r="AW183" s="11" t="s">
        <v>33</v>
      </c>
      <c r="AX183" s="11" t="s">
        <v>69</v>
      </c>
      <c r="AY183" s="243" t="s">
        <v>137</v>
      </c>
    </row>
    <row r="184" s="12" customFormat="1">
      <c r="B184" s="244"/>
      <c r="C184" s="245"/>
      <c r="D184" s="234" t="s">
        <v>140</v>
      </c>
      <c r="E184" s="246" t="s">
        <v>21</v>
      </c>
      <c r="F184" s="247" t="s">
        <v>828</v>
      </c>
      <c r="G184" s="245"/>
      <c r="H184" s="246" t="s">
        <v>21</v>
      </c>
      <c r="I184" s="248"/>
      <c r="J184" s="245"/>
      <c r="K184" s="245"/>
      <c r="L184" s="249"/>
      <c r="M184" s="250"/>
      <c r="N184" s="251"/>
      <c r="O184" s="251"/>
      <c r="P184" s="251"/>
      <c r="Q184" s="251"/>
      <c r="R184" s="251"/>
      <c r="S184" s="251"/>
      <c r="T184" s="252"/>
      <c r="AT184" s="253" t="s">
        <v>140</v>
      </c>
      <c r="AU184" s="253" t="s">
        <v>69</v>
      </c>
      <c r="AV184" s="12" t="s">
        <v>76</v>
      </c>
      <c r="AW184" s="12" t="s">
        <v>33</v>
      </c>
      <c r="AX184" s="12" t="s">
        <v>69</v>
      </c>
      <c r="AY184" s="253" t="s">
        <v>137</v>
      </c>
    </row>
    <row r="185" s="11" customFormat="1">
      <c r="B185" s="232"/>
      <c r="C185" s="233"/>
      <c r="D185" s="234" t="s">
        <v>140</v>
      </c>
      <c r="E185" s="235" t="s">
        <v>21</v>
      </c>
      <c r="F185" s="236" t="s">
        <v>455</v>
      </c>
      <c r="G185" s="233"/>
      <c r="H185" s="237">
        <v>50</v>
      </c>
      <c r="I185" s="238"/>
      <c r="J185" s="233"/>
      <c r="K185" s="233"/>
      <c r="L185" s="239"/>
      <c r="M185" s="240"/>
      <c r="N185" s="241"/>
      <c r="O185" s="241"/>
      <c r="P185" s="241"/>
      <c r="Q185" s="241"/>
      <c r="R185" s="241"/>
      <c r="S185" s="241"/>
      <c r="T185" s="242"/>
      <c r="AT185" s="243" t="s">
        <v>140</v>
      </c>
      <c r="AU185" s="243" t="s">
        <v>69</v>
      </c>
      <c r="AV185" s="11" t="s">
        <v>78</v>
      </c>
      <c r="AW185" s="11" t="s">
        <v>33</v>
      </c>
      <c r="AX185" s="11" t="s">
        <v>69</v>
      </c>
      <c r="AY185" s="243" t="s">
        <v>137</v>
      </c>
    </row>
    <row r="186" s="12" customFormat="1">
      <c r="B186" s="244"/>
      <c r="C186" s="245"/>
      <c r="D186" s="234" t="s">
        <v>140</v>
      </c>
      <c r="E186" s="246" t="s">
        <v>21</v>
      </c>
      <c r="F186" s="247" t="s">
        <v>891</v>
      </c>
      <c r="G186" s="245"/>
      <c r="H186" s="246" t="s">
        <v>21</v>
      </c>
      <c r="I186" s="248"/>
      <c r="J186" s="245"/>
      <c r="K186" s="245"/>
      <c r="L186" s="249"/>
      <c r="M186" s="250"/>
      <c r="N186" s="251"/>
      <c r="O186" s="251"/>
      <c r="P186" s="251"/>
      <c r="Q186" s="251"/>
      <c r="R186" s="251"/>
      <c r="S186" s="251"/>
      <c r="T186" s="252"/>
      <c r="AT186" s="253" t="s">
        <v>140</v>
      </c>
      <c r="AU186" s="253" t="s">
        <v>69</v>
      </c>
      <c r="AV186" s="12" t="s">
        <v>76</v>
      </c>
      <c r="AW186" s="12" t="s">
        <v>33</v>
      </c>
      <c r="AX186" s="12" t="s">
        <v>69</v>
      </c>
      <c r="AY186" s="253" t="s">
        <v>137</v>
      </c>
    </row>
    <row r="187" s="11" customFormat="1">
      <c r="B187" s="232"/>
      <c r="C187" s="233"/>
      <c r="D187" s="234" t="s">
        <v>140</v>
      </c>
      <c r="E187" s="235" t="s">
        <v>21</v>
      </c>
      <c r="F187" s="236" t="s">
        <v>455</v>
      </c>
      <c r="G187" s="233"/>
      <c r="H187" s="237">
        <v>50</v>
      </c>
      <c r="I187" s="238"/>
      <c r="J187" s="233"/>
      <c r="K187" s="233"/>
      <c r="L187" s="239"/>
      <c r="M187" s="240"/>
      <c r="N187" s="241"/>
      <c r="O187" s="241"/>
      <c r="P187" s="241"/>
      <c r="Q187" s="241"/>
      <c r="R187" s="241"/>
      <c r="S187" s="241"/>
      <c r="T187" s="242"/>
      <c r="AT187" s="243" t="s">
        <v>140</v>
      </c>
      <c r="AU187" s="243" t="s">
        <v>69</v>
      </c>
      <c r="AV187" s="11" t="s">
        <v>78</v>
      </c>
      <c r="AW187" s="11" t="s">
        <v>33</v>
      </c>
      <c r="AX187" s="11" t="s">
        <v>69</v>
      </c>
      <c r="AY187" s="243" t="s">
        <v>137</v>
      </c>
    </row>
    <row r="188" s="12" customFormat="1">
      <c r="B188" s="244"/>
      <c r="C188" s="245"/>
      <c r="D188" s="234" t="s">
        <v>140</v>
      </c>
      <c r="E188" s="246" t="s">
        <v>21</v>
      </c>
      <c r="F188" s="247" t="s">
        <v>892</v>
      </c>
      <c r="G188" s="245"/>
      <c r="H188" s="246" t="s">
        <v>21</v>
      </c>
      <c r="I188" s="248"/>
      <c r="J188" s="245"/>
      <c r="K188" s="245"/>
      <c r="L188" s="249"/>
      <c r="M188" s="250"/>
      <c r="N188" s="251"/>
      <c r="O188" s="251"/>
      <c r="P188" s="251"/>
      <c r="Q188" s="251"/>
      <c r="R188" s="251"/>
      <c r="S188" s="251"/>
      <c r="T188" s="252"/>
      <c r="AT188" s="253" t="s">
        <v>140</v>
      </c>
      <c r="AU188" s="253" t="s">
        <v>69</v>
      </c>
      <c r="AV188" s="12" t="s">
        <v>76</v>
      </c>
      <c r="AW188" s="12" t="s">
        <v>33</v>
      </c>
      <c r="AX188" s="12" t="s">
        <v>69</v>
      </c>
      <c r="AY188" s="253" t="s">
        <v>137</v>
      </c>
    </row>
    <row r="189" s="11" customFormat="1">
      <c r="B189" s="232"/>
      <c r="C189" s="233"/>
      <c r="D189" s="234" t="s">
        <v>140</v>
      </c>
      <c r="E189" s="235" t="s">
        <v>21</v>
      </c>
      <c r="F189" s="236" t="s">
        <v>455</v>
      </c>
      <c r="G189" s="233"/>
      <c r="H189" s="237">
        <v>50</v>
      </c>
      <c r="I189" s="238"/>
      <c r="J189" s="233"/>
      <c r="K189" s="233"/>
      <c r="L189" s="239"/>
      <c r="M189" s="240"/>
      <c r="N189" s="241"/>
      <c r="O189" s="241"/>
      <c r="P189" s="241"/>
      <c r="Q189" s="241"/>
      <c r="R189" s="241"/>
      <c r="S189" s="241"/>
      <c r="T189" s="242"/>
      <c r="AT189" s="243" t="s">
        <v>140</v>
      </c>
      <c r="AU189" s="243" t="s">
        <v>69</v>
      </c>
      <c r="AV189" s="11" t="s">
        <v>78</v>
      </c>
      <c r="AW189" s="11" t="s">
        <v>33</v>
      </c>
      <c r="AX189" s="11" t="s">
        <v>69</v>
      </c>
      <c r="AY189" s="243" t="s">
        <v>137</v>
      </c>
    </row>
    <row r="190" s="12" customFormat="1">
      <c r="B190" s="244"/>
      <c r="C190" s="245"/>
      <c r="D190" s="234" t="s">
        <v>140</v>
      </c>
      <c r="E190" s="246" t="s">
        <v>21</v>
      </c>
      <c r="F190" s="247" t="s">
        <v>830</v>
      </c>
      <c r="G190" s="245"/>
      <c r="H190" s="246" t="s">
        <v>21</v>
      </c>
      <c r="I190" s="248"/>
      <c r="J190" s="245"/>
      <c r="K190" s="245"/>
      <c r="L190" s="249"/>
      <c r="M190" s="250"/>
      <c r="N190" s="251"/>
      <c r="O190" s="251"/>
      <c r="P190" s="251"/>
      <c r="Q190" s="251"/>
      <c r="R190" s="251"/>
      <c r="S190" s="251"/>
      <c r="T190" s="252"/>
      <c r="AT190" s="253" t="s">
        <v>140</v>
      </c>
      <c r="AU190" s="253" t="s">
        <v>69</v>
      </c>
      <c r="AV190" s="12" t="s">
        <v>76</v>
      </c>
      <c r="AW190" s="12" t="s">
        <v>33</v>
      </c>
      <c r="AX190" s="12" t="s">
        <v>69</v>
      </c>
      <c r="AY190" s="253" t="s">
        <v>137</v>
      </c>
    </row>
    <row r="191" s="11" customFormat="1">
      <c r="B191" s="232"/>
      <c r="C191" s="233"/>
      <c r="D191" s="234" t="s">
        <v>140</v>
      </c>
      <c r="E191" s="235" t="s">
        <v>21</v>
      </c>
      <c r="F191" s="236" t="s">
        <v>455</v>
      </c>
      <c r="G191" s="233"/>
      <c r="H191" s="237">
        <v>50</v>
      </c>
      <c r="I191" s="238"/>
      <c r="J191" s="233"/>
      <c r="K191" s="233"/>
      <c r="L191" s="239"/>
      <c r="M191" s="240"/>
      <c r="N191" s="241"/>
      <c r="O191" s="241"/>
      <c r="P191" s="241"/>
      <c r="Q191" s="241"/>
      <c r="R191" s="241"/>
      <c r="S191" s="241"/>
      <c r="T191" s="242"/>
      <c r="AT191" s="243" t="s">
        <v>140</v>
      </c>
      <c r="AU191" s="243" t="s">
        <v>69</v>
      </c>
      <c r="AV191" s="11" t="s">
        <v>78</v>
      </c>
      <c r="AW191" s="11" t="s">
        <v>33</v>
      </c>
      <c r="AX191" s="11" t="s">
        <v>69</v>
      </c>
      <c r="AY191" s="243" t="s">
        <v>137</v>
      </c>
    </row>
    <row r="192" s="13" customFormat="1">
      <c r="B192" s="254"/>
      <c r="C192" s="255"/>
      <c r="D192" s="234" t="s">
        <v>140</v>
      </c>
      <c r="E192" s="256" t="s">
        <v>21</v>
      </c>
      <c r="F192" s="257" t="s">
        <v>151</v>
      </c>
      <c r="G192" s="255"/>
      <c r="H192" s="258">
        <v>1694</v>
      </c>
      <c r="I192" s="259"/>
      <c r="J192" s="255"/>
      <c r="K192" s="255"/>
      <c r="L192" s="260"/>
      <c r="M192" s="261"/>
      <c r="N192" s="262"/>
      <c r="O192" s="262"/>
      <c r="P192" s="262"/>
      <c r="Q192" s="262"/>
      <c r="R192" s="262"/>
      <c r="S192" s="262"/>
      <c r="T192" s="263"/>
      <c r="AT192" s="264" t="s">
        <v>140</v>
      </c>
      <c r="AU192" s="264" t="s">
        <v>69</v>
      </c>
      <c r="AV192" s="13" t="s">
        <v>138</v>
      </c>
      <c r="AW192" s="13" t="s">
        <v>33</v>
      </c>
      <c r="AX192" s="13" t="s">
        <v>76</v>
      </c>
      <c r="AY192" s="264" t="s">
        <v>137</v>
      </c>
    </row>
    <row r="193" s="1" customFormat="1" ht="16.5" customHeight="1">
      <c r="B193" s="46"/>
      <c r="C193" s="219" t="s">
        <v>10</v>
      </c>
      <c r="D193" s="219" t="s">
        <v>131</v>
      </c>
      <c r="E193" s="220" t="s">
        <v>893</v>
      </c>
      <c r="F193" s="221" t="s">
        <v>894</v>
      </c>
      <c r="G193" s="222" t="s">
        <v>134</v>
      </c>
      <c r="H193" s="223">
        <v>6</v>
      </c>
      <c r="I193" s="224"/>
      <c r="J193" s="225">
        <f>ROUND(I193*H193,2)</f>
        <v>0</v>
      </c>
      <c r="K193" s="221" t="s">
        <v>135</v>
      </c>
      <c r="L193" s="226"/>
      <c r="M193" s="227" t="s">
        <v>21</v>
      </c>
      <c r="N193" s="228" t="s">
        <v>40</v>
      </c>
      <c r="O193" s="47"/>
      <c r="P193" s="229">
        <f>O193*H193</f>
        <v>0</v>
      </c>
      <c r="Q193" s="229">
        <v>0.27900000000000003</v>
      </c>
      <c r="R193" s="229">
        <f>Q193*H193</f>
        <v>1.6740000000000002</v>
      </c>
      <c r="S193" s="229">
        <v>0</v>
      </c>
      <c r="T193" s="230">
        <f>S193*H193</f>
        <v>0</v>
      </c>
      <c r="AR193" s="24" t="s">
        <v>136</v>
      </c>
      <c r="AT193" s="24" t="s">
        <v>131</v>
      </c>
      <c r="AU193" s="24" t="s">
        <v>69</v>
      </c>
      <c r="AY193" s="24" t="s">
        <v>137</v>
      </c>
      <c r="BE193" s="231">
        <f>IF(N193="základní",J193,0)</f>
        <v>0</v>
      </c>
      <c r="BF193" s="231">
        <f>IF(N193="snížená",J193,0)</f>
        <v>0</v>
      </c>
      <c r="BG193" s="231">
        <f>IF(N193="zákl. přenesená",J193,0)</f>
        <v>0</v>
      </c>
      <c r="BH193" s="231">
        <f>IF(N193="sníž. přenesená",J193,0)</f>
        <v>0</v>
      </c>
      <c r="BI193" s="231">
        <f>IF(N193="nulová",J193,0)</f>
        <v>0</v>
      </c>
      <c r="BJ193" s="24" t="s">
        <v>76</v>
      </c>
      <c r="BK193" s="231">
        <f>ROUND(I193*H193,2)</f>
        <v>0</v>
      </c>
      <c r="BL193" s="24" t="s">
        <v>138</v>
      </c>
      <c r="BM193" s="24" t="s">
        <v>895</v>
      </c>
    </row>
    <row r="194" s="12" customFormat="1">
      <c r="B194" s="244"/>
      <c r="C194" s="245"/>
      <c r="D194" s="234" t="s">
        <v>140</v>
      </c>
      <c r="E194" s="246" t="s">
        <v>21</v>
      </c>
      <c r="F194" s="247" t="s">
        <v>886</v>
      </c>
      <c r="G194" s="245"/>
      <c r="H194" s="246" t="s">
        <v>21</v>
      </c>
      <c r="I194" s="248"/>
      <c r="J194" s="245"/>
      <c r="K194" s="245"/>
      <c r="L194" s="249"/>
      <c r="M194" s="250"/>
      <c r="N194" s="251"/>
      <c r="O194" s="251"/>
      <c r="P194" s="251"/>
      <c r="Q194" s="251"/>
      <c r="R194" s="251"/>
      <c r="S194" s="251"/>
      <c r="T194" s="252"/>
      <c r="AT194" s="253" t="s">
        <v>140</v>
      </c>
      <c r="AU194" s="253" t="s">
        <v>69</v>
      </c>
      <c r="AV194" s="12" t="s">
        <v>76</v>
      </c>
      <c r="AW194" s="12" t="s">
        <v>33</v>
      </c>
      <c r="AX194" s="12" t="s">
        <v>69</v>
      </c>
      <c r="AY194" s="253" t="s">
        <v>137</v>
      </c>
    </row>
    <row r="195" s="11" customFormat="1">
      <c r="B195" s="232"/>
      <c r="C195" s="233"/>
      <c r="D195" s="234" t="s">
        <v>140</v>
      </c>
      <c r="E195" s="235" t="s">
        <v>21</v>
      </c>
      <c r="F195" s="236" t="s">
        <v>78</v>
      </c>
      <c r="G195" s="233"/>
      <c r="H195" s="237">
        <v>2</v>
      </c>
      <c r="I195" s="238"/>
      <c r="J195" s="233"/>
      <c r="K195" s="233"/>
      <c r="L195" s="239"/>
      <c r="M195" s="240"/>
      <c r="N195" s="241"/>
      <c r="O195" s="241"/>
      <c r="P195" s="241"/>
      <c r="Q195" s="241"/>
      <c r="R195" s="241"/>
      <c r="S195" s="241"/>
      <c r="T195" s="242"/>
      <c r="AT195" s="243" t="s">
        <v>140</v>
      </c>
      <c r="AU195" s="243" t="s">
        <v>69</v>
      </c>
      <c r="AV195" s="11" t="s">
        <v>78</v>
      </c>
      <c r="AW195" s="11" t="s">
        <v>33</v>
      </c>
      <c r="AX195" s="11" t="s">
        <v>69</v>
      </c>
      <c r="AY195" s="243" t="s">
        <v>137</v>
      </c>
    </row>
    <row r="196" s="12" customFormat="1">
      <c r="B196" s="244"/>
      <c r="C196" s="245"/>
      <c r="D196" s="234" t="s">
        <v>140</v>
      </c>
      <c r="E196" s="246" t="s">
        <v>21</v>
      </c>
      <c r="F196" s="247" t="s">
        <v>887</v>
      </c>
      <c r="G196" s="245"/>
      <c r="H196" s="246" t="s">
        <v>21</v>
      </c>
      <c r="I196" s="248"/>
      <c r="J196" s="245"/>
      <c r="K196" s="245"/>
      <c r="L196" s="249"/>
      <c r="M196" s="250"/>
      <c r="N196" s="251"/>
      <c r="O196" s="251"/>
      <c r="P196" s="251"/>
      <c r="Q196" s="251"/>
      <c r="R196" s="251"/>
      <c r="S196" s="251"/>
      <c r="T196" s="252"/>
      <c r="AT196" s="253" t="s">
        <v>140</v>
      </c>
      <c r="AU196" s="253" t="s">
        <v>69</v>
      </c>
      <c r="AV196" s="12" t="s">
        <v>76</v>
      </c>
      <c r="AW196" s="12" t="s">
        <v>33</v>
      </c>
      <c r="AX196" s="12" t="s">
        <v>69</v>
      </c>
      <c r="AY196" s="253" t="s">
        <v>137</v>
      </c>
    </row>
    <row r="197" s="11" customFormat="1">
      <c r="B197" s="232"/>
      <c r="C197" s="233"/>
      <c r="D197" s="234" t="s">
        <v>140</v>
      </c>
      <c r="E197" s="235" t="s">
        <v>21</v>
      </c>
      <c r="F197" s="236" t="s">
        <v>78</v>
      </c>
      <c r="G197" s="233"/>
      <c r="H197" s="237">
        <v>2</v>
      </c>
      <c r="I197" s="238"/>
      <c r="J197" s="233"/>
      <c r="K197" s="233"/>
      <c r="L197" s="239"/>
      <c r="M197" s="240"/>
      <c r="N197" s="241"/>
      <c r="O197" s="241"/>
      <c r="P197" s="241"/>
      <c r="Q197" s="241"/>
      <c r="R197" s="241"/>
      <c r="S197" s="241"/>
      <c r="T197" s="242"/>
      <c r="AT197" s="243" t="s">
        <v>140</v>
      </c>
      <c r="AU197" s="243" t="s">
        <v>69</v>
      </c>
      <c r="AV197" s="11" t="s">
        <v>78</v>
      </c>
      <c r="AW197" s="11" t="s">
        <v>33</v>
      </c>
      <c r="AX197" s="11" t="s">
        <v>69</v>
      </c>
      <c r="AY197" s="243" t="s">
        <v>137</v>
      </c>
    </row>
    <row r="198" s="12" customFormat="1">
      <c r="B198" s="244"/>
      <c r="C198" s="245"/>
      <c r="D198" s="234" t="s">
        <v>140</v>
      </c>
      <c r="E198" s="246" t="s">
        <v>21</v>
      </c>
      <c r="F198" s="247" t="s">
        <v>889</v>
      </c>
      <c r="G198" s="245"/>
      <c r="H198" s="246" t="s">
        <v>21</v>
      </c>
      <c r="I198" s="248"/>
      <c r="J198" s="245"/>
      <c r="K198" s="245"/>
      <c r="L198" s="249"/>
      <c r="M198" s="250"/>
      <c r="N198" s="251"/>
      <c r="O198" s="251"/>
      <c r="P198" s="251"/>
      <c r="Q198" s="251"/>
      <c r="R198" s="251"/>
      <c r="S198" s="251"/>
      <c r="T198" s="252"/>
      <c r="AT198" s="253" t="s">
        <v>140</v>
      </c>
      <c r="AU198" s="253" t="s">
        <v>69</v>
      </c>
      <c r="AV198" s="12" t="s">
        <v>76</v>
      </c>
      <c r="AW198" s="12" t="s">
        <v>33</v>
      </c>
      <c r="AX198" s="12" t="s">
        <v>69</v>
      </c>
      <c r="AY198" s="253" t="s">
        <v>137</v>
      </c>
    </row>
    <row r="199" s="11" customFormat="1">
      <c r="B199" s="232"/>
      <c r="C199" s="233"/>
      <c r="D199" s="234" t="s">
        <v>140</v>
      </c>
      <c r="E199" s="235" t="s">
        <v>21</v>
      </c>
      <c r="F199" s="236" t="s">
        <v>78</v>
      </c>
      <c r="G199" s="233"/>
      <c r="H199" s="237">
        <v>2</v>
      </c>
      <c r="I199" s="238"/>
      <c r="J199" s="233"/>
      <c r="K199" s="233"/>
      <c r="L199" s="239"/>
      <c r="M199" s="240"/>
      <c r="N199" s="241"/>
      <c r="O199" s="241"/>
      <c r="P199" s="241"/>
      <c r="Q199" s="241"/>
      <c r="R199" s="241"/>
      <c r="S199" s="241"/>
      <c r="T199" s="242"/>
      <c r="AT199" s="243" t="s">
        <v>140</v>
      </c>
      <c r="AU199" s="243" t="s">
        <v>69</v>
      </c>
      <c r="AV199" s="11" t="s">
        <v>78</v>
      </c>
      <c r="AW199" s="11" t="s">
        <v>33</v>
      </c>
      <c r="AX199" s="11" t="s">
        <v>69</v>
      </c>
      <c r="AY199" s="243" t="s">
        <v>137</v>
      </c>
    </row>
    <row r="200" s="13" customFormat="1">
      <c r="B200" s="254"/>
      <c r="C200" s="255"/>
      <c r="D200" s="234" t="s">
        <v>140</v>
      </c>
      <c r="E200" s="256" t="s">
        <v>21</v>
      </c>
      <c r="F200" s="257" t="s">
        <v>151</v>
      </c>
      <c r="G200" s="255"/>
      <c r="H200" s="258">
        <v>6</v>
      </c>
      <c r="I200" s="259"/>
      <c r="J200" s="255"/>
      <c r="K200" s="255"/>
      <c r="L200" s="260"/>
      <c r="M200" s="261"/>
      <c r="N200" s="262"/>
      <c r="O200" s="262"/>
      <c r="P200" s="262"/>
      <c r="Q200" s="262"/>
      <c r="R200" s="262"/>
      <c r="S200" s="262"/>
      <c r="T200" s="263"/>
      <c r="AT200" s="264" t="s">
        <v>140</v>
      </c>
      <c r="AU200" s="264" t="s">
        <v>69</v>
      </c>
      <c r="AV200" s="13" t="s">
        <v>138</v>
      </c>
      <c r="AW200" s="13" t="s">
        <v>33</v>
      </c>
      <c r="AX200" s="13" t="s">
        <v>76</v>
      </c>
      <c r="AY200" s="264" t="s">
        <v>137</v>
      </c>
    </row>
    <row r="201" s="1" customFormat="1" ht="25.5" customHeight="1">
      <c r="B201" s="46"/>
      <c r="C201" s="219" t="s">
        <v>265</v>
      </c>
      <c r="D201" s="219" t="s">
        <v>131</v>
      </c>
      <c r="E201" s="220" t="s">
        <v>896</v>
      </c>
      <c r="F201" s="221" t="s">
        <v>897</v>
      </c>
      <c r="G201" s="222" t="s">
        <v>134</v>
      </c>
      <c r="H201" s="223">
        <v>18</v>
      </c>
      <c r="I201" s="224"/>
      <c r="J201" s="225">
        <f>ROUND(I201*H201,2)</f>
        <v>0</v>
      </c>
      <c r="K201" s="221" t="s">
        <v>135</v>
      </c>
      <c r="L201" s="226"/>
      <c r="M201" s="227" t="s">
        <v>21</v>
      </c>
      <c r="N201" s="228" t="s">
        <v>40</v>
      </c>
      <c r="O201" s="47"/>
      <c r="P201" s="229">
        <f>O201*H201</f>
        <v>0</v>
      </c>
      <c r="Q201" s="229">
        <v>0.27900000000000003</v>
      </c>
      <c r="R201" s="229">
        <f>Q201*H201</f>
        <v>5.0220000000000002</v>
      </c>
      <c r="S201" s="229">
        <v>0</v>
      </c>
      <c r="T201" s="230">
        <f>S201*H201</f>
        <v>0</v>
      </c>
      <c r="AR201" s="24" t="s">
        <v>136</v>
      </c>
      <c r="AT201" s="24" t="s">
        <v>131</v>
      </c>
      <c r="AU201" s="24" t="s">
        <v>69</v>
      </c>
      <c r="AY201" s="24" t="s">
        <v>137</v>
      </c>
      <c r="BE201" s="231">
        <f>IF(N201="základní",J201,0)</f>
        <v>0</v>
      </c>
      <c r="BF201" s="231">
        <f>IF(N201="snížená",J201,0)</f>
        <v>0</v>
      </c>
      <c r="BG201" s="231">
        <f>IF(N201="zákl. přenesená",J201,0)</f>
        <v>0</v>
      </c>
      <c r="BH201" s="231">
        <f>IF(N201="sníž. přenesená",J201,0)</f>
        <v>0</v>
      </c>
      <c r="BI201" s="231">
        <f>IF(N201="nulová",J201,0)</f>
        <v>0</v>
      </c>
      <c r="BJ201" s="24" t="s">
        <v>76</v>
      </c>
      <c r="BK201" s="231">
        <f>ROUND(I201*H201,2)</f>
        <v>0</v>
      </c>
      <c r="BL201" s="24" t="s">
        <v>138</v>
      </c>
      <c r="BM201" s="24" t="s">
        <v>898</v>
      </c>
    </row>
    <row r="202" s="12" customFormat="1">
      <c r="B202" s="244"/>
      <c r="C202" s="245"/>
      <c r="D202" s="234" t="s">
        <v>140</v>
      </c>
      <c r="E202" s="246" t="s">
        <v>21</v>
      </c>
      <c r="F202" s="247" t="s">
        <v>899</v>
      </c>
      <c r="G202" s="245"/>
      <c r="H202" s="246" t="s">
        <v>21</v>
      </c>
      <c r="I202" s="248"/>
      <c r="J202" s="245"/>
      <c r="K202" s="245"/>
      <c r="L202" s="249"/>
      <c r="M202" s="250"/>
      <c r="N202" s="251"/>
      <c r="O202" s="251"/>
      <c r="P202" s="251"/>
      <c r="Q202" s="251"/>
      <c r="R202" s="251"/>
      <c r="S202" s="251"/>
      <c r="T202" s="252"/>
      <c r="AT202" s="253" t="s">
        <v>140</v>
      </c>
      <c r="AU202" s="253" t="s">
        <v>69</v>
      </c>
      <c r="AV202" s="12" t="s">
        <v>76</v>
      </c>
      <c r="AW202" s="12" t="s">
        <v>33</v>
      </c>
      <c r="AX202" s="12" t="s">
        <v>69</v>
      </c>
      <c r="AY202" s="253" t="s">
        <v>137</v>
      </c>
    </row>
    <row r="203" s="11" customFormat="1">
      <c r="B203" s="232"/>
      <c r="C203" s="233"/>
      <c r="D203" s="234" t="s">
        <v>140</v>
      </c>
      <c r="E203" s="235" t="s">
        <v>21</v>
      </c>
      <c r="F203" s="236" t="s">
        <v>78</v>
      </c>
      <c r="G203" s="233"/>
      <c r="H203" s="237">
        <v>2</v>
      </c>
      <c r="I203" s="238"/>
      <c r="J203" s="233"/>
      <c r="K203" s="233"/>
      <c r="L203" s="239"/>
      <c r="M203" s="240"/>
      <c r="N203" s="241"/>
      <c r="O203" s="241"/>
      <c r="P203" s="241"/>
      <c r="Q203" s="241"/>
      <c r="R203" s="241"/>
      <c r="S203" s="241"/>
      <c r="T203" s="242"/>
      <c r="AT203" s="243" t="s">
        <v>140</v>
      </c>
      <c r="AU203" s="243" t="s">
        <v>69</v>
      </c>
      <c r="AV203" s="11" t="s">
        <v>78</v>
      </c>
      <c r="AW203" s="11" t="s">
        <v>33</v>
      </c>
      <c r="AX203" s="11" t="s">
        <v>69</v>
      </c>
      <c r="AY203" s="243" t="s">
        <v>137</v>
      </c>
    </row>
    <row r="204" s="12" customFormat="1">
      <c r="B204" s="244"/>
      <c r="C204" s="245"/>
      <c r="D204" s="234" t="s">
        <v>140</v>
      </c>
      <c r="E204" s="246" t="s">
        <v>21</v>
      </c>
      <c r="F204" s="247" t="s">
        <v>900</v>
      </c>
      <c r="G204" s="245"/>
      <c r="H204" s="246" t="s">
        <v>21</v>
      </c>
      <c r="I204" s="248"/>
      <c r="J204" s="245"/>
      <c r="K204" s="245"/>
      <c r="L204" s="249"/>
      <c r="M204" s="250"/>
      <c r="N204" s="251"/>
      <c r="O204" s="251"/>
      <c r="P204" s="251"/>
      <c r="Q204" s="251"/>
      <c r="R204" s="251"/>
      <c r="S204" s="251"/>
      <c r="T204" s="252"/>
      <c r="AT204" s="253" t="s">
        <v>140</v>
      </c>
      <c r="AU204" s="253" t="s">
        <v>69</v>
      </c>
      <c r="AV204" s="12" t="s">
        <v>76</v>
      </c>
      <c r="AW204" s="12" t="s">
        <v>33</v>
      </c>
      <c r="AX204" s="12" t="s">
        <v>69</v>
      </c>
      <c r="AY204" s="253" t="s">
        <v>137</v>
      </c>
    </row>
    <row r="205" s="11" customFormat="1">
      <c r="B205" s="232"/>
      <c r="C205" s="233"/>
      <c r="D205" s="234" t="s">
        <v>140</v>
      </c>
      <c r="E205" s="235" t="s">
        <v>21</v>
      </c>
      <c r="F205" s="236" t="s">
        <v>78</v>
      </c>
      <c r="G205" s="233"/>
      <c r="H205" s="237">
        <v>2</v>
      </c>
      <c r="I205" s="238"/>
      <c r="J205" s="233"/>
      <c r="K205" s="233"/>
      <c r="L205" s="239"/>
      <c r="M205" s="240"/>
      <c r="N205" s="241"/>
      <c r="O205" s="241"/>
      <c r="P205" s="241"/>
      <c r="Q205" s="241"/>
      <c r="R205" s="241"/>
      <c r="S205" s="241"/>
      <c r="T205" s="242"/>
      <c r="AT205" s="243" t="s">
        <v>140</v>
      </c>
      <c r="AU205" s="243" t="s">
        <v>69</v>
      </c>
      <c r="AV205" s="11" t="s">
        <v>78</v>
      </c>
      <c r="AW205" s="11" t="s">
        <v>33</v>
      </c>
      <c r="AX205" s="11" t="s">
        <v>69</v>
      </c>
      <c r="AY205" s="243" t="s">
        <v>137</v>
      </c>
    </row>
    <row r="206" s="12" customFormat="1">
      <c r="B206" s="244"/>
      <c r="C206" s="245"/>
      <c r="D206" s="234" t="s">
        <v>140</v>
      </c>
      <c r="E206" s="246" t="s">
        <v>21</v>
      </c>
      <c r="F206" s="247" t="s">
        <v>901</v>
      </c>
      <c r="G206" s="245"/>
      <c r="H206" s="246" t="s">
        <v>21</v>
      </c>
      <c r="I206" s="248"/>
      <c r="J206" s="245"/>
      <c r="K206" s="245"/>
      <c r="L206" s="249"/>
      <c r="M206" s="250"/>
      <c r="N206" s="251"/>
      <c r="O206" s="251"/>
      <c r="P206" s="251"/>
      <c r="Q206" s="251"/>
      <c r="R206" s="251"/>
      <c r="S206" s="251"/>
      <c r="T206" s="252"/>
      <c r="AT206" s="253" t="s">
        <v>140</v>
      </c>
      <c r="AU206" s="253" t="s">
        <v>69</v>
      </c>
      <c r="AV206" s="12" t="s">
        <v>76</v>
      </c>
      <c r="AW206" s="12" t="s">
        <v>33</v>
      </c>
      <c r="AX206" s="12" t="s">
        <v>69</v>
      </c>
      <c r="AY206" s="253" t="s">
        <v>137</v>
      </c>
    </row>
    <row r="207" s="11" customFormat="1">
      <c r="B207" s="232"/>
      <c r="C207" s="233"/>
      <c r="D207" s="234" t="s">
        <v>140</v>
      </c>
      <c r="E207" s="235" t="s">
        <v>21</v>
      </c>
      <c r="F207" s="236" t="s">
        <v>78</v>
      </c>
      <c r="G207" s="233"/>
      <c r="H207" s="237">
        <v>2</v>
      </c>
      <c r="I207" s="238"/>
      <c r="J207" s="233"/>
      <c r="K207" s="233"/>
      <c r="L207" s="239"/>
      <c r="M207" s="240"/>
      <c r="N207" s="241"/>
      <c r="O207" s="241"/>
      <c r="P207" s="241"/>
      <c r="Q207" s="241"/>
      <c r="R207" s="241"/>
      <c r="S207" s="241"/>
      <c r="T207" s="242"/>
      <c r="AT207" s="243" t="s">
        <v>140</v>
      </c>
      <c r="AU207" s="243" t="s">
        <v>69</v>
      </c>
      <c r="AV207" s="11" t="s">
        <v>78</v>
      </c>
      <c r="AW207" s="11" t="s">
        <v>33</v>
      </c>
      <c r="AX207" s="11" t="s">
        <v>69</v>
      </c>
      <c r="AY207" s="243" t="s">
        <v>137</v>
      </c>
    </row>
    <row r="208" s="12" customFormat="1">
      <c r="B208" s="244"/>
      <c r="C208" s="245"/>
      <c r="D208" s="234" t="s">
        <v>140</v>
      </c>
      <c r="E208" s="246" t="s">
        <v>21</v>
      </c>
      <c r="F208" s="247" t="s">
        <v>902</v>
      </c>
      <c r="G208" s="245"/>
      <c r="H208" s="246" t="s">
        <v>21</v>
      </c>
      <c r="I208" s="248"/>
      <c r="J208" s="245"/>
      <c r="K208" s="245"/>
      <c r="L208" s="249"/>
      <c r="M208" s="250"/>
      <c r="N208" s="251"/>
      <c r="O208" s="251"/>
      <c r="P208" s="251"/>
      <c r="Q208" s="251"/>
      <c r="R208" s="251"/>
      <c r="S208" s="251"/>
      <c r="T208" s="252"/>
      <c r="AT208" s="253" t="s">
        <v>140</v>
      </c>
      <c r="AU208" s="253" t="s">
        <v>69</v>
      </c>
      <c r="AV208" s="12" t="s">
        <v>76</v>
      </c>
      <c r="AW208" s="12" t="s">
        <v>33</v>
      </c>
      <c r="AX208" s="12" t="s">
        <v>69</v>
      </c>
      <c r="AY208" s="253" t="s">
        <v>137</v>
      </c>
    </row>
    <row r="209" s="11" customFormat="1">
      <c r="B209" s="232"/>
      <c r="C209" s="233"/>
      <c r="D209" s="234" t="s">
        <v>140</v>
      </c>
      <c r="E209" s="235" t="s">
        <v>21</v>
      </c>
      <c r="F209" s="236" t="s">
        <v>78</v>
      </c>
      <c r="G209" s="233"/>
      <c r="H209" s="237">
        <v>2</v>
      </c>
      <c r="I209" s="238"/>
      <c r="J209" s="233"/>
      <c r="K209" s="233"/>
      <c r="L209" s="239"/>
      <c r="M209" s="240"/>
      <c r="N209" s="241"/>
      <c r="O209" s="241"/>
      <c r="P209" s="241"/>
      <c r="Q209" s="241"/>
      <c r="R209" s="241"/>
      <c r="S209" s="241"/>
      <c r="T209" s="242"/>
      <c r="AT209" s="243" t="s">
        <v>140</v>
      </c>
      <c r="AU209" s="243" t="s">
        <v>69</v>
      </c>
      <c r="AV209" s="11" t="s">
        <v>78</v>
      </c>
      <c r="AW209" s="11" t="s">
        <v>33</v>
      </c>
      <c r="AX209" s="11" t="s">
        <v>69</v>
      </c>
      <c r="AY209" s="243" t="s">
        <v>137</v>
      </c>
    </row>
    <row r="210" s="12" customFormat="1">
      <c r="B210" s="244"/>
      <c r="C210" s="245"/>
      <c r="D210" s="234" t="s">
        <v>140</v>
      </c>
      <c r="E210" s="246" t="s">
        <v>21</v>
      </c>
      <c r="F210" s="247" t="s">
        <v>903</v>
      </c>
      <c r="G210" s="245"/>
      <c r="H210" s="246" t="s">
        <v>21</v>
      </c>
      <c r="I210" s="248"/>
      <c r="J210" s="245"/>
      <c r="K210" s="245"/>
      <c r="L210" s="249"/>
      <c r="M210" s="250"/>
      <c r="N210" s="251"/>
      <c r="O210" s="251"/>
      <c r="P210" s="251"/>
      <c r="Q210" s="251"/>
      <c r="R210" s="251"/>
      <c r="S210" s="251"/>
      <c r="T210" s="252"/>
      <c r="AT210" s="253" t="s">
        <v>140</v>
      </c>
      <c r="AU210" s="253" t="s">
        <v>69</v>
      </c>
      <c r="AV210" s="12" t="s">
        <v>76</v>
      </c>
      <c r="AW210" s="12" t="s">
        <v>33</v>
      </c>
      <c r="AX210" s="12" t="s">
        <v>69</v>
      </c>
      <c r="AY210" s="253" t="s">
        <v>137</v>
      </c>
    </row>
    <row r="211" s="11" customFormat="1">
      <c r="B211" s="232"/>
      <c r="C211" s="233"/>
      <c r="D211" s="234" t="s">
        <v>140</v>
      </c>
      <c r="E211" s="235" t="s">
        <v>21</v>
      </c>
      <c r="F211" s="236" t="s">
        <v>78</v>
      </c>
      <c r="G211" s="233"/>
      <c r="H211" s="237">
        <v>2</v>
      </c>
      <c r="I211" s="238"/>
      <c r="J211" s="233"/>
      <c r="K211" s="233"/>
      <c r="L211" s="239"/>
      <c r="M211" s="240"/>
      <c r="N211" s="241"/>
      <c r="O211" s="241"/>
      <c r="P211" s="241"/>
      <c r="Q211" s="241"/>
      <c r="R211" s="241"/>
      <c r="S211" s="241"/>
      <c r="T211" s="242"/>
      <c r="AT211" s="243" t="s">
        <v>140</v>
      </c>
      <c r="AU211" s="243" t="s">
        <v>69</v>
      </c>
      <c r="AV211" s="11" t="s">
        <v>78</v>
      </c>
      <c r="AW211" s="11" t="s">
        <v>33</v>
      </c>
      <c r="AX211" s="11" t="s">
        <v>69</v>
      </c>
      <c r="AY211" s="243" t="s">
        <v>137</v>
      </c>
    </row>
    <row r="212" s="12" customFormat="1">
      <c r="B212" s="244"/>
      <c r="C212" s="245"/>
      <c r="D212" s="234" t="s">
        <v>140</v>
      </c>
      <c r="E212" s="246" t="s">
        <v>21</v>
      </c>
      <c r="F212" s="247" t="s">
        <v>904</v>
      </c>
      <c r="G212" s="245"/>
      <c r="H212" s="246" t="s">
        <v>21</v>
      </c>
      <c r="I212" s="248"/>
      <c r="J212" s="245"/>
      <c r="K212" s="245"/>
      <c r="L212" s="249"/>
      <c r="M212" s="250"/>
      <c r="N212" s="251"/>
      <c r="O212" s="251"/>
      <c r="P212" s="251"/>
      <c r="Q212" s="251"/>
      <c r="R212" s="251"/>
      <c r="S212" s="251"/>
      <c r="T212" s="252"/>
      <c r="AT212" s="253" t="s">
        <v>140</v>
      </c>
      <c r="AU212" s="253" t="s">
        <v>69</v>
      </c>
      <c r="AV212" s="12" t="s">
        <v>76</v>
      </c>
      <c r="AW212" s="12" t="s">
        <v>33</v>
      </c>
      <c r="AX212" s="12" t="s">
        <v>69</v>
      </c>
      <c r="AY212" s="253" t="s">
        <v>137</v>
      </c>
    </row>
    <row r="213" s="11" customFormat="1">
      <c r="B213" s="232"/>
      <c r="C213" s="233"/>
      <c r="D213" s="234" t="s">
        <v>140</v>
      </c>
      <c r="E213" s="235" t="s">
        <v>21</v>
      </c>
      <c r="F213" s="236" t="s">
        <v>78</v>
      </c>
      <c r="G213" s="233"/>
      <c r="H213" s="237">
        <v>2</v>
      </c>
      <c r="I213" s="238"/>
      <c r="J213" s="233"/>
      <c r="K213" s="233"/>
      <c r="L213" s="239"/>
      <c r="M213" s="240"/>
      <c r="N213" s="241"/>
      <c r="O213" s="241"/>
      <c r="P213" s="241"/>
      <c r="Q213" s="241"/>
      <c r="R213" s="241"/>
      <c r="S213" s="241"/>
      <c r="T213" s="242"/>
      <c r="AT213" s="243" t="s">
        <v>140</v>
      </c>
      <c r="AU213" s="243" t="s">
        <v>69</v>
      </c>
      <c r="AV213" s="11" t="s">
        <v>78</v>
      </c>
      <c r="AW213" s="11" t="s">
        <v>33</v>
      </c>
      <c r="AX213" s="11" t="s">
        <v>69</v>
      </c>
      <c r="AY213" s="243" t="s">
        <v>137</v>
      </c>
    </row>
    <row r="214" s="12" customFormat="1">
      <c r="B214" s="244"/>
      <c r="C214" s="245"/>
      <c r="D214" s="234" t="s">
        <v>140</v>
      </c>
      <c r="E214" s="246" t="s">
        <v>21</v>
      </c>
      <c r="F214" s="247" t="s">
        <v>905</v>
      </c>
      <c r="G214" s="245"/>
      <c r="H214" s="246" t="s">
        <v>21</v>
      </c>
      <c r="I214" s="248"/>
      <c r="J214" s="245"/>
      <c r="K214" s="245"/>
      <c r="L214" s="249"/>
      <c r="M214" s="250"/>
      <c r="N214" s="251"/>
      <c r="O214" s="251"/>
      <c r="P214" s="251"/>
      <c r="Q214" s="251"/>
      <c r="R214" s="251"/>
      <c r="S214" s="251"/>
      <c r="T214" s="252"/>
      <c r="AT214" s="253" t="s">
        <v>140</v>
      </c>
      <c r="AU214" s="253" t="s">
        <v>69</v>
      </c>
      <c r="AV214" s="12" t="s">
        <v>76</v>
      </c>
      <c r="AW214" s="12" t="s">
        <v>33</v>
      </c>
      <c r="AX214" s="12" t="s">
        <v>69</v>
      </c>
      <c r="AY214" s="253" t="s">
        <v>137</v>
      </c>
    </row>
    <row r="215" s="11" customFormat="1">
      <c r="B215" s="232"/>
      <c r="C215" s="233"/>
      <c r="D215" s="234" t="s">
        <v>140</v>
      </c>
      <c r="E215" s="235" t="s">
        <v>21</v>
      </c>
      <c r="F215" s="236" t="s">
        <v>78</v>
      </c>
      <c r="G215" s="233"/>
      <c r="H215" s="237">
        <v>2</v>
      </c>
      <c r="I215" s="238"/>
      <c r="J215" s="233"/>
      <c r="K215" s="233"/>
      <c r="L215" s="239"/>
      <c r="M215" s="240"/>
      <c r="N215" s="241"/>
      <c r="O215" s="241"/>
      <c r="P215" s="241"/>
      <c r="Q215" s="241"/>
      <c r="R215" s="241"/>
      <c r="S215" s="241"/>
      <c r="T215" s="242"/>
      <c r="AT215" s="243" t="s">
        <v>140</v>
      </c>
      <c r="AU215" s="243" t="s">
        <v>69</v>
      </c>
      <c r="AV215" s="11" t="s">
        <v>78</v>
      </c>
      <c r="AW215" s="11" t="s">
        <v>33</v>
      </c>
      <c r="AX215" s="11" t="s">
        <v>69</v>
      </c>
      <c r="AY215" s="243" t="s">
        <v>137</v>
      </c>
    </row>
    <row r="216" s="12" customFormat="1">
      <c r="B216" s="244"/>
      <c r="C216" s="245"/>
      <c r="D216" s="234" t="s">
        <v>140</v>
      </c>
      <c r="E216" s="246" t="s">
        <v>21</v>
      </c>
      <c r="F216" s="247" t="s">
        <v>878</v>
      </c>
      <c r="G216" s="245"/>
      <c r="H216" s="246" t="s">
        <v>21</v>
      </c>
      <c r="I216" s="248"/>
      <c r="J216" s="245"/>
      <c r="K216" s="245"/>
      <c r="L216" s="249"/>
      <c r="M216" s="250"/>
      <c r="N216" s="251"/>
      <c r="O216" s="251"/>
      <c r="P216" s="251"/>
      <c r="Q216" s="251"/>
      <c r="R216" s="251"/>
      <c r="S216" s="251"/>
      <c r="T216" s="252"/>
      <c r="AT216" s="253" t="s">
        <v>140</v>
      </c>
      <c r="AU216" s="253" t="s">
        <v>69</v>
      </c>
      <c r="AV216" s="12" t="s">
        <v>76</v>
      </c>
      <c r="AW216" s="12" t="s">
        <v>33</v>
      </c>
      <c r="AX216" s="12" t="s">
        <v>69</v>
      </c>
      <c r="AY216" s="253" t="s">
        <v>137</v>
      </c>
    </row>
    <row r="217" s="11" customFormat="1">
      <c r="B217" s="232"/>
      <c r="C217" s="233"/>
      <c r="D217" s="234" t="s">
        <v>140</v>
      </c>
      <c r="E217" s="235" t="s">
        <v>21</v>
      </c>
      <c r="F217" s="236" t="s">
        <v>78</v>
      </c>
      <c r="G217" s="233"/>
      <c r="H217" s="237">
        <v>2</v>
      </c>
      <c r="I217" s="238"/>
      <c r="J217" s="233"/>
      <c r="K217" s="233"/>
      <c r="L217" s="239"/>
      <c r="M217" s="240"/>
      <c r="N217" s="241"/>
      <c r="O217" s="241"/>
      <c r="P217" s="241"/>
      <c r="Q217" s="241"/>
      <c r="R217" s="241"/>
      <c r="S217" s="241"/>
      <c r="T217" s="242"/>
      <c r="AT217" s="243" t="s">
        <v>140</v>
      </c>
      <c r="AU217" s="243" t="s">
        <v>69</v>
      </c>
      <c r="AV217" s="11" t="s">
        <v>78</v>
      </c>
      <c r="AW217" s="11" t="s">
        <v>33</v>
      </c>
      <c r="AX217" s="11" t="s">
        <v>69</v>
      </c>
      <c r="AY217" s="243" t="s">
        <v>137</v>
      </c>
    </row>
    <row r="218" s="12" customFormat="1">
      <c r="B218" s="244"/>
      <c r="C218" s="245"/>
      <c r="D218" s="234" t="s">
        <v>140</v>
      </c>
      <c r="E218" s="246" t="s">
        <v>21</v>
      </c>
      <c r="F218" s="247" t="s">
        <v>882</v>
      </c>
      <c r="G218" s="245"/>
      <c r="H218" s="246" t="s">
        <v>21</v>
      </c>
      <c r="I218" s="248"/>
      <c r="J218" s="245"/>
      <c r="K218" s="245"/>
      <c r="L218" s="249"/>
      <c r="M218" s="250"/>
      <c r="N218" s="251"/>
      <c r="O218" s="251"/>
      <c r="P218" s="251"/>
      <c r="Q218" s="251"/>
      <c r="R218" s="251"/>
      <c r="S218" s="251"/>
      <c r="T218" s="252"/>
      <c r="AT218" s="253" t="s">
        <v>140</v>
      </c>
      <c r="AU218" s="253" t="s">
        <v>69</v>
      </c>
      <c r="AV218" s="12" t="s">
        <v>76</v>
      </c>
      <c r="AW218" s="12" t="s">
        <v>33</v>
      </c>
      <c r="AX218" s="12" t="s">
        <v>69</v>
      </c>
      <c r="AY218" s="253" t="s">
        <v>137</v>
      </c>
    </row>
    <row r="219" s="11" customFormat="1">
      <c r="B219" s="232"/>
      <c r="C219" s="233"/>
      <c r="D219" s="234" t="s">
        <v>140</v>
      </c>
      <c r="E219" s="235" t="s">
        <v>21</v>
      </c>
      <c r="F219" s="236" t="s">
        <v>78</v>
      </c>
      <c r="G219" s="233"/>
      <c r="H219" s="237">
        <v>2</v>
      </c>
      <c r="I219" s="238"/>
      <c r="J219" s="233"/>
      <c r="K219" s="233"/>
      <c r="L219" s="239"/>
      <c r="M219" s="240"/>
      <c r="N219" s="241"/>
      <c r="O219" s="241"/>
      <c r="P219" s="241"/>
      <c r="Q219" s="241"/>
      <c r="R219" s="241"/>
      <c r="S219" s="241"/>
      <c r="T219" s="242"/>
      <c r="AT219" s="243" t="s">
        <v>140</v>
      </c>
      <c r="AU219" s="243" t="s">
        <v>69</v>
      </c>
      <c r="AV219" s="11" t="s">
        <v>78</v>
      </c>
      <c r="AW219" s="11" t="s">
        <v>33</v>
      </c>
      <c r="AX219" s="11" t="s">
        <v>69</v>
      </c>
      <c r="AY219" s="243" t="s">
        <v>137</v>
      </c>
    </row>
    <row r="220" s="13" customFormat="1">
      <c r="B220" s="254"/>
      <c r="C220" s="255"/>
      <c r="D220" s="234" t="s">
        <v>140</v>
      </c>
      <c r="E220" s="256" t="s">
        <v>21</v>
      </c>
      <c r="F220" s="257" t="s">
        <v>151</v>
      </c>
      <c r="G220" s="255"/>
      <c r="H220" s="258">
        <v>18</v>
      </c>
      <c r="I220" s="259"/>
      <c r="J220" s="255"/>
      <c r="K220" s="255"/>
      <c r="L220" s="260"/>
      <c r="M220" s="261"/>
      <c r="N220" s="262"/>
      <c r="O220" s="262"/>
      <c r="P220" s="262"/>
      <c r="Q220" s="262"/>
      <c r="R220" s="262"/>
      <c r="S220" s="262"/>
      <c r="T220" s="263"/>
      <c r="AT220" s="264" t="s">
        <v>140</v>
      </c>
      <c r="AU220" s="264" t="s">
        <v>69</v>
      </c>
      <c r="AV220" s="13" t="s">
        <v>138</v>
      </c>
      <c r="AW220" s="13" t="s">
        <v>33</v>
      </c>
      <c r="AX220" s="13" t="s">
        <v>76</v>
      </c>
      <c r="AY220" s="264" t="s">
        <v>137</v>
      </c>
    </row>
    <row r="221" s="1" customFormat="1" ht="25.5" customHeight="1">
      <c r="B221" s="46"/>
      <c r="C221" s="219" t="s">
        <v>271</v>
      </c>
      <c r="D221" s="219" t="s">
        <v>131</v>
      </c>
      <c r="E221" s="220" t="s">
        <v>180</v>
      </c>
      <c r="F221" s="221" t="s">
        <v>181</v>
      </c>
      <c r="G221" s="222" t="s">
        <v>134</v>
      </c>
      <c r="H221" s="223">
        <v>82</v>
      </c>
      <c r="I221" s="224"/>
      <c r="J221" s="225">
        <f>ROUND(I221*H221,2)</f>
        <v>0</v>
      </c>
      <c r="K221" s="221" t="s">
        <v>135</v>
      </c>
      <c r="L221" s="226"/>
      <c r="M221" s="227" t="s">
        <v>21</v>
      </c>
      <c r="N221" s="228" t="s">
        <v>40</v>
      </c>
      <c r="O221" s="47"/>
      <c r="P221" s="229">
        <f>O221*H221</f>
        <v>0</v>
      </c>
      <c r="Q221" s="229">
        <v>0.10299999999999999</v>
      </c>
      <c r="R221" s="229">
        <f>Q221*H221</f>
        <v>8.4459999999999997</v>
      </c>
      <c r="S221" s="229">
        <v>0</v>
      </c>
      <c r="T221" s="230">
        <f>S221*H221</f>
        <v>0</v>
      </c>
      <c r="AR221" s="24" t="s">
        <v>136</v>
      </c>
      <c r="AT221" s="24" t="s">
        <v>131</v>
      </c>
      <c r="AU221" s="24" t="s">
        <v>69</v>
      </c>
      <c r="AY221" s="24" t="s">
        <v>137</v>
      </c>
      <c r="BE221" s="231">
        <f>IF(N221="základní",J221,0)</f>
        <v>0</v>
      </c>
      <c r="BF221" s="231">
        <f>IF(N221="snížená",J221,0)</f>
        <v>0</v>
      </c>
      <c r="BG221" s="231">
        <f>IF(N221="zákl. přenesená",J221,0)</f>
        <v>0</v>
      </c>
      <c r="BH221" s="231">
        <f>IF(N221="sníž. přenesená",J221,0)</f>
        <v>0</v>
      </c>
      <c r="BI221" s="231">
        <f>IF(N221="nulová",J221,0)</f>
        <v>0</v>
      </c>
      <c r="BJ221" s="24" t="s">
        <v>76</v>
      </c>
      <c r="BK221" s="231">
        <f>ROUND(I221*H221,2)</f>
        <v>0</v>
      </c>
      <c r="BL221" s="24" t="s">
        <v>138</v>
      </c>
      <c r="BM221" s="24" t="s">
        <v>906</v>
      </c>
    </row>
    <row r="222" s="12" customFormat="1">
      <c r="B222" s="244"/>
      <c r="C222" s="245"/>
      <c r="D222" s="234" t="s">
        <v>140</v>
      </c>
      <c r="E222" s="246" t="s">
        <v>21</v>
      </c>
      <c r="F222" s="247" t="s">
        <v>824</v>
      </c>
      <c r="G222" s="245"/>
      <c r="H222" s="246" t="s">
        <v>21</v>
      </c>
      <c r="I222" s="248"/>
      <c r="J222" s="245"/>
      <c r="K222" s="245"/>
      <c r="L222" s="249"/>
      <c r="M222" s="250"/>
      <c r="N222" s="251"/>
      <c r="O222" s="251"/>
      <c r="P222" s="251"/>
      <c r="Q222" s="251"/>
      <c r="R222" s="251"/>
      <c r="S222" s="251"/>
      <c r="T222" s="252"/>
      <c r="AT222" s="253" t="s">
        <v>140</v>
      </c>
      <c r="AU222" s="253" t="s">
        <v>69</v>
      </c>
      <c r="AV222" s="12" t="s">
        <v>76</v>
      </c>
      <c r="AW222" s="12" t="s">
        <v>33</v>
      </c>
      <c r="AX222" s="12" t="s">
        <v>69</v>
      </c>
      <c r="AY222" s="253" t="s">
        <v>137</v>
      </c>
    </row>
    <row r="223" s="11" customFormat="1">
      <c r="B223" s="232"/>
      <c r="C223" s="233"/>
      <c r="D223" s="234" t="s">
        <v>140</v>
      </c>
      <c r="E223" s="235" t="s">
        <v>21</v>
      </c>
      <c r="F223" s="236" t="s">
        <v>907</v>
      </c>
      <c r="G223" s="233"/>
      <c r="H223" s="237">
        <v>10</v>
      </c>
      <c r="I223" s="238"/>
      <c r="J223" s="233"/>
      <c r="K223" s="233"/>
      <c r="L223" s="239"/>
      <c r="M223" s="240"/>
      <c r="N223" s="241"/>
      <c r="O223" s="241"/>
      <c r="P223" s="241"/>
      <c r="Q223" s="241"/>
      <c r="R223" s="241"/>
      <c r="S223" s="241"/>
      <c r="T223" s="242"/>
      <c r="AT223" s="243" t="s">
        <v>140</v>
      </c>
      <c r="AU223" s="243" t="s">
        <v>69</v>
      </c>
      <c r="AV223" s="11" t="s">
        <v>78</v>
      </c>
      <c r="AW223" s="11" t="s">
        <v>33</v>
      </c>
      <c r="AX223" s="11" t="s">
        <v>69</v>
      </c>
      <c r="AY223" s="243" t="s">
        <v>137</v>
      </c>
    </row>
    <row r="224" s="12" customFormat="1">
      <c r="B224" s="244"/>
      <c r="C224" s="245"/>
      <c r="D224" s="234" t="s">
        <v>140</v>
      </c>
      <c r="E224" s="246" t="s">
        <v>21</v>
      </c>
      <c r="F224" s="247" t="s">
        <v>908</v>
      </c>
      <c r="G224" s="245"/>
      <c r="H224" s="246" t="s">
        <v>21</v>
      </c>
      <c r="I224" s="248"/>
      <c r="J224" s="245"/>
      <c r="K224" s="245"/>
      <c r="L224" s="249"/>
      <c r="M224" s="250"/>
      <c r="N224" s="251"/>
      <c r="O224" s="251"/>
      <c r="P224" s="251"/>
      <c r="Q224" s="251"/>
      <c r="R224" s="251"/>
      <c r="S224" s="251"/>
      <c r="T224" s="252"/>
      <c r="AT224" s="253" t="s">
        <v>140</v>
      </c>
      <c r="AU224" s="253" t="s">
        <v>69</v>
      </c>
      <c r="AV224" s="12" t="s">
        <v>76</v>
      </c>
      <c r="AW224" s="12" t="s">
        <v>33</v>
      </c>
      <c r="AX224" s="12" t="s">
        <v>69</v>
      </c>
      <c r="AY224" s="253" t="s">
        <v>137</v>
      </c>
    </row>
    <row r="225" s="11" customFormat="1">
      <c r="B225" s="232"/>
      <c r="C225" s="233"/>
      <c r="D225" s="234" t="s">
        <v>140</v>
      </c>
      <c r="E225" s="235" t="s">
        <v>21</v>
      </c>
      <c r="F225" s="236" t="s">
        <v>265</v>
      </c>
      <c r="G225" s="233"/>
      <c r="H225" s="237">
        <v>16</v>
      </c>
      <c r="I225" s="238"/>
      <c r="J225" s="233"/>
      <c r="K225" s="233"/>
      <c r="L225" s="239"/>
      <c r="M225" s="240"/>
      <c r="N225" s="241"/>
      <c r="O225" s="241"/>
      <c r="P225" s="241"/>
      <c r="Q225" s="241"/>
      <c r="R225" s="241"/>
      <c r="S225" s="241"/>
      <c r="T225" s="242"/>
      <c r="AT225" s="243" t="s">
        <v>140</v>
      </c>
      <c r="AU225" s="243" t="s">
        <v>69</v>
      </c>
      <c r="AV225" s="11" t="s">
        <v>78</v>
      </c>
      <c r="AW225" s="11" t="s">
        <v>33</v>
      </c>
      <c r="AX225" s="11" t="s">
        <v>69</v>
      </c>
      <c r="AY225" s="243" t="s">
        <v>137</v>
      </c>
    </row>
    <row r="226" s="12" customFormat="1">
      <c r="B226" s="244"/>
      <c r="C226" s="245"/>
      <c r="D226" s="234" t="s">
        <v>140</v>
      </c>
      <c r="E226" s="246" t="s">
        <v>21</v>
      </c>
      <c r="F226" s="247" t="s">
        <v>909</v>
      </c>
      <c r="G226" s="245"/>
      <c r="H226" s="246" t="s">
        <v>21</v>
      </c>
      <c r="I226" s="248"/>
      <c r="J226" s="245"/>
      <c r="K226" s="245"/>
      <c r="L226" s="249"/>
      <c r="M226" s="250"/>
      <c r="N226" s="251"/>
      <c r="O226" s="251"/>
      <c r="P226" s="251"/>
      <c r="Q226" s="251"/>
      <c r="R226" s="251"/>
      <c r="S226" s="251"/>
      <c r="T226" s="252"/>
      <c r="AT226" s="253" t="s">
        <v>140</v>
      </c>
      <c r="AU226" s="253" t="s">
        <v>69</v>
      </c>
      <c r="AV226" s="12" t="s">
        <v>76</v>
      </c>
      <c r="AW226" s="12" t="s">
        <v>33</v>
      </c>
      <c r="AX226" s="12" t="s">
        <v>69</v>
      </c>
      <c r="AY226" s="253" t="s">
        <v>137</v>
      </c>
    </row>
    <row r="227" s="11" customFormat="1">
      <c r="B227" s="232"/>
      <c r="C227" s="233"/>
      <c r="D227" s="234" t="s">
        <v>140</v>
      </c>
      <c r="E227" s="235" t="s">
        <v>21</v>
      </c>
      <c r="F227" s="236" t="s">
        <v>179</v>
      </c>
      <c r="G227" s="233"/>
      <c r="H227" s="237">
        <v>5</v>
      </c>
      <c r="I227" s="238"/>
      <c r="J227" s="233"/>
      <c r="K227" s="233"/>
      <c r="L227" s="239"/>
      <c r="M227" s="240"/>
      <c r="N227" s="241"/>
      <c r="O227" s="241"/>
      <c r="P227" s="241"/>
      <c r="Q227" s="241"/>
      <c r="R227" s="241"/>
      <c r="S227" s="241"/>
      <c r="T227" s="242"/>
      <c r="AT227" s="243" t="s">
        <v>140</v>
      </c>
      <c r="AU227" s="243" t="s">
        <v>69</v>
      </c>
      <c r="AV227" s="11" t="s">
        <v>78</v>
      </c>
      <c r="AW227" s="11" t="s">
        <v>33</v>
      </c>
      <c r="AX227" s="11" t="s">
        <v>69</v>
      </c>
      <c r="AY227" s="243" t="s">
        <v>137</v>
      </c>
    </row>
    <row r="228" s="12" customFormat="1">
      <c r="B228" s="244"/>
      <c r="C228" s="245"/>
      <c r="D228" s="234" t="s">
        <v>140</v>
      </c>
      <c r="E228" s="246" t="s">
        <v>21</v>
      </c>
      <c r="F228" s="247" t="s">
        <v>910</v>
      </c>
      <c r="G228" s="245"/>
      <c r="H228" s="246" t="s">
        <v>21</v>
      </c>
      <c r="I228" s="248"/>
      <c r="J228" s="245"/>
      <c r="K228" s="245"/>
      <c r="L228" s="249"/>
      <c r="M228" s="250"/>
      <c r="N228" s="251"/>
      <c r="O228" s="251"/>
      <c r="P228" s="251"/>
      <c r="Q228" s="251"/>
      <c r="R228" s="251"/>
      <c r="S228" s="251"/>
      <c r="T228" s="252"/>
      <c r="AT228" s="253" t="s">
        <v>140</v>
      </c>
      <c r="AU228" s="253" t="s">
        <v>69</v>
      </c>
      <c r="AV228" s="12" t="s">
        <v>76</v>
      </c>
      <c r="AW228" s="12" t="s">
        <v>33</v>
      </c>
      <c r="AX228" s="12" t="s">
        <v>69</v>
      </c>
      <c r="AY228" s="253" t="s">
        <v>137</v>
      </c>
    </row>
    <row r="229" s="11" customFormat="1">
      <c r="B229" s="232"/>
      <c r="C229" s="233"/>
      <c r="D229" s="234" t="s">
        <v>140</v>
      </c>
      <c r="E229" s="235" t="s">
        <v>21</v>
      </c>
      <c r="F229" s="236" t="s">
        <v>245</v>
      </c>
      <c r="G229" s="233"/>
      <c r="H229" s="237">
        <v>13</v>
      </c>
      <c r="I229" s="238"/>
      <c r="J229" s="233"/>
      <c r="K229" s="233"/>
      <c r="L229" s="239"/>
      <c r="M229" s="240"/>
      <c r="N229" s="241"/>
      <c r="O229" s="241"/>
      <c r="P229" s="241"/>
      <c r="Q229" s="241"/>
      <c r="R229" s="241"/>
      <c r="S229" s="241"/>
      <c r="T229" s="242"/>
      <c r="AT229" s="243" t="s">
        <v>140</v>
      </c>
      <c r="AU229" s="243" t="s">
        <v>69</v>
      </c>
      <c r="AV229" s="11" t="s">
        <v>78</v>
      </c>
      <c r="AW229" s="11" t="s">
        <v>33</v>
      </c>
      <c r="AX229" s="11" t="s">
        <v>69</v>
      </c>
      <c r="AY229" s="243" t="s">
        <v>137</v>
      </c>
    </row>
    <row r="230" s="12" customFormat="1">
      <c r="B230" s="244"/>
      <c r="C230" s="245"/>
      <c r="D230" s="234" t="s">
        <v>140</v>
      </c>
      <c r="E230" s="246" t="s">
        <v>21</v>
      </c>
      <c r="F230" s="247" t="s">
        <v>828</v>
      </c>
      <c r="G230" s="245"/>
      <c r="H230" s="246" t="s">
        <v>21</v>
      </c>
      <c r="I230" s="248"/>
      <c r="J230" s="245"/>
      <c r="K230" s="245"/>
      <c r="L230" s="249"/>
      <c r="M230" s="250"/>
      <c r="N230" s="251"/>
      <c r="O230" s="251"/>
      <c r="P230" s="251"/>
      <c r="Q230" s="251"/>
      <c r="R230" s="251"/>
      <c r="S230" s="251"/>
      <c r="T230" s="252"/>
      <c r="AT230" s="253" t="s">
        <v>140</v>
      </c>
      <c r="AU230" s="253" t="s">
        <v>69</v>
      </c>
      <c r="AV230" s="12" t="s">
        <v>76</v>
      </c>
      <c r="AW230" s="12" t="s">
        <v>33</v>
      </c>
      <c r="AX230" s="12" t="s">
        <v>69</v>
      </c>
      <c r="AY230" s="253" t="s">
        <v>137</v>
      </c>
    </row>
    <row r="231" s="11" customFormat="1">
      <c r="B231" s="232"/>
      <c r="C231" s="233"/>
      <c r="D231" s="234" t="s">
        <v>140</v>
      </c>
      <c r="E231" s="235" t="s">
        <v>21</v>
      </c>
      <c r="F231" s="236" t="s">
        <v>138</v>
      </c>
      <c r="G231" s="233"/>
      <c r="H231" s="237">
        <v>4</v>
      </c>
      <c r="I231" s="238"/>
      <c r="J231" s="233"/>
      <c r="K231" s="233"/>
      <c r="L231" s="239"/>
      <c r="M231" s="240"/>
      <c r="N231" s="241"/>
      <c r="O231" s="241"/>
      <c r="P231" s="241"/>
      <c r="Q231" s="241"/>
      <c r="R231" s="241"/>
      <c r="S231" s="241"/>
      <c r="T231" s="242"/>
      <c r="AT231" s="243" t="s">
        <v>140</v>
      </c>
      <c r="AU231" s="243" t="s">
        <v>69</v>
      </c>
      <c r="AV231" s="11" t="s">
        <v>78</v>
      </c>
      <c r="AW231" s="11" t="s">
        <v>33</v>
      </c>
      <c r="AX231" s="11" t="s">
        <v>69</v>
      </c>
      <c r="AY231" s="243" t="s">
        <v>137</v>
      </c>
    </row>
    <row r="232" s="12" customFormat="1">
      <c r="B232" s="244"/>
      <c r="C232" s="245"/>
      <c r="D232" s="234" t="s">
        <v>140</v>
      </c>
      <c r="E232" s="246" t="s">
        <v>21</v>
      </c>
      <c r="F232" s="247" t="s">
        <v>911</v>
      </c>
      <c r="G232" s="245"/>
      <c r="H232" s="246" t="s">
        <v>21</v>
      </c>
      <c r="I232" s="248"/>
      <c r="J232" s="245"/>
      <c r="K232" s="245"/>
      <c r="L232" s="249"/>
      <c r="M232" s="250"/>
      <c r="N232" s="251"/>
      <c r="O232" s="251"/>
      <c r="P232" s="251"/>
      <c r="Q232" s="251"/>
      <c r="R232" s="251"/>
      <c r="S232" s="251"/>
      <c r="T232" s="252"/>
      <c r="AT232" s="253" t="s">
        <v>140</v>
      </c>
      <c r="AU232" s="253" t="s">
        <v>69</v>
      </c>
      <c r="AV232" s="12" t="s">
        <v>76</v>
      </c>
      <c r="AW232" s="12" t="s">
        <v>33</v>
      </c>
      <c r="AX232" s="12" t="s">
        <v>69</v>
      </c>
      <c r="AY232" s="253" t="s">
        <v>137</v>
      </c>
    </row>
    <row r="233" s="11" customFormat="1">
      <c r="B233" s="232"/>
      <c r="C233" s="233"/>
      <c r="D233" s="234" t="s">
        <v>140</v>
      </c>
      <c r="E233" s="235" t="s">
        <v>21</v>
      </c>
      <c r="F233" s="236" t="s">
        <v>241</v>
      </c>
      <c r="G233" s="233"/>
      <c r="H233" s="237">
        <v>12</v>
      </c>
      <c r="I233" s="238"/>
      <c r="J233" s="233"/>
      <c r="K233" s="233"/>
      <c r="L233" s="239"/>
      <c r="M233" s="240"/>
      <c r="N233" s="241"/>
      <c r="O233" s="241"/>
      <c r="P233" s="241"/>
      <c r="Q233" s="241"/>
      <c r="R233" s="241"/>
      <c r="S233" s="241"/>
      <c r="T233" s="242"/>
      <c r="AT233" s="243" t="s">
        <v>140</v>
      </c>
      <c r="AU233" s="243" t="s">
        <v>69</v>
      </c>
      <c r="AV233" s="11" t="s">
        <v>78</v>
      </c>
      <c r="AW233" s="11" t="s">
        <v>33</v>
      </c>
      <c r="AX233" s="11" t="s">
        <v>69</v>
      </c>
      <c r="AY233" s="243" t="s">
        <v>137</v>
      </c>
    </row>
    <row r="234" s="12" customFormat="1">
      <c r="B234" s="244"/>
      <c r="C234" s="245"/>
      <c r="D234" s="234" t="s">
        <v>140</v>
      </c>
      <c r="E234" s="246" t="s">
        <v>21</v>
      </c>
      <c r="F234" s="247" t="s">
        <v>912</v>
      </c>
      <c r="G234" s="245"/>
      <c r="H234" s="246" t="s">
        <v>21</v>
      </c>
      <c r="I234" s="248"/>
      <c r="J234" s="245"/>
      <c r="K234" s="245"/>
      <c r="L234" s="249"/>
      <c r="M234" s="250"/>
      <c r="N234" s="251"/>
      <c r="O234" s="251"/>
      <c r="P234" s="251"/>
      <c r="Q234" s="251"/>
      <c r="R234" s="251"/>
      <c r="S234" s="251"/>
      <c r="T234" s="252"/>
      <c r="AT234" s="253" t="s">
        <v>140</v>
      </c>
      <c r="AU234" s="253" t="s">
        <v>69</v>
      </c>
      <c r="AV234" s="12" t="s">
        <v>76</v>
      </c>
      <c r="AW234" s="12" t="s">
        <v>33</v>
      </c>
      <c r="AX234" s="12" t="s">
        <v>69</v>
      </c>
      <c r="AY234" s="253" t="s">
        <v>137</v>
      </c>
    </row>
    <row r="235" s="11" customFormat="1">
      <c r="B235" s="232"/>
      <c r="C235" s="233"/>
      <c r="D235" s="234" t="s">
        <v>140</v>
      </c>
      <c r="E235" s="235" t="s">
        <v>21</v>
      </c>
      <c r="F235" s="236" t="s">
        <v>138</v>
      </c>
      <c r="G235" s="233"/>
      <c r="H235" s="237">
        <v>4</v>
      </c>
      <c r="I235" s="238"/>
      <c r="J235" s="233"/>
      <c r="K235" s="233"/>
      <c r="L235" s="239"/>
      <c r="M235" s="240"/>
      <c r="N235" s="241"/>
      <c r="O235" s="241"/>
      <c r="P235" s="241"/>
      <c r="Q235" s="241"/>
      <c r="R235" s="241"/>
      <c r="S235" s="241"/>
      <c r="T235" s="242"/>
      <c r="AT235" s="243" t="s">
        <v>140</v>
      </c>
      <c r="AU235" s="243" t="s">
        <v>69</v>
      </c>
      <c r="AV235" s="11" t="s">
        <v>78</v>
      </c>
      <c r="AW235" s="11" t="s">
        <v>33</v>
      </c>
      <c r="AX235" s="11" t="s">
        <v>69</v>
      </c>
      <c r="AY235" s="243" t="s">
        <v>137</v>
      </c>
    </row>
    <row r="236" s="12" customFormat="1">
      <c r="B236" s="244"/>
      <c r="C236" s="245"/>
      <c r="D236" s="234" t="s">
        <v>140</v>
      </c>
      <c r="E236" s="246" t="s">
        <v>21</v>
      </c>
      <c r="F236" s="247" t="s">
        <v>829</v>
      </c>
      <c r="G236" s="245"/>
      <c r="H236" s="246" t="s">
        <v>21</v>
      </c>
      <c r="I236" s="248"/>
      <c r="J236" s="245"/>
      <c r="K236" s="245"/>
      <c r="L236" s="249"/>
      <c r="M236" s="250"/>
      <c r="N236" s="251"/>
      <c r="O236" s="251"/>
      <c r="P236" s="251"/>
      <c r="Q236" s="251"/>
      <c r="R236" s="251"/>
      <c r="S236" s="251"/>
      <c r="T236" s="252"/>
      <c r="AT236" s="253" t="s">
        <v>140</v>
      </c>
      <c r="AU236" s="253" t="s">
        <v>69</v>
      </c>
      <c r="AV236" s="12" t="s">
        <v>76</v>
      </c>
      <c r="AW236" s="12" t="s">
        <v>33</v>
      </c>
      <c r="AX236" s="12" t="s">
        <v>69</v>
      </c>
      <c r="AY236" s="253" t="s">
        <v>137</v>
      </c>
    </row>
    <row r="237" s="11" customFormat="1">
      <c r="B237" s="232"/>
      <c r="C237" s="233"/>
      <c r="D237" s="234" t="s">
        <v>140</v>
      </c>
      <c r="E237" s="235" t="s">
        <v>21</v>
      </c>
      <c r="F237" s="236" t="s">
        <v>138</v>
      </c>
      <c r="G237" s="233"/>
      <c r="H237" s="237">
        <v>4</v>
      </c>
      <c r="I237" s="238"/>
      <c r="J237" s="233"/>
      <c r="K237" s="233"/>
      <c r="L237" s="239"/>
      <c r="M237" s="240"/>
      <c r="N237" s="241"/>
      <c r="O237" s="241"/>
      <c r="P237" s="241"/>
      <c r="Q237" s="241"/>
      <c r="R237" s="241"/>
      <c r="S237" s="241"/>
      <c r="T237" s="242"/>
      <c r="AT237" s="243" t="s">
        <v>140</v>
      </c>
      <c r="AU237" s="243" t="s">
        <v>69</v>
      </c>
      <c r="AV237" s="11" t="s">
        <v>78</v>
      </c>
      <c r="AW237" s="11" t="s">
        <v>33</v>
      </c>
      <c r="AX237" s="11" t="s">
        <v>69</v>
      </c>
      <c r="AY237" s="243" t="s">
        <v>137</v>
      </c>
    </row>
    <row r="238" s="12" customFormat="1">
      <c r="B238" s="244"/>
      <c r="C238" s="245"/>
      <c r="D238" s="234" t="s">
        <v>140</v>
      </c>
      <c r="E238" s="246" t="s">
        <v>21</v>
      </c>
      <c r="F238" s="247" t="s">
        <v>830</v>
      </c>
      <c r="G238" s="245"/>
      <c r="H238" s="246" t="s">
        <v>21</v>
      </c>
      <c r="I238" s="248"/>
      <c r="J238" s="245"/>
      <c r="K238" s="245"/>
      <c r="L238" s="249"/>
      <c r="M238" s="250"/>
      <c r="N238" s="251"/>
      <c r="O238" s="251"/>
      <c r="P238" s="251"/>
      <c r="Q238" s="251"/>
      <c r="R238" s="251"/>
      <c r="S238" s="251"/>
      <c r="T238" s="252"/>
      <c r="AT238" s="253" t="s">
        <v>140</v>
      </c>
      <c r="AU238" s="253" t="s">
        <v>69</v>
      </c>
      <c r="AV238" s="12" t="s">
        <v>76</v>
      </c>
      <c r="AW238" s="12" t="s">
        <v>33</v>
      </c>
      <c r="AX238" s="12" t="s">
        <v>69</v>
      </c>
      <c r="AY238" s="253" t="s">
        <v>137</v>
      </c>
    </row>
    <row r="239" s="11" customFormat="1">
      <c r="B239" s="232"/>
      <c r="C239" s="233"/>
      <c r="D239" s="234" t="s">
        <v>140</v>
      </c>
      <c r="E239" s="235" t="s">
        <v>21</v>
      </c>
      <c r="F239" s="236" t="s">
        <v>138</v>
      </c>
      <c r="G239" s="233"/>
      <c r="H239" s="237">
        <v>4</v>
      </c>
      <c r="I239" s="238"/>
      <c r="J239" s="233"/>
      <c r="K239" s="233"/>
      <c r="L239" s="239"/>
      <c r="M239" s="240"/>
      <c r="N239" s="241"/>
      <c r="O239" s="241"/>
      <c r="P239" s="241"/>
      <c r="Q239" s="241"/>
      <c r="R239" s="241"/>
      <c r="S239" s="241"/>
      <c r="T239" s="242"/>
      <c r="AT239" s="243" t="s">
        <v>140</v>
      </c>
      <c r="AU239" s="243" t="s">
        <v>69</v>
      </c>
      <c r="AV239" s="11" t="s">
        <v>78</v>
      </c>
      <c r="AW239" s="11" t="s">
        <v>33</v>
      </c>
      <c r="AX239" s="11" t="s">
        <v>69</v>
      </c>
      <c r="AY239" s="243" t="s">
        <v>137</v>
      </c>
    </row>
    <row r="240" s="12" customFormat="1">
      <c r="B240" s="244"/>
      <c r="C240" s="245"/>
      <c r="D240" s="234" t="s">
        <v>140</v>
      </c>
      <c r="E240" s="246" t="s">
        <v>21</v>
      </c>
      <c r="F240" s="247" t="s">
        <v>913</v>
      </c>
      <c r="G240" s="245"/>
      <c r="H240" s="246" t="s">
        <v>21</v>
      </c>
      <c r="I240" s="248"/>
      <c r="J240" s="245"/>
      <c r="K240" s="245"/>
      <c r="L240" s="249"/>
      <c r="M240" s="250"/>
      <c r="N240" s="251"/>
      <c r="O240" s="251"/>
      <c r="P240" s="251"/>
      <c r="Q240" s="251"/>
      <c r="R240" s="251"/>
      <c r="S240" s="251"/>
      <c r="T240" s="252"/>
      <c r="AT240" s="253" t="s">
        <v>140</v>
      </c>
      <c r="AU240" s="253" t="s">
        <v>69</v>
      </c>
      <c r="AV240" s="12" t="s">
        <v>76</v>
      </c>
      <c r="AW240" s="12" t="s">
        <v>33</v>
      </c>
      <c r="AX240" s="12" t="s">
        <v>69</v>
      </c>
      <c r="AY240" s="253" t="s">
        <v>137</v>
      </c>
    </row>
    <row r="241" s="11" customFormat="1">
      <c r="B241" s="232"/>
      <c r="C241" s="233"/>
      <c r="D241" s="234" t="s">
        <v>140</v>
      </c>
      <c r="E241" s="235" t="s">
        <v>21</v>
      </c>
      <c r="F241" s="236" t="s">
        <v>138</v>
      </c>
      <c r="G241" s="233"/>
      <c r="H241" s="237">
        <v>4</v>
      </c>
      <c r="I241" s="238"/>
      <c r="J241" s="233"/>
      <c r="K241" s="233"/>
      <c r="L241" s="239"/>
      <c r="M241" s="240"/>
      <c r="N241" s="241"/>
      <c r="O241" s="241"/>
      <c r="P241" s="241"/>
      <c r="Q241" s="241"/>
      <c r="R241" s="241"/>
      <c r="S241" s="241"/>
      <c r="T241" s="242"/>
      <c r="AT241" s="243" t="s">
        <v>140</v>
      </c>
      <c r="AU241" s="243" t="s">
        <v>69</v>
      </c>
      <c r="AV241" s="11" t="s">
        <v>78</v>
      </c>
      <c r="AW241" s="11" t="s">
        <v>33</v>
      </c>
      <c r="AX241" s="11" t="s">
        <v>69</v>
      </c>
      <c r="AY241" s="243" t="s">
        <v>137</v>
      </c>
    </row>
    <row r="242" s="12" customFormat="1">
      <c r="B242" s="244"/>
      <c r="C242" s="245"/>
      <c r="D242" s="234" t="s">
        <v>140</v>
      </c>
      <c r="E242" s="246" t="s">
        <v>21</v>
      </c>
      <c r="F242" s="247" t="s">
        <v>831</v>
      </c>
      <c r="G242" s="245"/>
      <c r="H242" s="246" t="s">
        <v>21</v>
      </c>
      <c r="I242" s="248"/>
      <c r="J242" s="245"/>
      <c r="K242" s="245"/>
      <c r="L242" s="249"/>
      <c r="M242" s="250"/>
      <c r="N242" s="251"/>
      <c r="O242" s="251"/>
      <c r="P242" s="251"/>
      <c r="Q242" s="251"/>
      <c r="R242" s="251"/>
      <c r="S242" s="251"/>
      <c r="T242" s="252"/>
      <c r="AT242" s="253" t="s">
        <v>140</v>
      </c>
      <c r="AU242" s="253" t="s">
        <v>69</v>
      </c>
      <c r="AV242" s="12" t="s">
        <v>76</v>
      </c>
      <c r="AW242" s="12" t="s">
        <v>33</v>
      </c>
      <c r="AX242" s="12" t="s">
        <v>69</v>
      </c>
      <c r="AY242" s="253" t="s">
        <v>137</v>
      </c>
    </row>
    <row r="243" s="11" customFormat="1">
      <c r="B243" s="232"/>
      <c r="C243" s="233"/>
      <c r="D243" s="234" t="s">
        <v>140</v>
      </c>
      <c r="E243" s="235" t="s">
        <v>21</v>
      </c>
      <c r="F243" s="236" t="s">
        <v>78</v>
      </c>
      <c r="G243" s="233"/>
      <c r="H243" s="237">
        <v>2</v>
      </c>
      <c r="I243" s="238"/>
      <c r="J243" s="233"/>
      <c r="K243" s="233"/>
      <c r="L243" s="239"/>
      <c r="M243" s="240"/>
      <c r="N243" s="241"/>
      <c r="O243" s="241"/>
      <c r="P243" s="241"/>
      <c r="Q243" s="241"/>
      <c r="R243" s="241"/>
      <c r="S243" s="241"/>
      <c r="T243" s="242"/>
      <c r="AT243" s="243" t="s">
        <v>140</v>
      </c>
      <c r="AU243" s="243" t="s">
        <v>69</v>
      </c>
      <c r="AV243" s="11" t="s">
        <v>78</v>
      </c>
      <c r="AW243" s="11" t="s">
        <v>33</v>
      </c>
      <c r="AX243" s="11" t="s">
        <v>69</v>
      </c>
      <c r="AY243" s="243" t="s">
        <v>137</v>
      </c>
    </row>
    <row r="244" s="12" customFormat="1">
      <c r="B244" s="244"/>
      <c r="C244" s="245"/>
      <c r="D244" s="234" t="s">
        <v>140</v>
      </c>
      <c r="E244" s="246" t="s">
        <v>21</v>
      </c>
      <c r="F244" s="247" t="s">
        <v>914</v>
      </c>
      <c r="G244" s="245"/>
      <c r="H244" s="246" t="s">
        <v>21</v>
      </c>
      <c r="I244" s="248"/>
      <c r="J244" s="245"/>
      <c r="K244" s="245"/>
      <c r="L244" s="249"/>
      <c r="M244" s="250"/>
      <c r="N244" s="251"/>
      <c r="O244" s="251"/>
      <c r="P244" s="251"/>
      <c r="Q244" s="251"/>
      <c r="R244" s="251"/>
      <c r="S244" s="251"/>
      <c r="T244" s="252"/>
      <c r="AT244" s="253" t="s">
        <v>140</v>
      </c>
      <c r="AU244" s="253" t="s">
        <v>69</v>
      </c>
      <c r="AV244" s="12" t="s">
        <v>76</v>
      </c>
      <c r="AW244" s="12" t="s">
        <v>33</v>
      </c>
      <c r="AX244" s="12" t="s">
        <v>69</v>
      </c>
      <c r="AY244" s="253" t="s">
        <v>137</v>
      </c>
    </row>
    <row r="245" s="11" customFormat="1">
      <c r="B245" s="232"/>
      <c r="C245" s="233"/>
      <c r="D245" s="234" t="s">
        <v>140</v>
      </c>
      <c r="E245" s="235" t="s">
        <v>21</v>
      </c>
      <c r="F245" s="236" t="s">
        <v>138</v>
      </c>
      <c r="G245" s="233"/>
      <c r="H245" s="237">
        <v>4</v>
      </c>
      <c r="I245" s="238"/>
      <c r="J245" s="233"/>
      <c r="K245" s="233"/>
      <c r="L245" s="239"/>
      <c r="M245" s="240"/>
      <c r="N245" s="241"/>
      <c r="O245" s="241"/>
      <c r="P245" s="241"/>
      <c r="Q245" s="241"/>
      <c r="R245" s="241"/>
      <c r="S245" s="241"/>
      <c r="T245" s="242"/>
      <c r="AT245" s="243" t="s">
        <v>140</v>
      </c>
      <c r="AU245" s="243" t="s">
        <v>69</v>
      </c>
      <c r="AV245" s="11" t="s">
        <v>78</v>
      </c>
      <c r="AW245" s="11" t="s">
        <v>33</v>
      </c>
      <c r="AX245" s="11" t="s">
        <v>69</v>
      </c>
      <c r="AY245" s="243" t="s">
        <v>137</v>
      </c>
    </row>
    <row r="246" s="13" customFormat="1">
      <c r="B246" s="254"/>
      <c r="C246" s="255"/>
      <c r="D246" s="234" t="s">
        <v>140</v>
      </c>
      <c r="E246" s="256" t="s">
        <v>21</v>
      </c>
      <c r="F246" s="257" t="s">
        <v>151</v>
      </c>
      <c r="G246" s="255"/>
      <c r="H246" s="258">
        <v>82</v>
      </c>
      <c r="I246" s="259"/>
      <c r="J246" s="255"/>
      <c r="K246" s="255"/>
      <c r="L246" s="260"/>
      <c r="M246" s="261"/>
      <c r="N246" s="262"/>
      <c r="O246" s="262"/>
      <c r="P246" s="262"/>
      <c r="Q246" s="262"/>
      <c r="R246" s="262"/>
      <c r="S246" s="262"/>
      <c r="T246" s="263"/>
      <c r="AT246" s="264" t="s">
        <v>140</v>
      </c>
      <c r="AU246" s="264" t="s">
        <v>69</v>
      </c>
      <c r="AV246" s="13" t="s">
        <v>138</v>
      </c>
      <c r="AW246" s="13" t="s">
        <v>33</v>
      </c>
      <c r="AX246" s="13" t="s">
        <v>76</v>
      </c>
      <c r="AY246" s="264" t="s">
        <v>137</v>
      </c>
    </row>
    <row r="247" s="1" customFormat="1" ht="25.5" customHeight="1">
      <c r="B247" s="46"/>
      <c r="C247" s="219" t="s">
        <v>283</v>
      </c>
      <c r="D247" s="219" t="s">
        <v>131</v>
      </c>
      <c r="E247" s="220" t="s">
        <v>915</v>
      </c>
      <c r="F247" s="221" t="s">
        <v>916</v>
      </c>
      <c r="G247" s="222" t="s">
        <v>134</v>
      </c>
      <c r="H247" s="223">
        <v>12</v>
      </c>
      <c r="I247" s="224"/>
      <c r="J247" s="225">
        <f>ROUND(I247*H247,2)</f>
        <v>0</v>
      </c>
      <c r="K247" s="221" t="s">
        <v>135</v>
      </c>
      <c r="L247" s="226"/>
      <c r="M247" s="227" t="s">
        <v>21</v>
      </c>
      <c r="N247" s="228" t="s">
        <v>40</v>
      </c>
      <c r="O247" s="47"/>
      <c r="P247" s="229">
        <f>O247*H247</f>
        <v>0</v>
      </c>
      <c r="Q247" s="229">
        <v>0.097000000000000003</v>
      </c>
      <c r="R247" s="229">
        <f>Q247*H247</f>
        <v>1.1640000000000002</v>
      </c>
      <c r="S247" s="229">
        <v>0</v>
      </c>
      <c r="T247" s="230">
        <f>S247*H247</f>
        <v>0</v>
      </c>
      <c r="AR247" s="24" t="s">
        <v>136</v>
      </c>
      <c r="AT247" s="24" t="s">
        <v>131</v>
      </c>
      <c r="AU247" s="24" t="s">
        <v>69</v>
      </c>
      <c r="AY247" s="24" t="s">
        <v>137</v>
      </c>
      <c r="BE247" s="231">
        <f>IF(N247="základní",J247,0)</f>
        <v>0</v>
      </c>
      <c r="BF247" s="231">
        <f>IF(N247="snížená",J247,0)</f>
        <v>0</v>
      </c>
      <c r="BG247" s="231">
        <f>IF(N247="zákl. přenesená",J247,0)</f>
        <v>0</v>
      </c>
      <c r="BH247" s="231">
        <f>IF(N247="sníž. přenesená",J247,0)</f>
        <v>0</v>
      </c>
      <c r="BI247" s="231">
        <f>IF(N247="nulová",J247,0)</f>
        <v>0</v>
      </c>
      <c r="BJ247" s="24" t="s">
        <v>76</v>
      </c>
      <c r="BK247" s="231">
        <f>ROUND(I247*H247,2)</f>
        <v>0</v>
      </c>
      <c r="BL247" s="24" t="s">
        <v>138</v>
      </c>
      <c r="BM247" s="24" t="s">
        <v>917</v>
      </c>
    </row>
    <row r="248" s="12" customFormat="1">
      <c r="B248" s="244"/>
      <c r="C248" s="245"/>
      <c r="D248" s="234" t="s">
        <v>140</v>
      </c>
      <c r="E248" s="246" t="s">
        <v>21</v>
      </c>
      <c r="F248" s="247" t="s">
        <v>918</v>
      </c>
      <c r="G248" s="245"/>
      <c r="H248" s="246" t="s">
        <v>21</v>
      </c>
      <c r="I248" s="248"/>
      <c r="J248" s="245"/>
      <c r="K248" s="245"/>
      <c r="L248" s="249"/>
      <c r="M248" s="250"/>
      <c r="N248" s="251"/>
      <c r="O248" s="251"/>
      <c r="P248" s="251"/>
      <c r="Q248" s="251"/>
      <c r="R248" s="251"/>
      <c r="S248" s="251"/>
      <c r="T248" s="252"/>
      <c r="AT248" s="253" t="s">
        <v>140</v>
      </c>
      <c r="AU248" s="253" t="s">
        <v>69</v>
      </c>
      <c r="AV248" s="12" t="s">
        <v>76</v>
      </c>
      <c r="AW248" s="12" t="s">
        <v>33</v>
      </c>
      <c r="AX248" s="12" t="s">
        <v>69</v>
      </c>
      <c r="AY248" s="253" t="s">
        <v>137</v>
      </c>
    </row>
    <row r="249" s="11" customFormat="1">
      <c r="B249" s="232"/>
      <c r="C249" s="233"/>
      <c r="D249" s="234" t="s">
        <v>140</v>
      </c>
      <c r="E249" s="235" t="s">
        <v>21</v>
      </c>
      <c r="F249" s="236" t="s">
        <v>78</v>
      </c>
      <c r="G249" s="233"/>
      <c r="H249" s="237">
        <v>2</v>
      </c>
      <c r="I249" s="238"/>
      <c r="J249" s="233"/>
      <c r="K249" s="233"/>
      <c r="L249" s="239"/>
      <c r="M249" s="240"/>
      <c r="N249" s="241"/>
      <c r="O249" s="241"/>
      <c r="P249" s="241"/>
      <c r="Q249" s="241"/>
      <c r="R249" s="241"/>
      <c r="S249" s="241"/>
      <c r="T249" s="242"/>
      <c r="AT249" s="243" t="s">
        <v>140</v>
      </c>
      <c r="AU249" s="243" t="s">
        <v>69</v>
      </c>
      <c r="AV249" s="11" t="s">
        <v>78</v>
      </c>
      <c r="AW249" s="11" t="s">
        <v>33</v>
      </c>
      <c r="AX249" s="11" t="s">
        <v>69</v>
      </c>
      <c r="AY249" s="243" t="s">
        <v>137</v>
      </c>
    </row>
    <row r="250" s="12" customFormat="1">
      <c r="B250" s="244"/>
      <c r="C250" s="245"/>
      <c r="D250" s="234" t="s">
        <v>140</v>
      </c>
      <c r="E250" s="246" t="s">
        <v>21</v>
      </c>
      <c r="F250" s="247" t="s">
        <v>919</v>
      </c>
      <c r="G250" s="245"/>
      <c r="H250" s="246" t="s">
        <v>21</v>
      </c>
      <c r="I250" s="248"/>
      <c r="J250" s="245"/>
      <c r="K250" s="245"/>
      <c r="L250" s="249"/>
      <c r="M250" s="250"/>
      <c r="N250" s="251"/>
      <c r="O250" s="251"/>
      <c r="P250" s="251"/>
      <c r="Q250" s="251"/>
      <c r="R250" s="251"/>
      <c r="S250" s="251"/>
      <c r="T250" s="252"/>
      <c r="AT250" s="253" t="s">
        <v>140</v>
      </c>
      <c r="AU250" s="253" t="s">
        <v>69</v>
      </c>
      <c r="AV250" s="12" t="s">
        <v>76</v>
      </c>
      <c r="AW250" s="12" t="s">
        <v>33</v>
      </c>
      <c r="AX250" s="12" t="s">
        <v>69</v>
      </c>
      <c r="AY250" s="253" t="s">
        <v>137</v>
      </c>
    </row>
    <row r="251" s="11" customFormat="1">
      <c r="B251" s="232"/>
      <c r="C251" s="233"/>
      <c r="D251" s="234" t="s">
        <v>140</v>
      </c>
      <c r="E251" s="235" t="s">
        <v>21</v>
      </c>
      <c r="F251" s="236" t="s">
        <v>78</v>
      </c>
      <c r="G251" s="233"/>
      <c r="H251" s="237">
        <v>2</v>
      </c>
      <c r="I251" s="238"/>
      <c r="J251" s="233"/>
      <c r="K251" s="233"/>
      <c r="L251" s="239"/>
      <c r="M251" s="240"/>
      <c r="N251" s="241"/>
      <c r="O251" s="241"/>
      <c r="P251" s="241"/>
      <c r="Q251" s="241"/>
      <c r="R251" s="241"/>
      <c r="S251" s="241"/>
      <c r="T251" s="242"/>
      <c r="AT251" s="243" t="s">
        <v>140</v>
      </c>
      <c r="AU251" s="243" t="s">
        <v>69</v>
      </c>
      <c r="AV251" s="11" t="s">
        <v>78</v>
      </c>
      <c r="AW251" s="11" t="s">
        <v>33</v>
      </c>
      <c r="AX251" s="11" t="s">
        <v>69</v>
      </c>
      <c r="AY251" s="243" t="s">
        <v>137</v>
      </c>
    </row>
    <row r="252" s="12" customFormat="1">
      <c r="B252" s="244"/>
      <c r="C252" s="245"/>
      <c r="D252" s="234" t="s">
        <v>140</v>
      </c>
      <c r="E252" s="246" t="s">
        <v>21</v>
      </c>
      <c r="F252" s="247" t="s">
        <v>920</v>
      </c>
      <c r="G252" s="245"/>
      <c r="H252" s="246" t="s">
        <v>21</v>
      </c>
      <c r="I252" s="248"/>
      <c r="J252" s="245"/>
      <c r="K252" s="245"/>
      <c r="L252" s="249"/>
      <c r="M252" s="250"/>
      <c r="N252" s="251"/>
      <c r="O252" s="251"/>
      <c r="P252" s="251"/>
      <c r="Q252" s="251"/>
      <c r="R252" s="251"/>
      <c r="S252" s="251"/>
      <c r="T252" s="252"/>
      <c r="AT252" s="253" t="s">
        <v>140</v>
      </c>
      <c r="AU252" s="253" t="s">
        <v>69</v>
      </c>
      <c r="AV252" s="12" t="s">
        <v>76</v>
      </c>
      <c r="AW252" s="12" t="s">
        <v>33</v>
      </c>
      <c r="AX252" s="12" t="s">
        <v>69</v>
      </c>
      <c r="AY252" s="253" t="s">
        <v>137</v>
      </c>
    </row>
    <row r="253" s="11" customFormat="1">
      <c r="B253" s="232"/>
      <c r="C253" s="233"/>
      <c r="D253" s="234" t="s">
        <v>140</v>
      </c>
      <c r="E253" s="235" t="s">
        <v>21</v>
      </c>
      <c r="F253" s="236" t="s">
        <v>78</v>
      </c>
      <c r="G253" s="233"/>
      <c r="H253" s="237">
        <v>2</v>
      </c>
      <c r="I253" s="238"/>
      <c r="J253" s="233"/>
      <c r="K253" s="233"/>
      <c r="L253" s="239"/>
      <c r="M253" s="240"/>
      <c r="N253" s="241"/>
      <c r="O253" s="241"/>
      <c r="P253" s="241"/>
      <c r="Q253" s="241"/>
      <c r="R253" s="241"/>
      <c r="S253" s="241"/>
      <c r="T253" s="242"/>
      <c r="AT253" s="243" t="s">
        <v>140</v>
      </c>
      <c r="AU253" s="243" t="s">
        <v>69</v>
      </c>
      <c r="AV253" s="11" t="s">
        <v>78</v>
      </c>
      <c r="AW253" s="11" t="s">
        <v>33</v>
      </c>
      <c r="AX253" s="11" t="s">
        <v>69</v>
      </c>
      <c r="AY253" s="243" t="s">
        <v>137</v>
      </c>
    </row>
    <row r="254" s="12" customFormat="1">
      <c r="B254" s="244"/>
      <c r="C254" s="245"/>
      <c r="D254" s="234" t="s">
        <v>140</v>
      </c>
      <c r="E254" s="246" t="s">
        <v>21</v>
      </c>
      <c r="F254" s="247" t="s">
        <v>921</v>
      </c>
      <c r="G254" s="245"/>
      <c r="H254" s="246" t="s">
        <v>21</v>
      </c>
      <c r="I254" s="248"/>
      <c r="J254" s="245"/>
      <c r="K254" s="245"/>
      <c r="L254" s="249"/>
      <c r="M254" s="250"/>
      <c r="N254" s="251"/>
      <c r="O254" s="251"/>
      <c r="P254" s="251"/>
      <c r="Q254" s="251"/>
      <c r="R254" s="251"/>
      <c r="S254" s="251"/>
      <c r="T254" s="252"/>
      <c r="AT254" s="253" t="s">
        <v>140</v>
      </c>
      <c r="AU254" s="253" t="s">
        <v>69</v>
      </c>
      <c r="AV254" s="12" t="s">
        <v>76</v>
      </c>
      <c r="AW254" s="12" t="s">
        <v>33</v>
      </c>
      <c r="AX254" s="12" t="s">
        <v>69</v>
      </c>
      <c r="AY254" s="253" t="s">
        <v>137</v>
      </c>
    </row>
    <row r="255" s="11" customFormat="1">
      <c r="B255" s="232"/>
      <c r="C255" s="233"/>
      <c r="D255" s="234" t="s">
        <v>140</v>
      </c>
      <c r="E255" s="235" t="s">
        <v>21</v>
      </c>
      <c r="F255" s="236" t="s">
        <v>78</v>
      </c>
      <c r="G255" s="233"/>
      <c r="H255" s="237">
        <v>2</v>
      </c>
      <c r="I255" s="238"/>
      <c r="J255" s="233"/>
      <c r="K255" s="233"/>
      <c r="L255" s="239"/>
      <c r="M255" s="240"/>
      <c r="N255" s="241"/>
      <c r="O255" s="241"/>
      <c r="P255" s="241"/>
      <c r="Q255" s="241"/>
      <c r="R255" s="241"/>
      <c r="S255" s="241"/>
      <c r="T255" s="242"/>
      <c r="AT255" s="243" t="s">
        <v>140</v>
      </c>
      <c r="AU255" s="243" t="s">
        <v>69</v>
      </c>
      <c r="AV255" s="11" t="s">
        <v>78</v>
      </c>
      <c r="AW255" s="11" t="s">
        <v>33</v>
      </c>
      <c r="AX255" s="11" t="s">
        <v>69</v>
      </c>
      <c r="AY255" s="243" t="s">
        <v>137</v>
      </c>
    </row>
    <row r="256" s="12" customFormat="1">
      <c r="B256" s="244"/>
      <c r="C256" s="245"/>
      <c r="D256" s="234" t="s">
        <v>140</v>
      </c>
      <c r="E256" s="246" t="s">
        <v>21</v>
      </c>
      <c r="F256" s="247" t="s">
        <v>922</v>
      </c>
      <c r="G256" s="245"/>
      <c r="H256" s="246" t="s">
        <v>21</v>
      </c>
      <c r="I256" s="248"/>
      <c r="J256" s="245"/>
      <c r="K256" s="245"/>
      <c r="L256" s="249"/>
      <c r="M256" s="250"/>
      <c r="N256" s="251"/>
      <c r="O256" s="251"/>
      <c r="P256" s="251"/>
      <c r="Q256" s="251"/>
      <c r="R256" s="251"/>
      <c r="S256" s="251"/>
      <c r="T256" s="252"/>
      <c r="AT256" s="253" t="s">
        <v>140</v>
      </c>
      <c r="AU256" s="253" t="s">
        <v>69</v>
      </c>
      <c r="AV256" s="12" t="s">
        <v>76</v>
      </c>
      <c r="AW256" s="12" t="s">
        <v>33</v>
      </c>
      <c r="AX256" s="12" t="s">
        <v>69</v>
      </c>
      <c r="AY256" s="253" t="s">
        <v>137</v>
      </c>
    </row>
    <row r="257" s="11" customFormat="1">
      <c r="B257" s="232"/>
      <c r="C257" s="233"/>
      <c r="D257" s="234" t="s">
        <v>140</v>
      </c>
      <c r="E257" s="235" t="s">
        <v>21</v>
      </c>
      <c r="F257" s="236" t="s">
        <v>78</v>
      </c>
      <c r="G257" s="233"/>
      <c r="H257" s="237">
        <v>2</v>
      </c>
      <c r="I257" s="238"/>
      <c r="J257" s="233"/>
      <c r="K257" s="233"/>
      <c r="L257" s="239"/>
      <c r="M257" s="240"/>
      <c r="N257" s="241"/>
      <c r="O257" s="241"/>
      <c r="P257" s="241"/>
      <c r="Q257" s="241"/>
      <c r="R257" s="241"/>
      <c r="S257" s="241"/>
      <c r="T257" s="242"/>
      <c r="AT257" s="243" t="s">
        <v>140</v>
      </c>
      <c r="AU257" s="243" t="s">
        <v>69</v>
      </c>
      <c r="AV257" s="11" t="s">
        <v>78</v>
      </c>
      <c r="AW257" s="11" t="s">
        <v>33</v>
      </c>
      <c r="AX257" s="11" t="s">
        <v>69</v>
      </c>
      <c r="AY257" s="243" t="s">
        <v>137</v>
      </c>
    </row>
    <row r="258" s="12" customFormat="1">
      <c r="B258" s="244"/>
      <c r="C258" s="245"/>
      <c r="D258" s="234" t="s">
        <v>140</v>
      </c>
      <c r="E258" s="246" t="s">
        <v>21</v>
      </c>
      <c r="F258" s="247" t="s">
        <v>923</v>
      </c>
      <c r="G258" s="245"/>
      <c r="H258" s="246" t="s">
        <v>21</v>
      </c>
      <c r="I258" s="248"/>
      <c r="J258" s="245"/>
      <c r="K258" s="245"/>
      <c r="L258" s="249"/>
      <c r="M258" s="250"/>
      <c r="N258" s="251"/>
      <c r="O258" s="251"/>
      <c r="P258" s="251"/>
      <c r="Q258" s="251"/>
      <c r="R258" s="251"/>
      <c r="S258" s="251"/>
      <c r="T258" s="252"/>
      <c r="AT258" s="253" t="s">
        <v>140</v>
      </c>
      <c r="AU258" s="253" t="s">
        <v>69</v>
      </c>
      <c r="AV258" s="12" t="s">
        <v>76</v>
      </c>
      <c r="AW258" s="12" t="s">
        <v>33</v>
      </c>
      <c r="AX258" s="12" t="s">
        <v>69</v>
      </c>
      <c r="AY258" s="253" t="s">
        <v>137</v>
      </c>
    </row>
    <row r="259" s="11" customFormat="1">
      <c r="B259" s="232"/>
      <c r="C259" s="233"/>
      <c r="D259" s="234" t="s">
        <v>140</v>
      </c>
      <c r="E259" s="235" t="s">
        <v>21</v>
      </c>
      <c r="F259" s="236" t="s">
        <v>78</v>
      </c>
      <c r="G259" s="233"/>
      <c r="H259" s="237">
        <v>2</v>
      </c>
      <c r="I259" s="238"/>
      <c r="J259" s="233"/>
      <c r="K259" s="233"/>
      <c r="L259" s="239"/>
      <c r="M259" s="240"/>
      <c r="N259" s="241"/>
      <c r="O259" s="241"/>
      <c r="P259" s="241"/>
      <c r="Q259" s="241"/>
      <c r="R259" s="241"/>
      <c r="S259" s="241"/>
      <c r="T259" s="242"/>
      <c r="AT259" s="243" t="s">
        <v>140</v>
      </c>
      <c r="AU259" s="243" t="s">
        <v>69</v>
      </c>
      <c r="AV259" s="11" t="s">
        <v>78</v>
      </c>
      <c r="AW259" s="11" t="s">
        <v>33</v>
      </c>
      <c r="AX259" s="11" t="s">
        <v>69</v>
      </c>
      <c r="AY259" s="243" t="s">
        <v>137</v>
      </c>
    </row>
    <row r="260" s="13" customFormat="1">
      <c r="B260" s="254"/>
      <c r="C260" s="255"/>
      <c r="D260" s="234" t="s">
        <v>140</v>
      </c>
      <c r="E260" s="256" t="s">
        <v>21</v>
      </c>
      <c r="F260" s="257" t="s">
        <v>151</v>
      </c>
      <c r="G260" s="255"/>
      <c r="H260" s="258">
        <v>12</v>
      </c>
      <c r="I260" s="259"/>
      <c r="J260" s="255"/>
      <c r="K260" s="255"/>
      <c r="L260" s="260"/>
      <c r="M260" s="261"/>
      <c r="N260" s="262"/>
      <c r="O260" s="262"/>
      <c r="P260" s="262"/>
      <c r="Q260" s="262"/>
      <c r="R260" s="262"/>
      <c r="S260" s="262"/>
      <c r="T260" s="263"/>
      <c r="AT260" s="264" t="s">
        <v>140</v>
      </c>
      <c r="AU260" s="264" t="s">
        <v>69</v>
      </c>
      <c r="AV260" s="13" t="s">
        <v>138</v>
      </c>
      <c r="AW260" s="13" t="s">
        <v>33</v>
      </c>
      <c r="AX260" s="13" t="s">
        <v>76</v>
      </c>
      <c r="AY260" s="264" t="s">
        <v>137</v>
      </c>
    </row>
    <row r="261" s="1" customFormat="1" ht="25.5" customHeight="1">
      <c r="B261" s="46"/>
      <c r="C261" s="219" t="s">
        <v>289</v>
      </c>
      <c r="D261" s="219" t="s">
        <v>131</v>
      </c>
      <c r="E261" s="220" t="s">
        <v>924</v>
      </c>
      <c r="F261" s="221" t="s">
        <v>925</v>
      </c>
      <c r="G261" s="222" t="s">
        <v>134</v>
      </c>
      <c r="H261" s="223">
        <v>6</v>
      </c>
      <c r="I261" s="224"/>
      <c r="J261" s="225">
        <f>ROUND(I261*H261,2)</f>
        <v>0</v>
      </c>
      <c r="K261" s="221" t="s">
        <v>135</v>
      </c>
      <c r="L261" s="226"/>
      <c r="M261" s="227" t="s">
        <v>21</v>
      </c>
      <c r="N261" s="228" t="s">
        <v>40</v>
      </c>
      <c r="O261" s="47"/>
      <c r="P261" s="229">
        <f>O261*H261</f>
        <v>0</v>
      </c>
      <c r="Q261" s="229">
        <v>0.16042000000000001</v>
      </c>
      <c r="R261" s="229">
        <f>Q261*H261</f>
        <v>0.96252000000000004</v>
      </c>
      <c r="S261" s="229">
        <v>0</v>
      </c>
      <c r="T261" s="230">
        <f>S261*H261</f>
        <v>0</v>
      </c>
      <c r="AR261" s="24" t="s">
        <v>136</v>
      </c>
      <c r="AT261" s="24" t="s">
        <v>131</v>
      </c>
      <c r="AU261" s="24" t="s">
        <v>69</v>
      </c>
      <c r="AY261" s="24" t="s">
        <v>137</v>
      </c>
      <c r="BE261" s="231">
        <f>IF(N261="základní",J261,0)</f>
        <v>0</v>
      </c>
      <c r="BF261" s="231">
        <f>IF(N261="snížená",J261,0)</f>
        <v>0</v>
      </c>
      <c r="BG261" s="231">
        <f>IF(N261="zákl. přenesená",J261,0)</f>
        <v>0</v>
      </c>
      <c r="BH261" s="231">
        <f>IF(N261="sníž. přenesená",J261,0)</f>
        <v>0</v>
      </c>
      <c r="BI261" s="231">
        <f>IF(N261="nulová",J261,0)</f>
        <v>0</v>
      </c>
      <c r="BJ261" s="24" t="s">
        <v>76</v>
      </c>
      <c r="BK261" s="231">
        <f>ROUND(I261*H261,2)</f>
        <v>0</v>
      </c>
      <c r="BL261" s="24" t="s">
        <v>138</v>
      </c>
      <c r="BM261" s="24" t="s">
        <v>926</v>
      </c>
    </row>
    <row r="262" s="12" customFormat="1">
      <c r="B262" s="244"/>
      <c r="C262" s="245"/>
      <c r="D262" s="234" t="s">
        <v>140</v>
      </c>
      <c r="E262" s="246" t="s">
        <v>21</v>
      </c>
      <c r="F262" s="247" t="s">
        <v>927</v>
      </c>
      <c r="G262" s="245"/>
      <c r="H262" s="246" t="s">
        <v>21</v>
      </c>
      <c r="I262" s="248"/>
      <c r="J262" s="245"/>
      <c r="K262" s="245"/>
      <c r="L262" s="249"/>
      <c r="M262" s="250"/>
      <c r="N262" s="251"/>
      <c r="O262" s="251"/>
      <c r="P262" s="251"/>
      <c r="Q262" s="251"/>
      <c r="R262" s="251"/>
      <c r="S262" s="251"/>
      <c r="T262" s="252"/>
      <c r="AT262" s="253" t="s">
        <v>140</v>
      </c>
      <c r="AU262" s="253" t="s">
        <v>69</v>
      </c>
      <c r="AV262" s="12" t="s">
        <v>76</v>
      </c>
      <c r="AW262" s="12" t="s">
        <v>33</v>
      </c>
      <c r="AX262" s="12" t="s">
        <v>69</v>
      </c>
      <c r="AY262" s="253" t="s">
        <v>137</v>
      </c>
    </row>
    <row r="263" s="11" customFormat="1">
      <c r="B263" s="232"/>
      <c r="C263" s="233"/>
      <c r="D263" s="234" t="s">
        <v>140</v>
      </c>
      <c r="E263" s="235" t="s">
        <v>21</v>
      </c>
      <c r="F263" s="236" t="s">
        <v>870</v>
      </c>
      <c r="G263" s="233"/>
      <c r="H263" s="237">
        <v>4</v>
      </c>
      <c r="I263" s="238"/>
      <c r="J263" s="233"/>
      <c r="K263" s="233"/>
      <c r="L263" s="239"/>
      <c r="M263" s="240"/>
      <c r="N263" s="241"/>
      <c r="O263" s="241"/>
      <c r="P263" s="241"/>
      <c r="Q263" s="241"/>
      <c r="R263" s="241"/>
      <c r="S263" s="241"/>
      <c r="T263" s="242"/>
      <c r="AT263" s="243" t="s">
        <v>140</v>
      </c>
      <c r="AU263" s="243" t="s">
        <v>69</v>
      </c>
      <c r="AV263" s="11" t="s">
        <v>78</v>
      </c>
      <c r="AW263" s="11" t="s">
        <v>33</v>
      </c>
      <c r="AX263" s="11" t="s">
        <v>69</v>
      </c>
      <c r="AY263" s="243" t="s">
        <v>137</v>
      </c>
    </row>
    <row r="264" s="12" customFormat="1">
      <c r="B264" s="244"/>
      <c r="C264" s="245"/>
      <c r="D264" s="234" t="s">
        <v>140</v>
      </c>
      <c r="E264" s="246" t="s">
        <v>21</v>
      </c>
      <c r="F264" s="247" t="s">
        <v>928</v>
      </c>
      <c r="G264" s="245"/>
      <c r="H264" s="246" t="s">
        <v>21</v>
      </c>
      <c r="I264" s="248"/>
      <c r="J264" s="245"/>
      <c r="K264" s="245"/>
      <c r="L264" s="249"/>
      <c r="M264" s="250"/>
      <c r="N264" s="251"/>
      <c r="O264" s="251"/>
      <c r="P264" s="251"/>
      <c r="Q264" s="251"/>
      <c r="R264" s="251"/>
      <c r="S264" s="251"/>
      <c r="T264" s="252"/>
      <c r="AT264" s="253" t="s">
        <v>140</v>
      </c>
      <c r="AU264" s="253" t="s">
        <v>69</v>
      </c>
      <c r="AV264" s="12" t="s">
        <v>76</v>
      </c>
      <c r="AW264" s="12" t="s">
        <v>33</v>
      </c>
      <c r="AX264" s="12" t="s">
        <v>69</v>
      </c>
      <c r="AY264" s="253" t="s">
        <v>137</v>
      </c>
    </row>
    <row r="265" s="11" customFormat="1">
      <c r="B265" s="232"/>
      <c r="C265" s="233"/>
      <c r="D265" s="234" t="s">
        <v>140</v>
      </c>
      <c r="E265" s="235" t="s">
        <v>21</v>
      </c>
      <c r="F265" s="236" t="s">
        <v>864</v>
      </c>
      <c r="G265" s="233"/>
      <c r="H265" s="237">
        <v>2</v>
      </c>
      <c r="I265" s="238"/>
      <c r="J265" s="233"/>
      <c r="K265" s="233"/>
      <c r="L265" s="239"/>
      <c r="M265" s="240"/>
      <c r="N265" s="241"/>
      <c r="O265" s="241"/>
      <c r="P265" s="241"/>
      <c r="Q265" s="241"/>
      <c r="R265" s="241"/>
      <c r="S265" s="241"/>
      <c r="T265" s="242"/>
      <c r="AT265" s="243" t="s">
        <v>140</v>
      </c>
      <c r="AU265" s="243" t="s">
        <v>69</v>
      </c>
      <c r="AV265" s="11" t="s">
        <v>78</v>
      </c>
      <c r="AW265" s="11" t="s">
        <v>33</v>
      </c>
      <c r="AX265" s="11" t="s">
        <v>69</v>
      </c>
      <c r="AY265" s="243" t="s">
        <v>137</v>
      </c>
    </row>
    <row r="266" s="13" customFormat="1">
      <c r="B266" s="254"/>
      <c r="C266" s="255"/>
      <c r="D266" s="234" t="s">
        <v>140</v>
      </c>
      <c r="E266" s="256" t="s">
        <v>21</v>
      </c>
      <c r="F266" s="257" t="s">
        <v>151</v>
      </c>
      <c r="G266" s="255"/>
      <c r="H266" s="258">
        <v>6</v>
      </c>
      <c r="I266" s="259"/>
      <c r="J266" s="255"/>
      <c r="K266" s="255"/>
      <c r="L266" s="260"/>
      <c r="M266" s="261"/>
      <c r="N266" s="262"/>
      <c r="O266" s="262"/>
      <c r="P266" s="262"/>
      <c r="Q266" s="262"/>
      <c r="R266" s="262"/>
      <c r="S266" s="262"/>
      <c r="T266" s="263"/>
      <c r="AT266" s="264" t="s">
        <v>140</v>
      </c>
      <c r="AU266" s="264" t="s">
        <v>69</v>
      </c>
      <c r="AV266" s="13" t="s">
        <v>138</v>
      </c>
      <c r="AW266" s="13" t="s">
        <v>33</v>
      </c>
      <c r="AX266" s="13" t="s">
        <v>76</v>
      </c>
      <c r="AY266" s="264" t="s">
        <v>137</v>
      </c>
    </row>
    <row r="267" s="1" customFormat="1" ht="25.5" customHeight="1">
      <c r="B267" s="46"/>
      <c r="C267" s="219" t="s">
        <v>295</v>
      </c>
      <c r="D267" s="219" t="s">
        <v>131</v>
      </c>
      <c r="E267" s="220" t="s">
        <v>929</v>
      </c>
      <c r="F267" s="221" t="s">
        <v>930</v>
      </c>
      <c r="G267" s="222" t="s">
        <v>134</v>
      </c>
      <c r="H267" s="223">
        <v>13</v>
      </c>
      <c r="I267" s="224"/>
      <c r="J267" s="225">
        <f>ROUND(I267*H267,2)</f>
        <v>0</v>
      </c>
      <c r="K267" s="221" t="s">
        <v>135</v>
      </c>
      <c r="L267" s="226"/>
      <c r="M267" s="227" t="s">
        <v>21</v>
      </c>
      <c r="N267" s="228" t="s">
        <v>40</v>
      </c>
      <c r="O267" s="47"/>
      <c r="P267" s="229">
        <f>O267*H267</f>
        <v>0</v>
      </c>
      <c r="Q267" s="229">
        <v>0.16414999999999999</v>
      </c>
      <c r="R267" s="229">
        <f>Q267*H267</f>
        <v>2.13395</v>
      </c>
      <c r="S267" s="229">
        <v>0</v>
      </c>
      <c r="T267" s="230">
        <f>S267*H267</f>
        <v>0</v>
      </c>
      <c r="AR267" s="24" t="s">
        <v>136</v>
      </c>
      <c r="AT267" s="24" t="s">
        <v>131</v>
      </c>
      <c r="AU267" s="24" t="s">
        <v>69</v>
      </c>
      <c r="AY267" s="24" t="s">
        <v>137</v>
      </c>
      <c r="BE267" s="231">
        <f>IF(N267="základní",J267,0)</f>
        <v>0</v>
      </c>
      <c r="BF267" s="231">
        <f>IF(N267="snížená",J267,0)</f>
        <v>0</v>
      </c>
      <c r="BG267" s="231">
        <f>IF(N267="zákl. přenesená",J267,0)</f>
        <v>0</v>
      </c>
      <c r="BH267" s="231">
        <f>IF(N267="sníž. přenesená",J267,0)</f>
        <v>0</v>
      </c>
      <c r="BI267" s="231">
        <f>IF(N267="nulová",J267,0)</f>
        <v>0</v>
      </c>
      <c r="BJ267" s="24" t="s">
        <v>76</v>
      </c>
      <c r="BK267" s="231">
        <f>ROUND(I267*H267,2)</f>
        <v>0</v>
      </c>
      <c r="BL267" s="24" t="s">
        <v>138</v>
      </c>
      <c r="BM267" s="24" t="s">
        <v>931</v>
      </c>
    </row>
    <row r="268" s="12" customFormat="1">
      <c r="B268" s="244"/>
      <c r="C268" s="245"/>
      <c r="D268" s="234" t="s">
        <v>140</v>
      </c>
      <c r="E268" s="246" t="s">
        <v>21</v>
      </c>
      <c r="F268" s="247" t="s">
        <v>932</v>
      </c>
      <c r="G268" s="245"/>
      <c r="H268" s="246" t="s">
        <v>21</v>
      </c>
      <c r="I268" s="248"/>
      <c r="J268" s="245"/>
      <c r="K268" s="245"/>
      <c r="L268" s="249"/>
      <c r="M268" s="250"/>
      <c r="N268" s="251"/>
      <c r="O268" s="251"/>
      <c r="P268" s="251"/>
      <c r="Q268" s="251"/>
      <c r="R268" s="251"/>
      <c r="S268" s="251"/>
      <c r="T268" s="252"/>
      <c r="AT268" s="253" t="s">
        <v>140</v>
      </c>
      <c r="AU268" s="253" t="s">
        <v>69</v>
      </c>
      <c r="AV268" s="12" t="s">
        <v>76</v>
      </c>
      <c r="AW268" s="12" t="s">
        <v>33</v>
      </c>
      <c r="AX268" s="12" t="s">
        <v>69</v>
      </c>
      <c r="AY268" s="253" t="s">
        <v>137</v>
      </c>
    </row>
    <row r="269" s="11" customFormat="1">
      <c r="B269" s="232"/>
      <c r="C269" s="233"/>
      <c r="D269" s="234" t="s">
        <v>140</v>
      </c>
      <c r="E269" s="235" t="s">
        <v>21</v>
      </c>
      <c r="F269" s="236" t="s">
        <v>865</v>
      </c>
      <c r="G269" s="233"/>
      <c r="H269" s="237">
        <v>6</v>
      </c>
      <c r="I269" s="238"/>
      <c r="J269" s="233"/>
      <c r="K269" s="233"/>
      <c r="L269" s="239"/>
      <c r="M269" s="240"/>
      <c r="N269" s="241"/>
      <c r="O269" s="241"/>
      <c r="P269" s="241"/>
      <c r="Q269" s="241"/>
      <c r="R269" s="241"/>
      <c r="S269" s="241"/>
      <c r="T269" s="242"/>
      <c r="AT269" s="243" t="s">
        <v>140</v>
      </c>
      <c r="AU269" s="243" t="s">
        <v>69</v>
      </c>
      <c r="AV269" s="11" t="s">
        <v>78</v>
      </c>
      <c r="AW269" s="11" t="s">
        <v>33</v>
      </c>
      <c r="AX269" s="11" t="s">
        <v>69</v>
      </c>
      <c r="AY269" s="243" t="s">
        <v>137</v>
      </c>
    </row>
    <row r="270" s="12" customFormat="1">
      <c r="B270" s="244"/>
      <c r="C270" s="245"/>
      <c r="D270" s="234" t="s">
        <v>140</v>
      </c>
      <c r="E270" s="246" t="s">
        <v>21</v>
      </c>
      <c r="F270" s="247" t="s">
        <v>933</v>
      </c>
      <c r="G270" s="245"/>
      <c r="H270" s="246" t="s">
        <v>21</v>
      </c>
      <c r="I270" s="248"/>
      <c r="J270" s="245"/>
      <c r="K270" s="245"/>
      <c r="L270" s="249"/>
      <c r="M270" s="250"/>
      <c r="N270" s="251"/>
      <c r="O270" s="251"/>
      <c r="P270" s="251"/>
      <c r="Q270" s="251"/>
      <c r="R270" s="251"/>
      <c r="S270" s="251"/>
      <c r="T270" s="252"/>
      <c r="AT270" s="253" t="s">
        <v>140</v>
      </c>
      <c r="AU270" s="253" t="s">
        <v>69</v>
      </c>
      <c r="AV270" s="12" t="s">
        <v>76</v>
      </c>
      <c r="AW270" s="12" t="s">
        <v>33</v>
      </c>
      <c r="AX270" s="12" t="s">
        <v>69</v>
      </c>
      <c r="AY270" s="253" t="s">
        <v>137</v>
      </c>
    </row>
    <row r="271" s="11" customFormat="1">
      <c r="B271" s="232"/>
      <c r="C271" s="233"/>
      <c r="D271" s="234" t="s">
        <v>140</v>
      </c>
      <c r="E271" s="235" t="s">
        <v>21</v>
      </c>
      <c r="F271" s="236" t="s">
        <v>870</v>
      </c>
      <c r="G271" s="233"/>
      <c r="H271" s="237">
        <v>4</v>
      </c>
      <c r="I271" s="238"/>
      <c r="J271" s="233"/>
      <c r="K271" s="233"/>
      <c r="L271" s="239"/>
      <c r="M271" s="240"/>
      <c r="N271" s="241"/>
      <c r="O271" s="241"/>
      <c r="P271" s="241"/>
      <c r="Q271" s="241"/>
      <c r="R271" s="241"/>
      <c r="S271" s="241"/>
      <c r="T271" s="242"/>
      <c r="AT271" s="243" t="s">
        <v>140</v>
      </c>
      <c r="AU271" s="243" t="s">
        <v>69</v>
      </c>
      <c r="AV271" s="11" t="s">
        <v>78</v>
      </c>
      <c r="AW271" s="11" t="s">
        <v>33</v>
      </c>
      <c r="AX271" s="11" t="s">
        <v>69</v>
      </c>
      <c r="AY271" s="243" t="s">
        <v>137</v>
      </c>
    </row>
    <row r="272" s="12" customFormat="1">
      <c r="B272" s="244"/>
      <c r="C272" s="245"/>
      <c r="D272" s="234" t="s">
        <v>140</v>
      </c>
      <c r="E272" s="246" t="s">
        <v>21</v>
      </c>
      <c r="F272" s="247" t="s">
        <v>934</v>
      </c>
      <c r="G272" s="245"/>
      <c r="H272" s="246" t="s">
        <v>21</v>
      </c>
      <c r="I272" s="248"/>
      <c r="J272" s="245"/>
      <c r="K272" s="245"/>
      <c r="L272" s="249"/>
      <c r="M272" s="250"/>
      <c r="N272" s="251"/>
      <c r="O272" s="251"/>
      <c r="P272" s="251"/>
      <c r="Q272" s="251"/>
      <c r="R272" s="251"/>
      <c r="S272" s="251"/>
      <c r="T272" s="252"/>
      <c r="AT272" s="253" t="s">
        <v>140</v>
      </c>
      <c r="AU272" s="253" t="s">
        <v>69</v>
      </c>
      <c r="AV272" s="12" t="s">
        <v>76</v>
      </c>
      <c r="AW272" s="12" t="s">
        <v>33</v>
      </c>
      <c r="AX272" s="12" t="s">
        <v>69</v>
      </c>
      <c r="AY272" s="253" t="s">
        <v>137</v>
      </c>
    </row>
    <row r="273" s="11" customFormat="1">
      <c r="B273" s="232"/>
      <c r="C273" s="233"/>
      <c r="D273" s="234" t="s">
        <v>140</v>
      </c>
      <c r="E273" s="235" t="s">
        <v>21</v>
      </c>
      <c r="F273" s="236" t="s">
        <v>935</v>
      </c>
      <c r="G273" s="233"/>
      <c r="H273" s="237">
        <v>3</v>
      </c>
      <c r="I273" s="238"/>
      <c r="J273" s="233"/>
      <c r="K273" s="233"/>
      <c r="L273" s="239"/>
      <c r="M273" s="240"/>
      <c r="N273" s="241"/>
      <c r="O273" s="241"/>
      <c r="P273" s="241"/>
      <c r="Q273" s="241"/>
      <c r="R273" s="241"/>
      <c r="S273" s="241"/>
      <c r="T273" s="242"/>
      <c r="AT273" s="243" t="s">
        <v>140</v>
      </c>
      <c r="AU273" s="243" t="s">
        <v>69</v>
      </c>
      <c r="AV273" s="11" t="s">
        <v>78</v>
      </c>
      <c r="AW273" s="11" t="s">
        <v>33</v>
      </c>
      <c r="AX273" s="11" t="s">
        <v>69</v>
      </c>
      <c r="AY273" s="243" t="s">
        <v>137</v>
      </c>
    </row>
    <row r="274" s="13" customFormat="1">
      <c r="B274" s="254"/>
      <c r="C274" s="255"/>
      <c r="D274" s="234" t="s">
        <v>140</v>
      </c>
      <c r="E274" s="256" t="s">
        <v>21</v>
      </c>
      <c r="F274" s="257" t="s">
        <v>151</v>
      </c>
      <c r="G274" s="255"/>
      <c r="H274" s="258">
        <v>13</v>
      </c>
      <c r="I274" s="259"/>
      <c r="J274" s="255"/>
      <c r="K274" s="255"/>
      <c r="L274" s="260"/>
      <c r="M274" s="261"/>
      <c r="N274" s="262"/>
      <c r="O274" s="262"/>
      <c r="P274" s="262"/>
      <c r="Q274" s="262"/>
      <c r="R274" s="262"/>
      <c r="S274" s="262"/>
      <c r="T274" s="263"/>
      <c r="AT274" s="264" t="s">
        <v>140</v>
      </c>
      <c r="AU274" s="264" t="s">
        <v>69</v>
      </c>
      <c r="AV274" s="13" t="s">
        <v>138</v>
      </c>
      <c r="AW274" s="13" t="s">
        <v>33</v>
      </c>
      <c r="AX274" s="13" t="s">
        <v>76</v>
      </c>
      <c r="AY274" s="264" t="s">
        <v>137</v>
      </c>
    </row>
    <row r="275" s="1" customFormat="1" ht="25.5" customHeight="1">
      <c r="B275" s="46"/>
      <c r="C275" s="219" t="s">
        <v>9</v>
      </c>
      <c r="D275" s="219" t="s">
        <v>131</v>
      </c>
      <c r="E275" s="220" t="s">
        <v>936</v>
      </c>
      <c r="F275" s="221" t="s">
        <v>937</v>
      </c>
      <c r="G275" s="222" t="s">
        <v>134</v>
      </c>
      <c r="H275" s="223">
        <v>16</v>
      </c>
      <c r="I275" s="224"/>
      <c r="J275" s="225">
        <f>ROUND(I275*H275,2)</f>
        <v>0</v>
      </c>
      <c r="K275" s="221" t="s">
        <v>135</v>
      </c>
      <c r="L275" s="226"/>
      <c r="M275" s="227" t="s">
        <v>21</v>
      </c>
      <c r="N275" s="228" t="s">
        <v>40</v>
      </c>
      <c r="O275" s="47"/>
      <c r="P275" s="229">
        <f>O275*H275</f>
        <v>0</v>
      </c>
      <c r="Q275" s="229">
        <v>0.16788</v>
      </c>
      <c r="R275" s="229">
        <f>Q275*H275</f>
        <v>2.68608</v>
      </c>
      <c r="S275" s="229">
        <v>0</v>
      </c>
      <c r="T275" s="230">
        <f>S275*H275</f>
        <v>0</v>
      </c>
      <c r="AR275" s="24" t="s">
        <v>136</v>
      </c>
      <c r="AT275" s="24" t="s">
        <v>131</v>
      </c>
      <c r="AU275" s="24" t="s">
        <v>69</v>
      </c>
      <c r="AY275" s="24" t="s">
        <v>137</v>
      </c>
      <c r="BE275" s="231">
        <f>IF(N275="základní",J275,0)</f>
        <v>0</v>
      </c>
      <c r="BF275" s="231">
        <f>IF(N275="snížená",J275,0)</f>
        <v>0</v>
      </c>
      <c r="BG275" s="231">
        <f>IF(N275="zákl. přenesená",J275,0)</f>
        <v>0</v>
      </c>
      <c r="BH275" s="231">
        <f>IF(N275="sníž. přenesená",J275,0)</f>
        <v>0</v>
      </c>
      <c r="BI275" s="231">
        <f>IF(N275="nulová",J275,0)</f>
        <v>0</v>
      </c>
      <c r="BJ275" s="24" t="s">
        <v>76</v>
      </c>
      <c r="BK275" s="231">
        <f>ROUND(I275*H275,2)</f>
        <v>0</v>
      </c>
      <c r="BL275" s="24" t="s">
        <v>138</v>
      </c>
      <c r="BM275" s="24" t="s">
        <v>938</v>
      </c>
    </row>
    <row r="276" s="12" customFormat="1">
      <c r="B276" s="244"/>
      <c r="C276" s="245"/>
      <c r="D276" s="234" t="s">
        <v>140</v>
      </c>
      <c r="E276" s="246" t="s">
        <v>21</v>
      </c>
      <c r="F276" s="247" t="s">
        <v>939</v>
      </c>
      <c r="G276" s="245"/>
      <c r="H276" s="246" t="s">
        <v>21</v>
      </c>
      <c r="I276" s="248"/>
      <c r="J276" s="245"/>
      <c r="K276" s="245"/>
      <c r="L276" s="249"/>
      <c r="M276" s="250"/>
      <c r="N276" s="251"/>
      <c r="O276" s="251"/>
      <c r="P276" s="251"/>
      <c r="Q276" s="251"/>
      <c r="R276" s="251"/>
      <c r="S276" s="251"/>
      <c r="T276" s="252"/>
      <c r="AT276" s="253" t="s">
        <v>140</v>
      </c>
      <c r="AU276" s="253" t="s">
        <v>69</v>
      </c>
      <c r="AV276" s="12" t="s">
        <v>76</v>
      </c>
      <c r="AW276" s="12" t="s">
        <v>33</v>
      </c>
      <c r="AX276" s="12" t="s">
        <v>69</v>
      </c>
      <c r="AY276" s="253" t="s">
        <v>137</v>
      </c>
    </row>
    <row r="277" s="11" customFormat="1">
      <c r="B277" s="232"/>
      <c r="C277" s="233"/>
      <c r="D277" s="234" t="s">
        <v>140</v>
      </c>
      <c r="E277" s="235" t="s">
        <v>21</v>
      </c>
      <c r="F277" s="236" t="s">
        <v>865</v>
      </c>
      <c r="G277" s="233"/>
      <c r="H277" s="237">
        <v>6</v>
      </c>
      <c r="I277" s="238"/>
      <c r="J277" s="233"/>
      <c r="K277" s="233"/>
      <c r="L277" s="239"/>
      <c r="M277" s="240"/>
      <c r="N277" s="241"/>
      <c r="O277" s="241"/>
      <c r="P277" s="241"/>
      <c r="Q277" s="241"/>
      <c r="R277" s="241"/>
      <c r="S277" s="241"/>
      <c r="T277" s="242"/>
      <c r="AT277" s="243" t="s">
        <v>140</v>
      </c>
      <c r="AU277" s="243" t="s">
        <v>69</v>
      </c>
      <c r="AV277" s="11" t="s">
        <v>78</v>
      </c>
      <c r="AW277" s="11" t="s">
        <v>33</v>
      </c>
      <c r="AX277" s="11" t="s">
        <v>69</v>
      </c>
      <c r="AY277" s="243" t="s">
        <v>137</v>
      </c>
    </row>
    <row r="278" s="12" customFormat="1">
      <c r="B278" s="244"/>
      <c r="C278" s="245"/>
      <c r="D278" s="234" t="s">
        <v>140</v>
      </c>
      <c r="E278" s="246" t="s">
        <v>21</v>
      </c>
      <c r="F278" s="247" t="s">
        <v>940</v>
      </c>
      <c r="G278" s="245"/>
      <c r="H278" s="246" t="s">
        <v>21</v>
      </c>
      <c r="I278" s="248"/>
      <c r="J278" s="245"/>
      <c r="K278" s="245"/>
      <c r="L278" s="249"/>
      <c r="M278" s="250"/>
      <c r="N278" s="251"/>
      <c r="O278" s="251"/>
      <c r="P278" s="251"/>
      <c r="Q278" s="251"/>
      <c r="R278" s="251"/>
      <c r="S278" s="251"/>
      <c r="T278" s="252"/>
      <c r="AT278" s="253" t="s">
        <v>140</v>
      </c>
      <c r="AU278" s="253" t="s">
        <v>69</v>
      </c>
      <c r="AV278" s="12" t="s">
        <v>76</v>
      </c>
      <c r="AW278" s="12" t="s">
        <v>33</v>
      </c>
      <c r="AX278" s="12" t="s">
        <v>69</v>
      </c>
      <c r="AY278" s="253" t="s">
        <v>137</v>
      </c>
    </row>
    <row r="279" s="11" customFormat="1">
      <c r="B279" s="232"/>
      <c r="C279" s="233"/>
      <c r="D279" s="234" t="s">
        <v>140</v>
      </c>
      <c r="E279" s="235" t="s">
        <v>21</v>
      </c>
      <c r="F279" s="236" t="s">
        <v>870</v>
      </c>
      <c r="G279" s="233"/>
      <c r="H279" s="237">
        <v>4</v>
      </c>
      <c r="I279" s="238"/>
      <c r="J279" s="233"/>
      <c r="K279" s="233"/>
      <c r="L279" s="239"/>
      <c r="M279" s="240"/>
      <c r="N279" s="241"/>
      <c r="O279" s="241"/>
      <c r="P279" s="241"/>
      <c r="Q279" s="241"/>
      <c r="R279" s="241"/>
      <c r="S279" s="241"/>
      <c r="T279" s="242"/>
      <c r="AT279" s="243" t="s">
        <v>140</v>
      </c>
      <c r="AU279" s="243" t="s">
        <v>69</v>
      </c>
      <c r="AV279" s="11" t="s">
        <v>78</v>
      </c>
      <c r="AW279" s="11" t="s">
        <v>33</v>
      </c>
      <c r="AX279" s="11" t="s">
        <v>69</v>
      </c>
      <c r="AY279" s="243" t="s">
        <v>137</v>
      </c>
    </row>
    <row r="280" s="12" customFormat="1">
      <c r="B280" s="244"/>
      <c r="C280" s="245"/>
      <c r="D280" s="234" t="s">
        <v>140</v>
      </c>
      <c r="E280" s="246" t="s">
        <v>21</v>
      </c>
      <c r="F280" s="247" t="s">
        <v>941</v>
      </c>
      <c r="G280" s="245"/>
      <c r="H280" s="246" t="s">
        <v>21</v>
      </c>
      <c r="I280" s="248"/>
      <c r="J280" s="245"/>
      <c r="K280" s="245"/>
      <c r="L280" s="249"/>
      <c r="M280" s="250"/>
      <c r="N280" s="251"/>
      <c r="O280" s="251"/>
      <c r="P280" s="251"/>
      <c r="Q280" s="251"/>
      <c r="R280" s="251"/>
      <c r="S280" s="251"/>
      <c r="T280" s="252"/>
      <c r="AT280" s="253" t="s">
        <v>140</v>
      </c>
      <c r="AU280" s="253" t="s">
        <v>69</v>
      </c>
      <c r="AV280" s="12" t="s">
        <v>76</v>
      </c>
      <c r="AW280" s="12" t="s">
        <v>33</v>
      </c>
      <c r="AX280" s="12" t="s">
        <v>69</v>
      </c>
      <c r="AY280" s="253" t="s">
        <v>137</v>
      </c>
    </row>
    <row r="281" s="11" customFormat="1">
      <c r="B281" s="232"/>
      <c r="C281" s="233"/>
      <c r="D281" s="234" t="s">
        <v>140</v>
      </c>
      <c r="E281" s="235" t="s">
        <v>21</v>
      </c>
      <c r="F281" s="236" t="s">
        <v>942</v>
      </c>
      <c r="G281" s="233"/>
      <c r="H281" s="237">
        <v>6</v>
      </c>
      <c r="I281" s="238"/>
      <c r="J281" s="233"/>
      <c r="K281" s="233"/>
      <c r="L281" s="239"/>
      <c r="M281" s="240"/>
      <c r="N281" s="241"/>
      <c r="O281" s="241"/>
      <c r="P281" s="241"/>
      <c r="Q281" s="241"/>
      <c r="R281" s="241"/>
      <c r="S281" s="241"/>
      <c r="T281" s="242"/>
      <c r="AT281" s="243" t="s">
        <v>140</v>
      </c>
      <c r="AU281" s="243" t="s">
        <v>69</v>
      </c>
      <c r="AV281" s="11" t="s">
        <v>78</v>
      </c>
      <c r="AW281" s="11" t="s">
        <v>33</v>
      </c>
      <c r="AX281" s="11" t="s">
        <v>69</v>
      </c>
      <c r="AY281" s="243" t="s">
        <v>137</v>
      </c>
    </row>
    <row r="282" s="13" customFormat="1">
      <c r="B282" s="254"/>
      <c r="C282" s="255"/>
      <c r="D282" s="234" t="s">
        <v>140</v>
      </c>
      <c r="E282" s="256" t="s">
        <v>21</v>
      </c>
      <c r="F282" s="257" t="s">
        <v>151</v>
      </c>
      <c r="G282" s="255"/>
      <c r="H282" s="258">
        <v>16</v>
      </c>
      <c r="I282" s="259"/>
      <c r="J282" s="255"/>
      <c r="K282" s="255"/>
      <c r="L282" s="260"/>
      <c r="M282" s="261"/>
      <c r="N282" s="262"/>
      <c r="O282" s="262"/>
      <c r="P282" s="262"/>
      <c r="Q282" s="262"/>
      <c r="R282" s="262"/>
      <c r="S282" s="262"/>
      <c r="T282" s="263"/>
      <c r="AT282" s="264" t="s">
        <v>140</v>
      </c>
      <c r="AU282" s="264" t="s">
        <v>69</v>
      </c>
      <c r="AV282" s="13" t="s">
        <v>138</v>
      </c>
      <c r="AW282" s="13" t="s">
        <v>33</v>
      </c>
      <c r="AX282" s="13" t="s">
        <v>76</v>
      </c>
      <c r="AY282" s="264" t="s">
        <v>137</v>
      </c>
    </row>
    <row r="283" s="1" customFormat="1" ht="25.5" customHeight="1">
      <c r="B283" s="46"/>
      <c r="C283" s="219" t="s">
        <v>164</v>
      </c>
      <c r="D283" s="219" t="s">
        <v>131</v>
      </c>
      <c r="E283" s="220" t="s">
        <v>943</v>
      </c>
      <c r="F283" s="221" t="s">
        <v>944</v>
      </c>
      <c r="G283" s="222" t="s">
        <v>134</v>
      </c>
      <c r="H283" s="223">
        <v>5</v>
      </c>
      <c r="I283" s="224"/>
      <c r="J283" s="225">
        <f>ROUND(I283*H283,2)</f>
        <v>0</v>
      </c>
      <c r="K283" s="221" t="s">
        <v>135</v>
      </c>
      <c r="L283" s="226"/>
      <c r="M283" s="227" t="s">
        <v>21</v>
      </c>
      <c r="N283" s="228" t="s">
        <v>40</v>
      </c>
      <c r="O283" s="47"/>
      <c r="P283" s="229">
        <f>O283*H283</f>
        <v>0</v>
      </c>
      <c r="Q283" s="229">
        <v>0.17162</v>
      </c>
      <c r="R283" s="229">
        <f>Q283*H283</f>
        <v>0.85809999999999997</v>
      </c>
      <c r="S283" s="229">
        <v>0</v>
      </c>
      <c r="T283" s="230">
        <f>S283*H283</f>
        <v>0</v>
      </c>
      <c r="AR283" s="24" t="s">
        <v>136</v>
      </c>
      <c r="AT283" s="24" t="s">
        <v>131</v>
      </c>
      <c r="AU283" s="24" t="s">
        <v>69</v>
      </c>
      <c r="AY283" s="24" t="s">
        <v>137</v>
      </c>
      <c r="BE283" s="231">
        <f>IF(N283="základní",J283,0)</f>
        <v>0</v>
      </c>
      <c r="BF283" s="231">
        <f>IF(N283="snížená",J283,0)</f>
        <v>0</v>
      </c>
      <c r="BG283" s="231">
        <f>IF(N283="zákl. přenesená",J283,0)</f>
        <v>0</v>
      </c>
      <c r="BH283" s="231">
        <f>IF(N283="sníž. přenesená",J283,0)</f>
        <v>0</v>
      </c>
      <c r="BI283" s="231">
        <f>IF(N283="nulová",J283,0)</f>
        <v>0</v>
      </c>
      <c r="BJ283" s="24" t="s">
        <v>76</v>
      </c>
      <c r="BK283" s="231">
        <f>ROUND(I283*H283,2)</f>
        <v>0</v>
      </c>
      <c r="BL283" s="24" t="s">
        <v>138</v>
      </c>
      <c r="BM283" s="24" t="s">
        <v>945</v>
      </c>
    </row>
    <row r="284" s="12" customFormat="1">
      <c r="B284" s="244"/>
      <c r="C284" s="245"/>
      <c r="D284" s="234" t="s">
        <v>140</v>
      </c>
      <c r="E284" s="246" t="s">
        <v>21</v>
      </c>
      <c r="F284" s="247" t="s">
        <v>946</v>
      </c>
      <c r="G284" s="245"/>
      <c r="H284" s="246" t="s">
        <v>21</v>
      </c>
      <c r="I284" s="248"/>
      <c r="J284" s="245"/>
      <c r="K284" s="245"/>
      <c r="L284" s="249"/>
      <c r="M284" s="250"/>
      <c r="N284" s="251"/>
      <c r="O284" s="251"/>
      <c r="P284" s="251"/>
      <c r="Q284" s="251"/>
      <c r="R284" s="251"/>
      <c r="S284" s="251"/>
      <c r="T284" s="252"/>
      <c r="AT284" s="253" t="s">
        <v>140</v>
      </c>
      <c r="AU284" s="253" t="s">
        <v>69</v>
      </c>
      <c r="AV284" s="12" t="s">
        <v>76</v>
      </c>
      <c r="AW284" s="12" t="s">
        <v>33</v>
      </c>
      <c r="AX284" s="12" t="s">
        <v>69</v>
      </c>
      <c r="AY284" s="253" t="s">
        <v>137</v>
      </c>
    </row>
    <row r="285" s="11" customFormat="1">
      <c r="B285" s="232"/>
      <c r="C285" s="233"/>
      <c r="D285" s="234" t="s">
        <v>140</v>
      </c>
      <c r="E285" s="235" t="s">
        <v>21</v>
      </c>
      <c r="F285" s="236" t="s">
        <v>864</v>
      </c>
      <c r="G285" s="233"/>
      <c r="H285" s="237">
        <v>2</v>
      </c>
      <c r="I285" s="238"/>
      <c r="J285" s="233"/>
      <c r="K285" s="233"/>
      <c r="L285" s="239"/>
      <c r="M285" s="240"/>
      <c r="N285" s="241"/>
      <c r="O285" s="241"/>
      <c r="P285" s="241"/>
      <c r="Q285" s="241"/>
      <c r="R285" s="241"/>
      <c r="S285" s="241"/>
      <c r="T285" s="242"/>
      <c r="AT285" s="243" t="s">
        <v>140</v>
      </c>
      <c r="AU285" s="243" t="s">
        <v>69</v>
      </c>
      <c r="AV285" s="11" t="s">
        <v>78</v>
      </c>
      <c r="AW285" s="11" t="s">
        <v>33</v>
      </c>
      <c r="AX285" s="11" t="s">
        <v>69</v>
      </c>
      <c r="AY285" s="243" t="s">
        <v>137</v>
      </c>
    </row>
    <row r="286" s="12" customFormat="1">
      <c r="B286" s="244"/>
      <c r="C286" s="245"/>
      <c r="D286" s="234" t="s">
        <v>140</v>
      </c>
      <c r="E286" s="246" t="s">
        <v>21</v>
      </c>
      <c r="F286" s="247" t="s">
        <v>947</v>
      </c>
      <c r="G286" s="245"/>
      <c r="H286" s="246" t="s">
        <v>21</v>
      </c>
      <c r="I286" s="248"/>
      <c r="J286" s="245"/>
      <c r="K286" s="245"/>
      <c r="L286" s="249"/>
      <c r="M286" s="250"/>
      <c r="N286" s="251"/>
      <c r="O286" s="251"/>
      <c r="P286" s="251"/>
      <c r="Q286" s="251"/>
      <c r="R286" s="251"/>
      <c r="S286" s="251"/>
      <c r="T286" s="252"/>
      <c r="AT286" s="253" t="s">
        <v>140</v>
      </c>
      <c r="AU286" s="253" t="s">
        <v>69</v>
      </c>
      <c r="AV286" s="12" t="s">
        <v>76</v>
      </c>
      <c r="AW286" s="12" t="s">
        <v>33</v>
      </c>
      <c r="AX286" s="12" t="s">
        <v>69</v>
      </c>
      <c r="AY286" s="253" t="s">
        <v>137</v>
      </c>
    </row>
    <row r="287" s="11" customFormat="1">
      <c r="B287" s="232"/>
      <c r="C287" s="233"/>
      <c r="D287" s="234" t="s">
        <v>140</v>
      </c>
      <c r="E287" s="235" t="s">
        <v>21</v>
      </c>
      <c r="F287" s="236" t="s">
        <v>935</v>
      </c>
      <c r="G287" s="233"/>
      <c r="H287" s="237">
        <v>3</v>
      </c>
      <c r="I287" s="238"/>
      <c r="J287" s="233"/>
      <c r="K287" s="233"/>
      <c r="L287" s="239"/>
      <c r="M287" s="240"/>
      <c r="N287" s="241"/>
      <c r="O287" s="241"/>
      <c r="P287" s="241"/>
      <c r="Q287" s="241"/>
      <c r="R287" s="241"/>
      <c r="S287" s="241"/>
      <c r="T287" s="242"/>
      <c r="AT287" s="243" t="s">
        <v>140</v>
      </c>
      <c r="AU287" s="243" t="s">
        <v>69</v>
      </c>
      <c r="AV287" s="11" t="s">
        <v>78</v>
      </c>
      <c r="AW287" s="11" t="s">
        <v>33</v>
      </c>
      <c r="AX287" s="11" t="s">
        <v>69</v>
      </c>
      <c r="AY287" s="243" t="s">
        <v>137</v>
      </c>
    </row>
    <row r="288" s="13" customFormat="1">
      <c r="B288" s="254"/>
      <c r="C288" s="255"/>
      <c r="D288" s="234" t="s">
        <v>140</v>
      </c>
      <c r="E288" s="256" t="s">
        <v>21</v>
      </c>
      <c r="F288" s="257" t="s">
        <v>151</v>
      </c>
      <c r="G288" s="255"/>
      <c r="H288" s="258">
        <v>5</v>
      </c>
      <c r="I288" s="259"/>
      <c r="J288" s="255"/>
      <c r="K288" s="255"/>
      <c r="L288" s="260"/>
      <c r="M288" s="261"/>
      <c r="N288" s="262"/>
      <c r="O288" s="262"/>
      <c r="P288" s="262"/>
      <c r="Q288" s="262"/>
      <c r="R288" s="262"/>
      <c r="S288" s="262"/>
      <c r="T288" s="263"/>
      <c r="AT288" s="264" t="s">
        <v>140</v>
      </c>
      <c r="AU288" s="264" t="s">
        <v>69</v>
      </c>
      <c r="AV288" s="13" t="s">
        <v>138</v>
      </c>
      <c r="AW288" s="13" t="s">
        <v>33</v>
      </c>
      <c r="AX288" s="13" t="s">
        <v>76</v>
      </c>
      <c r="AY288" s="264" t="s">
        <v>137</v>
      </c>
    </row>
    <row r="289" s="1" customFormat="1" ht="25.5" customHeight="1">
      <c r="B289" s="46"/>
      <c r="C289" s="219" t="s">
        <v>315</v>
      </c>
      <c r="D289" s="219" t="s">
        <v>131</v>
      </c>
      <c r="E289" s="220" t="s">
        <v>948</v>
      </c>
      <c r="F289" s="221" t="s">
        <v>949</v>
      </c>
      <c r="G289" s="222" t="s">
        <v>134</v>
      </c>
      <c r="H289" s="223">
        <v>3</v>
      </c>
      <c r="I289" s="224"/>
      <c r="J289" s="225">
        <f>ROUND(I289*H289,2)</f>
        <v>0</v>
      </c>
      <c r="K289" s="221" t="s">
        <v>135</v>
      </c>
      <c r="L289" s="226"/>
      <c r="M289" s="227" t="s">
        <v>21</v>
      </c>
      <c r="N289" s="228" t="s">
        <v>40</v>
      </c>
      <c r="O289" s="47"/>
      <c r="P289" s="229">
        <f>O289*H289</f>
        <v>0</v>
      </c>
      <c r="Q289" s="229">
        <v>0.17535000000000001</v>
      </c>
      <c r="R289" s="229">
        <f>Q289*H289</f>
        <v>0.52605000000000002</v>
      </c>
      <c r="S289" s="229">
        <v>0</v>
      </c>
      <c r="T289" s="230">
        <f>S289*H289</f>
        <v>0</v>
      </c>
      <c r="AR289" s="24" t="s">
        <v>136</v>
      </c>
      <c r="AT289" s="24" t="s">
        <v>131</v>
      </c>
      <c r="AU289" s="24" t="s">
        <v>69</v>
      </c>
      <c r="AY289" s="24" t="s">
        <v>137</v>
      </c>
      <c r="BE289" s="231">
        <f>IF(N289="základní",J289,0)</f>
        <v>0</v>
      </c>
      <c r="BF289" s="231">
        <f>IF(N289="snížená",J289,0)</f>
        <v>0</v>
      </c>
      <c r="BG289" s="231">
        <f>IF(N289="zákl. přenesená",J289,0)</f>
        <v>0</v>
      </c>
      <c r="BH289" s="231">
        <f>IF(N289="sníž. přenesená",J289,0)</f>
        <v>0</v>
      </c>
      <c r="BI289" s="231">
        <f>IF(N289="nulová",J289,0)</f>
        <v>0</v>
      </c>
      <c r="BJ289" s="24" t="s">
        <v>76</v>
      </c>
      <c r="BK289" s="231">
        <f>ROUND(I289*H289,2)</f>
        <v>0</v>
      </c>
      <c r="BL289" s="24" t="s">
        <v>138</v>
      </c>
      <c r="BM289" s="24" t="s">
        <v>950</v>
      </c>
    </row>
    <row r="290" s="12" customFormat="1">
      <c r="B290" s="244"/>
      <c r="C290" s="245"/>
      <c r="D290" s="234" t="s">
        <v>140</v>
      </c>
      <c r="E290" s="246" t="s">
        <v>21</v>
      </c>
      <c r="F290" s="247" t="s">
        <v>951</v>
      </c>
      <c r="G290" s="245"/>
      <c r="H290" s="246" t="s">
        <v>21</v>
      </c>
      <c r="I290" s="248"/>
      <c r="J290" s="245"/>
      <c r="K290" s="245"/>
      <c r="L290" s="249"/>
      <c r="M290" s="250"/>
      <c r="N290" s="251"/>
      <c r="O290" s="251"/>
      <c r="P290" s="251"/>
      <c r="Q290" s="251"/>
      <c r="R290" s="251"/>
      <c r="S290" s="251"/>
      <c r="T290" s="252"/>
      <c r="AT290" s="253" t="s">
        <v>140</v>
      </c>
      <c r="AU290" s="253" t="s">
        <v>69</v>
      </c>
      <c r="AV290" s="12" t="s">
        <v>76</v>
      </c>
      <c r="AW290" s="12" t="s">
        <v>33</v>
      </c>
      <c r="AX290" s="12" t="s">
        <v>69</v>
      </c>
      <c r="AY290" s="253" t="s">
        <v>137</v>
      </c>
    </row>
    <row r="291" s="11" customFormat="1">
      <c r="B291" s="232"/>
      <c r="C291" s="233"/>
      <c r="D291" s="234" t="s">
        <v>140</v>
      </c>
      <c r="E291" s="235" t="s">
        <v>21</v>
      </c>
      <c r="F291" s="236" t="s">
        <v>935</v>
      </c>
      <c r="G291" s="233"/>
      <c r="H291" s="237">
        <v>3</v>
      </c>
      <c r="I291" s="238"/>
      <c r="J291" s="233"/>
      <c r="K291" s="233"/>
      <c r="L291" s="239"/>
      <c r="M291" s="240"/>
      <c r="N291" s="241"/>
      <c r="O291" s="241"/>
      <c r="P291" s="241"/>
      <c r="Q291" s="241"/>
      <c r="R291" s="241"/>
      <c r="S291" s="241"/>
      <c r="T291" s="242"/>
      <c r="AT291" s="243" t="s">
        <v>140</v>
      </c>
      <c r="AU291" s="243" t="s">
        <v>69</v>
      </c>
      <c r="AV291" s="11" t="s">
        <v>78</v>
      </c>
      <c r="AW291" s="11" t="s">
        <v>33</v>
      </c>
      <c r="AX291" s="11" t="s">
        <v>69</v>
      </c>
      <c r="AY291" s="243" t="s">
        <v>137</v>
      </c>
    </row>
    <row r="292" s="13" customFormat="1">
      <c r="B292" s="254"/>
      <c r="C292" s="255"/>
      <c r="D292" s="234" t="s">
        <v>140</v>
      </c>
      <c r="E292" s="256" t="s">
        <v>21</v>
      </c>
      <c r="F292" s="257" t="s">
        <v>151</v>
      </c>
      <c r="G292" s="255"/>
      <c r="H292" s="258">
        <v>3</v>
      </c>
      <c r="I292" s="259"/>
      <c r="J292" s="255"/>
      <c r="K292" s="255"/>
      <c r="L292" s="260"/>
      <c r="M292" s="261"/>
      <c r="N292" s="262"/>
      <c r="O292" s="262"/>
      <c r="P292" s="262"/>
      <c r="Q292" s="262"/>
      <c r="R292" s="262"/>
      <c r="S292" s="262"/>
      <c r="T292" s="263"/>
      <c r="AT292" s="264" t="s">
        <v>140</v>
      </c>
      <c r="AU292" s="264" t="s">
        <v>69</v>
      </c>
      <c r="AV292" s="13" t="s">
        <v>138</v>
      </c>
      <c r="AW292" s="13" t="s">
        <v>33</v>
      </c>
      <c r="AX292" s="13" t="s">
        <v>76</v>
      </c>
      <c r="AY292" s="264" t="s">
        <v>137</v>
      </c>
    </row>
    <row r="293" s="1" customFormat="1" ht="25.5" customHeight="1">
      <c r="B293" s="46"/>
      <c r="C293" s="219" t="s">
        <v>191</v>
      </c>
      <c r="D293" s="219" t="s">
        <v>131</v>
      </c>
      <c r="E293" s="220" t="s">
        <v>952</v>
      </c>
      <c r="F293" s="221" t="s">
        <v>953</v>
      </c>
      <c r="G293" s="222" t="s">
        <v>134</v>
      </c>
      <c r="H293" s="223">
        <v>6276</v>
      </c>
      <c r="I293" s="224"/>
      <c r="J293" s="225">
        <f>ROUND(I293*H293,2)</f>
        <v>0</v>
      </c>
      <c r="K293" s="221" t="s">
        <v>135</v>
      </c>
      <c r="L293" s="226"/>
      <c r="M293" s="227" t="s">
        <v>21</v>
      </c>
      <c r="N293" s="228" t="s">
        <v>40</v>
      </c>
      <c r="O293" s="47"/>
      <c r="P293" s="229">
        <f>O293*H293</f>
        <v>0</v>
      </c>
      <c r="Q293" s="229">
        <v>0.00123</v>
      </c>
      <c r="R293" s="229">
        <f>Q293*H293</f>
        <v>7.7194799999999999</v>
      </c>
      <c r="S293" s="229">
        <v>0</v>
      </c>
      <c r="T293" s="230">
        <f>S293*H293</f>
        <v>0</v>
      </c>
      <c r="AR293" s="24" t="s">
        <v>136</v>
      </c>
      <c r="AT293" s="24" t="s">
        <v>131</v>
      </c>
      <c r="AU293" s="24" t="s">
        <v>69</v>
      </c>
      <c r="AY293" s="24" t="s">
        <v>137</v>
      </c>
      <c r="BE293" s="231">
        <f>IF(N293="základní",J293,0)</f>
        <v>0</v>
      </c>
      <c r="BF293" s="231">
        <f>IF(N293="snížená",J293,0)</f>
        <v>0</v>
      </c>
      <c r="BG293" s="231">
        <f>IF(N293="zákl. přenesená",J293,0)</f>
        <v>0</v>
      </c>
      <c r="BH293" s="231">
        <f>IF(N293="sníž. přenesená",J293,0)</f>
        <v>0</v>
      </c>
      <c r="BI293" s="231">
        <f>IF(N293="nulová",J293,0)</f>
        <v>0</v>
      </c>
      <c r="BJ293" s="24" t="s">
        <v>76</v>
      </c>
      <c r="BK293" s="231">
        <f>ROUND(I293*H293,2)</f>
        <v>0</v>
      </c>
      <c r="BL293" s="24" t="s">
        <v>138</v>
      </c>
      <c r="BM293" s="24" t="s">
        <v>954</v>
      </c>
    </row>
    <row r="294" s="12" customFormat="1">
      <c r="B294" s="244"/>
      <c r="C294" s="245"/>
      <c r="D294" s="234" t="s">
        <v>140</v>
      </c>
      <c r="E294" s="246" t="s">
        <v>21</v>
      </c>
      <c r="F294" s="247" t="s">
        <v>878</v>
      </c>
      <c r="G294" s="245"/>
      <c r="H294" s="246" t="s">
        <v>21</v>
      </c>
      <c r="I294" s="248"/>
      <c r="J294" s="245"/>
      <c r="K294" s="245"/>
      <c r="L294" s="249"/>
      <c r="M294" s="250"/>
      <c r="N294" s="251"/>
      <c r="O294" s="251"/>
      <c r="P294" s="251"/>
      <c r="Q294" s="251"/>
      <c r="R294" s="251"/>
      <c r="S294" s="251"/>
      <c r="T294" s="252"/>
      <c r="AT294" s="253" t="s">
        <v>140</v>
      </c>
      <c r="AU294" s="253" t="s">
        <v>69</v>
      </c>
      <c r="AV294" s="12" t="s">
        <v>76</v>
      </c>
      <c r="AW294" s="12" t="s">
        <v>33</v>
      </c>
      <c r="AX294" s="12" t="s">
        <v>69</v>
      </c>
      <c r="AY294" s="253" t="s">
        <v>137</v>
      </c>
    </row>
    <row r="295" s="11" customFormat="1">
      <c r="B295" s="232"/>
      <c r="C295" s="233"/>
      <c r="D295" s="234" t="s">
        <v>140</v>
      </c>
      <c r="E295" s="235" t="s">
        <v>21</v>
      </c>
      <c r="F295" s="236" t="s">
        <v>955</v>
      </c>
      <c r="G295" s="233"/>
      <c r="H295" s="237">
        <v>2134.4000000000001</v>
      </c>
      <c r="I295" s="238"/>
      <c r="J295" s="233"/>
      <c r="K295" s="233"/>
      <c r="L295" s="239"/>
      <c r="M295" s="240"/>
      <c r="N295" s="241"/>
      <c r="O295" s="241"/>
      <c r="P295" s="241"/>
      <c r="Q295" s="241"/>
      <c r="R295" s="241"/>
      <c r="S295" s="241"/>
      <c r="T295" s="242"/>
      <c r="AT295" s="243" t="s">
        <v>140</v>
      </c>
      <c r="AU295" s="243" t="s">
        <v>69</v>
      </c>
      <c r="AV295" s="11" t="s">
        <v>78</v>
      </c>
      <c r="AW295" s="11" t="s">
        <v>33</v>
      </c>
      <c r="AX295" s="11" t="s">
        <v>69</v>
      </c>
      <c r="AY295" s="243" t="s">
        <v>137</v>
      </c>
    </row>
    <row r="296" s="11" customFormat="1">
      <c r="B296" s="232"/>
      <c r="C296" s="233"/>
      <c r="D296" s="234" t="s">
        <v>140</v>
      </c>
      <c r="E296" s="235" t="s">
        <v>21</v>
      </c>
      <c r="F296" s="236" t="s">
        <v>956</v>
      </c>
      <c r="G296" s="233"/>
      <c r="H296" s="237">
        <v>1.6000000000000001</v>
      </c>
      <c r="I296" s="238"/>
      <c r="J296" s="233"/>
      <c r="K296" s="233"/>
      <c r="L296" s="239"/>
      <c r="M296" s="240"/>
      <c r="N296" s="241"/>
      <c r="O296" s="241"/>
      <c r="P296" s="241"/>
      <c r="Q296" s="241"/>
      <c r="R296" s="241"/>
      <c r="S296" s="241"/>
      <c r="T296" s="242"/>
      <c r="AT296" s="243" t="s">
        <v>140</v>
      </c>
      <c r="AU296" s="243" t="s">
        <v>69</v>
      </c>
      <c r="AV296" s="11" t="s">
        <v>78</v>
      </c>
      <c r="AW296" s="11" t="s">
        <v>33</v>
      </c>
      <c r="AX296" s="11" t="s">
        <v>69</v>
      </c>
      <c r="AY296" s="243" t="s">
        <v>137</v>
      </c>
    </row>
    <row r="297" s="12" customFormat="1">
      <c r="B297" s="244"/>
      <c r="C297" s="245"/>
      <c r="D297" s="234" t="s">
        <v>140</v>
      </c>
      <c r="E297" s="246" t="s">
        <v>21</v>
      </c>
      <c r="F297" s="247" t="s">
        <v>880</v>
      </c>
      <c r="G297" s="245"/>
      <c r="H297" s="246" t="s">
        <v>21</v>
      </c>
      <c r="I297" s="248"/>
      <c r="J297" s="245"/>
      <c r="K297" s="245"/>
      <c r="L297" s="249"/>
      <c r="M297" s="250"/>
      <c r="N297" s="251"/>
      <c r="O297" s="251"/>
      <c r="P297" s="251"/>
      <c r="Q297" s="251"/>
      <c r="R297" s="251"/>
      <c r="S297" s="251"/>
      <c r="T297" s="252"/>
      <c r="AT297" s="253" t="s">
        <v>140</v>
      </c>
      <c r="AU297" s="253" t="s">
        <v>69</v>
      </c>
      <c r="AV297" s="12" t="s">
        <v>76</v>
      </c>
      <c r="AW297" s="12" t="s">
        <v>33</v>
      </c>
      <c r="AX297" s="12" t="s">
        <v>69</v>
      </c>
      <c r="AY297" s="253" t="s">
        <v>137</v>
      </c>
    </row>
    <row r="298" s="11" customFormat="1">
      <c r="B298" s="232"/>
      <c r="C298" s="233"/>
      <c r="D298" s="234" t="s">
        <v>140</v>
      </c>
      <c r="E298" s="235" t="s">
        <v>21</v>
      </c>
      <c r="F298" s="236" t="s">
        <v>957</v>
      </c>
      <c r="G298" s="233"/>
      <c r="H298" s="237">
        <v>1081.9200000000001</v>
      </c>
      <c r="I298" s="238"/>
      <c r="J298" s="233"/>
      <c r="K298" s="233"/>
      <c r="L298" s="239"/>
      <c r="M298" s="240"/>
      <c r="N298" s="241"/>
      <c r="O298" s="241"/>
      <c r="P298" s="241"/>
      <c r="Q298" s="241"/>
      <c r="R298" s="241"/>
      <c r="S298" s="241"/>
      <c r="T298" s="242"/>
      <c r="AT298" s="243" t="s">
        <v>140</v>
      </c>
      <c r="AU298" s="243" t="s">
        <v>69</v>
      </c>
      <c r="AV298" s="11" t="s">
        <v>78</v>
      </c>
      <c r="AW298" s="11" t="s">
        <v>33</v>
      </c>
      <c r="AX298" s="11" t="s">
        <v>69</v>
      </c>
      <c r="AY298" s="243" t="s">
        <v>137</v>
      </c>
    </row>
    <row r="299" s="11" customFormat="1">
      <c r="B299" s="232"/>
      <c r="C299" s="233"/>
      <c r="D299" s="234" t="s">
        <v>140</v>
      </c>
      <c r="E299" s="235" t="s">
        <v>21</v>
      </c>
      <c r="F299" s="236" t="s">
        <v>958</v>
      </c>
      <c r="G299" s="233"/>
      <c r="H299" s="237">
        <v>2.0800000000000001</v>
      </c>
      <c r="I299" s="238"/>
      <c r="J299" s="233"/>
      <c r="K299" s="233"/>
      <c r="L299" s="239"/>
      <c r="M299" s="240"/>
      <c r="N299" s="241"/>
      <c r="O299" s="241"/>
      <c r="P299" s="241"/>
      <c r="Q299" s="241"/>
      <c r="R299" s="241"/>
      <c r="S299" s="241"/>
      <c r="T299" s="242"/>
      <c r="AT299" s="243" t="s">
        <v>140</v>
      </c>
      <c r="AU299" s="243" t="s">
        <v>69</v>
      </c>
      <c r="AV299" s="11" t="s">
        <v>78</v>
      </c>
      <c r="AW299" s="11" t="s">
        <v>33</v>
      </c>
      <c r="AX299" s="11" t="s">
        <v>69</v>
      </c>
      <c r="AY299" s="243" t="s">
        <v>137</v>
      </c>
    </row>
    <row r="300" s="12" customFormat="1">
      <c r="B300" s="244"/>
      <c r="C300" s="245"/>
      <c r="D300" s="234" t="s">
        <v>140</v>
      </c>
      <c r="E300" s="246" t="s">
        <v>21</v>
      </c>
      <c r="F300" s="247" t="s">
        <v>198</v>
      </c>
      <c r="G300" s="245"/>
      <c r="H300" s="246" t="s">
        <v>21</v>
      </c>
      <c r="I300" s="248"/>
      <c r="J300" s="245"/>
      <c r="K300" s="245"/>
      <c r="L300" s="249"/>
      <c r="M300" s="250"/>
      <c r="N300" s="251"/>
      <c r="O300" s="251"/>
      <c r="P300" s="251"/>
      <c r="Q300" s="251"/>
      <c r="R300" s="251"/>
      <c r="S300" s="251"/>
      <c r="T300" s="252"/>
      <c r="AT300" s="253" t="s">
        <v>140</v>
      </c>
      <c r="AU300" s="253" t="s">
        <v>69</v>
      </c>
      <c r="AV300" s="12" t="s">
        <v>76</v>
      </c>
      <c r="AW300" s="12" t="s">
        <v>33</v>
      </c>
      <c r="AX300" s="12" t="s">
        <v>69</v>
      </c>
      <c r="AY300" s="253" t="s">
        <v>137</v>
      </c>
    </row>
    <row r="301" s="11" customFormat="1">
      <c r="B301" s="232"/>
      <c r="C301" s="233"/>
      <c r="D301" s="234" t="s">
        <v>140</v>
      </c>
      <c r="E301" s="235" t="s">
        <v>21</v>
      </c>
      <c r="F301" s="236" t="s">
        <v>959</v>
      </c>
      <c r="G301" s="233"/>
      <c r="H301" s="237">
        <v>-160</v>
      </c>
      <c r="I301" s="238"/>
      <c r="J301" s="233"/>
      <c r="K301" s="233"/>
      <c r="L301" s="239"/>
      <c r="M301" s="240"/>
      <c r="N301" s="241"/>
      <c r="O301" s="241"/>
      <c r="P301" s="241"/>
      <c r="Q301" s="241"/>
      <c r="R301" s="241"/>
      <c r="S301" s="241"/>
      <c r="T301" s="242"/>
      <c r="AT301" s="243" t="s">
        <v>140</v>
      </c>
      <c r="AU301" s="243" t="s">
        <v>69</v>
      </c>
      <c r="AV301" s="11" t="s">
        <v>78</v>
      </c>
      <c r="AW301" s="11" t="s">
        <v>33</v>
      </c>
      <c r="AX301" s="11" t="s">
        <v>69</v>
      </c>
      <c r="AY301" s="243" t="s">
        <v>137</v>
      </c>
    </row>
    <row r="302" s="12" customFormat="1">
      <c r="B302" s="244"/>
      <c r="C302" s="245"/>
      <c r="D302" s="234" t="s">
        <v>140</v>
      </c>
      <c r="E302" s="246" t="s">
        <v>21</v>
      </c>
      <c r="F302" s="247" t="s">
        <v>882</v>
      </c>
      <c r="G302" s="245"/>
      <c r="H302" s="246" t="s">
        <v>21</v>
      </c>
      <c r="I302" s="248"/>
      <c r="J302" s="245"/>
      <c r="K302" s="245"/>
      <c r="L302" s="249"/>
      <c r="M302" s="250"/>
      <c r="N302" s="251"/>
      <c r="O302" s="251"/>
      <c r="P302" s="251"/>
      <c r="Q302" s="251"/>
      <c r="R302" s="251"/>
      <c r="S302" s="251"/>
      <c r="T302" s="252"/>
      <c r="AT302" s="253" t="s">
        <v>140</v>
      </c>
      <c r="AU302" s="253" t="s">
        <v>69</v>
      </c>
      <c r="AV302" s="12" t="s">
        <v>76</v>
      </c>
      <c r="AW302" s="12" t="s">
        <v>33</v>
      </c>
      <c r="AX302" s="12" t="s">
        <v>69</v>
      </c>
      <c r="AY302" s="253" t="s">
        <v>137</v>
      </c>
    </row>
    <row r="303" s="11" customFormat="1">
      <c r="B303" s="232"/>
      <c r="C303" s="233"/>
      <c r="D303" s="234" t="s">
        <v>140</v>
      </c>
      <c r="E303" s="235" t="s">
        <v>21</v>
      </c>
      <c r="F303" s="236" t="s">
        <v>960</v>
      </c>
      <c r="G303" s="233"/>
      <c r="H303" s="237">
        <v>934.72000000000003</v>
      </c>
      <c r="I303" s="238"/>
      <c r="J303" s="233"/>
      <c r="K303" s="233"/>
      <c r="L303" s="239"/>
      <c r="M303" s="240"/>
      <c r="N303" s="241"/>
      <c r="O303" s="241"/>
      <c r="P303" s="241"/>
      <c r="Q303" s="241"/>
      <c r="R303" s="241"/>
      <c r="S303" s="241"/>
      <c r="T303" s="242"/>
      <c r="AT303" s="243" t="s">
        <v>140</v>
      </c>
      <c r="AU303" s="243" t="s">
        <v>69</v>
      </c>
      <c r="AV303" s="11" t="s">
        <v>78</v>
      </c>
      <c r="AW303" s="11" t="s">
        <v>33</v>
      </c>
      <c r="AX303" s="11" t="s">
        <v>69</v>
      </c>
      <c r="AY303" s="243" t="s">
        <v>137</v>
      </c>
    </row>
    <row r="304" s="11" customFormat="1">
      <c r="B304" s="232"/>
      <c r="C304" s="233"/>
      <c r="D304" s="234" t="s">
        <v>140</v>
      </c>
      <c r="E304" s="235" t="s">
        <v>21</v>
      </c>
      <c r="F304" s="236" t="s">
        <v>961</v>
      </c>
      <c r="G304" s="233"/>
      <c r="H304" s="237">
        <v>1.28</v>
      </c>
      <c r="I304" s="238"/>
      <c r="J304" s="233"/>
      <c r="K304" s="233"/>
      <c r="L304" s="239"/>
      <c r="M304" s="240"/>
      <c r="N304" s="241"/>
      <c r="O304" s="241"/>
      <c r="P304" s="241"/>
      <c r="Q304" s="241"/>
      <c r="R304" s="241"/>
      <c r="S304" s="241"/>
      <c r="T304" s="242"/>
      <c r="AT304" s="243" t="s">
        <v>140</v>
      </c>
      <c r="AU304" s="243" t="s">
        <v>69</v>
      </c>
      <c r="AV304" s="11" t="s">
        <v>78</v>
      </c>
      <c r="AW304" s="11" t="s">
        <v>33</v>
      </c>
      <c r="AX304" s="11" t="s">
        <v>69</v>
      </c>
      <c r="AY304" s="243" t="s">
        <v>137</v>
      </c>
    </row>
    <row r="305" s="12" customFormat="1">
      <c r="B305" s="244"/>
      <c r="C305" s="245"/>
      <c r="D305" s="234" t="s">
        <v>140</v>
      </c>
      <c r="E305" s="246" t="s">
        <v>21</v>
      </c>
      <c r="F305" s="247" t="s">
        <v>884</v>
      </c>
      <c r="G305" s="245"/>
      <c r="H305" s="246" t="s">
        <v>21</v>
      </c>
      <c r="I305" s="248"/>
      <c r="J305" s="245"/>
      <c r="K305" s="245"/>
      <c r="L305" s="249"/>
      <c r="M305" s="250"/>
      <c r="N305" s="251"/>
      <c r="O305" s="251"/>
      <c r="P305" s="251"/>
      <c r="Q305" s="251"/>
      <c r="R305" s="251"/>
      <c r="S305" s="251"/>
      <c r="T305" s="252"/>
      <c r="AT305" s="253" t="s">
        <v>140</v>
      </c>
      <c r="AU305" s="253" t="s">
        <v>69</v>
      </c>
      <c r="AV305" s="12" t="s">
        <v>76</v>
      </c>
      <c r="AW305" s="12" t="s">
        <v>33</v>
      </c>
      <c r="AX305" s="12" t="s">
        <v>69</v>
      </c>
      <c r="AY305" s="253" t="s">
        <v>137</v>
      </c>
    </row>
    <row r="306" s="11" customFormat="1">
      <c r="B306" s="232"/>
      <c r="C306" s="233"/>
      <c r="D306" s="234" t="s">
        <v>140</v>
      </c>
      <c r="E306" s="235" t="s">
        <v>21</v>
      </c>
      <c r="F306" s="236" t="s">
        <v>962</v>
      </c>
      <c r="G306" s="233"/>
      <c r="H306" s="237">
        <v>934.72000000000003</v>
      </c>
      <c r="I306" s="238"/>
      <c r="J306" s="233"/>
      <c r="K306" s="233"/>
      <c r="L306" s="239"/>
      <c r="M306" s="240"/>
      <c r="N306" s="241"/>
      <c r="O306" s="241"/>
      <c r="P306" s="241"/>
      <c r="Q306" s="241"/>
      <c r="R306" s="241"/>
      <c r="S306" s="241"/>
      <c r="T306" s="242"/>
      <c r="AT306" s="243" t="s">
        <v>140</v>
      </c>
      <c r="AU306" s="243" t="s">
        <v>69</v>
      </c>
      <c r="AV306" s="11" t="s">
        <v>78</v>
      </c>
      <c r="AW306" s="11" t="s">
        <v>33</v>
      </c>
      <c r="AX306" s="11" t="s">
        <v>69</v>
      </c>
      <c r="AY306" s="243" t="s">
        <v>137</v>
      </c>
    </row>
    <row r="307" s="11" customFormat="1">
      <c r="B307" s="232"/>
      <c r="C307" s="233"/>
      <c r="D307" s="234" t="s">
        <v>140</v>
      </c>
      <c r="E307" s="235" t="s">
        <v>21</v>
      </c>
      <c r="F307" s="236" t="s">
        <v>961</v>
      </c>
      <c r="G307" s="233"/>
      <c r="H307" s="237">
        <v>1.28</v>
      </c>
      <c r="I307" s="238"/>
      <c r="J307" s="233"/>
      <c r="K307" s="233"/>
      <c r="L307" s="239"/>
      <c r="M307" s="240"/>
      <c r="N307" s="241"/>
      <c r="O307" s="241"/>
      <c r="P307" s="241"/>
      <c r="Q307" s="241"/>
      <c r="R307" s="241"/>
      <c r="S307" s="241"/>
      <c r="T307" s="242"/>
      <c r="AT307" s="243" t="s">
        <v>140</v>
      </c>
      <c r="AU307" s="243" t="s">
        <v>69</v>
      </c>
      <c r="AV307" s="11" t="s">
        <v>78</v>
      </c>
      <c r="AW307" s="11" t="s">
        <v>33</v>
      </c>
      <c r="AX307" s="11" t="s">
        <v>69</v>
      </c>
      <c r="AY307" s="243" t="s">
        <v>137</v>
      </c>
    </row>
    <row r="308" s="12" customFormat="1">
      <c r="B308" s="244"/>
      <c r="C308" s="245"/>
      <c r="D308" s="234" t="s">
        <v>140</v>
      </c>
      <c r="E308" s="246" t="s">
        <v>21</v>
      </c>
      <c r="F308" s="247" t="s">
        <v>886</v>
      </c>
      <c r="G308" s="245"/>
      <c r="H308" s="246" t="s">
        <v>21</v>
      </c>
      <c r="I308" s="248"/>
      <c r="J308" s="245"/>
      <c r="K308" s="245"/>
      <c r="L308" s="249"/>
      <c r="M308" s="250"/>
      <c r="N308" s="251"/>
      <c r="O308" s="251"/>
      <c r="P308" s="251"/>
      <c r="Q308" s="251"/>
      <c r="R308" s="251"/>
      <c r="S308" s="251"/>
      <c r="T308" s="252"/>
      <c r="AT308" s="253" t="s">
        <v>140</v>
      </c>
      <c r="AU308" s="253" t="s">
        <v>69</v>
      </c>
      <c r="AV308" s="12" t="s">
        <v>76</v>
      </c>
      <c r="AW308" s="12" t="s">
        <v>33</v>
      </c>
      <c r="AX308" s="12" t="s">
        <v>69</v>
      </c>
      <c r="AY308" s="253" t="s">
        <v>137</v>
      </c>
    </row>
    <row r="309" s="11" customFormat="1">
      <c r="B309" s="232"/>
      <c r="C309" s="233"/>
      <c r="D309" s="234" t="s">
        <v>140</v>
      </c>
      <c r="E309" s="235" t="s">
        <v>21</v>
      </c>
      <c r="F309" s="236" t="s">
        <v>963</v>
      </c>
      <c r="G309" s="233"/>
      <c r="H309" s="237">
        <v>161.91999999999999</v>
      </c>
      <c r="I309" s="238"/>
      <c r="J309" s="233"/>
      <c r="K309" s="233"/>
      <c r="L309" s="239"/>
      <c r="M309" s="240"/>
      <c r="N309" s="241"/>
      <c r="O309" s="241"/>
      <c r="P309" s="241"/>
      <c r="Q309" s="241"/>
      <c r="R309" s="241"/>
      <c r="S309" s="241"/>
      <c r="T309" s="242"/>
      <c r="AT309" s="243" t="s">
        <v>140</v>
      </c>
      <c r="AU309" s="243" t="s">
        <v>69</v>
      </c>
      <c r="AV309" s="11" t="s">
        <v>78</v>
      </c>
      <c r="AW309" s="11" t="s">
        <v>33</v>
      </c>
      <c r="AX309" s="11" t="s">
        <v>69</v>
      </c>
      <c r="AY309" s="243" t="s">
        <v>137</v>
      </c>
    </row>
    <row r="310" s="11" customFormat="1">
      <c r="B310" s="232"/>
      <c r="C310" s="233"/>
      <c r="D310" s="234" t="s">
        <v>140</v>
      </c>
      <c r="E310" s="235" t="s">
        <v>21</v>
      </c>
      <c r="F310" s="236" t="s">
        <v>958</v>
      </c>
      <c r="G310" s="233"/>
      <c r="H310" s="237">
        <v>2.0800000000000001</v>
      </c>
      <c r="I310" s="238"/>
      <c r="J310" s="233"/>
      <c r="K310" s="233"/>
      <c r="L310" s="239"/>
      <c r="M310" s="240"/>
      <c r="N310" s="241"/>
      <c r="O310" s="241"/>
      <c r="P310" s="241"/>
      <c r="Q310" s="241"/>
      <c r="R310" s="241"/>
      <c r="S310" s="241"/>
      <c r="T310" s="242"/>
      <c r="AT310" s="243" t="s">
        <v>140</v>
      </c>
      <c r="AU310" s="243" t="s">
        <v>69</v>
      </c>
      <c r="AV310" s="11" t="s">
        <v>78</v>
      </c>
      <c r="AW310" s="11" t="s">
        <v>33</v>
      </c>
      <c r="AX310" s="11" t="s">
        <v>69</v>
      </c>
      <c r="AY310" s="243" t="s">
        <v>137</v>
      </c>
    </row>
    <row r="311" s="12" customFormat="1">
      <c r="B311" s="244"/>
      <c r="C311" s="245"/>
      <c r="D311" s="234" t="s">
        <v>140</v>
      </c>
      <c r="E311" s="246" t="s">
        <v>21</v>
      </c>
      <c r="F311" s="247" t="s">
        <v>887</v>
      </c>
      <c r="G311" s="245"/>
      <c r="H311" s="246" t="s">
        <v>21</v>
      </c>
      <c r="I311" s="248"/>
      <c r="J311" s="245"/>
      <c r="K311" s="245"/>
      <c r="L311" s="249"/>
      <c r="M311" s="250"/>
      <c r="N311" s="251"/>
      <c r="O311" s="251"/>
      <c r="P311" s="251"/>
      <c r="Q311" s="251"/>
      <c r="R311" s="251"/>
      <c r="S311" s="251"/>
      <c r="T311" s="252"/>
      <c r="AT311" s="253" t="s">
        <v>140</v>
      </c>
      <c r="AU311" s="253" t="s">
        <v>69</v>
      </c>
      <c r="AV311" s="12" t="s">
        <v>76</v>
      </c>
      <c r="AW311" s="12" t="s">
        <v>33</v>
      </c>
      <c r="AX311" s="12" t="s">
        <v>69</v>
      </c>
      <c r="AY311" s="253" t="s">
        <v>137</v>
      </c>
    </row>
    <row r="312" s="11" customFormat="1">
      <c r="B312" s="232"/>
      <c r="C312" s="233"/>
      <c r="D312" s="234" t="s">
        <v>140</v>
      </c>
      <c r="E312" s="235" t="s">
        <v>21</v>
      </c>
      <c r="F312" s="236" t="s">
        <v>964</v>
      </c>
      <c r="G312" s="233"/>
      <c r="H312" s="237">
        <v>88.319999999999993</v>
      </c>
      <c r="I312" s="238"/>
      <c r="J312" s="233"/>
      <c r="K312" s="233"/>
      <c r="L312" s="239"/>
      <c r="M312" s="240"/>
      <c r="N312" s="241"/>
      <c r="O312" s="241"/>
      <c r="P312" s="241"/>
      <c r="Q312" s="241"/>
      <c r="R312" s="241"/>
      <c r="S312" s="241"/>
      <c r="T312" s="242"/>
      <c r="AT312" s="243" t="s">
        <v>140</v>
      </c>
      <c r="AU312" s="243" t="s">
        <v>69</v>
      </c>
      <c r="AV312" s="11" t="s">
        <v>78</v>
      </c>
      <c r="AW312" s="11" t="s">
        <v>33</v>
      </c>
      <c r="AX312" s="11" t="s">
        <v>69</v>
      </c>
      <c r="AY312" s="243" t="s">
        <v>137</v>
      </c>
    </row>
    <row r="313" s="11" customFormat="1">
      <c r="B313" s="232"/>
      <c r="C313" s="233"/>
      <c r="D313" s="234" t="s">
        <v>140</v>
      </c>
      <c r="E313" s="235" t="s">
        <v>21</v>
      </c>
      <c r="F313" s="236" t="s">
        <v>220</v>
      </c>
      <c r="G313" s="233"/>
      <c r="H313" s="237">
        <v>3.6800000000000002</v>
      </c>
      <c r="I313" s="238"/>
      <c r="J313" s="233"/>
      <c r="K313" s="233"/>
      <c r="L313" s="239"/>
      <c r="M313" s="240"/>
      <c r="N313" s="241"/>
      <c r="O313" s="241"/>
      <c r="P313" s="241"/>
      <c r="Q313" s="241"/>
      <c r="R313" s="241"/>
      <c r="S313" s="241"/>
      <c r="T313" s="242"/>
      <c r="AT313" s="243" t="s">
        <v>140</v>
      </c>
      <c r="AU313" s="243" t="s">
        <v>69</v>
      </c>
      <c r="AV313" s="11" t="s">
        <v>78</v>
      </c>
      <c r="AW313" s="11" t="s">
        <v>33</v>
      </c>
      <c r="AX313" s="11" t="s">
        <v>69</v>
      </c>
      <c r="AY313" s="243" t="s">
        <v>137</v>
      </c>
    </row>
    <row r="314" s="12" customFormat="1">
      <c r="B314" s="244"/>
      <c r="C314" s="245"/>
      <c r="D314" s="234" t="s">
        <v>140</v>
      </c>
      <c r="E314" s="246" t="s">
        <v>21</v>
      </c>
      <c r="F314" s="247" t="s">
        <v>888</v>
      </c>
      <c r="G314" s="245"/>
      <c r="H314" s="246" t="s">
        <v>21</v>
      </c>
      <c r="I314" s="248"/>
      <c r="J314" s="245"/>
      <c r="K314" s="245"/>
      <c r="L314" s="249"/>
      <c r="M314" s="250"/>
      <c r="N314" s="251"/>
      <c r="O314" s="251"/>
      <c r="P314" s="251"/>
      <c r="Q314" s="251"/>
      <c r="R314" s="251"/>
      <c r="S314" s="251"/>
      <c r="T314" s="252"/>
      <c r="AT314" s="253" t="s">
        <v>140</v>
      </c>
      <c r="AU314" s="253" t="s">
        <v>69</v>
      </c>
      <c r="AV314" s="12" t="s">
        <v>76</v>
      </c>
      <c r="AW314" s="12" t="s">
        <v>33</v>
      </c>
      <c r="AX314" s="12" t="s">
        <v>69</v>
      </c>
      <c r="AY314" s="253" t="s">
        <v>137</v>
      </c>
    </row>
    <row r="315" s="11" customFormat="1">
      <c r="B315" s="232"/>
      <c r="C315" s="233"/>
      <c r="D315" s="234" t="s">
        <v>140</v>
      </c>
      <c r="E315" s="235" t="s">
        <v>21</v>
      </c>
      <c r="F315" s="236" t="s">
        <v>964</v>
      </c>
      <c r="G315" s="233"/>
      <c r="H315" s="237">
        <v>88.319999999999993</v>
      </c>
      <c r="I315" s="238"/>
      <c r="J315" s="233"/>
      <c r="K315" s="233"/>
      <c r="L315" s="239"/>
      <c r="M315" s="240"/>
      <c r="N315" s="241"/>
      <c r="O315" s="241"/>
      <c r="P315" s="241"/>
      <c r="Q315" s="241"/>
      <c r="R315" s="241"/>
      <c r="S315" s="241"/>
      <c r="T315" s="242"/>
      <c r="AT315" s="243" t="s">
        <v>140</v>
      </c>
      <c r="AU315" s="243" t="s">
        <v>69</v>
      </c>
      <c r="AV315" s="11" t="s">
        <v>78</v>
      </c>
      <c r="AW315" s="11" t="s">
        <v>33</v>
      </c>
      <c r="AX315" s="11" t="s">
        <v>69</v>
      </c>
      <c r="AY315" s="243" t="s">
        <v>137</v>
      </c>
    </row>
    <row r="316" s="11" customFormat="1">
      <c r="B316" s="232"/>
      <c r="C316" s="233"/>
      <c r="D316" s="234" t="s">
        <v>140</v>
      </c>
      <c r="E316" s="235" t="s">
        <v>21</v>
      </c>
      <c r="F316" s="236" t="s">
        <v>220</v>
      </c>
      <c r="G316" s="233"/>
      <c r="H316" s="237">
        <v>3.6800000000000002</v>
      </c>
      <c r="I316" s="238"/>
      <c r="J316" s="233"/>
      <c r="K316" s="233"/>
      <c r="L316" s="239"/>
      <c r="M316" s="240"/>
      <c r="N316" s="241"/>
      <c r="O316" s="241"/>
      <c r="P316" s="241"/>
      <c r="Q316" s="241"/>
      <c r="R316" s="241"/>
      <c r="S316" s="241"/>
      <c r="T316" s="242"/>
      <c r="AT316" s="243" t="s">
        <v>140</v>
      </c>
      <c r="AU316" s="243" t="s">
        <v>69</v>
      </c>
      <c r="AV316" s="11" t="s">
        <v>78</v>
      </c>
      <c r="AW316" s="11" t="s">
        <v>33</v>
      </c>
      <c r="AX316" s="11" t="s">
        <v>69</v>
      </c>
      <c r="AY316" s="243" t="s">
        <v>137</v>
      </c>
    </row>
    <row r="317" s="12" customFormat="1">
      <c r="B317" s="244"/>
      <c r="C317" s="245"/>
      <c r="D317" s="234" t="s">
        <v>140</v>
      </c>
      <c r="E317" s="246" t="s">
        <v>21</v>
      </c>
      <c r="F317" s="247" t="s">
        <v>889</v>
      </c>
      <c r="G317" s="245"/>
      <c r="H317" s="246" t="s">
        <v>21</v>
      </c>
      <c r="I317" s="248"/>
      <c r="J317" s="245"/>
      <c r="K317" s="245"/>
      <c r="L317" s="249"/>
      <c r="M317" s="250"/>
      <c r="N317" s="251"/>
      <c r="O317" s="251"/>
      <c r="P317" s="251"/>
      <c r="Q317" s="251"/>
      <c r="R317" s="251"/>
      <c r="S317" s="251"/>
      <c r="T317" s="252"/>
      <c r="AT317" s="253" t="s">
        <v>140</v>
      </c>
      <c r="AU317" s="253" t="s">
        <v>69</v>
      </c>
      <c r="AV317" s="12" t="s">
        <v>76</v>
      </c>
      <c r="AW317" s="12" t="s">
        <v>33</v>
      </c>
      <c r="AX317" s="12" t="s">
        <v>69</v>
      </c>
      <c r="AY317" s="253" t="s">
        <v>137</v>
      </c>
    </row>
    <row r="318" s="11" customFormat="1">
      <c r="B318" s="232"/>
      <c r="C318" s="233"/>
      <c r="D318" s="234" t="s">
        <v>140</v>
      </c>
      <c r="E318" s="235" t="s">
        <v>21</v>
      </c>
      <c r="F318" s="236" t="s">
        <v>965</v>
      </c>
      <c r="G318" s="233"/>
      <c r="H318" s="237">
        <v>73.599999999999994</v>
      </c>
      <c r="I318" s="238"/>
      <c r="J318" s="233"/>
      <c r="K318" s="233"/>
      <c r="L318" s="239"/>
      <c r="M318" s="240"/>
      <c r="N318" s="241"/>
      <c r="O318" s="241"/>
      <c r="P318" s="241"/>
      <c r="Q318" s="241"/>
      <c r="R318" s="241"/>
      <c r="S318" s="241"/>
      <c r="T318" s="242"/>
      <c r="AT318" s="243" t="s">
        <v>140</v>
      </c>
      <c r="AU318" s="243" t="s">
        <v>69</v>
      </c>
      <c r="AV318" s="11" t="s">
        <v>78</v>
      </c>
      <c r="AW318" s="11" t="s">
        <v>33</v>
      </c>
      <c r="AX318" s="11" t="s">
        <v>69</v>
      </c>
      <c r="AY318" s="243" t="s">
        <v>137</v>
      </c>
    </row>
    <row r="319" s="11" customFormat="1">
      <c r="B319" s="232"/>
      <c r="C319" s="233"/>
      <c r="D319" s="234" t="s">
        <v>140</v>
      </c>
      <c r="E319" s="235" t="s">
        <v>21</v>
      </c>
      <c r="F319" s="236" t="s">
        <v>966</v>
      </c>
      <c r="G319" s="233"/>
      <c r="H319" s="237">
        <v>2.3999999999999999</v>
      </c>
      <c r="I319" s="238"/>
      <c r="J319" s="233"/>
      <c r="K319" s="233"/>
      <c r="L319" s="239"/>
      <c r="M319" s="240"/>
      <c r="N319" s="241"/>
      <c r="O319" s="241"/>
      <c r="P319" s="241"/>
      <c r="Q319" s="241"/>
      <c r="R319" s="241"/>
      <c r="S319" s="241"/>
      <c r="T319" s="242"/>
      <c r="AT319" s="243" t="s">
        <v>140</v>
      </c>
      <c r="AU319" s="243" t="s">
        <v>69</v>
      </c>
      <c r="AV319" s="11" t="s">
        <v>78</v>
      </c>
      <c r="AW319" s="11" t="s">
        <v>33</v>
      </c>
      <c r="AX319" s="11" t="s">
        <v>69</v>
      </c>
      <c r="AY319" s="243" t="s">
        <v>137</v>
      </c>
    </row>
    <row r="320" s="12" customFormat="1">
      <c r="B320" s="244"/>
      <c r="C320" s="245"/>
      <c r="D320" s="234" t="s">
        <v>140</v>
      </c>
      <c r="E320" s="246" t="s">
        <v>21</v>
      </c>
      <c r="F320" s="247" t="s">
        <v>828</v>
      </c>
      <c r="G320" s="245"/>
      <c r="H320" s="246" t="s">
        <v>21</v>
      </c>
      <c r="I320" s="248"/>
      <c r="J320" s="245"/>
      <c r="K320" s="245"/>
      <c r="L320" s="249"/>
      <c r="M320" s="250"/>
      <c r="N320" s="251"/>
      <c r="O320" s="251"/>
      <c r="P320" s="251"/>
      <c r="Q320" s="251"/>
      <c r="R320" s="251"/>
      <c r="S320" s="251"/>
      <c r="T320" s="252"/>
      <c r="AT320" s="253" t="s">
        <v>140</v>
      </c>
      <c r="AU320" s="253" t="s">
        <v>69</v>
      </c>
      <c r="AV320" s="12" t="s">
        <v>76</v>
      </c>
      <c r="AW320" s="12" t="s">
        <v>33</v>
      </c>
      <c r="AX320" s="12" t="s">
        <v>69</v>
      </c>
      <c r="AY320" s="253" t="s">
        <v>137</v>
      </c>
    </row>
    <row r="321" s="11" customFormat="1">
      <c r="B321" s="232"/>
      <c r="C321" s="233"/>
      <c r="D321" s="234" t="s">
        <v>140</v>
      </c>
      <c r="E321" s="235" t="s">
        <v>21</v>
      </c>
      <c r="F321" s="236" t="s">
        <v>967</v>
      </c>
      <c r="G321" s="233"/>
      <c r="H321" s="237">
        <v>184</v>
      </c>
      <c r="I321" s="238"/>
      <c r="J321" s="233"/>
      <c r="K321" s="233"/>
      <c r="L321" s="239"/>
      <c r="M321" s="240"/>
      <c r="N321" s="241"/>
      <c r="O321" s="241"/>
      <c r="P321" s="241"/>
      <c r="Q321" s="241"/>
      <c r="R321" s="241"/>
      <c r="S321" s="241"/>
      <c r="T321" s="242"/>
      <c r="AT321" s="243" t="s">
        <v>140</v>
      </c>
      <c r="AU321" s="243" t="s">
        <v>69</v>
      </c>
      <c r="AV321" s="11" t="s">
        <v>78</v>
      </c>
      <c r="AW321" s="11" t="s">
        <v>33</v>
      </c>
      <c r="AX321" s="11" t="s">
        <v>69</v>
      </c>
      <c r="AY321" s="243" t="s">
        <v>137</v>
      </c>
    </row>
    <row r="322" s="12" customFormat="1">
      <c r="B322" s="244"/>
      <c r="C322" s="245"/>
      <c r="D322" s="234" t="s">
        <v>140</v>
      </c>
      <c r="E322" s="246" t="s">
        <v>21</v>
      </c>
      <c r="F322" s="247" t="s">
        <v>891</v>
      </c>
      <c r="G322" s="245"/>
      <c r="H322" s="246" t="s">
        <v>21</v>
      </c>
      <c r="I322" s="248"/>
      <c r="J322" s="245"/>
      <c r="K322" s="245"/>
      <c r="L322" s="249"/>
      <c r="M322" s="250"/>
      <c r="N322" s="251"/>
      <c r="O322" s="251"/>
      <c r="P322" s="251"/>
      <c r="Q322" s="251"/>
      <c r="R322" s="251"/>
      <c r="S322" s="251"/>
      <c r="T322" s="252"/>
      <c r="AT322" s="253" t="s">
        <v>140</v>
      </c>
      <c r="AU322" s="253" t="s">
        <v>69</v>
      </c>
      <c r="AV322" s="12" t="s">
        <v>76</v>
      </c>
      <c r="AW322" s="12" t="s">
        <v>33</v>
      </c>
      <c r="AX322" s="12" t="s">
        <v>69</v>
      </c>
      <c r="AY322" s="253" t="s">
        <v>137</v>
      </c>
    </row>
    <row r="323" s="11" customFormat="1">
      <c r="B323" s="232"/>
      <c r="C323" s="233"/>
      <c r="D323" s="234" t="s">
        <v>140</v>
      </c>
      <c r="E323" s="235" t="s">
        <v>21</v>
      </c>
      <c r="F323" s="236" t="s">
        <v>967</v>
      </c>
      <c r="G323" s="233"/>
      <c r="H323" s="237">
        <v>184</v>
      </c>
      <c r="I323" s="238"/>
      <c r="J323" s="233"/>
      <c r="K323" s="233"/>
      <c r="L323" s="239"/>
      <c r="M323" s="240"/>
      <c r="N323" s="241"/>
      <c r="O323" s="241"/>
      <c r="P323" s="241"/>
      <c r="Q323" s="241"/>
      <c r="R323" s="241"/>
      <c r="S323" s="241"/>
      <c r="T323" s="242"/>
      <c r="AT323" s="243" t="s">
        <v>140</v>
      </c>
      <c r="AU323" s="243" t="s">
        <v>69</v>
      </c>
      <c r="AV323" s="11" t="s">
        <v>78</v>
      </c>
      <c r="AW323" s="11" t="s">
        <v>33</v>
      </c>
      <c r="AX323" s="11" t="s">
        <v>69</v>
      </c>
      <c r="AY323" s="243" t="s">
        <v>137</v>
      </c>
    </row>
    <row r="324" s="12" customFormat="1">
      <c r="B324" s="244"/>
      <c r="C324" s="245"/>
      <c r="D324" s="234" t="s">
        <v>140</v>
      </c>
      <c r="E324" s="246" t="s">
        <v>21</v>
      </c>
      <c r="F324" s="247" t="s">
        <v>892</v>
      </c>
      <c r="G324" s="245"/>
      <c r="H324" s="246" t="s">
        <v>21</v>
      </c>
      <c r="I324" s="248"/>
      <c r="J324" s="245"/>
      <c r="K324" s="245"/>
      <c r="L324" s="249"/>
      <c r="M324" s="250"/>
      <c r="N324" s="251"/>
      <c r="O324" s="251"/>
      <c r="P324" s="251"/>
      <c r="Q324" s="251"/>
      <c r="R324" s="251"/>
      <c r="S324" s="251"/>
      <c r="T324" s="252"/>
      <c r="AT324" s="253" t="s">
        <v>140</v>
      </c>
      <c r="AU324" s="253" t="s">
        <v>69</v>
      </c>
      <c r="AV324" s="12" t="s">
        <v>76</v>
      </c>
      <c r="AW324" s="12" t="s">
        <v>33</v>
      </c>
      <c r="AX324" s="12" t="s">
        <v>69</v>
      </c>
      <c r="AY324" s="253" t="s">
        <v>137</v>
      </c>
    </row>
    <row r="325" s="11" customFormat="1">
      <c r="B325" s="232"/>
      <c r="C325" s="233"/>
      <c r="D325" s="234" t="s">
        <v>140</v>
      </c>
      <c r="E325" s="235" t="s">
        <v>21</v>
      </c>
      <c r="F325" s="236" t="s">
        <v>967</v>
      </c>
      <c r="G325" s="233"/>
      <c r="H325" s="237">
        <v>184</v>
      </c>
      <c r="I325" s="238"/>
      <c r="J325" s="233"/>
      <c r="K325" s="233"/>
      <c r="L325" s="239"/>
      <c r="M325" s="240"/>
      <c r="N325" s="241"/>
      <c r="O325" s="241"/>
      <c r="P325" s="241"/>
      <c r="Q325" s="241"/>
      <c r="R325" s="241"/>
      <c r="S325" s="241"/>
      <c r="T325" s="242"/>
      <c r="AT325" s="243" t="s">
        <v>140</v>
      </c>
      <c r="AU325" s="243" t="s">
        <v>69</v>
      </c>
      <c r="AV325" s="11" t="s">
        <v>78</v>
      </c>
      <c r="AW325" s="11" t="s">
        <v>33</v>
      </c>
      <c r="AX325" s="11" t="s">
        <v>69</v>
      </c>
      <c r="AY325" s="243" t="s">
        <v>137</v>
      </c>
    </row>
    <row r="326" s="12" customFormat="1">
      <c r="B326" s="244"/>
      <c r="C326" s="245"/>
      <c r="D326" s="234" t="s">
        <v>140</v>
      </c>
      <c r="E326" s="246" t="s">
        <v>21</v>
      </c>
      <c r="F326" s="247" t="s">
        <v>830</v>
      </c>
      <c r="G326" s="245"/>
      <c r="H326" s="246" t="s">
        <v>21</v>
      </c>
      <c r="I326" s="248"/>
      <c r="J326" s="245"/>
      <c r="K326" s="245"/>
      <c r="L326" s="249"/>
      <c r="M326" s="250"/>
      <c r="N326" s="251"/>
      <c r="O326" s="251"/>
      <c r="P326" s="251"/>
      <c r="Q326" s="251"/>
      <c r="R326" s="251"/>
      <c r="S326" s="251"/>
      <c r="T326" s="252"/>
      <c r="AT326" s="253" t="s">
        <v>140</v>
      </c>
      <c r="AU326" s="253" t="s">
        <v>69</v>
      </c>
      <c r="AV326" s="12" t="s">
        <v>76</v>
      </c>
      <c r="AW326" s="12" t="s">
        <v>33</v>
      </c>
      <c r="AX326" s="12" t="s">
        <v>69</v>
      </c>
      <c r="AY326" s="253" t="s">
        <v>137</v>
      </c>
    </row>
    <row r="327" s="11" customFormat="1">
      <c r="B327" s="232"/>
      <c r="C327" s="233"/>
      <c r="D327" s="234" t="s">
        <v>140</v>
      </c>
      <c r="E327" s="235" t="s">
        <v>21</v>
      </c>
      <c r="F327" s="236" t="s">
        <v>967</v>
      </c>
      <c r="G327" s="233"/>
      <c r="H327" s="237">
        <v>184</v>
      </c>
      <c r="I327" s="238"/>
      <c r="J327" s="233"/>
      <c r="K327" s="233"/>
      <c r="L327" s="239"/>
      <c r="M327" s="240"/>
      <c r="N327" s="241"/>
      <c r="O327" s="241"/>
      <c r="P327" s="241"/>
      <c r="Q327" s="241"/>
      <c r="R327" s="241"/>
      <c r="S327" s="241"/>
      <c r="T327" s="242"/>
      <c r="AT327" s="243" t="s">
        <v>140</v>
      </c>
      <c r="AU327" s="243" t="s">
        <v>69</v>
      </c>
      <c r="AV327" s="11" t="s">
        <v>78</v>
      </c>
      <c r="AW327" s="11" t="s">
        <v>33</v>
      </c>
      <c r="AX327" s="11" t="s">
        <v>69</v>
      </c>
      <c r="AY327" s="243" t="s">
        <v>137</v>
      </c>
    </row>
    <row r="328" s="12" customFormat="1">
      <c r="B328" s="244"/>
      <c r="C328" s="245"/>
      <c r="D328" s="234" t="s">
        <v>140</v>
      </c>
      <c r="E328" s="246" t="s">
        <v>21</v>
      </c>
      <c r="F328" s="247" t="s">
        <v>817</v>
      </c>
      <c r="G328" s="245"/>
      <c r="H328" s="246" t="s">
        <v>21</v>
      </c>
      <c r="I328" s="248"/>
      <c r="J328" s="245"/>
      <c r="K328" s="245"/>
      <c r="L328" s="249"/>
      <c r="M328" s="250"/>
      <c r="N328" s="251"/>
      <c r="O328" s="251"/>
      <c r="P328" s="251"/>
      <c r="Q328" s="251"/>
      <c r="R328" s="251"/>
      <c r="S328" s="251"/>
      <c r="T328" s="252"/>
      <c r="AT328" s="253" t="s">
        <v>140</v>
      </c>
      <c r="AU328" s="253" t="s">
        <v>69</v>
      </c>
      <c r="AV328" s="12" t="s">
        <v>76</v>
      </c>
      <c r="AW328" s="12" t="s">
        <v>33</v>
      </c>
      <c r="AX328" s="12" t="s">
        <v>69</v>
      </c>
      <c r="AY328" s="253" t="s">
        <v>137</v>
      </c>
    </row>
    <row r="329" s="11" customFormat="1">
      <c r="B329" s="232"/>
      <c r="C329" s="233"/>
      <c r="D329" s="234" t="s">
        <v>140</v>
      </c>
      <c r="E329" s="235" t="s">
        <v>21</v>
      </c>
      <c r="F329" s="236" t="s">
        <v>967</v>
      </c>
      <c r="G329" s="233"/>
      <c r="H329" s="237">
        <v>184</v>
      </c>
      <c r="I329" s="238"/>
      <c r="J329" s="233"/>
      <c r="K329" s="233"/>
      <c r="L329" s="239"/>
      <c r="M329" s="240"/>
      <c r="N329" s="241"/>
      <c r="O329" s="241"/>
      <c r="P329" s="241"/>
      <c r="Q329" s="241"/>
      <c r="R329" s="241"/>
      <c r="S329" s="241"/>
      <c r="T329" s="242"/>
      <c r="AT329" s="243" t="s">
        <v>140</v>
      </c>
      <c r="AU329" s="243" t="s">
        <v>69</v>
      </c>
      <c r="AV329" s="11" t="s">
        <v>78</v>
      </c>
      <c r="AW329" s="11" t="s">
        <v>33</v>
      </c>
      <c r="AX329" s="11" t="s">
        <v>69</v>
      </c>
      <c r="AY329" s="243" t="s">
        <v>137</v>
      </c>
    </row>
    <row r="330" s="13" customFormat="1">
      <c r="B330" s="254"/>
      <c r="C330" s="255"/>
      <c r="D330" s="234" t="s">
        <v>140</v>
      </c>
      <c r="E330" s="256" t="s">
        <v>21</v>
      </c>
      <c r="F330" s="257" t="s">
        <v>151</v>
      </c>
      <c r="G330" s="255"/>
      <c r="H330" s="258">
        <v>6276</v>
      </c>
      <c r="I330" s="259"/>
      <c r="J330" s="255"/>
      <c r="K330" s="255"/>
      <c r="L330" s="260"/>
      <c r="M330" s="261"/>
      <c r="N330" s="262"/>
      <c r="O330" s="262"/>
      <c r="P330" s="262"/>
      <c r="Q330" s="262"/>
      <c r="R330" s="262"/>
      <c r="S330" s="262"/>
      <c r="T330" s="263"/>
      <c r="AT330" s="264" t="s">
        <v>140</v>
      </c>
      <c r="AU330" s="264" t="s">
        <v>69</v>
      </c>
      <c r="AV330" s="13" t="s">
        <v>138</v>
      </c>
      <c r="AW330" s="13" t="s">
        <v>33</v>
      </c>
      <c r="AX330" s="13" t="s">
        <v>76</v>
      </c>
      <c r="AY330" s="264" t="s">
        <v>137</v>
      </c>
    </row>
    <row r="331" s="1" customFormat="1" ht="25.5" customHeight="1">
      <c r="B331" s="46"/>
      <c r="C331" s="219" t="s">
        <v>332</v>
      </c>
      <c r="D331" s="219" t="s">
        <v>131</v>
      </c>
      <c r="E331" s="220" t="s">
        <v>968</v>
      </c>
      <c r="F331" s="221" t="s">
        <v>969</v>
      </c>
      <c r="G331" s="222" t="s">
        <v>134</v>
      </c>
      <c r="H331" s="223">
        <v>160</v>
      </c>
      <c r="I331" s="224"/>
      <c r="J331" s="225">
        <f>ROUND(I331*H331,2)</f>
        <v>0</v>
      </c>
      <c r="K331" s="221" t="s">
        <v>135</v>
      </c>
      <c r="L331" s="226"/>
      <c r="M331" s="227" t="s">
        <v>21</v>
      </c>
      <c r="N331" s="228" t="s">
        <v>40</v>
      </c>
      <c r="O331" s="47"/>
      <c r="P331" s="229">
        <f>O331*H331</f>
        <v>0</v>
      </c>
      <c r="Q331" s="229">
        <v>0.00123</v>
      </c>
      <c r="R331" s="229">
        <f>Q331*H331</f>
        <v>0.1968</v>
      </c>
      <c r="S331" s="229">
        <v>0</v>
      </c>
      <c r="T331" s="230">
        <f>S331*H331</f>
        <v>0</v>
      </c>
      <c r="AR331" s="24" t="s">
        <v>136</v>
      </c>
      <c r="AT331" s="24" t="s">
        <v>131</v>
      </c>
      <c r="AU331" s="24" t="s">
        <v>69</v>
      </c>
      <c r="AY331" s="24" t="s">
        <v>137</v>
      </c>
      <c r="BE331" s="231">
        <f>IF(N331="základní",J331,0)</f>
        <v>0</v>
      </c>
      <c r="BF331" s="231">
        <f>IF(N331="snížená",J331,0)</f>
        <v>0</v>
      </c>
      <c r="BG331" s="231">
        <f>IF(N331="zákl. přenesená",J331,0)</f>
        <v>0</v>
      </c>
      <c r="BH331" s="231">
        <f>IF(N331="sníž. přenesená",J331,0)</f>
        <v>0</v>
      </c>
      <c r="BI331" s="231">
        <f>IF(N331="nulová",J331,0)</f>
        <v>0</v>
      </c>
      <c r="BJ331" s="24" t="s">
        <v>76</v>
      </c>
      <c r="BK331" s="231">
        <f>ROUND(I331*H331,2)</f>
        <v>0</v>
      </c>
      <c r="BL331" s="24" t="s">
        <v>138</v>
      </c>
      <c r="BM331" s="24" t="s">
        <v>970</v>
      </c>
    </row>
    <row r="332" s="12" customFormat="1">
      <c r="B332" s="244"/>
      <c r="C332" s="245"/>
      <c r="D332" s="234" t="s">
        <v>140</v>
      </c>
      <c r="E332" s="246" t="s">
        <v>21</v>
      </c>
      <c r="F332" s="247" t="s">
        <v>198</v>
      </c>
      <c r="G332" s="245"/>
      <c r="H332" s="246" t="s">
        <v>21</v>
      </c>
      <c r="I332" s="248"/>
      <c r="J332" s="245"/>
      <c r="K332" s="245"/>
      <c r="L332" s="249"/>
      <c r="M332" s="250"/>
      <c r="N332" s="251"/>
      <c r="O332" s="251"/>
      <c r="P332" s="251"/>
      <c r="Q332" s="251"/>
      <c r="R332" s="251"/>
      <c r="S332" s="251"/>
      <c r="T332" s="252"/>
      <c r="AT332" s="253" t="s">
        <v>140</v>
      </c>
      <c r="AU332" s="253" t="s">
        <v>69</v>
      </c>
      <c r="AV332" s="12" t="s">
        <v>76</v>
      </c>
      <c r="AW332" s="12" t="s">
        <v>33</v>
      </c>
      <c r="AX332" s="12" t="s">
        <v>69</v>
      </c>
      <c r="AY332" s="253" t="s">
        <v>137</v>
      </c>
    </row>
    <row r="333" s="11" customFormat="1">
      <c r="B333" s="232"/>
      <c r="C333" s="233"/>
      <c r="D333" s="234" t="s">
        <v>140</v>
      </c>
      <c r="E333" s="235" t="s">
        <v>21</v>
      </c>
      <c r="F333" s="236" t="s">
        <v>971</v>
      </c>
      <c r="G333" s="233"/>
      <c r="H333" s="237">
        <v>160</v>
      </c>
      <c r="I333" s="238"/>
      <c r="J333" s="233"/>
      <c r="K333" s="233"/>
      <c r="L333" s="239"/>
      <c r="M333" s="240"/>
      <c r="N333" s="241"/>
      <c r="O333" s="241"/>
      <c r="P333" s="241"/>
      <c r="Q333" s="241"/>
      <c r="R333" s="241"/>
      <c r="S333" s="241"/>
      <c r="T333" s="242"/>
      <c r="AT333" s="243" t="s">
        <v>140</v>
      </c>
      <c r="AU333" s="243" t="s">
        <v>69</v>
      </c>
      <c r="AV333" s="11" t="s">
        <v>78</v>
      </c>
      <c r="AW333" s="11" t="s">
        <v>33</v>
      </c>
      <c r="AX333" s="11" t="s">
        <v>69</v>
      </c>
      <c r="AY333" s="243" t="s">
        <v>137</v>
      </c>
    </row>
    <row r="334" s="13" customFormat="1">
      <c r="B334" s="254"/>
      <c r="C334" s="255"/>
      <c r="D334" s="234" t="s">
        <v>140</v>
      </c>
      <c r="E334" s="256" t="s">
        <v>21</v>
      </c>
      <c r="F334" s="257" t="s">
        <v>151</v>
      </c>
      <c r="G334" s="255"/>
      <c r="H334" s="258">
        <v>160</v>
      </c>
      <c r="I334" s="259"/>
      <c r="J334" s="255"/>
      <c r="K334" s="255"/>
      <c r="L334" s="260"/>
      <c r="M334" s="261"/>
      <c r="N334" s="262"/>
      <c r="O334" s="262"/>
      <c r="P334" s="262"/>
      <c r="Q334" s="262"/>
      <c r="R334" s="262"/>
      <c r="S334" s="262"/>
      <c r="T334" s="263"/>
      <c r="AT334" s="264" t="s">
        <v>140</v>
      </c>
      <c r="AU334" s="264" t="s">
        <v>69</v>
      </c>
      <c r="AV334" s="13" t="s">
        <v>138</v>
      </c>
      <c r="AW334" s="13" t="s">
        <v>33</v>
      </c>
      <c r="AX334" s="13" t="s">
        <v>76</v>
      </c>
      <c r="AY334" s="264" t="s">
        <v>137</v>
      </c>
    </row>
    <row r="335" s="1" customFormat="1" ht="25.5" customHeight="1">
      <c r="B335" s="46"/>
      <c r="C335" s="219" t="s">
        <v>336</v>
      </c>
      <c r="D335" s="219" t="s">
        <v>131</v>
      </c>
      <c r="E335" s="220" t="s">
        <v>226</v>
      </c>
      <c r="F335" s="221" t="s">
        <v>227</v>
      </c>
      <c r="G335" s="222" t="s">
        <v>134</v>
      </c>
      <c r="H335" s="223">
        <v>3218</v>
      </c>
      <c r="I335" s="224"/>
      <c r="J335" s="225">
        <f>ROUND(I335*H335,2)</f>
        <v>0</v>
      </c>
      <c r="K335" s="221" t="s">
        <v>135</v>
      </c>
      <c r="L335" s="226"/>
      <c r="M335" s="227" t="s">
        <v>21</v>
      </c>
      <c r="N335" s="228" t="s">
        <v>40</v>
      </c>
      <c r="O335" s="47"/>
      <c r="P335" s="229">
        <f>O335*H335</f>
        <v>0</v>
      </c>
      <c r="Q335" s="229">
        <v>0.00021000000000000001</v>
      </c>
      <c r="R335" s="229">
        <f>Q335*H335</f>
        <v>0.67578000000000005</v>
      </c>
      <c r="S335" s="229">
        <v>0</v>
      </c>
      <c r="T335" s="230">
        <f>S335*H335</f>
        <v>0</v>
      </c>
      <c r="AR335" s="24" t="s">
        <v>136</v>
      </c>
      <c r="AT335" s="24" t="s">
        <v>131</v>
      </c>
      <c r="AU335" s="24" t="s">
        <v>69</v>
      </c>
      <c r="AY335" s="24" t="s">
        <v>137</v>
      </c>
      <c r="BE335" s="231">
        <f>IF(N335="základní",J335,0)</f>
        <v>0</v>
      </c>
      <c r="BF335" s="231">
        <f>IF(N335="snížená",J335,0)</f>
        <v>0</v>
      </c>
      <c r="BG335" s="231">
        <f>IF(N335="zákl. přenesená",J335,0)</f>
        <v>0</v>
      </c>
      <c r="BH335" s="231">
        <f>IF(N335="sníž. přenesená",J335,0)</f>
        <v>0</v>
      </c>
      <c r="BI335" s="231">
        <f>IF(N335="nulová",J335,0)</f>
        <v>0</v>
      </c>
      <c r="BJ335" s="24" t="s">
        <v>76</v>
      </c>
      <c r="BK335" s="231">
        <f>ROUND(I335*H335,2)</f>
        <v>0</v>
      </c>
      <c r="BL335" s="24" t="s">
        <v>138</v>
      </c>
      <c r="BM335" s="24" t="s">
        <v>972</v>
      </c>
    </row>
    <row r="336" s="12" customFormat="1">
      <c r="B336" s="244"/>
      <c r="C336" s="245"/>
      <c r="D336" s="234" t="s">
        <v>140</v>
      </c>
      <c r="E336" s="246" t="s">
        <v>21</v>
      </c>
      <c r="F336" s="247" t="s">
        <v>878</v>
      </c>
      <c r="G336" s="245"/>
      <c r="H336" s="246" t="s">
        <v>21</v>
      </c>
      <c r="I336" s="248"/>
      <c r="J336" s="245"/>
      <c r="K336" s="245"/>
      <c r="L336" s="249"/>
      <c r="M336" s="250"/>
      <c r="N336" s="251"/>
      <c r="O336" s="251"/>
      <c r="P336" s="251"/>
      <c r="Q336" s="251"/>
      <c r="R336" s="251"/>
      <c r="S336" s="251"/>
      <c r="T336" s="252"/>
      <c r="AT336" s="253" t="s">
        <v>140</v>
      </c>
      <c r="AU336" s="253" t="s">
        <v>69</v>
      </c>
      <c r="AV336" s="12" t="s">
        <v>76</v>
      </c>
      <c r="AW336" s="12" t="s">
        <v>33</v>
      </c>
      <c r="AX336" s="12" t="s">
        <v>69</v>
      </c>
      <c r="AY336" s="253" t="s">
        <v>137</v>
      </c>
    </row>
    <row r="337" s="11" customFormat="1">
      <c r="B337" s="232"/>
      <c r="C337" s="233"/>
      <c r="D337" s="234" t="s">
        <v>140</v>
      </c>
      <c r="E337" s="235" t="s">
        <v>21</v>
      </c>
      <c r="F337" s="236" t="s">
        <v>973</v>
      </c>
      <c r="G337" s="233"/>
      <c r="H337" s="237">
        <v>1067.2000000000001</v>
      </c>
      <c r="I337" s="238"/>
      <c r="J337" s="233"/>
      <c r="K337" s="233"/>
      <c r="L337" s="239"/>
      <c r="M337" s="240"/>
      <c r="N337" s="241"/>
      <c r="O337" s="241"/>
      <c r="P337" s="241"/>
      <c r="Q337" s="241"/>
      <c r="R337" s="241"/>
      <c r="S337" s="241"/>
      <c r="T337" s="242"/>
      <c r="AT337" s="243" t="s">
        <v>140</v>
      </c>
      <c r="AU337" s="243" t="s">
        <v>69</v>
      </c>
      <c r="AV337" s="11" t="s">
        <v>78</v>
      </c>
      <c r="AW337" s="11" t="s">
        <v>33</v>
      </c>
      <c r="AX337" s="11" t="s">
        <v>69</v>
      </c>
      <c r="AY337" s="243" t="s">
        <v>137</v>
      </c>
    </row>
    <row r="338" s="11" customFormat="1">
      <c r="B338" s="232"/>
      <c r="C338" s="233"/>
      <c r="D338" s="234" t="s">
        <v>140</v>
      </c>
      <c r="E338" s="235" t="s">
        <v>21</v>
      </c>
      <c r="F338" s="236" t="s">
        <v>974</v>
      </c>
      <c r="G338" s="233"/>
      <c r="H338" s="237">
        <v>0.80000000000000004</v>
      </c>
      <c r="I338" s="238"/>
      <c r="J338" s="233"/>
      <c r="K338" s="233"/>
      <c r="L338" s="239"/>
      <c r="M338" s="240"/>
      <c r="N338" s="241"/>
      <c r="O338" s="241"/>
      <c r="P338" s="241"/>
      <c r="Q338" s="241"/>
      <c r="R338" s="241"/>
      <c r="S338" s="241"/>
      <c r="T338" s="242"/>
      <c r="AT338" s="243" t="s">
        <v>140</v>
      </c>
      <c r="AU338" s="243" t="s">
        <v>69</v>
      </c>
      <c r="AV338" s="11" t="s">
        <v>78</v>
      </c>
      <c r="AW338" s="11" t="s">
        <v>33</v>
      </c>
      <c r="AX338" s="11" t="s">
        <v>69</v>
      </c>
      <c r="AY338" s="243" t="s">
        <v>137</v>
      </c>
    </row>
    <row r="339" s="12" customFormat="1">
      <c r="B339" s="244"/>
      <c r="C339" s="245"/>
      <c r="D339" s="234" t="s">
        <v>140</v>
      </c>
      <c r="E339" s="246" t="s">
        <v>21</v>
      </c>
      <c r="F339" s="247" t="s">
        <v>880</v>
      </c>
      <c r="G339" s="245"/>
      <c r="H339" s="246" t="s">
        <v>21</v>
      </c>
      <c r="I339" s="248"/>
      <c r="J339" s="245"/>
      <c r="K339" s="245"/>
      <c r="L339" s="249"/>
      <c r="M339" s="250"/>
      <c r="N339" s="251"/>
      <c r="O339" s="251"/>
      <c r="P339" s="251"/>
      <c r="Q339" s="251"/>
      <c r="R339" s="251"/>
      <c r="S339" s="251"/>
      <c r="T339" s="252"/>
      <c r="AT339" s="253" t="s">
        <v>140</v>
      </c>
      <c r="AU339" s="253" t="s">
        <v>69</v>
      </c>
      <c r="AV339" s="12" t="s">
        <v>76</v>
      </c>
      <c r="AW339" s="12" t="s">
        <v>33</v>
      </c>
      <c r="AX339" s="12" t="s">
        <v>69</v>
      </c>
      <c r="AY339" s="253" t="s">
        <v>137</v>
      </c>
    </row>
    <row r="340" s="11" customFormat="1">
      <c r="B340" s="232"/>
      <c r="C340" s="233"/>
      <c r="D340" s="234" t="s">
        <v>140</v>
      </c>
      <c r="E340" s="235" t="s">
        <v>21</v>
      </c>
      <c r="F340" s="236" t="s">
        <v>975</v>
      </c>
      <c r="G340" s="233"/>
      <c r="H340" s="237">
        <v>540.96000000000004</v>
      </c>
      <c r="I340" s="238"/>
      <c r="J340" s="233"/>
      <c r="K340" s="233"/>
      <c r="L340" s="239"/>
      <c r="M340" s="240"/>
      <c r="N340" s="241"/>
      <c r="O340" s="241"/>
      <c r="P340" s="241"/>
      <c r="Q340" s="241"/>
      <c r="R340" s="241"/>
      <c r="S340" s="241"/>
      <c r="T340" s="242"/>
      <c r="AT340" s="243" t="s">
        <v>140</v>
      </c>
      <c r="AU340" s="243" t="s">
        <v>69</v>
      </c>
      <c r="AV340" s="11" t="s">
        <v>78</v>
      </c>
      <c r="AW340" s="11" t="s">
        <v>33</v>
      </c>
      <c r="AX340" s="11" t="s">
        <v>69</v>
      </c>
      <c r="AY340" s="243" t="s">
        <v>137</v>
      </c>
    </row>
    <row r="341" s="11" customFormat="1">
      <c r="B341" s="232"/>
      <c r="C341" s="233"/>
      <c r="D341" s="234" t="s">
        <v>140</v>
      </c>
      <c r="E341" s="235" t="s">
        <v>21</v>
      </c>
      <c r="F341" s="236" t="s">
        <v>976</v>
      </c>
      <c r="G341" s="233"/>
      <c r="H341" s="237">
        <v>1.04</v>
      </c>
      <c r="I341" s="238"/>
      <c r="J341" s="233"/>
      <c r="K341" s="233"/>
      <c r="L341" s="239"/>
      <c r="M341" s="240"/>
      <c r="N341" s="241"/>
      <c r="O341" s="241"/>
      <c r="P341" s="241"/>
      <c r="Q341" s="241"/>
      <c r="R341" s="241"/>
      <c r="S341" s="241"/>
      <c r="T341" s="242"/>
      <c r="AT341" s="243" t="s">
        <v>140</v>
      </c>
      <c r="AU341" s="243" t="s">
        <v>69</v>
      </c>
      <c r="AV341" s="11" t="s">
        <v>78</v>
      </c>
      <c r="AW341" s="11" t="s">
        <v>33</v>
      </c>
      <c r="AX341" s="11" t="s">
        <v>69</v>
      </c>
      <c r="AY341" s="243" t="s">
        <v>137</v>
      </c>
    </row>
    <row r="342" s="12" customFormat="1">
      <c r="B342" s="244"/>
      <c r="C342" s="245"/>
      <c r="D342" s="234" t="s">
        <v>140</v>
      </c>
      <c r="E342" s="246" t="s">
        <v>21</v>
      </c>
      <c r="F342" s="247" t="s">
        <v>882</v>
      </c>
      <c r="G342" s="245"/>
      <c r="H342" s="246" t="s">
        <v>21</v>
      </c>
      <c r="I342" s="248"/>
      <c r="J342" s="245"/>
      <c r="K342" s="245"/>
      <c r="L342" s="249"/>
      <c r="M342" s="250"/>
      <c r="N342" s="251"/>
      <c r="O342" s="251"/>
      <c r="P342" s="251"/>
      <c r="Q342" s="251"/>
      <c r="R342" s="251"/>
      <c r="S342" s="251"/>
      <c r="T342" s="252"/>
      <c r="AT342" s="253" t="s">
        <v>140</v>
      </c>
      <c r="AU342" s="253" t="s">
        <v>69</v>
      </c>
      <c r="AV342" s="12" t="s">
        <v>76</v>
      </c>
      <c r="AW342" s="12" t="s">
        <v>33</v>
      </c>
      <c r="AX342" s="12" t="s">
        <v>69</v>
      </c>
      <c r="AY342" s="253" t="s">
        <v>137</v>
      </c>
    </row>
    <row r="343" s="11" customFormat="1">
      <c r="B343" s="232"/>
      <c r="C343" s="233"/>
      <c r="D343" s="234" t="s">
        <v>140</v>
      </c>
      <c r="E343" s="235" t="s">
        <v>21</v>
      </c>
      <c r="F343" s="236" t="s">
        <v>977</v>
      </c>
      <c r="G343" s="233"/>
      <c r="H343" s="237">
        <v>467.36000000000001</v>
      </c>
      <c r="I343" s="238"/>
      <c r="J343" s="233"/>
      <c r="K343" s="233"/>
      <c r="L343" s="239"/>
      <c r="M343" s="240"/>
      <c r="N343" s="241"/>
      <c r="O343" s="241"/>
      <c r="P343" s="241"/>
      <c r="Q343" s="241"/>
      <c r="R343" s="241"/>
      <c r="S343" s="241"/>
      <c r="T343" s="242"/>
      <c r="AT343" s="243" t="s">
        <v>140</v>
      </c>
      <c r="AU343" s="243" t="s">
        <v>69</v>
      </c>
      <c r="AV343" s="11" t="s">
        <v>78</v>
      </c>
      <c r="AW343" s="11" t="s">
        <v>33</v>
      </c>
      <c r="AX343" s="11" t="s">
        <v>69</v>
      </c>
      <c r="AY343" s="243" t="s">
        <v>137</v>
      </c>
    </row>
    <row r="344" s="11" customFormat="1">
      <c r="B344" s="232"/>
      <c r="C344" s="233"/>
      <c r="D344" s="234" t="s">
        <v>140</v>
      </c>
      <c r="E344" s="235" t="s">
        <v>21</v>
      </c>
      <c r="F344" s="236" t="s">
        <v>978</v>
      </c>
      <c r="G344" s="233"/>
      <c r="H344" s="237">
        <v>0.64000000000000001</v>
      </c>
      <c r="I344" s="238"/>
      <c r="J344" s="233"/>
      <c r="K344" s="233"/>
      <c r="L344" s="239"/>
      <c r="M344" s="240"/>
      <c r="N344" s="241"/>
      <c r="O344" s="241"/>
      <c r="P344" s="241"/>
      <c r="Q344" s="241"/>
      <c r="R344" s="241"/>
      <c r="S344" s="241"/>
      <c r="T344" s="242"/>
      <c r="AT344" s="243" t="s">
        <v>140</v>
      </c>
      <c r="AU344" s="243" t="s">
        <v>69</v>
      </c>
      <c r="AV344" s="11" t="s">
        <v>78</v>
      </c>
      <c r="AW344" s="11" t="s">
        <v>33</v>
      </c>
      <c r="AX344" s="11" t="s">
        <v>69</v>
      </c>
      <c r="AY344" s="243" t="s">
        <v>137</v>
      </c>
    </row>
    <row r="345" s="12" customFormat="1">
      <c r="B345" s="244"/>
      <c r="C345" s="245"/>
      <c r="D345" s="234" t="s">
        <v>140</v>
      </c>
      <c r="E345" s="246" t="s">
        <v>21</v>
      </c>
      <c r="F345" s="247" t="s">
        <v>884</v>
      </c>
      <c r="G345" s="245"/>
      <c r="H345" s="246" t="s">
        <v>21</v>
      </c>
      <c r="I345" s="248"/>
      <c r="J345" s="245"/>
      <c r="K345" s="245"/>
      <c r="L345" s="249"/>
      <c r="M345" s="250"/>
      <c r="N345" s="251"/>
      <c r="O345" s="251"/>
      <c r="P345" s="251"/>
      <c r="Q345" s="251"/>
      <c r="R345" s="251"/>
      <c r="S345" s="251"/>
      <c r="T345" s="252"/>
      <c r="AT345" s="253" t="s">
        <v>140</v>
      </c>
      <c r="AU345" s="253" t="s">
        <v>69</v>
      </c>
      <c r="AV345" s="12" t="s">
        <v>76</v>
      </c>
      <c r="AW345" s="12" t="s">
        <v>33</v>
      </c>
      <c r="AX345" s="12" t="s">
        <v>69</v>
      </c>
      <c r="AY345" s="253" t="s">
        <v>137</v>
      </c>
    </row>
    <row r="346" s="11" customFormat="1">
      <c r="B346" s="232"/>
      <c r="C346" s="233"/>
      <c r="D346" s="234" t="s">
        <v>140</v>
      </c>
      <c r="E346" s="235" t="s">
        <v>21</v>
      </c>
      <c r="F346" s="236" t="s">
        <v>979</v>
      </c>
      <c r="G346" s="233"/>
      <c r="H346" s="237">
        <v>467.36000000000001</v>
      </c>
      <c r="I346" s="238"/>
      <c r="J346" s="233"/>
      <c r="K346" s="233"/>
      <c r="L346" s="239"/>
      <c r="M346" s="240"/>
      <c r="N346" s="241"/>
      <c r="O346" s="241"/>
      <c r="P346" s="241"/>
      <c r="Q346" s="241"/>
      <c r="R346" s="241"/>
      <c r="S346" s="241"/>
      <c r="T346" s="242"/>
      <c r="AT346" s="243" t="s">
        <v>140</v>
      </c>
      <c r="AU346" s="243" t="s">
        <v>69</v>
      </c>
      <c r="AV346" s="11" t="s">
        <v>78</v>
      </c>
      <c r="AW346" s="11" t="s">
        <v>33</v>
      </c>
      <c r="AX346" s="11" t="s">
        <v>69</v>
      </c>
      <c r="AY346" s="243" t="s">
        <v>137</v>
      </c>
    </row>
    <row r="347" s="11" customFormat="1">
      <c r="B347" s="232"/>
      <c r="C347" s="233"/>
      <c r="D347" s="234" t="s">
        <v>140</v>
      </c>
      <c r="E347" s="235" t="s">
        <v>21</v>
      </c>
      <c r="F347" s="236" t="s">
        <v>978</v>
      </c>
      <c r="G347" s="233"/>
      <c r="H347" s="237">
        <v>0.64000000000000001</v>
      </c>
      <c r="I347" s="238"/>
      <c r="J347" s="233"/>
      <c r="K347" s="233"/>
      <c r="L347" s="239"/>
      <c r="M347" s="240"/>
      <c r="N347" s="241"/>
      <c r="O347" s="241"/>
      <c r="P347" s="241"/>
      <c r="Q347" s="241"/>
      <c r="R347" s="241"/>
      <c r="S347" s="241"/>
      <c r="T347" s="242"/>
      <c r="AT347" s="243" t="s">
        <v>140</v>
      </c>
      <c r="AU347" s="243" t="s">
        <v>69</v>
      </c>
      <c r="AV347" s="11" t="s">
        <v>78</v>
      </c>
      <c r="AW347" s="11" t="s">
        <v>33</v>
      </c>
      <c r="AX347" s="11" t="s">
        <v>69</v>
      </c>
      <c r="AY347" s="243" t="s">
        <v>137</v>
      </c>
    </row>
    <row r="348" s="12" customFormat="1">
      <c r="B348" s="244"/>
      <c r="C348" s="245"/>
      <c r="D348" s="234" t="s">
        <v>140</v>
      </c>
      <c r="E348" s="246" t="s">
        <v>21</v>
      </c>
      <c r="F348" s="247" t="s">
        <v>886</v>
      </c>
      <c r="G348" s="245"/>
      <c r="H348" s="246" t="s">
        <v>21</v>
      </c>
      <c r="I348" s="248"/>
      <c r="J348" s="245"/>
      <c r="K348" s="245"/>
      <c r="L348" s="249"/>
      <c r="M348" s="250"/>
      <c r="N348" s="251"/>
      <c r="O348" s="251"/>
      <c r="P348" s="251"/>
      <c r="Q348" s="251"/>
      <c r="R348" s="251"/>
      <c r="S348" s="251"/>
      <c r="T348" s="252"/>
      <c r="AT348" s="253" t="s">
        <v>140</v>
      </c>
      <c r="AU348" s="253" t="s">
        <v>69</v>
      </c>
      <c r="AV348" s="12" t="s">
        <v>76</v>
      </c>
      <c r="AW348" s="12" t="s">
        <v>33</v>
      </c>
      <c r="AX348" s="12" t="s">
        <v>69</v>
      </c>
      <c r="AY348" s="253" t="s">
        <v>137</v>
      </c>
    </row>
    <row r="349" s="11" customFormat="1">
      <c r="B349" s="232"/>
      <c r="C349" s="233"/>
      <c r="D349" s="234" t="s">
        <v>140</v>
      </c>
      <c r="E349" s="235" t="s">
        <v>21</v>
      </c>
      <c r="F349" s="236" t="s">
        <v>980</v>
      </c>
      <c r="G349" s="233"/>
      <c r="H349" s="237">
        <v>80.959999999999994</v>
      </c>
      <c r="I349" s="238"/>
      <c r="J349" s="233"/>
      <c r="K349" s="233"/>
      <c r="L349" s="239"/>
      <c r="M349" s="240"/>
      <c r="N349" s="241"/>
      <c r="O349" s="241"/>
      <c r="P349" s="241"/>
      <c r="Q349" s="241"/>
      <c r="R349" s="241"/>
      <c r="S349" s="241"/>
      <c r="T349" s="242"/>
      <c r="AT349" s="243" t="s">
        <v>140</v>
      </c>
      <c r="AU349" s="243" t="s">
        <v>69</v>
      </c>
      <c r="AV349" s="11" t="s">
        <v>78</v>
      </c>
      <c r="AW349" s="11" t="s">
        <v>33</v>
      </c>
      <c r="AX349" s="11" t="s">
        <v>69</v>
      </c>
      <c r="AY349" s="243" t="s">
        <v>137</v>
      </c>
    </row>
    <row r="350" s="11" customFormat="1">
      <c r="B350" s="232"/>
      <c r="C350" s="233"/>
      <c r="D350" s="234" t="s">
        <v>140</v>
      </c>
      <c r="E350" s="235" t="s">
        <v>21</v>
      </c>
      <c r="F350" s="236" t="s">
        <v>976</v>
      </c>
      <c r="G350" s="233"/>
      <c r="H350" s="237">
        <v>1.04</v>
      </c>
      <c r="I350" s="238"/>
      <c r="J350" s="233"/>
      <c r="K350" s="233"/>
      <c r="L350" s="239"/>
      <c r="M350" s="240"/>
      <c r="N350" s="241"/>
      <c r="O350" s="241"/>
      <c r="P350" s="241"/>
      <c r="Q350" s="241"/>
      <c r="R350" s="241"/>
      <c r="S350" s="241"/>
      <c r="T350" s="242"/>
      <c r="AT350" s="243" t="s">
        <v>140</v>
      </c>
      <c r="AU350" s="243" t="s">
        <v>69</v>
      </c>
      <c r="AV350" s="11" t="s">
        <v>78</v>
      </c>
      <c r="AW350" s="11" t="s">
        <v>33</v>
      </c>
      <c r="AX350" s="11" t="s">
        <v>69</v>
      </c>
      <c r="AY350" s="243" t="s">
        <v>137</v>
      </c>
    </row>
    <row r="351" s="12" customFormat="1">
      <c r="B351" s="244"/>
      <c r="C351" s="245"/>
      <c r="D351" s="234" t="s">
        <v>140</v>
      </c>
      <c r="E351" s="246" t="s">
        <v>21</v>
      </c>
      <c r="F351" s="247" t="s">
        <v>887</v>
      </c>
      <c r="G351" s="245"/>
      <c r="H351" s="246" t="s">
        <v>21</v>
      </c>
      <c r="I351" s="248"/>
      <c r="J351" s="245"/>
      <c r="K351" s="245"/>
      <c r="L351" s="249"/>
      <c r="M351" s="250"/>
      <c r="N351" s="251"/>
      <c r="O351" s="251"/>
      <c r="P351" s="251"/>
      <c r="Q351" s="251"/>
      <c r="R351" s="251"/>
      <c r="S351" s="251"/>
      <c r="T351" s="252"/>
      <c r="AT351" s="253" t="s">
        <v>140</v>
      </c>
      <c r="AU351" s="253" t="s">
        <v>69</v>
      </c>
      <c r="AV351" s="12" t="s">
        <v>76</v>
      </c>
      <c r="AW351" s="12" t="s">
        <v>33</v>
      </c>
      <c r="AX351" s="12" t="s">
        <v>69</v>
      </c>
      <c r="AY351" s="253" t="s">
        <v>137</v>
      </c>
    </row>
    <row r="352" s="11" customFormat="1">
      <c r="B352" s="232"/>
      <c r="C352" s="233"/>
      <c r="D352" s="234" t="s">
        <v>140</v>
      </c>
      <c r="E352" s="235" t="s">
        <v>21</v>
      </c>
      <c r="F352" s="236" t="s">
        <v>981</v>
      </c>
      <c r="G352" s="233"/>
      <c r="H352" s="237">
        <v>44.159999999999997</v>
      </c>
      <c r="I352" s="238"/>
      <c r="J352" s="233"/>
      <c r="K352" s="233"/>
      <c r="L352" s="239"/>
      <c r="M352" s="240"/>
      <c r="N352" s="241"/>
      <c r="O352" s="241"/>
      <c r="P352" s="241"/>
      <c r="Q352" s="241"/>
      <c r="R352" s="241"/>
      <c r="S352" s="241"/>
      <c r="T352" s="242"/>
      <c r="AT352" s="243" t="s">
        <v>140</v>
      </c>
      <c r="AU352" s="243" t="s">
        <v>69</v>
      </c>
      <c r="AV352" s="11" t="s">
        <v>78</v>
      </c>
      <c r="AW352" s="11" t="s">
        <v>33</v>
      </c>
      <c r="AX352" s="11" t="s">
        <v>69</v>
      </c>
      <c r="AY352" s="243" t="s">
        <v>137</v>
      </c>
    </row>
    <row r="353" s="11" customFormat="1">
      <c r="B353" s="232"/>
      <c r="C353" s="233"/>
      <c r="D353" s="234" t="s">
        <v>140</v>
      </c>
      <c r="E353" s="235" t="s">
        <v>21</v>
      </c>
      <c r="F353" s="236" t="s">
        <v>234</v>
      </c>
      <c r="G353" s="233"/>
      <c r="H353" s="237">
        <v>1.8400000000000001</v>
      </c>
      <c r="I353" s="238"/>
      <c r="J353" s="233"/>
      <c r="K353" s="233"/>
      <c r="L353" s="239"/>
      <c r="M353" s="240"/>
      <c r="N353" s="241"/>
      <c r="O353" s="241"/>
      <c r="P353" s="241"/>
      <c r="Q353" s="241"/>
      <c r="R353" s="241"/>
      <c r="S353" s="241"/>
      <c r="T353" s="242"/>
      <c r="AT353" s="243" t="s">
        <v>140</v>
      </c>
      <c r="AU353" s="243" t="s">
        <v>69</v>
      </c>
      <c r="AV353" s="11" t="s">
        <v>78</v>
      </c>
      <c r="AW353" s="11" t="s">
        <v>33</v>
      </c>
      <c r="AX353" s="11" t="s">
        <v>69</v>
      </c>
      <c r="AY353" s="243" t="s">
        <v>137</v>
      </c>
    </row>
    <row r="354" s="12" customFormat="1">
      <c r="B354" s="244"/>
      <c r="C354" s="245"/>
      <c r="D354" s="234" t="s">
        <v>140</v>
      </c>
      <c r="E354" s="246" t="s">
        <v>21</v>
      </c>
      <c r="F354" s="247" t="s">
        <v>888</v>
      </c>
      <c r="G354" s="245"/>
      <c r="H354" s="246" t="s">
        <v>21</v>
      </c>
      <c r="I354" s="248"/>
      <c r="J354" s="245"/>
      <c r="K354" s="245"/>
      <c r="L354" s="249"/>
      <c r="M354" s="250"/>
      <c r="N354" s="251"/>
      <c r="O354" s="251"/>
      <c r="P354" s="251"/>
      <c r="Q354" s="251"/>
      <c r="R354" s="251"/>
      <c r="S354" s="251"/>
      <c r="T354" s="252"/>
      <c r="AT354" s="253" t="s">
        <v>140</v>
      </c>
      <c r="AU354" s="253" t="s">
        <v>69</v>
      </c>
      <c r="AV354" s="12" t="s">
        <v>76</v>
      </c>
      <c r="AW354" s="12" t="s">
        <v>33</v>
      </c>
      <c r="AX354" s="12" t="s">
        <v>69</v>
      </c>
      <c r="AY354" s="253" t="s">
        <v>137</v>
      </c>
    </row>
    <row r="355" s="11" customFormat="1">
      <c r="B355" s="232"/>
      <c r="C355" s="233"/>
      <c r="D355" s="234" t="s">
        <v>140</v>
      </c>
      <c r="E355" s="235" t="s">
        <v>21</v>
      </c>
      <c r="F355" s="236" t="s">
        <v>981</v>
      </c>
      <c r="G355" s="233"/>
      <c r="H355" s="237">
        <v>44.159999999999997</v>
      </c>
      <c r="I355" s="238"/>
      <c r="J355" s="233"/>
      <c r="K355" s="233"/>
      <c r="L355" s="239"/>
      <c r="M355" s="240"/>
      <c r="N355" s="241"/>
      <c r="O355" s="241"/>
      <c r="P355" s="241"/>
      <c r="Q355" s="241"/>
      <c r="R355" s="241"/>
      <c r="S355" s="241"/>
      <c r="T355" s="242"/>
      <c r="AT355" s="243" t="s">
        <v>140</v>
      </c>
      <c r="AU355" s="243" t="s">
        <v>69</v>
      </c>
      <c r="AV355" s="11" t="s">
        <v>78</v>
      </c>
      <c r="AW355" s="11" t="s">
        <v>33</v>
      </c>
      <c r="AX355" s="11" t="s">
        <v>69</v>
      </c>
      <c r="AY355" s="243" t="s">
        <v>137</v>
      </c>
    </row>
    <row r="356" s="11" customFormat="1">
      <c r="B356" s="232"/>
      <c r="C356" s="233"/>
      <c r="D356" s="234" t="s">
        <v>140</v>
      </c>
      <c r="E356" s="235" t="s">
        <v>21</v>
      </c>
      <c r="F356" s="236" t="s">
        <v>234</v>
      </c>
      <c r="G356" s="233"/>
      <c r="H356" s="237">
        <v>1.8400000000000001</v>
      </c>
      <c r="I356" s="238"/>
      <c r="J356" s="233"/>
      <c r="K356" s="233"/>
      <c r="L356" s="239"/>
      <c r="M356" s="240"/>
      <c r="N356" s="241"/>
      <c r="O356" s="241"/>
      <c r="P356" s="241"/>
      <c r="Q356" s="241"/>
      <c r="R356" s="241"/>
      <c r="S356" s="241"/>
      <c r="T356" s="242"/>
      <c r="AT356" s="243" t="s">
        <v>140</v>
      </c>
      <c r="AU356" s="243" t="s">
        <v>69</v>
      </c>
      <c r="AV356" s="11" t="s">
        <v>78</v>
      </c>
      <c r="AW356" s="11" t="s">
        <v>33</v>
      </c>
      <c r="AX356" s="11" t="s">
        <v>69</v>
      </c>
      <c r="AY356" s="243" t="s">
        <v>137</v>
      </c>
    </row>
    <row r="357" s="12" customFormat="1">
      <c r="B357" s="244"/>
      <c r="C357" s="245"/>
      <c r="D357" s="234" t="s">
        <v>140</v>
      </c>
      <c r="E357" s="246" t="s">
        <v>21</v>
      </c>
      <c r="F357" s="247" t="s">
        <v>889</v>
      </c>
      <c r="G357" s="245"/>
      <c r="H357" s="246" t="s">
        <v>21</v>
      </c>
      <c r="I357" s="248"/>
      <c r="J357" s="245"/>
      <c r="K357" s="245"/>
      <c r="L357" s="249"/>
      <c r="M357" s="250"/>
      <c r="N357" s="251"/>
      <c r="O357" s="251"/>
      <c r="P357" s="251"/>
      <c r="Q357" s="251"/>
      <c r="R357" s="251"/>
      <c r="S357" s="251"/>
      <c r="T357" s="252"/>
      <c r="AT357" s="253" t="s">
        <v>140</v>
      </c>
      <c r="AU357" s="253" t="s">
        <v>69</v>
      </c>
      <c r="AV357" s="12" t="s">
        <v>76</v>
      </c>
      <c r="AW357" s="12" t="s">
        <v>33</v>
      </c>
      <c r="AX357" s="12" t="s">
        <v>69</v>
      </c>
      <c r="AY357" s="253" t="s">
        <v>137</v>
      </c>
    </row>
    <row r="358" s="11" customFormat="1">
      <c r="B358" s="232"/>
      <c r="C358" s="233"/>
      <c r="D358" s="234" t="s">
        <v>140</v>
      </c>
      <c r="E358" s="235" t="s">
        <v>21</v>
      </c>
      <c r="F358" s="236" t="s">
        <v>982</v>
      </c>
      <c r="G358" s="233"/>
      <c r="H358" s="237">
        <v>36.799999999999997</v>
      </c>
      <c r="I358" s="238"/>
      <c r="J358" s="233"/>
      <c r="K358" s="233"/>
      <c r="L358" s="239"/>
      <c r="M358" s="240"/>
      <c r="N358" s="241"/>
      <c r="O358" s="241"/>
      <c r="P358" s="241"/>
      <c r="Q358" s="241"/>
      <c r="R358" s="241"/>
      <c r="S358" s="241"/>
      <c r="T358" s="242"/>
      <c r="AT358" s="243" t="s">
        <v>140</v>
      </c>
      <c r="AU358" s="243" t="s">
        <v>69</v>
      </c>
      <c r="AV358" s="11" t="s">
        <v>78</v>
      </c>
      <c r="AW358" s="11" t="s">
        <v>33</v>
      </c>
      <c r="AX358" s="11" t="s">
        <v>69</v>
      </c>
      <c r="AY358" s="243" t="s">
        <v>137</v>
      </c>
    </row>
    <row r="359" s="11" customFormat="1">
      <c r="B359" s="232"/>
      <c r="C359" s="233"/>
      <c r="D359" s="234" t="s">
        <v>140</v>
      </c>
      <c r="E359" s="235" t="s">
        <v>21</v>
      </c>
      <c r="F359" s="236" t="s">
        <v>983</v>
      </c>
      <c r="G359" s="233"/>
      <c r="H359" s="237">
        <v>1.2</v>
      </c>
      <c r="I359" s="238"/>
      <c r="J359" s="233"/>
      <c r="K359" s="233"/>
      <c r="L359" s="239"/>
      <c r="M359" s="240"/>
      <c r="N359" s="241"/>
      <c r="O359" s="241"/>
      <c r="P359" s="241"/>
      <c r="Q359" s="241"/>
      <c r="R359" s="241"/>
      <c r="S359" s="241"/>
      <c r="T359" s="242"/>
      <c r="AT359" s="243" t="s">
        <v>140</v>
      </c>
      <c r="AU359" s="243" t="s">
        <v>69</v>
      </c>
      <c r="AV359" s="11" t="s">
        <v>78</v>
      </c>
      <c r="AW359" s="11" t="s">
        <v>33</v>
      </c>
      <c r="AX359" s="11" t="s">
        <v>69</v>
      </c>
      <c r="AY359" s="243" t="s">
        <v>137</v>
      </c>
    </row>
    <row r="360" s="12" customFormat="1">
      <c r="B360" s="244"/>
      <c r="C360" s="245"/>
      <c r="D360" s="234" t="s">
        <v>140</v>
      </c>
      <c r="E360" s="246" t="s">
        <v>21</v>
      </c>
      <c r="F360" s="247" t="s">
        <v>828</v>
      </c>
      <c r="G360" s="245"/>
      <c r="H360" s="246" t="s">
        <v>21</v>
      </c>
      <c r="I360" s="248"/>
      <c r="J360" s="245"/>
      <c r="K360" s="245"/>
      <c r="L360" s="249"/>
      <c r="M360" s="250"/>
      <c r="N360" s="251"/>
      <c r="O360" s="251"/>
      <c r="P360" s="251"/>
      <c r="Q360" s="251"/>
      <c r="R360" s="251"/>
      <c r="S360" s="251"/>
      <c r="T360" s="252"/>
      <c r="AT360" s="253" t="s">
        <v>140</v>
      </c>
      <c r="AU360" s="253" t="s">
        <v>69</v>
      </c>
      <c r="AV360" s="12" t="s">
        <v>76</v>
      </c>
      <c r="AW360" s="12" t="s">
        <v>33</v>
      </c>
      <c r="AX360" s="12" t="s">
        <v>69</v>
      </c>
      <c r="AY360" s="253" t="s">
        <v>137</v>
      </c>
    </row>
    <row r="361" s="11" customFormat="1">
      <c r="B361" s="232"/>
      <c r="C361" s="233"/>
      <c r="D361" s="234" t="s">
        <v>140</v>
      </c>
      <c r="E361" s="235" t="s">
        <v>21</v>
      </c>
      <c r="F361" s="236" t="s">
        <v>984</v>
      </c>
      <c r="G361" s="233"/>
      <c r="H361" s="237">
        <v>92</v>
      </c>
      <c r="I361" s="238"/>
      <c r="J361" s="233"/>
      <c r="K361" s="233"/>
      <c r="L361" s="239"/>
      <c r="M361" s="240"/>
      <c r="N361" s="241"/>
      <c r="O361" s="241"/>
      <c r="P361" s="241"/>
      <c r="Q361" s="241"/>
      <c r="R361" s="241"/>
      <c r="S361" s="241"/>
      <c r="T361" s="242"/>
      <c r="AT361" s="243" t="s">
        <v>140</v>
      </c>
      <c r="AU361" s="243" t="s">
        <v>69</v>
      </c>
      <c r="AV361" s="11" t="s">
        <v>78</v>
      </c>
      <c r="AW361" s="11" t="s">
        <v>33</v>
      </c>
      <c r="AX361" s="11" t="s">
        <v>69</v>
      </c>
      <c r="AY361" s="243" t="s">
        <v>137</v>
      </c>
    </row>
    <row r="362" s="12" customFormat="1">
      <c r="B362" s="244"/>
      <c r="C362" s="245"/>
      <c r="D362" s="234" t="s">
        <v>140</v>
      </c>
      <c r="E362" s="246" t="s">
        <v>21</v>
      </c>
      <c r="F362" s="247" t="s">
        <v>891</v>
      </c>
      <c r="G362" s="245"/>
      <c r="H362" s="246" t="s">
        <v>21</v>
      </c>
      <c r="I362" s="248"/>
      <c r="J362" s="245"/>
      <c r="K362" s="245"/>
      <c r="L362" s="249"/>
      <c r="M362" s="250"/>
      <c r="N362" s="251"/>
      <c r="O362" s="251"/>
      <c r="P362" s="251"/>
      <c r="Q362" s="251"/>
      <c r="R362" s="251"/>
      <c r="S362" s="251"/>
      <c r="T362" s="252"/>
      <c r="AT362" s="253" t="s">
        <v>140</v>
      </c>
      <c r="AU362" s="253" t="s">
        <v>69</v>
      </c>
      <c r="AV362" s="12" t="s">
        <v>76</v>
      </c>
      <c r="AW362" s="12" t="s">
        <v>33</v>
      </c>
      <c r="AX362" s="12" t="s">
        <v>69</v>
      </c>
      <c r="AY362" s="253" t="s">
        <v>137</v>
      </c>
    </row>
    <row r="363" s="11" customFormat="1">
      <c r="B363" s="232"/>
      <c r="C363" s="233"/>
      <c r="D363" s="234" t="s">
        <v>140</v>
      </c>
      <c r="E363" s="235" t="s">
        <v>21</v>
      </c>
      <c r="F363" s="236" t="s">
        <v>984</v>
      </c>
      <c r="G363" s="233"/>
      <c r="H363" s="237">
        <v>92</v>
      </c>
      <c r="I363" s="238"/>
      <c r="J363" s="233"/>
      <c r="K363" s="233"/>
      <c r="L363" s="239"/>
      <c r="M363" s="240"/>
      <c r="N363" s="241"/>
      <c r="O363" s="241"/>
      <c r="P363" s="241"/>
      <c r="Q363" s="241"/>
      <c r="R363" s="241"/>
      <c r="S363" s="241"/>
      <c r="T363" s="242"/>
      <c r="AT363" s="243" t="s">
        <v>140</v>
      </c>
      <c r="AU363" s="243" t="s">
        <v>69</v>
      </c>
      <c r="AV363" s="11" t="s">
        <v>78</v>
      </c>
      <c r="AW363" s="11" t="s">
        <v>33</v>
      </c>
      <c r="AX363" s="11" t="s">
        <v>69</v>
      </c>
      <c r="AY363" s="243" t="s">
        <v>137</v>
      </c>
    </row>
    <row r="364" s="12" customFormat="1">
      <c r="B364" s="244"/>
      <c r="C364" s="245"/>
      <c r="D364" s="234" t="s">
        <v>140</v>
      </c>
      <c r="E364" s="246" t="s">
        <v>21</v>
      </c>
      <c r="F364" s="247" t="s">
        <v>892</v>
      </c>
      <c r="G364" s="245"/>
      <c r="H364" s="246" t="s">
        <v>21</v>
      </c>
      <c r="I364" s="248"/>
      <c r="J364" s="245"/>
      <c r="K364" s="245"/>
      <c r="L364" s="249"/>
      <c r="M364" s="250"/>
      <c r="N364" s="251"/>
      <c r="O364" s="251"/>
      <c r="P364" s="251"/>
      <c r="Q364" s="251"/>
      <c r="R364" s="251"/>
      <c r="S364" s="251"/>
      <c r="T364" s="252"/>
      <c r="AT364" s="253" t="s">
        <v>140</v>
      </c>
      <c r="AU364" s="253" t="s">
        <v>69</v>
      </c>
      <c r="AV364" s="12" t="s">
        <v>76</v>
      </c>
      <c r="AW364" s="12" t="s">
        <v>33</v>
      </c>
      <c r="AX364" s="12" t="s">
        <v>69</v>
      </c>
      <c r="AY364" s="253" t="s">
        <v>137</v>
      </c>
    </row>
    <row r="365" s="11" customFormat="1">
      <c r="B365" s="232"/>
      <c r="C365" s="233"/>
      <c r="D365" s="234" t="s">
        <v>140</v>
      </c>
      <c r="E365" s="235" t="s">
        <v>21</v>
      </c>
      <c r="F365" s="236" t="s">
        <v>984</v>
      </c>
      <c r="G365" s="233"/>
      <c r="H365" s="237">
        <v>92</v>
      </c>
      <c r="I365" s="238"/>
      <c r="J365" s="233"/>
      <c r="K365" s="233"/>
      <c r="L365" s="239"/>
      <c r="M365" s="240"/>
      <c r="N365" s="241"/>
      <c r="O365" s="241"/>
      <c r="P365" s="241"/>
      <c r="Q365" s="241"/>
      <c r="R365" s="241"/>
      <c r="S365" s="241"/>
      <c r="T365" s="242"/>
      <c r="AT365" s="243" t="s">
        <v>140</v>
      </c>
      <c r="AU365" s="243" t="s">
        <v>69</v>
      </c>
      <c r="AV365" s="11" t="s">
        <v>78</v>
      </c>
      <c r="AW365" s="11" t="s">
        <v>33</v>
      </c>
      <c r="AX365" s="11" t="s">
        <v>69</v>
      </c>
      <c r="AY365" s="243" t="s">
        <v>137</v>
      </c>
    </row>
    <row r="366" s="12" customFormat="1">
      <c r="B366" s="244"/>
      <c r="C366" s="245"/>
      <c r="D366" s="234" t="s">
        <v>140</v>
      </c>
      <c r="E366" s="246" t="s">
        <v>21</v>
      </c>
      <c r="F366" s="247" t="s">
        <v>830</v>
      </c>
      <c r="G366" s="245"/>
      <c r="H366" s="246" t="s">
        <v>21</v>
      </c>
      <c r="I366" s="248"/>
      <c r="J366" s="245"/>
      <c r="K366" s="245"/>
      <c r="L366" s="249"/>
      <c r="M366" s="250"/>
      <c r="N366" s="251"/>
      <c r="O366" s="251"/>
      <c r="P366" s="251"/>
      <c r="Q366" s="251"/>
      <c r="R366" s="251"/>
      <c r="S366" s="251"/>
      <c r="T366" s="252"/>
      <c r="AT366" s="253" t="s">
        <v>140</v>
      </c>
      <c r="AU366" s="253" t="s">
        <v>69</v>
      </c>
      <c r="AV366" s="12" t="s">
        <v>76</v>
      </c>
      <c r="AW366" s="12" t="s">
        <v>33</v>
      </c>
      <c r="AX366" s="12" t="s">
        <v>69</v>
      </c>
      <c r="AY366" s="253" t="s">
        <v>137</v>
      </c>
    </row>
    <row r="367" s="11" customFormat="1">
      <c r="B367" s="232"/>
      <c r="C367" s="233"/>
      <c r="D367" s="234" t="s">
        <v>140</v>
      </c>
      <c r="E367" s="235" t="s">
        <v>21</v>
      </c>
      <c r="F367" s="236" t="s">
        <v>984</v>
      </c>
      <c r="G367" s="233"/>
      <c r="H367" s="237">
        <v>92</v>
      </c>
      <c r="I367" s="238"/>
      <c r="J367" s="233"/>
      <c r="K367" s="233"/>
      <c r="L367" s="239"/>
      <c r="M367" s="240"/>
      <c r="N367" s="241"/>
      <c r="O367" s="241"/>
      <c r="P367" s="241"/>
      <c r="Q367" s="241"/>
      <c r="R367" s="241"/>
      <c r="S367" s="241"/>
      <c r="T367" s="242"/>
      <c r="AT367" s="243" t="s">
        <v>140</v>
      </c>
      <c r="AU367" s="243" t="s">
        <v>69</v>
      </c>
      <c r="AV367" s="11" t="s">
        <v>78</v>
      </c>
      <c r="AW367" s="11" t="s">
        <v>33</v>
      </c>
      <c r="AX367" s="11" t="s">
        <v>69</v>
      </c>
      <c r="AY367" s="243" t="s">
        <v>137</v>
      </c>
    </row>
    <row r="368" s="12" customFormat="1">
      <c r="B368" s="244"/>
      <c r="C368" s="245"/>
      <c r="D368" s="234" t="s">
        <v>140</v>
      </c>
      <c r="E368" s="246" t="s">
        <v>21</v>
      </c>
      <c r="F368" s="247" t="s">
        <v>817</v>
      </c>
      <c r="G368" s="245"/>
      <c r="H368" s="246" t="s">
        <v>21</v>
      </c>
      <c r="I368" s="248"/>
      <c r="J368" s="245"/>
      <c r="K368" s="245"/>
      <c r="L368" s="249"/>
      <c r="M368" s="250"/>
      <c r="N368" s="251"/>
      <c r="O368" s="251"/>
      <c r="P368" s="251"/>
      <c r="Q368" s="251"/>
      <c r="R368" s="251"/>
      <c r="S368" s="251"/>
      <c r="T368" s="252"/>
      <c r="AT368" s="253" t="s">
        <v>140</v>
      </c>
      <c r="AU368" s="253" t="s">
        <v>69</v>
      </c>
      <c r="AV368" s="12" t="s">
        <v>76</v>
      </c>
      <c r="AW368" s="12" t="s">
        <v>33</v>
      </c>
      <c r="AX368" s="12" t="s">
        <v>69</v>
      </c>
      <c r="AY368" s="253" t="s">
        <v>137</v>
      </c>
    </row>
    <row r="369" s="11" customFormat="1">
      <c r="B369" s="232"/>
      <c r="C369" s="233"/>
      <c r="D369" s="234" t="s">
        <v>140</v>
      </c>
      <c r="E369" s="235" t="s">
        <v>21</v>
      </c>
      <c r="F369" s="236" t="s">
        <v>984</v>
      </c>
      <c r="G369" s="233"/>
      <c r="H369" s="237">
        <v>92</v>
      </c>
      <c r="I369" s="238"/>
      <c r="J369" s="233"/>
      <c r="K369" s="233"/>
      <c r="L369" s="239"/>
      <c r="M369" s="240"/>
      <c r="N369" s="241"/>
      <c r="O369" s="241"/>
      <c r="P369" s="241"/>
      <c r="Q369" s="241"/>
      <c r="R369" s="241"/>
      <c r="S369" s="241"/>
      <c r="T369" s="242"/>
      <c r="AT369" s="243" t="s">
        <v>140</v>
      </c>
      <c r="AU369" s="243" t="s">
        <v>69</v>
      </c>
      <c r="AV369" s="11" t="s">
        <v>78</v>
      </c>
      <c r="AW369" s="11" t="s">
        <v>33</v>
      </c>
      <c r="AX369" s="11" t="s">
        <v>69</v>
      </c>
      <c r="AY369" s="243" t="s">
        <v>137</v>
      </c>
    </row>
    <row r="370" s="13" customFormat="1">
      <c r="B370" s="254"/>
      <c r="C370" s="255"/>
      <c r="D370" s="234" t="s">
        <v>140</v>
      </c>
      <c r="E370" s="256" t="s">
        <v>21</v>
      </c>
      <c r="F370" s="257" t="s">
        <v>151</v>
      </c>
      <c r="G370" s="255"/>
      <c r="H370" s="258">
        <v>3218</v>
      </c>
      <c r="I370" s="259"/>
      <c r="J370" s="255"/>
      <c r="K370" s="255"/>
      <c r="L370" s="260"/>
      <c r="M370" s="261"/>
      <c r="N370" s="262"/>
      <c r="O370" s="262"/>
      <c r="P370" s="262"/>
      <c r="Q370" s="262"/>
      <c r="R370" s="262"/>
      <c r="S370" s="262"/>
      <c r="T370" s="263"/>
      <c r="AT370" s="264" t="s">
        <v>140</v>
      </c>
      <c r="AU370" s="264" t="s">
        <v>69</v>
      </c>
      <c r="AV370" s="13" t="s">
        <v>138</v>
      </c>
      <c r="AW370" s="13" t="s">
        <v>33</v>
      </c>
      <c r="AX370" s="13" t="s">
        <v>76</v>
      </c>
      <c r="AY370" s="264" t="s">
        <v>137</v>
      </c>
    </row>
    <row r="371" s="1" customFormat="1" ht="16.5" customHeight="1">
      <c r="B371" s="46"/>
      <c r="C371" s="219" t="s">
        <v>342</v>
      </c>
      <c r="D371" s="219" t="s">
        <v>131</v>
      </c>
      <c r="E371" s="220" t="s">
        <v>237</v>
      </c>
      <c r="F371" s="221" t="s">
        <v>238</v>
      </c>
      <c r="G371" s="222" t="s">
        <v>134</v>
      </c>
      <c r="H371" s="223">
        <v>1440</v>
      </c>
      <c r="I371" s="224"/>
      <c r="J371" s="225">
        <f>ROUND(I371*H371,2)</f>
        <v>0</v>
      </c>
      <c r="K371" s="221" t="s">
        <v>135</v>
      </c>
      <c r="L371" s="226"/>
      <c r="M371" s="227" t="s">
        <v>21</v>
      </c>
      <c r="N371" s="228" t="s">
        <v>40</v>
      </c>
      <c r="O371" s="47"/>
      <c r="P371" s="229">
        <f>O371*H371</f>
        <v>0</v>
      </c>
      <c r="Q371" s="229">
        <v>0.00051999999999999995</v>
      </c>
      <c r="R371" s="229">
        <f>Q371*H371</f>
        <v>0.74879999999999991</v>
      </c>
      <c r="S371" s="229">
        <v>0</v>
      </c>
      <c r="T371" s="230">
        <f>S371*H371</f>
        <v>0</v>
      </c>
      <c r="AR371" s="24" t="s">
        <v>136</v>
      </c>
      <c r="AT371" s="24" t="s">
        <v>131</v>
      </c>
      <c r="AU371" s="24" t="s">
        <v>69</v>
      </c>
      <c r="AY371" s="24" t="s">
        <v>137</v>
      </c>
      <c r="BE371" s="231">
        <f>IF(N371="základní",J371,0)</f>
        <v>0</v>
      </c>
      <c r="BF371" s="231">
        <f>IF(N371="snížená",J371,0)</f>
        <v>0</v>
      </c>
      <c r="BG371" s="231">
        <f>IF(N371="zákl. přenesená",J371,0)</f>
        <v>0</v>
      </c>
      <c r="BH371" s="231">
        <f>IF(N371="sníž. přenesená",J371,0)</f>
        <v>0</v>
      </c>
      <c r="BI371" s="231">
        <f>IF(N371="nulová",J371,0)</f>
        <v>0</v>
      </c>
      <c r="BJ371" s="24" t="s">
        <v>76</v>
      </c>
      <c r="BK371" s="231">
        <f>ROUND(I371*H371,2)</f>
        <v>0</v>
      </c>
      <c r="BL371" s="24" t="s">
        <v>138</v>
      </c>
      <c r="BM371" s="24" t="s">
        <v>985</v>
      </c>
    </row>
    <row r="372" s="11" customFormat="1">
      <c r="B372" s="232"/>
      <c r="C372" s="233"/>
      <c r="D372" s="234" t="s">
        <v>140</v>
      </c>
      <c r="E372" s="235" t="s">
        <v>21</v>
      </c>
      <c r="F372" s="236" t="s">
        <v>986</v>
      </c>
      <c r="G372" s="233"/>
      <c r="H372" s="237">
        <v>752</v>
      </c>
      <c r="I372" s="238"/>
      <c r="J372" s="233"/>
      <c r="K372" s="233"/>
      <c r="L372" s="239"/>
      <c r="M372" s="240"/>
      <c r="N372" s="241"/>
      <c r="O372" s="241"/>
      <c r="P372" s="241"/>
      <c r="Q372" s="241"/>
      <c r="R372" s="241"/>
      <c r="S372" s="241"/>
      <c r="T372" s="242"/>
      <c r="AT372" s="243" t="s">
        <v>140</v>
      </c>
      <c r="AU372" s="243" t="s">
        <v>69</v>
      </c>
      <c r="AV372" s="11" t="s">
        <v>78</v>
      </c>
      <c r="AW372" s="11" t="s">
        <v>33</v>
      </c>
      <c r="AX372" s="11" t="s">
        <v>69</v>
      </c>
      <c r="AY372" s="243" t="s">
        <v>137</v>
      </c>
    </row>
    <row r="373" s="11" customFormat="1">
      <c r="B373" s="232"/>
      <c r="C373" s="233"/>
      <c r="D373" s="234" t="s">
        <v>140</v>
      </c>
      <c r="E373" s="235" t="s">
        <v>21</v>
      </c>
      <c r="F373" s="236" t="s">
        <v>987</v>
      </c>
      <c r="G373" s="233"/>
      <c r="H373" s="237">
        <v>688</v>
      </c>
      <c r="I373" s="238"/>
      <c r="J373" s="233"/>
      <c r="K373" s="233"/>
      <c r="L373" s="239"/>
      <c r="M373" s="240"/>
      <c r="N373" s="241"/>
      <c r="O373" s="241"/>
      <c r="P373" s="241"/>
      <c r="Q373" s="241"/>
      <c r="R373" s="241"/>
      <c r="S373" s="241"/>
      <c r="T373" s="242"/>
      <c r="AT373" s="243" t="s">
        <v>140</v>
      </c>
      <c r="AU373" s="243" t="s">
        <v>69</v>
      </c>
      <c r="AV373" s="11" t="s">
        <v>78</v>
      </c>
      <c r="AW373" s="11" t="s">
        <v>33</v>
      </c>
      <c r="AX373" s="11" t="s">
        <v>69</v>
      </c>
      <c r="AY373" s="243" t="s">
        <v>137</v>
      </c>
    </row>
    <row r="374" s="13" customFormat="1">
      <c r="B374" s="254"/>
      <c r="C374" s="255"/>
      <c r="D374" s="234" t="s">
        <v>140</v>
      </c>
      <c r="E374" s="256" t="s">
        <v>21</v>
      </c>
      <c r="F374" s="257" t="s">
        <v>151</v>
      </c>
      <c r="G374" s="255"/>
      <c r="H374" s="258">
        <v>1440</v>
      </c>
      <c r="I374" s="259"/>
      <c r="J374" s="255"/>
      <c r="K374" s="255"/>
      <c r="L374" s="260"/>
      <c r="M374" s="261"/>
      <c r="N374" s="262"/>
      <c r="O374" s="262"/>
      <c r="P374" s="262"/>
      <c r="Q374" s="262"/>
      <c r="R374" s="262"/>
      <c r="S374" s="262"/>
      <c r="T374" s="263"/>
      <c r="AT374" s="264" t="s">
        <v>140</v>
      </c>
      <c r="AU374" s="264" t="s">
        <v>69</v>
      </c>
      <c r="AV374" s="13" t="s">
        <v>138</v>
      </c>
      <c r="AW374" s="13" t="s">
        <v>33</v>
      </c>
      <c r="AX374" s="13" t="s">
        <v>76</v>
      </c>
      <c r="AY374" s="264" t="s">
        <v>137</v>
      </c>
    </row>
    <row r="375" s="1" customFormat="1" ht="25.5" customHeight="1">
      <c r="B375" s="46"/>
      <c r="C375" s="219" t="s">
        <v>347</v>
      </c>
      <c r="D375" s="219" t="s">
        <v>131</v>
      </c>
      <c r="E375" s="220" t="s">
        <v>242</v>
      </c>
      <c r="F375" s="221" t="s">
        <v>243</v>
      </c>
      <c r="G375" s="222" t="s">
        <v>134</v>
      </c>
      <c r="H375" s="223">
        <v>1440</v>
      </c>
      <c r="I375" s="224"/>
      <c r="J375" s="225">
        <f>ROUND(I375*H375,2)</f>
        <v>0</v>
      </c>
      <c r="K375" s="221" t="s">
        <v>135</v>
      </c>
      <c r="L375" s="226"/>
      <c r="M375" s="227" t="s">
        <v>21</v>
      </c>
      <c r="N375" s="228" t="s">
        <v>40</v>
      </c>
      <c r="O375" s="47"/>
      <c r="P375" s="229">
        <f>O375*H375</f>
        <v>0</v>
      </c>
      <c r="Q375" s="229">
        <v>9.0000000000000006E-05</v>
      </c>
      <c r="R375" s="229">
        <f>Q375*H375</f>
        <v>0.12960000000000002</v>
      </c>
      <c r="S375" s="229">
        <v>0</v>
      </c>
      <c r="T375" s="230">
        <f>S375*H375</f>
        <v>0</v>
      </c>
      <c r="AR375" s="24" t="s">
        <v>136</v>
      </c>
      <c r="AT375" s="24" t="s">
        <v>131</v>
      </c>
      <c r="AU375" s="24" t="s">
        <v>69</v>
      </c>
      <c r="AY375" s="24" t="s">
        <v>137</v>
      </c>
      <c r="BE375" s="231">
        <f>IF(N375="základní",J375,0)</f>
        <v>0</v>
      </c>
      <c r="BF375" s="231">
        <f>IF(N375="snížená",J375,0)</f>
        <v>0</v>
      </c>
      <c r="BG375" s="231">
        <f>IF(N375="zákl. přenesená",J375,0)</f>
        <v>0</v>
      </c>
      <c r="BH375" s="231">
        <f>IF(N375="sníž. přenesená",J375,0)</f>
        <v>0</v>
      </c>
      <c r="BI375" s="231">
        <f>IF(N375="nulová",J375,0)</f>
        <v>0</v>
      </c>
      <c r="BJ375" s="24" t="s">
        <v>76</v>
      </c>
      <c r="BK375" s="231">
        <f>ROUND(I375*H375,2)</f>
        <v>0</v>
      </c>
      <c r="BL375" s="24" t="s">
        <v>138</v>
      </c>
      <c r="BM375" s="24" t="s">
        <v>988</v>
      </c>
    </row>
    <row r="376" s="11" customFormat="1">
      <c r="B376" s="232"/>
      <c r="C376" s="233"/>
      <c r="D376" s="234" t="s">
        <v>140</v>
      </c>
      <c r="E376" s="235" t="s">
        <v>21</v>
      </c>
      <c r="F376" s="236" t="s">
        <v>989</v>
      </c>
      <c r="G376" s="233"/>
      <c r="H376" s="237">
        <v>1440</v>
      </c>
      <c r="I376" s="238"/>
      <c r="J376" s="233"/>
      <c r="K376" s="233"/>
      <c r="L376" s="239"/>
      <c r="M376" s="240"/>
      <c r="N376" s="241"/>
      <c r="O376" s="241"/>
      <c r="P376" s="241"/>
      <c r="Q376" s="241"/>
      <c r="R376" s="241"/>
      <c r="S376" s="241"/>
      <c r="T376" s="242"/>
      <c r="AT376" s="243" t="s">
        <v>140</v>
      </c>
      <c r="AU376" s="243" t="s">
        <v>69</v>
      </c>
      <c r="AV376" s="11" t="s">
        <v>78</v>
      </c>
      <c r="AW376" s="11" t="s">
        <v>33</v>
      </c>
      <c r="AX376" s="11" t="s">
        <v>69</v>
      </c>
      <c r="AY376" s="243" t="s">
        <v>137</v>
      </c>
    </row>
    <row r="377" s="13" customFormat="1">
      <c r="B377" s="254"/>
      <c r="C377" s="255"/>
      <c r="D377" s="234" t="s">
        <v>140</v>
      </c>
      <c r="E377" s="256" t="s">
        <v>21</v>
      </c>
      <c r="F377" s="257" t="s">
        <v>151</v>
      </c>
      <c r="G377" s="255"/>
      <c r="H377" s="258">
        <v>1440</v>
      </c>
      <c r="I377" s="259"/>
      <c r="J377" s="255"/>
      <c r="K377" s="255"/>
      <c r="L377" s="260"/>
      <c r="M377" s="261"/>
      <c r="N377" s="262"/>
      <c r="O377" s="262"/>
      <c r="P377" s="262"/>
      <c r="Q377" s="262"/>
      <c r="R377" s="262"/>
      <c r="S377" s="262"/>
      <c r="T377" s="263"/>
      <c r="AT377" s="264" t="s">
        <v>140</v>
      </c>
      <c r="AU377" s="264" t="s">
        <v>69</v>
      </c>
      <c r="AV377" s="13" t="s">
        <v>138</v>
      </c>
      <c r="AW377" s="13" t="s">
        <v>33</v>
      </c>
      <c r="AX377" s="13" t="s">
        <v>76</v>
      </c>
      <c r="AY377" s="264" t="s">
        <v>137</v>
      </c>
    </row>
    <row r="378" s="1" customFormat="1" ht="25.5" customHeight="1">
      <c r="B378" s="46"/>
      <c r="C378" s="219" t="s">
        <v>351</v>
      </c>
      <c r="D378" s="219" t="s">
        <v>131</v>
      </c>
      <c r="E378" s="220" t="s">
        <v>246</v>
      </c>
      <c r="F378" s="221" t="s">
        <v>247</v>
      </c>
      <c r="G378" s="222" t="s">
        <v>134</v>
      </c>
      <c r="H378" s="223">
        <v>360</v>
      </c>
      <c r="I378" s="224"/>
      <c r="J378" s="225">
        <f>ROUND(I378*H378,2)</f>
        <v>0</v>
      </c>
      <c r="K378" s="221" t="s">
        <v>135</v>
      </c>
      <c r="L378" s="226"/>
      <c r="M378" s="227" t="s">
        <v>21</v>
      </c>
      <c r="N378" s="228" t="s">
        <v>40</v>
      </c>
      <c r="O378" s="47"/>
      <c r="P378" s="229">
        <f>O378*H378</f>
        <v>0</v>
      </c>
      <c r="Q378" s="229">
        <v>9.0000000000000006E-05</v>
      </c>
      <c r="R378" s="229">
        <f>Q378*H378</f>
        <v>0.032400000000000005</v>
      </c>
      <c r="S378" s="229">
        <v>0</v>
      </c>
      <c r="T378" s="230">
        <f>S378*H378</f>
        <v>0</v>
      </c>
      <c r="AR378" s="24" t="s">
        <v>136</v>
      </c>
      <c r="AT378" s="24" t="s">
        <v>131</v>
      </c>
      <c r="AU378" s="24" t="s">
        <v>69</v>
      </c>
      <c r="AY378" s="24" t="s">
        <v>137</v>
      </c>
      <c r="BE378" s="231">
        <f>IF(N378="základní",J378,0)</f>
        <v>0</v>
      </c>
      <c r="BF378" s="231">
        <f>IF(N378="snížená",J378,0)</f>
        <v>0</v>
      </c>
      <c r="BG378" s="231">
        <f>IF(N378="zákl. přenesená",J378,0)</f>
        <v>0</v>
      </c>
      <c r="BH378" s="231">
        <f>IF(N378="sníž. přenesená",J378,0)</f>
        <v>0</v>
      </c>
      <c r="BI378" s="231">
        <f>IF(N378="nulová",J378,0)</f>
        <v>0</v>
      </c>
      <c r="BJ378" s="24" t="s">
        <v>76</v>
      </c>
      <c r="BK378" s="231">
        <f>ROUND(I378*H378,2)</f>
        <v>0</v>
      </c>
      <c r="BL378" s="24" t="s">
        <v>138</v>
      </c>
      <c r="BM378" s="24" t="s">
        <v>990</v>
      </c>
    </row>
    <row r="379" s="11" customFormat="1">
      <c r="B379" s="232"/>
      <c r="C379" s="233"/>
      <c r="D379" s="234" t="s">
        <v>140</v>
      </c>
      <c r="E379" s="235" t="s">
        <v>21</v>
      </c>
      <c r="F379" s="236" t="s">
        <v>991</v>
      </c>
      <c r="G379" s="233"/>
      <c r="H379" s="237">
        <v>188</v>
      </c>
      <c r="I379" s="238"/>
      <c r="J379" s="233"/>
      <c r="K379" s="233"/>
      <c r="L379" s="239"/>
      <c r="M379" s="240"/>
      <c r="N379" s="241"/>
      <c r="O379" s="241"/>
      <c r="P379" s="241"/>
      <c r="Q379" s="241"/>
      <c r="R379" s="241"/>
      <c r="S379" s="241"/>
      <c r="T379" s="242"/>
      <c r="AT379" s="243" t="s">
        <v>140</v>
      </c>
      <c r="AU379" s="243" t="s">
        <v>69</v>
      </c>
      <c r="AV379" s="11" t="s">
        <v>78</v>
      </c>
      <c r="AW379" s="11" t="s">
        <v>33</v>
      </c>
      <c r="AX379" s="11" t="s">
        <v>69</v>
      </c>
      <c r="AY379" s="243" t="s">
        <v>137</v>
      </c>
    </row>
    <row r="380" s="11" customFormat="1">
      <c r="B380" s="232"/>
      <c r="C380" s="233"/>
      <c r="D380" s="234" t="s">
        <v>140</v>
      </c>
      <c r="E380" s="235" t="s">
        <v>21</v>
      </c>
      <c r="F380" s="236" t="s">
        <v>992</v>
      </c>
      <c r="G380" s="233"/>
      <c r="H380" s="237">
        <v>172</v>
      </c>
      <c r="I380" s="238"/>
      <c r="J380" s="233"/>
      <c r="K380" s="233"/>
      <c r="L380" s="239"/>
      <c r="M380" s="240"/>
      <c r="N380" s="241"/>
      <c r="O380" s="241"/>
      <c r="P380" s="241"/>
      <c r="Q380" s="241"/>
      <c r="R380" s="241"/>
      <c r="S380" s="241"/>
      <c r="T380" s="242"/>
      <c r="AT380" s="243" t="s">
        <v>140</v>
      </c>
      <c r="AU380" s="243" t="s">
        <v>69</v>
      </c>
      <c r="AV380" s="11" t="s">
        <v>78</v>
      </c>
      <c r="AW380" s="11" t="s">
        <v>33</v>
      </c>
      <c r="AX380" s="11" t="s">
        <v>69</v>
      </c>
      <c r="AY380" s="243" t="s">
        <v>137</v>
      </c>
    </row>
    <row r="381" s="13" customFormat="1">
      <c r="B381" s="254"/>
      <c r="C381" s="255"/>
      <c r="D381" s="234" t="s">
        <v>140</v>
      </c>
      <c r="E381" s="256" t="s">
        <v>21</v>
      </c>
      <c r="F381" s="257" t="s">
        <v>151</v>
      </c>
      <c r="G381" s="255"/>
      <c r="H381" s="258">
        <v>360</v>
      </c>
      <c r="I381" s="259"/>
      <c r="J381" s="255"/>
      <c r="K381" s="255"/>
      <c r="L381" s="260"/>
      <c r="M381" s="261"/>
      <c r="N381" s="262"/>
      <c r="O381" s="262"/>
      <c r="P381" s="262"/>
      <c r="Q381" s="262"/>
      <c r="R381" s="262"/>
      <c r="S381" s="262"/>
      <c r="T381" s="263"/>
      <c r="AT381" s="264" t="s">
        <v>140</v>
      </c>
      <c r="AU381" s="264" t="s">
        <v>69</v>
      </c>
      <c r="AV381" s="13" t="s">
        <v>138</v>
      </c>
      <c r="AW381" s="13" t="s">
        <v>33</v>
      </c>
      <c r="AX381" s="13" t="s">
        <v>76</v>
      </c>
      <c r="AY381" s="264" t="s">
        <v>137</v>
      </c>
    </row>
    <row r="382" s="1" customFormat="1" ht="16.5" customHeight="1">
      <c r="B382" s="46"/>
      <c r="C382" s="219" t="s">
        <v>357</v>
      </c>
      <c r="D382" s="219" t="s">
        <v>131</v>
      </c>
      <c r="E382" s="220" t="s">
        <v>290</v>
      </c>
      <c r="F382" s="221" t="s">
        <v>291</v>
      </c>
      <c r="G382" s="222" t="s">
        <v>286</v>
      </c>
      <c r="H382" s="223">
        <v>1440</v>
      </c>
      <c r="I382" s="224"/>
      <c r="J382" s="225">
        <f>ROUND(I382*H382,2)</f>
        <v>0</v>
      </c>
      <c r="K382" s="221" t="s">
        <v>135</v>
      </c>
      <c r="L382" s="226"/>
      <c r="M382" s="227" t="s">
        <v>21</v>
      </c>
      <c r="N382" s="228" t="s">
        <v>40</v>
      </c>
      <c r="O382" s="47"/>
      <c r="P382" s="229">
        <f>O382*H382</f>
        <v>0</v>
      </c>
      <c r="Q382" s="229">
        <v>0.00010000000000000001</v>
      </c>
      <c r="R382" s="229">
        <f>Q382*H382</f>
        <v>0.14400000000000002</v>
      </c>
      <c r="S382" s="229">
        <v>0</v>
      </c>
      <c r="T382" s="230">
        <f>S382*H382</f>
        <v>0</v>
      </c>
      <c r="AR382" s="24" t="s">
        <v>136</v>
      </c>
      <c r="AT382" s="24" t="s">
        <v>131</v>
      </c>
      <c r="AU382" s="24" t="s">
        <v>69</v>
      </c>
      <c r="AY382" s="24" t="s">
        <v>137</v>
      </c>
      <c r="BE382" s="231">
        <f>IF(N382="základní",J382,0)</f>
        <v>0</v>
      </c>
      <c r="BF382" s="231">
        <f>IF(N382="snížená",J382,0)</f>
        <v>0</v>
      </c>
      <c r="BG382" s="231">
        <f>IF(N382="zákl. přenesená",J382,0)</f>
        <v>0</v>
      </c>
      <c r="BH382" s="231">
        <f>IF(N382="sníž. přenesená",J382,0)</f>
        <v>0</v>
      </c>
      <c r="BI382" s="231">
        <f>IF(N382="nulová",J382,0)</f>
        <v>0</v>
      </c>
      <c r="BJ382" s="24" t="s">
        <v>76</v>
      </c>
      <c r="BK382" s="231">
        <f>ROUND(I382*H382,2)</f>
        <v>0</v>
      </c>
      <c r="BL382" s="24" t="s">
        <v>138</v>
      </c>
      <c r="BM382" s="24" t="s">
        <v>993</v>
      </c>
    </row>
    <row r="383" s="12" customFormat="1">
      <c r="B383" s="244"/>
      <c r="C383" s="245"/>
      <c r="D383" s="234" t="s">
        <v>140</v>
      </c>
      <c r="E383" s="246" t="s">
        <v>21</v>
      </c>
      <c r="F383" s="247" t="s">
        <v>855</v>
      </c>
      <c r="G383" s="245"/>
      <c r="H383" s="246" t="s">
        <v>21</v>
      </c>
      <c r="I383" s="248"/>
      <c r="J383" s="245"/>
      <c r="K383" s="245"/>
      <c r="L383" s="249"/>
      <c r="M383" s="250"/>
      <c r="N383" s="251"/>
      <c r="O383" s="251"/>
      <c r="P383" s="251"/>
      <c r="Q383" s="251"/>
      <c r="R383" s="251"/>
      <c r="S383" s="251"/>
      <c r="T383" s="252"/>
      <c r="AT383" s="253" t="s">
        <v>140</v>
      </c>
      <c r="AU383" s="253" t="s">
        <v>69</v>
      </c>
      <c r="AV383" s="12" t="s">
        <v>76</v>
      </c>
      <c r="AW383" s="12" t="s">
        <v>33</v>
      </c>
      <c r="AX383" s="12" t="s">
        <v>69</v>
      </c>
      <c r="AY383" s="253" t="s">
        <v>137</v>
      </c>
    </row>
    <row r="384" s="11" customFormat="1">
      <c r="B384" s="232"/>
      <c r="C384" s="233"/>
      <c r="D384" s="234" t="s">
        <v>140</v>
      </c>
      <c r="E384" s="235" t="s">
        <v>21</v>
      </c>
      <c r="F384" s="236" t="s">
        <v>994</v>
      </c>
      <c r="G384" s="233"/>
      <c r="H384" s="237">
        <v>540</v>
      </c>
      <c r="I384" s="238"/>
      <c r="J384" s="233"/>
      <c r="K384" s="233"/>
      <c r="L384" s="239"/>
      <c r="M384" s="240"/>
      <c r="N384" s="241"/>
      <c r="O384" s="241"/>
      <c r="P384" s="241"/>
      <c r="Q384" s="241"/>
      <c r="R384" s="241"/>
      <c r="S384" s="241"/>
      <c r="T384" s="242"/>
      <c r="AT384" s="243" t="s">
        <v>140</v>
      </c>
      <c r="AU384" s="243" t="s">
        <v>69</v>
      </c>
      <c r="AV384" s="11" t="s">
        <v>78</v>
      </c>
      <c r="AW384" s="11" t="s">
        <v>33</v>
      </c>
      <c r="AX384" s="11" t="s">
        <v>69</v>
      </c>
      <c r="AY384" s="243" t="s">
        <v>137</v>
      </c>
    </row>
    <row r="385" s="12" customFormat="1">
      <c r="B385" s="244"/>
      <c r="C385" s="245"/>
      <c r="D385" s="234" t="s">
        <v>140</v>
      </c>
      <c r="E385" s="246" t="s">
        <v>21</v>
      </c>
      <c r="F385" s="247" t="s">
        <v>857</v>
      </c>
      <c r="G385" s="245"/>
      <c r="H385" s="246" t="s">
        <v>21</v>
      </c>
      <c r="I385" s="248"/>
      <c r="J385" s="245"/>
      <c r="K385" s="245"/>
      <c r="L385" s="249"/>
      <c r="M385" s="250"/>
      <c r="N385" s="251"/>
      <c r="O385" s="251"/>
      <c r="P385" s="251"/>
      <c r="Q385" s="251"/>
      <c r="R385" s="251"/>
      <c r="S385" s="251"/>
      <c r="T385" s="252"/>
      <c r="AT385" s="253" t="s">
        <v>140</v>
      </c>
      <c r="AU385" s="253" t="s">
        <v>69</v>
      </c>
      <c r="AV385" s="12" t="s">
        <v>76</v>
      </c>
      <c r="AW385" s="12" t="s">
        <v>33</v>
      </c>
      <c r="AX385" s="12" t="s">
        <v>69</v>
      </c>
      <c r="AY385" s="253" t="s">
        <v>137</v>
      </c>
    </row>
    <row r="386" s="11" customFormat="1">
      <c r="B386" s="232"/>
      <c r="C386" s="233"/>
      <c r="D386" s="234" t="s">
        <v>140</v>
      </c>
      <c r="E386" s="235" t="s">
        <v>21</v>
      </c>
      <c r="F386" s="236" t="s">
        <v>995</v>
      </c>
      <c r="G386" s="233"/>
      <c r="H386" s="237">
        <v>340</v>
      </c>
      <c r="I386" s="238"/>
      <c r="J386" s="233"/>
      <c r="K386" s="233"/>
      <c r="L386" s="239"/>
      <c r="M386" s="240"/>
      <c r="N386" s="241"/>
      <c r="O386" s="241"/>
      <c r="P386" s="241"/>
      <c r="Q386" s="241"/>
      <c r="R386" s="241"/>
      <c r="S386" s="241"/>
      <c r="T386" s="242"/>
      <c r="AT386" s="243" t="s">
        <v>140</v>
      </c>
      <c r="AU386" s="243" t="s">
        <v>69</v>
      </c>
      <c r="AV386" s="11" t="s">
        <v>78</v>
      </c>
      <c r="AW386" s="11" t="s">
        <v>33</v>
      </c>
      <c r="AX386" s="11" t="s">
        <v>69</v>
      </c>
      <c r="AY386" s="243" t="s">
        <v>137</v>
      </c>
    </row>
    <row r="387" s="12" customFormat="1">
      <c r="B387" s="244"/>
      <c r="C387" s="245"/>
      <c r="D387" s="234" t="s">
        <v>140</v>
      </c>
      <c r="E387" s="246" t="s">
        <v>21</v>
      </c>
      <c r="F387" s="247" t="s">
        <v>859</v>
      </c>
      <c r="G387" s="245"/>
      <c r="H387" s="246" t="s">
        <v>21</v>
      </c>
      <c r="I387" s="248"/>
      <c r="J387" s="245"/>
      <c r="K387" s="245"/>
      <c r="L387" s="249"/>
      <c r="M387" s="250"/>
      <c r="N387" s="251"/>
      <c r="O387" s="251"/>
      <c r="P387" s="251"/>
      <c r="Q387" s="251"/>
      <c r="R387" s="251"/>
      <c r="S387" s="251"/>
      <c r="T387" s="252"/>
      <c r="AT387" s="253" t="s">
        <v>140</v>
      </c>
      <c r="AU387" s="253" t="s">
        <v>69</v>
      </c>
      <c r="AV387" s="12" t="s">
        <v>76</v>
      </c>
      <c r="AW387" s="12" t="s">
        <v>33</v>
      </c>
      <c r="AX387" s="12" t="s">
        <v>69</v>
      </c>
      <c r="AY387" s="253" t="s">
        <v>137</v>
      </c>
    </row>
    <row r="388" s="11" customFormat="1">
      <c r="B388" s="232"/>
      <c r="C388" s="233"/>
      <c r="D388" s="234" t="s">
        <v>140</v>
      </c>
      <c r="E388" s="235" t="s">
        <v>21</v>
      </c>
      <c r="F388" s="236" t="s">
        <v>996</v>
      </c>
      <c r="G388" s="233"/>
      <c r="H388" s="237">
        <v>560</v>
      </c>
      <c r="I388" s="238"/>
      <c r="J388" s="233"/>
      <c r="K388" s="233"/>
      <c r="L388" s="239"/>
      <c r="M388" s="240"/>
      <c r="N388" s="241"/>
      <c r="O388" s="241"/>
      <c r="P388" s="241"/>
      <c r="Q388" s="241"/>
      <c r="R388" s="241"/>
      <c r="S388" s="241"/>
      <c r="T388" s="242"/>
      <c r="AT388" s="243" t="s">
        <v>140</v>
      </c>
      <c r="AU388" s="243" t="s">
        <v>69</v>
      </c>
      <c r="AV388" s="11" t="s">
        <v>78</v>
      </c>
      <c r="AW388" s="11" t="s">
        <v>33</v>
      </c>
      <c r="AX388" s="11" t="s">
        <v>69</v>
      </c>
      <c r="AY388" s="243" t="s">
        <v>137</v>
      </c>
    </row>
    <row r="389" s="13" customFormat="1">
      <c r="B389" s="254"/>
      <c r="C389" s="255"/>
      <c r="D389" s="234" t="s">
        <v>140</v>
      </c>
      <c r="E389" s="256" t="s">
        <v>21</v>
      </c>
      <c r="F389" s="257" t="s">
        <v>151</v>
      </c>
      <c r="G389" s="255"/>
      <c r="H389" s="258">
        <v>1440</v>
      </c>
      <c r="I389" s="259"/>
      <c r="J389" s="255"/>
      <c r="K389" s="255"/>
      <c r="L389" s="260"/>
      <c r="M389" s="261"/>
      <c r="N389" s="262"/>
      <c r="O389" s="262"/>
      <c r="P389" s="262"/>
      <c r="Q389" s="262"/>
      <c r="R389" s="262"/>
      <c r="S389" s="262"/>
      <c r="T389" s="263"/>
      <c r="AT389" s="264" t="s">
        <v>140</v>
      </c>
      <c r="AU389" s="264" t="s">
        <v>69</v>
      </c>
      <c r="AV389" s="13" t="s">
        <v>138</v>
      </c>
      <c r="AW389" s="13" t="s">
        <v>33</v>
      </c>
      <c r="AX389" s="13" t="s">
        <v>76</v>
      </c>
      <c r="AY389" s="264" t="s">
        <v>137</v>
      </c>
    </row>
    <row r="390" s="1" customFormat="1" ht="25.5" customHeight="1">
      <c r="B390" s="46"/>
      <c r="C390" s="219" t="s">
        <v>367</v>
      </c>
      <c r="D390" s="219" t="s">
        <v>131</v>
      </c>
      <c r="E390" s="220" t="s">
        <v>251</v>
      </c>
      <c r="F390" s="221" t="s">
        <v>252</v>
      </c>
      <c r="G390" s="222" t="s">
        <v>253</v>
      </c>
      <c r="H390" s="223">
        <v>4164.0749999999998</v>
      </c>
      <c r="I390" s="224"/>
      <c r="J390" s="225">
        <f>ROUND(I390*H390,2)</f>
        <v>0</v>
      </c>
      <c r="K390" s="221" t="s">
        <v>135</v>
      </c>
      <c r="L390" s="226"/>
      <c r="M390" s="227" t="s">
        <v>21</v>
      </c>
      <c r="N390" s="228" t="s">
        <v>40</v>
      </c>
      <c r="O390" s="47"/>
      <c r="P390" s="229">
        <f>O390*H390</f>
        <v>0</v>
      </c>
      <c r="Q390" s="229">
        <v>1</v>
      </c>
      <c r="R390" s="229">
        <f>Q390*H390</f>
        <v>4164.0749999999998</v>
      </c>
      <c r="S390" s="229">
        <v>0</v>
      </c>
      <c r="T390" s="230">
        <f>S390*H390</f>
        <v>0</v>
      </c>
      <c r="AR390" s="24" t="s">
        <v>136</v>
      </c>
      <c r="AT390" s="24" t="s">
        <v>131</v>
      </c>
      <c r="AU390" s="24" t="s">
        <v>69</v>
      </c>
      <c r="AY390" s="24" t="s">
        <v>137</v>
      </c>
      <c r="BE390" s="231">
        <f>IF(N390="základní",J390,0)</f>
        <v>0</v>
      </c>
      <c r="BF390" s="231">
        <f>IF(N390="snížená",J390,0)</f>
        <v>0</v>
      </c>
      <c r="BG390" s="231">
        <f>IF(N390="zákl. přenesená",J390,0)</f>
        <v>0</v>
      </c>
      <c r="BH390" s="231">
        <f>IF(N390="sníž. přenesená",J390,0)</f>
        <v>0</v>
      </c>
      <c r="BI390" s="231">
        <f>IF(N390="nulová",J390,0)</f>
        <v>0</v>
      </c>
      <c r="BJ390" s="24" t="s">
        <v>76</v>
      </c>
      <c r="BK390" s="231">
        <f>ROUND(I390*H390,2)</f>
        <v>0</v>
      </c>
      <c r="BL390" s="24" t="s">
        <v>138</v>
      </c>
      <c r="BM390" s="24" t="s">
        <v>997</v>
      </c>
    </row>
    <row r="391" s="12" customFormat="1">
      <c r="B391" s="244"/>
      <c r="C391" s="245"/>
      <c r="D391" s="234" t="s">
        <v>140</v>
      </c>
      <c r="E391" s="246" t="s">
        <v>21</v>
      </c>
      <c r="F391" s="247" t="s">
        <v>855</v>
      </c>
      <c r="G391" s="245"/>
      <c r="H391" s="246" t="s">
        <v>21</v>
      </c>
      <c r="I391" s="248"/>
      <c r="J391" s="245"/>
      <c r="K391" s="245"/>
      <c r="L391" s="249"/>
      <c r="M391" s="250"/>
      <c r="N391" s="251"/>
      <c r="O391" s="251"/>
      <c r="P391" s="251"/>
      <c r="Q391" s="251"/>
      <c r="R391" s="251"/>
      <c r="S391" s="251"/>
      <c r="T391" s="252"/>
      <c r="AT391" s="253" t="s">
        <v>140</v>
      </c>
      <c r="AU391" s="253" t="s">
        <v>69</v>
      </c>
      <c r="AV391" s="12" t="s">
        <v>76</v>
      </c>
      <c r="AW391" s="12" t="s">
        <v>33</v>
      </c>
      <c r="AX391" s="12" t="s">
        <v>69</v>
      </c>
      <c r="AY391" s="253" t="s">
        <v>137</v>
      </c>
    </row>
    <row r="392" s="11" customFormat="1">
      <c r="B392" s="232"/>
      <c r="C392" s="233"/>
      <c r="D392" s="234" t="s">
        <v>140</v>
      </c>
      <c r="E392" s="235" t="s">
        <v>21</v>
      </c>
      <c r="F392" s="236" t="s">
        <v>998</v>
      </c>
      <c r="G392" s="233"/>
      <c r="H392" s="237">
        <v>450</v>
      </c>
      <c r="I392" s="238"/>
      <c r="J392" s="233"/>
      <c r="K392" s="233"/>
      <c r="L392" s="239"/>
      <c r="M392" s="240"/>
      <c r="N392" s="241"/>
      <c r="O392" s="241"/>
      <c r="P392" s="241"/>
      <c r="Q392" s="241"/>
      <c r="R392" s="241"/>
      <c r="S392" s="241"/>
      <c r="T392" s="242"/>
      <c r="AT392" s="243" t="s">
        <v>140</v>
      </c>
      <c r="AU392" s="243" t="s">
        <v>69</v>
      </c>
      <c r="AV392" s="11" t="s">
        <v>78</v>
      </c>
      <c r="AW392" s="11" t="s">
        <v>33</v>
      </c>
      <c r="AX392" s="11" t="s">
        <v>69</v>
      </c>
      <c r="AY392" s="243" t="s">
        <v>137</v>
      </c>
    </row>
    <row r="393" s="12" customFormat="1">
      <c r="B393" s="244"/>
      <c r="C393" s="245"/>
      <c r="D393" s="234" t="s">
        <v>140</v>
      </c>
      <c r="E393" s="246" t="s">
        <v>21</v>
      </c>
      <c r="F393" s="247" t="s">
        <v>857</v>
      </c>
      <c r="G393" s="245"/>
      <c r="H393" s="246" t="s">
        <v>21</v>
      </c>
      <c r="I393" s="248"/>
      <c r="J393" s="245"/>
      <c r="K393" s="245"/>
      <c r="L393" s="249"/>
      <c r="M393" s="250"/>
      <c r="N393" s="251"/>
      <c r="O393" s="251"/>
      <c r="P393" s="251"/>
      <c r="Q393" s="251"/>
      <c r="R393" s="251"/>
      <c r="S393" s="251"/>
      <c r="T393" s="252"/>
      <c r="AT393" s="253" t="s">
        <v>140</v>
      </c>
      <c r="AU393" s="253" t="s">
        <v>69</v>
      </c>
      <c r="AV393" s="12" t="s">
        <v>76</v>
      </c>
      <c r="AW393" s="12" t="s">
        <v>33</v>
      </c>
      <c r="AX393" s="12" t="s">
        <v>69</v>
      </c>
      <c r="AY393" s="253" t="s">
        <v>137</v>
      </c>
    </row>
    <row r="394" s="11" customFormat="1">
      <c r="B394" s="232"/>
      <c r="C394" s="233"/>
      <c r="D394" s="234" t="s">
        <v>140</v>
      </c>
      <c r="E394" s="235" t="s">
        <v>21</v>
      </c>
      <c r="F394" s="236" t="s">
        <v>999</v>
      </c>
      <c r="G394" s="233"/>
      <c r="H394" s="237">
        <v>277.19999999999999</v>
      </c>
      <c r="I394" s="238"/>
      <c r="J394" s="233"/>
      <c r="K394" s="233"/>
      <c r="L394" s="239"/>
      <c r="M394" s="240"/>
      <c r="N394" s="241"/>
      <c r="O394" s="241"/>
      <c r="P394" s="241"/>
      <c r="Q394" s="241"/>
      <c r="R394" s="241"/>
      <c r="S394" s="241"/>
      <c r="T394" s="242"/>
      <c r="AT394" s="243" t="s">
        <v>140</v>
      </c>
      <c r="AU394" s="243" t="s">
        <v>69</v>
      </c>
      <c r="AV394" s="11" t="s">
        <v>78</v>
      </c>
      <c r="AW394" s="11" t="s">
        <v>33</v>
      </c>
      <c r="AX394" s="11" t="s">
        <v>69</v>
      </c>
      <c r="AY394" s="243" t="s">
        <v>137</v>
      </c>
    </row>
    <row r="395" s="12" customFormat="1">
      <c r="B395" s="244"/>
      <c r="C395" s="245"/>
      <c r="D395" s="234" t="s">
        <v>140</v>
      </c>
      <c r="E395" s="246" t="s">
        <v>21</v>
      </c>
      <c r="F395" s="247" t="s">
        <v>859</v>
      </c>
      <c r="G395" s="245"/>
      <c r="H395" s="246" t="s">
        <v>21</v>
      </c>
      <c r="I395" s="248"/>
      <c r="J395" s="245"/>
      <c r="K395" s="245"/>
      <c r="L395" s="249"/>
      <c r="M395" s="250"/>
      <c r="N395" s="251"/>
      <c r="O395" s="251"/>
      <c r="P395" s="251"/>
      <c r="Q395" s="251"/>
      <c r="R395" s="251"/>
      <c r="S395" s="251"/>
      <c r="T395" s="252"/>
      <c r="AT395" s="253" t="s">
        <v>140</v>
      </c>
      <c r="AU395" s="253" t="s">
        <v>69</v>
      </c>
      <c r="AV395" s="12" t="s">
        <v>76</v>
      </c>
      <c r="AW395" s="12" t="s">
        <v>33</v>
      </c>
      <c r="AX395" s="12" t="s">
        <v>69</v>
      </c>
      <c r="AY395" s="253" t="s">
        <v>137</v>
      </c>
    </row>
    <row r="396" s="11" customFormat="1">
      <c r="B396" s="232"/>
      <c r="C396" s="233"/>
      <c r="D396" s="234" t="s">
        <v>140</v>
      </c>
      <c r="E396" s="235" t="s">
        <v>21</v>
      </c>
      <c r="F396" s="236" t="s">
        <v>1000</v>
      </c>
      <c r="G396" s="233"/>
      <c r="H396" s="237">
        <v>446.39999999999998</v>
      </c>
      <c r="I396" s="238"/>
      <c r="J396" s="233"/>
      <c r="K396" s="233"/>
      <c r="L396" s="239"/>
      <c r="M396" s="240"/>
      <c r="N396" s="241"/>
      <c r="O396" s="241"/>
      <c r="P396" s="241"/>
      <c r="Q396" s="241"/>
      <c r="R396" s="241"/>
      <c r="S396" s="241"/>
      <c r="T396" s="242"/>
      <c r="AT396" s="243" t="s">
        <v>140</v>
      </c>
      <c r="AU396" s="243" t="s">
        <v>69</v>
      </c>
      <c r="AV396" s="11" t="s">
        <v>78</v>
      </c>
      <c r="AW396" s="11" t="s">
        <v>33</v>
      </c>
      <c r="AX396" s="11" t="s">
        <v>69</v>
      </c>
      <c r="AY396" s="243" t="s">
        <v>137</v>
      </c>
    </row>
    <row r="397" s="12" customFormat="1">
      <c r="B397" s="244"/>
      <c r="C397" s="245"/>
      <c r="D397" s="234" t="s">
        <v>140</v>
      </c>
      <c r="E397" s="246" t="s">
        <v>21</v>
      </c>
      <c r="F397" s="247" t="s">
        <v>878</v>
      </c>
      <c r="G397" s="245"/>
      <c r="H397" s="246" t="s">
        <v>21</v>
      </c>
      <c r="I397" s="248"/>
      <c r="J397" s="245"/>
      <c r="K397" s="245"/>
      <c r="L397" s="249"/>
      <c r="M397" s="250"/>
      <c r="N397" s="251"/>
      <c r="O397" s="251"/>
      <c r="P397" s="251"/>
      <c r="Q397" s="251"/>
      <c r="R397" s="251"/>
      <c r="S397" s="251"/>
      <c r="T397" s="252"/>
      <c r="AT397" s="253" t="s">
        <v>140</v>
      </c>
      <c r="AU397" s="253" t="s">
        <v>69</v>
      </c>
      <c r="AV397" s="12" t="s">
        <v>76</v>
      </c>
      <c r="AW397" s="12" t="s">
        <v>33</v>
      </c>
      <c r="AX397" s="12" t="s">
        <v>69</v>
      </c>
      <c r="AY397" s="253" t="s">
        <v>137</v>
      </c>
    </row>
    <row r="398" s="11" customFormat="1">
      <c r="B398" s="232"/>
      <c r="C398" s="233"/>
      <c r="D398" s="234" t="s">
        <v>140</v>
      </c>
      <c r="E398" s="235" t="s">
        <v>21</v>
      </c>
      <c r="F398" s="236" t="s">
        <v>1001</v>
      </c>
      <c r="G398" s="233"/>
      <c r="H398" s="237">
        <v>1037.8620000000001</v>
      </c>
      <c r="I398" s="238"/>
      <c r="J398" s="233"/>
      <c r="K398" s="233"/>
      <c r="L398" s="239"/>
      <c r="M398" s="240"/>
      <c r="N398" s="241"/>
      <c r="O398" s="241"/>
      <c r="P398" s="241"/>
      <c r="Q398" s="241"/>
      <c r="R398" s="241"/>
      <c r="S398" s="241"/>
      <c r="T398" s="242"/>
      <c r="AT398" s="243" t="s">
        <v>140</v>
      </c>
      <c r="AU398" s="243" t="s">
        <v>69</v>
      </c>
      <c r="AV398" s="11" t="s">
        <v>78</v>
      </c>
      <c r="AW398" s="11" t="s">
        <v>33</v>
      </c>
      <c r="AX398" s="11" t="s">
        <v>69</v>
      </c>
      <c r="AY398" s="243" t="s">
        <v>137</v>
      </c>
    </row>
    <row r="399" s="12" customFormat="1">
      <c r="B399" s="244"/>
      <c r="C399" s="245"/>
      <c r="D399" s="234" t="s">
        <v>140</v>
      </c>
      <c r="E399" s="246" t="s">
        <v>21</v>
      </c>
      <c r="F399" s="247" t="s">
        <v>880</v>
      </c>
      <c r="G399" s="245"/>
      <c r="H399" s="246" t="s">
        <v>21</v>
      </c>
      <c r="I399" s="248"/>
      <c r="J399" s="245"/>
      <c r="K399" s="245"/>
      <c r="L399" s="249"/>
      <c r="M399" s="250"/>
      <c r="N399" s="251"/>
      <c r="O399" s="251"/>
      <c r="P399" s="251"/>
      <c r="Q399" s="251"/>
      <c r="R399" s="251"/>
      <c r="S399" s="251"/>
      <c r="T399" s="252"/>
      <c r="AT399" s="253" t="s">
        <v>140</v>
      </c>
      <c r="AU399" s="253" t="s">
        <v>69</v>
      </c>
      <c r="AV399" s="12" t="s">
        <v>76</v>
      </c>
      <c r="AW399" s="12" t="s">
        <v>33</v>
      </c>
      <c r="AX399" s="12" t="s">
        <v>69</v>
      </c>
      <c r="AY399" s="253" t="s">
        <v>137</v>
      </c>
    </row>
    <row r="400" s="11" customFormat="1">
      <c r="B400" s="232"/>
      <c r="C400" s="233"/>
      <c r="D400" s="234" t="s">
        <v>140</v>
      </c>
      <c r="E400" s="235" t="s">
        <v>21</v>
      </c>
      <c r="F400" s="236" t="s">
        <v>1002</v>
      </c>
      <c r="G400" s="233"/>
      <c r="H400" s="237">
        <v>526.02300000000002</v>
      </c>
      <c r="I400" s="238"/>
      <c r="J400" s="233"/>
      <c r="K400" s="233"/>
      <c r="L400" s="239"/>
      <c r="M400" s="240"/>
      <c r="N400" s="241"/>
      <c r="O400" s="241"/>
      <c r="P400" s="241"/>
      <c r="Q400" s="241"/>
      <c r="R400" s="241"/>
      <c r="S400" s="241"/>
      <c r="T400" s="242"/>
      <c r="AT400" s="243" t="s">
        <v>140</v>
      </c>
      <c r="AU400" s="243" t="s">
        <v>69</v>
      </c>
      <c r="AV400" s="11" t="s">
        <v>78</v>
      </c>
      <c r="AW400" s="11" t="s">
        <v>33</v>
      </c>
      <c r="AX400" s="11" t="s">
        <v>69</v>
      </c>
      <c r="AY400" s="243" t="s">
        <v>137</v>
      </c>
    </row>
    <row r="401" s="12" customFormat="1">
      <c r="B401" s="244"/>
      <c r="C401" s="245"/>
      <c r="D401" s="234" t="s">
        <v>140</v>
      </c>
      <c r="E401" s="246" t="s">
        <v>21</v>
      </c>
      <c r="F401" s="247" t="s">
        <v>882</v>
      </c>
      <c r="G401" s="245"/>
      <c r="H401" s="246" t="s">
        <v>21</v>
      </c>
      <c r="I401" s="248"/>
      <c r="J401" s="245"/>
      <c r="K401" s="245"/>
      <c r="L401" s="249"/>
      <c r="M401" s="250"/>
      <c r="N401" s="251"/>
      <c r="O401" s="251"/>
      <c r="P401" s="251"/>
      <c r="Q401" s="251"/>
      <c r="R401" s="251"/>
      <c r="S401" s="251"/>
      <c r="T401" s="252"/>
      <c r="AT401" s="253" t="s">
        <v>140</v>
      </c>
      <c r="AU401" s="253" t="s">
        <v>69</v>
      </c>
      <c r="AV401" s="12" t="s">
        <v>76</v>
      </c>
      <c r="AW401" s="12" t="s">
        <v>33</v>
      </c>
      <c r="AX401" s="12" t="s">
        <v>69</v>
      </c>
      <c r="AY401" s="253" t="s">
        <v>137</v>
      </c>
    </row>
    <row r="402" s="11" customFormat="1">
      <c r="B402" s="232"/>
      <c r="C402" s="233"/>
      <c r="D402" s="234" t="s">
        <v>140</v>
      </c>
      <c r="E402" s="235" t="s">
        <v>21</v>
      </c>
      <c r="F402" s="236" t="s">
        <v>1003</v>
      </c>
      <c r="G402" s="233"/>
      <c r="H402" s="237">
        <v>454.48200000000003</v>
      </c>
      <c r="I402" s="238"/>
      <c r="J402" s="233"/>
      <c r="K402" s="233"/>
      <c r="L402" s="239"/>
      <c r="M402" s="240"/>
      <c r="N402" s="241"/>
      <c r="O402" s="241"/>
      <c r="P402" s="241"/>
      <c r="Q402" s="241"/>
      <c r="R402" s="241"/>
      <c r="S402" s="241"/>
      <c r="T402" s="242"/>
      <c r="AT402" s="243" t="s">
        <v>140</v>
      </c>
      <c r="AU402" s="243" t="s">
        <v>69</v>
      </c>
      <c r="AV402" s="11" t="s">
        <v>78</v>
      </c>
      <c r="AW402" s="11" t="s">
        <v>33</v>
      </c>
      <c r="AX402" s="11" t="s">
        <v>69</v>
      </c>
      <c r="AY402" s="243" t="s">
        <v>137</v>
      </c>
    </row>
    <row r="403" s="12" customFormat="1">
      <c r="B403" s="244"/>
      <c r="C403" s="245"/>
      <c r="D403" s="234" t="s">
        <v>140</v>
      </c>
      <c r="E403" s="246" t="s">
        <v>21</v>
      </c>
      <c r="F403" s="247" t="s">
        <v>884</v>
      </c>
      <c r="G403" s="245"/>
      <c r="H403" s="246" t="s">
        <v>21</v>
      </c>
      <c r="I403" s="248"/>
      <c r="J403" s="245"/>
      <c r="K403" s="245"/>
      <c r="L403" s="249"/>
      <c r="M403" s="250"/>
      <c r="N403" s="251"/>
      <c r="O403" s="251"/>
      <c r="P403" s="251"/>
      <c r="Q403" s="251"/>
      <c r="R403" s="251"/>
      <c r="S403" s="251"/>
      <c r="T403" s="252"/>
      <c r="AT403" s="253" t="s">
        <v>140</v>
      </c>
      <c r="AU403" s="253" t="s">
        <v>69</v>
      </c>
      <c r="AV403" s="12" t="s">
        <v>76</v>
      </c>
      <c r="AW403" s="12" t="s">
        <v>33</v>
      </c>
      <c r="AX403" s="12" t="s">
        <v>69</v>
      </c>
      <c r="AY403" s="253" t="s">
        <v>137</v>
      </c>
    </row>
    <row r="404" s="11" customFormat="1">
      <c r="B404" s="232"/>
      <c r="C404" s="233"/>
      <c r="D404" s="234" t="s">
        <v>140</v>
      </c>
      <c r="E404" s="235" t="s">
        <v>21</v>
      </c>
      <c r="F404" s="236" t="s">
        <v>1003</v>
      </c>
      <c r="G404" s="233"/>
      <c r="H404" s="237">
        <v>454.48200000000003</v>
      </c>
      <c r="I404" s="238"/>
      <c r="J404" s="233"/>
      <c r="K404" s="233"/>
      <c r="L404" s="239"/>
      <c r="M404" s="240"/>
      <c r="N404" s="241"/>
      <c r="O404" s="241"/>
      <c r="P404" s="241"/>
      <c r="Q404" s="241"/>
      <c r="R404" s="241"/>
      <c r="S404" s="241"/>
      <c r="T404" s="242"/>
      <c r="AT404" s="243" t="s">
        <v>140</v>
      </c>
      <c r="AU404" s="243" t="s">
        <v>69</v>
      </c>
      <c r="AV404" s="11" t="s">
        <v>78</v>
      </c>
      <c r="AW404" s="11" t="s">
        <v>33</v>
      </c>
      <c r="AX404" s="11" t="s">
        <v>69</v>
      </c>
      <c r="AY404" s="243" t="s">
        <v>137</v>
      </c>
    </row>
    <row r="405" s="12" customFormat="1">
      <c r="B405" s="244"/>
      <c r="C405" s="245"/>
      <c r="D405" s="234" t="s">
        <v>140</v>
      </c>
      <c r="E405" s="246" t="s">
        <v>21</v>
      </c>
      <c r="F405" s="247" t="s">
        <v>817</v>
      </c>
      <c r="G405" s="245"/>
      <c r="H405" s="246" t="s">
        <v>21</v>
      </c>
      <c r="I405" s="248"/>
      <c r="J405" s="245"/>
      <c r="K405" s="245"/>
      <c r="L405" s="249"/>
      <c r="M405" s="250"/>
      <c r="N405" s="251"/>
      <c r="O405" s="251"/>
      <c r="P405" s="251"/>
      <c r="Q405" s="251"/>
      <c r="R405" s="251"/>
      <c r="S405" s="251"/>
      <c r="T405" s="252"/>
      <c r="AT405" s="253" t="s">
        <v>140</v>
      </c>
      <c r="AU405" s="253" t="s">
        <v>69</v>
      </c>
      <c r="AV405" s="12" t="s">
        <v>76</v>
      </c>
      <c r="AW405" s="12" t="s">
        <v>33</v>
      </c>
      <c r="AX405" s="12" t="s">
        <v>69</v>
      </c>
      <c r="AY405" s="253" t="s">
        <v>137</v>
      </c>
    </row>
    <row r="406" s="11" customFormat="1">
      <c r="B406" s="232"/>
      <c r="C406" s="233"/>
      <c r="D406" s="234" t="s">
        <v>140</v>
      </c>
      <c r="E406" s="235" t="s">
        <v>21</v>
      </c>
      <c r="F406" s="236" t="s">
        <v>1004</v>
      </c>
      <c r="G406" s="233"/>
      <c r="H406" s="237">
        <v>69.677999999999997</v>
      </c>
      <c r="I406" s="238"/>
      <c r="J406" s="233"/>
      <c r="K406" s="233"/>
      <c r="L406" s="239"/>
      <c r="M406" s="240"/>
      <c r="N406" s="241"/>
      <c r="O406" s="241"/>
      <c r="P406" s="241"/>
      <c r="Q406" s="241"/>
      <c r="R406" s="241"/>
      <c r="S406" s="241"/>
      <c r="T406" s="242"/>
      <c r="AT406" s="243" t="s">
        <v>140</v>
      </c>
      <c r="AU406" s="243" t="s">
        <v>69</v>
      </c>
      <c r="AV406" s="11" t="s">
        <v>78</v>
      </c>
      <c r="AW406" s="11" t="s">
        <v>33</v>
      </c>
      <c r="AX406" s="11" t="s">
        <v>69</v>
      </c>
      <c r="AY406" s="243" t="s">
        <v>137</v>
      </c>
    </row>
    <row r="407" s="12" customFormat="1">
      <c r="B407" s="244"/>
      <c r="C407" s="245"/>
      <c r="D407" s="234" t="s">
        <v>140</v>
      </c>
      <c r="E407" s="246" t="s">
        <v>21</v>
      </c>
      <c r="F407" s="247" t="s">
        <v>1005</v>
      </c>
      <c r="G407" s="245"/>
      <c r="H407" s="246" t="s">
        <v>21</v>
      </c>
      <c r="I407" s="248"/>
      <c r="J407" s="245"/>
      <c r="K407" s="245"/>
      <c r="L407" s="249"/>
      <c r="M407" s="250"/>
      <c r="N407" s="251"/>
      <c r="O407" s="251"/>
      <c r="P407" s="251"/>
      <c r="Q407" s="251"/>
      <c r="R407" s="251"/>
      <c r="S407" s="251"/>
      <c r="T407" s="252"/>
      <c r="AT407" s="253" t="s">
        <v>140</v>
      </c>
      <c r="AU407" s="253" t="s">
        <v>69</v>
      </c>
      <c r="AV407" s="12" t="s">
        <v>76</v>
      </c>
      <c r="AW407" s="12" t="s">
        <v>33</v>
      </c>
      <c r="AX407" s="12" t="s">
        <v>69</v>
      </c>
      <c r="AY407" s="253" t="s">
        <v>137</v>
      </c>
    </row>
    <row r="408" s="11" customFormat="1">
      <c r="B408" s="232"/>
      <c r="C408" s="233"/>
      <c r="D408" s="234" t="s">
        <v>140</v>
      </c>
      <c r="E408" s="235" t="s">
        <v>21</v>
      </c>
      <c r="F408" s="236" t="s">
        <v>1006</v>
      </c>
      <c r="G408" s="233"/>
      <c r="H408" s="237">
        <v>13.77</v>
      </c>
      <c r="I408" s="238"/>
      <c r="J408" s="233"/>
      <c r="K408" s="233"/>
      <c r="L408" s="239"/>
      <c r="M408" s="240"/>
      <c r="N408" s="241"/>
      <c r="O408" s="241"/>
      <c r="P408" s="241"/>
      <c r="Q408" s="241"/>
      <c r="R408" s="241"/>
      <c r="S408" s="241"/>
      <c r="T408" s="242"/>
      <c r="AT408" s="243" t="s">
        <v>140</v>
      </c>
      <c r="AU408" s="243" t="s">
        <v>69</v>
      </c>
      <c r="AV408" s="11" t="s">
        <v>78</v>
      </c>
      <c r="AW408" s="11" t="s">
        <v>33</v>
      </c>
      <c r="AX408" s="11" t="s">
        <v>69</v>
      </c>
      <c r="AY408" s="243" t="s">
        <v>137</v>
      </c>
    </row>
    <row r="409" s="12" customFormat="1">
      <c r="B409" s="244"/>
      <c r="C409" s="245"/>
      <c r="D409" s="234" t="s">
        <v>140</v>
      </c>
      <c r="E409" s="246" t="s">
        <v>21</v>
      </c>
      <c r="F409" s="247" t="s">
        <v>886</v>
      </c>
      <c r="G409" s="245"/>
      <c r="H409" s="246" t="s">
        <v>21</v>
      </c>
      <c r="I409" s="248"/>
      <c r="J409" s="245"/>
      <c r="K409" s="245"/>
      <c r="L409" s="249"/>
      <c r="M409" s="250"/>
      <c r="N409" s="251"/>
      <c r="O409" s="251"/>
      <c r="P409" s="251"/>
      <c r="Q409" s="251"/>
      <c r="R409" s="251"/>
      <c r="S409" s="251"/>
      <c r="T409" s="252"/>
      <c r="AT409" s="253" t="s">
        <v>140</v>
      </c>
      <c r="AU409" s="253" t="s">
        <v>69</v>
      </c>
      <c r="AV409" s="12" t="s">
        <v>76</v>
      </c>
      <c r="AW409" s="12" t="s">
        <v>33</v>
      </c>
      <c r="AX409" s="12" t="s">
        <v>69</v>
      </c>
      <c r="AY409" s="253" t="s">
        <v>137</v>
      </c>
    </row>
    <row r="410" s="11" customFormat="1">
      <c r="B410" s="232"/>
      <c r="C410" s="233"/>
      <c r="D410" s="234" t="s">
        <v>140</v>
      </c>
      <c r="E410" s="235" t="s">
        <v>21</v>
      </c>
      <c r="F410" s="236" t="s">
        <v>1007</v>
      </c>
      <c r="G410" s="233"/>
      <c r="H410" s="237">
        <v>61.209000000000003</v>
      </c>
      <c r="I410" s="238"/>
      <c r="J410" s="233"/>
      <c r="K410" s="233"/>
      <c r="L410" s="239"/>
      <c r="M410" s="240"/>
      <c r="N410" s="241"/>
      <c r="O410" s="241"/>
      <c r="P410" s="241"/>
      <c r="Q410" s="241"/>
      <c r="R410" s="241"/>
      <c r="S410" s="241"/>
      <c r="T410" s="242"/>
      <c r="AT410" s="243" t="s">
        <v>140</v>
      </c>
      <c r="AU410" s="243" t="s">
        <v>69</v>
      </c>
      <c r="AV410" s="11" t="s">
        <v>78</v>
      </c>
      <c r="AW410" s="11" t="s">
        <v>33</v>
      </c>
      <c r="AX410" s="11" t="s">
        <v>69</v>
      </c>
      <c r="AY410" s="243" t="s">
        <v>137</v>
      </c>
    </row>
    <row r="411" s="12" customFormat="1">
      <c r="B411" s="244"/>
      <c r="C411" s="245"/>
      <c r="D411" s="234" t="s">
        <v>140</v>
      </c>
      <c r="E411" s="246" t="s">
        <v>21</v>
      </c>
      <c r="F411" s="247" t="s">
        <v>887</v>
      </c>
      <c r="G411" s="245"/>
      <c r="H411" s="246" t="s">
        <v>21</v>
      </c>
      <c r="I411" s="248"/>
      <c r="J411" s="245"/>
      <c r="K411" s="245"/>
      <c r="L411" s="249"/>
      <c r="M411" s="250"/>
      <c r="N411" s="251"/>
      <c r="O411" s="251"/>
      <c r="P411" s="251"/>
      <c r="Q411" s="251"/>
      <c r="R411" s="251"/>
      <c r="S411" s="251"/>
      <c r="T411" s="252"/>
      <c r="AT411" s="253" t="s">
        <v>140</v>
      </c>
      <c r="AU411" s="253" t="s">
        <v>69</v>
      </c>
      <c r="AV411" s="12" t="s">
        <v>76</v>
      </c>
      <c r="AW411" s="12" t="s">
        <v>33</v>
      </c>
      <c r="AX411" s="12" t="s">
        <v>69</v>
      </c>
      <c r="AY411" s="253" t="s">
        <v>137</v>
      </c>
    </row>
    <row r="412" s="11" customFormat="1">
      <c r="B412" s="232"/>
      <c r="C412" s="233"/>
      <c r="D412" s="234" t="s">
        <v>140</v>
      </c>
      <c r="E412" s="235" t="s">
        <v>21</v>
      </c>
      <c r="F412" s="236" t="s">
        <v>1008</v>
      </c>
      <c r="G412" s="233"/>
      <c r="H412" s="237">
        <v>33.255000000000003</v>
      </c>
      <c r="I412" s="238"/>
      <c r="J412" s="233"/>
      <c r="K412" s="233"/>
      <c r="L412" s="239"/>
      <c r="M412" s="240"/>
      <c r="N412" s="241"/>
      <c r="O412" s="241"/>
      <c r="P412" s="241"/>
      <c r="Q412" s="241"/>
      <c r="R412" s="241"/>
      <c r="S412" s="241"/>
      <c r="T412" s="242"/>
      <c r="AT412" s="243" t="s">
        <v>140</v>
      </c>
      <c r="AU412" s="243" t="s">
        <v>69</v>
      </c>
      <c r="AV412" s="11" t="s">
        <v>78</v>
      </c>
      <c r="AW412" s="11" t="s">
        <v>33</v>
      </c>
      <c r="AX412" s="11" t="s">
        <v>69</v>
      </c>
      <c r="AY412" s="243" t="s">
        <v>137</v>
      </c>
    </row>
    <row r="413" s="12" customFormat="1">
      <c r="B413" s="244"/>
      <c r="C413" s="245"/>
      <c r="D413" s="234" t="s">
        <v>140</v>
      </c>
      <c r="E413" s="246" t="s">
        <v>21</v>
      </c>
      <c r="F413" s="247" t="s">
        <v>888</v>
      </c>
      <c r="G413" s="245"/>
      <c r="H413" s="246" t="s">
        <v>21</v>
      </c>
      <c r="I413" s="248"/>
      <c r="J413" s="245"/>
      <c r="K413" s="245"/>
      <c r="L413" s="249"/>
      <c r="M413" s="250"/>
      <c r="N413" s="251"/>
      <c r="O413" s="251"/>
      <c r="P413" s="251"/>
      <c r="Q413" s="251"/>
      <c r="R413" s="251"/>
      <c r="S413" s="251"/>
      <c r="T413" s="252"/>
      <c r="AT413" s="253" t="s">
        <v>140</v>
      </c>
      <c r="AU413" s="253" t="s">
        <v>69</v>
      </c>
      <c r="AV413" s="12" t="s">
        <v>76</v>
      </c>
      <c r="AW413" s="12" t="s">
        <v>33</v>
      </c>
      <c r="AX413" s="12" t="s">
        <v>69</v>
      </c>
      <c r="AY413" s="253" t="s">
        <v>137</v>
      </c>
    </row>
    <row r="414" s="11" customFormat="1">
      <c r="B414" s="232"/>
      <c r="C414" s="233"/>
      <c r="D414" s="234" t="s">
        <v>140</v>
      </c>
      <c r="E414" s="235" t="s">
        <v>21</v>
      </c>
      <c r="F414" s="236" t="s">
        <v>1008</v>
      </c>
      <c r="G414" s="233"/>
      <c r="H414" s="237">
        <v>33.255000000000003</v>
      </c>
      <c r="I414" s="238"/>
      <c r="J414" s="233"/>
      <c r="K414" s="233"/>
      <c r="L414" s="239"/>
      <c r="M414" s="240"/>
      <c r="N414" s="241"/>
      <c r="O414" s="241"/>
      <c r="P414" s="241"/>
      <c r="Q414" s="241"/>
      <c r="R414" s="241"/>
      <c r="S414" s="241"/>
      <c r="T414" s="242"/>
      <c r="AT414" s="243" t="s">
        <v>140</v>
      </c>
      <c r="AU414" s="243" t="s">
        <v>69</v>
      </c>
      <c r="AV414" s="11" t="s">
        <v>78</v>
      </c>
      <c r="AW414" s="11" t="s">
        <v>33</v>
      </c>
      <c r="AX414" s="11" t="s">
        <v>69</v>
      </c>
      <c r="AY414" s="243" t="s">
        <v>137</v>
      </c>
    </row>
    <row r="415" s="12" customFormat="1">
      <c r="B415" s="244"/>
      <c r="C415" s="245"/>
      <c r="D415" s="234" t="s">
        <v>140</v>
      </c>
      <c r="E415" s="246" t="s">
        <v>21</v>
      </c>
      <c r="F415" s="247" t="s">
        <v>889</v>
      </c>
      <c r="G415" s="245"/>
      <c r="H415" s="246" t="s">
        <v>21</v>
      </c>
      <c r="I415" s="248"/>
      <c r="J415" s="245"/>
      <c r="K415" s="245"/>
      <c r="L415" s="249"/>
      <c r="M415" s="250"/>
      <c r="N415" s="251"/>
      <c r="O415" s="251"/>
      <c r="P415" s="251"/>
      <c r="Q415" s="251"/>
      <c r="R415" s="251"/>
      <c r="S415" s="251"/>
      <c r="T415" s="252"/>
      <c r="AT415" s="253" t="s">
        <v>140</v>
      </c>
      <c r="AU415" s="253" t="s">
        <v>69</v>
      </c>
      <c r="AV415" s="12" t="s">
        <v>76</v>
      </c>
      <c r="AW415" s="12" t="s">
        <v>33</v>
      </c>
      <c r="AX415" s="12" t="s">
        <v>69</v>
      </c>
      <c r="AY415" s="253" t="s">
        <v>137</v>
      </c>
    </row>
    <row r="416" s="11" customFormat="1">
      <c r="B416" s="232"/>
      <c r="C416" s="233"/>
      <c r="D416" s="234" t="s">
        <v>140</v>
      </c>
      <c r="E416" s="235" t="s">
        <v>21</v>
      </c>
      <c r="F416" s="236" t="s">
        <v>1009</v>
      </c>
      <c r="G416" s="233"/>
      <c r="H416" s="237">
        <v>27.747</v>
      </c>
      <c r="I416" s="238"/>
      <c r="J416" s="233"/>
      <c r="K416" s="233"/>
      <c r="L416" s="239"/>
      <c r="M416" s="240"/>
      <c r="N416" s="241"/>
      <c r="O416" s="241"/>
      <c r="P416" s="241"/>
      <c r="Q416" s="241"/>
      <c r="R416" s="241"/>
      <c r="S416" s="241"/>
      <c r="T416" s="242"/>
      <c r="AT416" s="243" t="s">
        <v>140</v>
      </c>
      <c r="AU416" s="243" t="s">
        <v>69</v>
      </c>
      <c r="AV416" s="11" t="s">
        <v>78</v>
      </c>
      <c r="AW416" s="11" t="s">
        <v>33</v>
      </c>
      <c r="AX416" s="11" t="s">
        <v>69</v>
      </c>
      <c r="AY416" s="243" t="s">
        <v>137</v>
      </c>
    </row>
    <row r="417" s="12" customFormat="1">
      <c r="B417" s="244"/>
      <c r="C417" s="245"/>
      <c r="D417" s="234" t="s">
        <v>140</v>
      </c>
      <c r="E417" s="246" t="s">
        <v>21</v>
      </c>
      <c r="F417" s="247" t="s">
        <v>828</v>
      </c>
      <c r="G417" s="245"/>
      <c r="H417" s="246" t="s">
        <v>21</v>
      </c>
      <c r="I417" s="248"/>
      <c r="J417" s="245"/>
      <c r="K417" s="245"/>
      <c r="L417" s="249"/>
      <c r="M417" s="250"/>
      <c r="N417" s="251"/>
      <c r="O417" s="251"/>
      <c r="P417" s="251"/>
      <c r="Q417" s="251"/>
      <c r="R417" s="251"/>
      <c r="S417" s="251"/>
      <c r="T417" s="252"/>
      <c r="AT417" s="253" t="s">
        <v>140</v>
      </c>
      <c r="AU417" s="253" t="s">
        <v>69</v>
      </c>
      <c r="AV417" s="12" t="s">
        <v>76</v>
      </c>
      <c r="AW417" s="12" t="s">
        <v>33</v>
      </c>
      <c r="AX417" s="12" t="s">
        <v>69</v>
      </c>
      <c r="AY417" s="253" t="s">
        <v>137</v>
      </c>
    </row>
    <row r="418" s="11" customFormat="1">
      <c r="B418" s="232"/>
      <c r="C418" s="233"/>
      <c r="D418" s="234" t="s">
        <v>140</v>
      </c>
      <c r="E418" s="235" t="s">
        <v>21</v>
      </c>
      <c r="F418" s="236" t="s">
        <v>1004</v>
      </c>
      <c r="G418" s="233"/>
      <c r="H418" s="237">
        <v>69.677999999999997</v>
      </c>
      <c r="I418" s="238"/>
      <c r="J418" s="233"/>
      <c r="K418" s="233"/>
      <c r="L418" s="239"/>
      <c r="M418" s="240"/>
      <c r="N418" s="241"/>
      <c r="O418" s="241"/>
      <c r="P418" s="241"/>
      <c r="Q418" s="241"/>
      <c r="R418" s="241"/>
      <c r="S418" s="241"/>
      <c r="T418" s="242"/>
      <c r="AT418" s="243" t="s">
        <v>140</v>
      </c>
      <c r="AU418" s="243" t="s">
        <v>69</v>
      </c>
      <c r="AV418" s="11" t="s">
        <v>78</v>
      </c>
      <c r="AW418" s="11" t="s">
        <v>33</v>
      </c>
      <c r="AX418" s="11" t="s">
        <v>69</v>
      </c>
      <c r="AY418" s="243" t="s">
        <v>137</v>
      </c>
    </row>
    <row r="419" s="12" customFormat="1">
      <c r="B419" s="244"/>
      <c r="C419" s="245"/>
      <c r="D419" s="234" t="s">
        <v>140</v>
      </c>
      <c r="E419" s="246" t="s">
        <v>21</v>
      </c>
      <c r="F419" s="247" t="s">
        <v>891</v>
      </c>
      <c r="G419" s="245"/>
      <c r="H419" s="246" t="s">
        <v>21</v>
      </c>
      <c r="I419" s="248"/>
      <c r="J419" s="245"/>
      <c r="K419" s="245"/>
      <c r="L419" s="249"/>
      <c r="M419" s="250"/>
      <c r="N419" s="251"/>
      <c r="O419" s="251"/>
      <c r="P419" s="251"/>
      <c r="Q419" s="251"/>
      <c r="R419" s="251"/>
      <c r="S419" s="251"/>
      <c r="T419" s="252"/>
      <c r="AT419" s="253" t="s">
        <v>140</v>
      </c>
      <c r="AU419" s="253" t="s">
        <v>69</v>
      </c>
      <c r="AV419" s="12" t="s">
        <v>76</v>
      </c>
      <c r="AW419" s="12" t="s">
        <v>33</v>
      </c>
      <c r="AX419" s="12" t="s">
        <v>69</v>
      </c>
      <c r="AY419" s="253" t="s">
        <v>137</v>
      </c>
    </row>
    <row r="420" s="11" customFormat="1">
      <c r="B420" s="232"/>
      <c r="C420" s="233"/>
      <c r="D420" s="234" t="s">
        <v>140</v>
      </c>
      <c r="E420" s="235" t="s">
        <v>21</v>
      </c>
      <c r="F420" s="236" t="s">
        <v>1004</v>
      </c>
      <c r="G420" s="233"/>
      <c r="H420" s="237">
        <v>69.677999999999997</v>
      </c>
      <c r="I420" s="238"/>
      <c r="J420" s="233"/>
      <c r="K420" s="233"/>
      <c r="L420" s="239"/>
      <c r="M420" s="240"/>
      <c r="N420" s="241"/>
      <c r="O420" s="241"/>
      <c r="P420" s="241"/>
      <c r="Q420" s="241"/>
      <c r="R420" s="241"/>
      <c r="S420" s="241"/>
      <c r="T420" s="242"/>
      <c r="AT420" s="243" t="s">
        <v>140</v>
      </c>
      <c r="AU420" s="243" t="s">
        <v>69</v>
      </c>
      <c r="AV420" s="11" t="s">
        <v>78</v>
      </c>
      <c r="AW420" s="11" t="s">
        <v>33</v>
      </c>
      <c r="AX420" s="11" t="s">
        <v>69</v>
      </c>
      <c r="AY420" s="243" t="s">
        <v>137</v>
      </c>
    </row>
    <row r="421" s="12" customFormat="1">
      <c r="B421" s="244"/>
      <c r="C421" s="245"/>
      <c r="D421" s="234" t="s">
        <v>140</v>
      </c>
      <c r="E421" s="246" t="s">
        <v>21</v>
      </c>
      <c r="F421" s="247" t="s">
        <v>892</v>
      </c>
      <c r="G421" s="245"/>
      <c r="H421" s="246" t="s">
        <v>21</v>
      </c>
      <c r="I421" s="248"/>
      <c r="J421" s="245"/>
      <c r="K421" s="245"/>
      <c r="L421" s="249"/>
      <c r="M421" s="250"/>
      <c r="N421" s="251"/>
      <c r="O421" s="251"/>
      <c r="P421" s="251"/>
      <c r="Q421" s="251"/>
      <c r="R421" s="251"/>
      <c r="S421" s="251"/>
      <c r="T421" s="252"/>
      <c r="AT421" s="253" t="s">
        <v>140</v>
      </c>
      <c r="AU421" s="253" t="s">
        <v>69</v>
      </c>
      <c r="AV421" s="12" t="s">
        <v>76</v>
      </c>
      <c r="AW421" s="12" t="s">
        <v>33</v>
      </c>
      <c r="AX421" s="12" t="s">
        <v>69</v>
      </c>
      <c r="AY421" s="253" t="s">
        <v>137</v>
      </c>
    </row>
    <row r="422" s="11" customFormat="1">
      <c r="B422" s="232"/>
      <c r="C422" s="233"/>
      <c r="D422" s="234" t="s">
        <v>140</v>
      </c>
      <c r="E422" s="235" t="s">
        <v>21</v>
      </c>
      <c r="F422" s="236" t="s">
        <v>1004</v>
      </c>
      <c r="G422" s="233"/>
      <c r="H422" s="237">
        <v>69.677999999999997</v>
      </c>
      <c r="I422" s="238"/>
      <c r="J422" s="233"/>
      <c r="K422" s="233"/>
      <c r="L422" s="239"/>
      <c r="M422" s="240"/>
      <c r="N422" s="241"/>
      <c r="O422" s="241"/>
      <c r="P422" s="241"/>
      <c r="Q422" s="241"/>
      <c r="R422" s="241"/>
      <c r="S422" s="241"/>
      <c r="T422" s="242"/>
      <c r="AT422" s="243" t="s">
        <v>140</v>
      </c>
      <c r="AU422" s="243" t="s">
        <v>69</v>
      </c>
      <c r="AV422" s="11" t="s">
        <v>78</v>
      </c>
      <c r="AW422" s="11" t="s">
        <v>33</v>
      </c>
      <c r="AX422" s="11" t="s">
        <v>69</v>
      </c>
      <c r="AY422" s="243" t="s">
        <v>137</v>
      </c>
    </row>
    <row r="423" s="12" customFormat="1">
      <c r="B423" s="244"/>
      <c r="C423" s="245"/>
      <c r="D423" s="234" t="s">
        <v>140</v>
      </c>
      <c r="E423" s="246" t="s">
        <v>21</v>
      </c>
      <c r="F423" s="247" t="s">
        <v>830</v>
      </c>
      <c r="G423" s="245"/>
      <c r="H423" s="246" t="s">
        <v>21</v>
      </c>
      <c r="I423" s="248"/>
      <c r="J423" s="245"/>
      <c r="K423" s="245"/>
      <c r="L423" s="249"/>
      <c r="M423" s="250"/>
      <c r="N423" s="251"/>
      <c r="O423" s="251"/>
      <c r="P423" s="251"/>
      <c r="Q423" s="251"/>
      <c r="R423" s="251"/>
      <c r="S423" s="251"/>
      <c r="T423" s="252"/>
      <c r="AT423" s="253" t="s">
        <v>140</v>
      </c>
      <c r="AU423" s="253" t="s">
        <v>69</v>
      </c>
      <c r="AV423" s="12" t="s">
        <v>76</v>
      </c>
      <c r="AW423" s="12" t="s">
        <v>33</v>
      </c>
      <c r="AX423" s="12" t="s">
        <v>69</v>
      </c>
      <c r="AY423" s="253" t="s">
        <v>137</v>
      </c>
    </row>
    <row r="424" s="11" customFormat="1">
      <c r="B424" s="232"/>
      <c r="C424" s="233"/>
      <c r="D424" s="234" t="s">
        <v>140</v>
      </c>
      <c r="E424" s="235" t="s">
        <v>21</v>
      </c>
      <c r="F424" s="236" t="s">
        <v>1004</v>
      </c>
      <c r="G424" s="233"/>
      <c r="H424" s="237">
        <v>69.677999999999997</v>
      </c>
      <c r="I424" s="238"/>
      <c r="J424" s="233"/>
      <c r="K424" s="233"/>
      <c r="L424" s="239"/>
      <c r="M424" s="240"/>
      <c r="N424" s="241"/>
      <c r="O424" s="241"/>
      <c r="P424" s="241"/>
      <c r="Q424" s="241"/>
      <c r="R424" s="241"/>
      <c r="S424" s="241"/>
      <c r="T424" s="242"/>
      <c r="AT424" s="243" t="s">
        <v>140</v>
      </c>
      <c r="AU424" s="243" t="s">
        <v>69</v>
      </c>
      <c r="AV424" s="11" t="s">
        <v>78</v>
      </c>
      <c r="AW424" s="11" t="s">
        <v>33</v>
      </c>
      <c r="AX424" s="11" t="s">
        <v>69</v>
      </c>
      <c r="AY424" s="243" t="s">
        <v>137</v>
      </c>
    </row>
    <row r="425" s="13" customFormat="1">
      <c r="B425" s="254"/>
      <c r="C425" s="255"/>
      <c r="D425" s="234" t="s">
        <v>140</v>
      </c>
      <c r="E425" s="256" t="s">
        <v>21</v>
      </c>
      <c r="F425" s="257" t="s">
        <v>151</v>
      </c>
      <c r="G425" s="255"/>
      <c r="H425" s="258">
        <v>4164.0749999999998</v>
      </c>
      <c r="I425" s="259"/>
      <c r="J425" s="255"/>
      <c r="K425" s="255"/>
      <c r="L425" s="260"/>
      <c r="M425" s="261"/>
      <c r="N425" s="262"/>
      <c r="O425" s="262"/>
      <c r="P425" s="262"/>
      <c r="Q425" s="262"/>
      <c r="R425" s="262"/>
      <c r="S425" s="262"/>
      <c r="T425" s="263"/>
      <c r="AT425" s="264" t="s">
        <v>140</v>
      </c>
      <c r="AU425" s="264" t="s">
        <v>69</v>
      </c>
      <c r="AV425" s="13" t="s">
        <v>138</v>
      </c>
      <c r="AW425" s="13" t="s">
        <v>33</v>
      </c>
      <c r="AX425" s="13" t="s">
        <v>76</v>
      </c>
      <c r="AY425" s="264" t="s">
        <v>137</v>
      </c>
    </row>
    <row r="426" s="1" customFormat="1" ht="16.5" customHeight="1">
      <c r="B426" s="46"/>
      <c r="C426" s="219" t="s">
        <v>373</v>
      </c>
      <c r="D426" s="219" t="s">
        <v>131</v>
      </c>
      <c r="E426" s="220" t="s">
        <v>260</v>
      </c>
      <c r="F426" s="221" t="s">
        <v>261</v>
      </c>
      <c r="G426" s="222" t="s">
        <v>253</v>
      </c>
      <c r="H426" s="223">
        <v>172</v>
      </c>
      <c r="I426" s="224"/>
      <c r="J426" s="225">
        <f>ROUND(I426*H426,2)</f>
        <v>0</v>
      </c>
      <c r="K426" s="221" t="s">
        <v>135</v>
      </c>
      <c r="L426" s="226"/>
      <c r="M426" s="227" t="s">
        <v>21</v>
      </c>
      <c r="N426" s="228" t="s">
        <v>40</v>
      </c>
      <c r="O426" s="47"/>
      <c r="P426" s="229">
        <f>O426*H426</f>
        <v>0</v>
      </c>
      <c r="Q426" s="229">
        <v>1</v>
      </c>
      <c r="R426" s="229">
        <f>Q426*H426</f>
        <v>172</v>
      </c>
      <c r="S426" s="229">
        <v>0</v>
      </c>
      <c r="T426" s="230">
        <f>S426*H426</f>
        <v>0</v>
      </c>
      <c r="AR426" s="24" t="s">
        <v>136</v>
      </c>
      <c r="AT426" s="24" t="s">
        <v>131</v>
      </c>
      <c r="AU426" s="24" t="s">
        <v>69</v>
      </c>
      <c r="AY426" s="24" t="s">
        <v>137</v>
      </c>
      <c r="BE426" s="231">
        <f>IF(N426="základní",J426,0)</f>
        <v>0</v>
      </c>
      <c r="BF426" s="231">
        <f>IF(N426="snížená",J426,0)</f>
        <v>0</v>
      </c>
      <c r="BG426" s="231">
        <f>IF(N426="zákl. přenesená",J426,0)</f>
        <v>0</v>
      </c>
      <c r="BH426" s="231">
        <f>IF(N426="sníž. přenesená",J426,0)</f>
        <v>0</v>
      </c>
      <c r="BI426" s="231">
        <f>IF(N426="nulová",J426,0)</f>
        <v>0</v>
      </c>
      <c r="BJ426" s="24" t="s">
        <v>76</v>
      </c>
      <c r="BK426" s="231">
        <f>ROUND(I426*H426,2)</f>
        <v>0</v>
      </c>
      <c r="BL426" s="24" t="s">
        <v>138</v>
      </c>
      <c r="BM426" s="24" t="s">
        <v>1010</v>
      </c>
    </row>
    <row r="427" s="12" customFormat="1">
      <c r="B427" s="244"/>
      <c r="C427" s="245"/>
      <c r="D427" s="234" t="s">
        <v>140</v>
      </c>
      <c r="E427" s="246" t="s">
        <v>21</v>
      </c>
      <c r="F427" s="247" t="s">
        <v>855</v>
      </c>
      <c r="G427" s="245"/>
      <c r="H427" s="246" t="s">
        <v>21</v>
      </c>
      <c r="I427" s="248"/>
      <c r="J427" s="245"/>
      <c r="K427" s="245"/>
      <c r="L427" s="249"/>
      <c r="M427" s="250"/>
      <c r="N427" s="251"/>
      <c r="O427" s="251"/>
      <c r="P427" s="251"/>
      <c r="Q427" s="251"/>
      <c r="R427" s="251"/>
      <c r="S427" s="251"/>
      <c r="T427" s="252"/>
      <c r="AT427" s="253" t="s">
        <v>140</v>
      </c>
      <c r="AU427" s="253" t="s">
        <v>69</v>
      </c>
      <c r="AV427" s="12" t="s">
        <v>76</v>
      </c>
      <c r="AW427" s="12" t="s">
        <v>33</v>
      </c>
      <c r="AX427" s="12" t="s">
        <v>69</v>
      </c>
      <c r="AY427" s="253" t="s">
        <v>137</v>
      </c>
    </row>
    <row r="428" s="11" customFormat="1">
      <c r="B428" s="232"/>
      <c r="C428" s="233"/>
      <c r="D428" s="234" t="s">
        <v>140</v>
      </c>
      <c r="E428" s="235" t="s">
        <v>21</v>
      </c>
      <c r="F428" s="236" t="s">
        <v>1011</v>
      </c>
      <c r="G428" s="233"/>
      <c r="H428" s="237">
        <v>64</v>
      </c>
      <c r="I428" s="238"/>
      <c r="J428" s="233"/>
      <c r="K428" s="233"/>
      <c r="L428" s="239"/>
      <c r="M428" s="240"/>
      <c r="N428" s="241"/>
      <c r="O428" s="241"/>
      <c r="P428" s="241"/>
      <c r="Q428" s="241"/>
      <c r="R428" s="241"/>
      <c r="S428" s="241"/>
      <c r="T428" s="242"/>
      <c r="AT428" s="243" t="s">
        <v>140</v>
      </c>
      <c r="AU428" s="243" t="s">
        <v>69</v>
      </c>
      <c r="AV428" s="11" t="s">
        <v>78</v>
      </c>
      <c r="AW428" s="11" t="s">
        <v>33</v>
      </c>
      <c r="AX428" s="11" t="s">
        <v>69</v>
      </c>
      <c r="AY428" s="243" t="s">
        <v>137</v>
      </c>
    </row>
    <row r="429" s="12" customFormat="1">
      <c r="B429" s="244"/>
      <c r="C429" s="245"/>
      <c r="D429" s="234" t="s">
        <v>140</v>
      </c>
      <c r="E429" s="246" t="s">
        <v>21</v>
      </c>
      <c r="F429" s="247" t="s">
        <v>857</v>
      </c>
      <c r="G429" s="245"/>
      <c r="H429" s="246" t="s">
        <v>21</v>
      </c>
      <c r="I429" s="248"/>
      <c r="J429" s="245"/>
      <c r="K429" s="245"/>
      <c r="L429" s="249"/>
      <c r="M429" s="250"/>
      <c r="N429" s="251"/>
      <c r="O429" s="251"/>
      <c r="P429" s="251"/>
      <c r="Q429" s="251"/>
      <c r="R429" s="251"/>
      <c r="S429" s="251"/>
      <c r="T429" s="252"/>
      <c r="AT429" s="253" t="s">
        <v>140</v>
      </c>
      <c r="AU429" s="253" t="s">
        <v>69</v>
      </c>
      <c r="AV429" s="12" t="s">
        <v>76</v>
      </c>
      <c r="AW429" s="12" t="s">
        <v>33</v>
      </c>
      <c r="AX429" s="12" t="s">
        <v>69</v>
      </c>
      <c r="AY429" s="253" t="s">
        <v>137</v>
      </c>
    </row>
    <row r="430" s="11" customFormat="1">
      <c r="B430" s="232"/>
      <c r="C430" s="233"/>
      <c r="D430" s="234" t="s">
        <v>140</v>
      </c>
      <c r="E430" s="235" t="s">
        <v>21</v>
      </c>
      <c r="F430" s="236" t="s">
        <v>1012</v>
      </c>
      <c r="G430" s="233"/>
      <c r="H430" s="237">
        <v>44</v>
      </c>
      <c r="I430" s="238"/>
      <c r="J430" s="233"/>
      <c r="K430" s="233"/>
      <c r="L430" s="239"/>
      <c r="M430" s="240"/>
      <c r="N430" s="241"/>
      <c r="O430" s="241"/>
      <c r="P430" s="241"/>
      <c r="Q430" s="241"/>
      <c r="R430" s="241"/>
      <c r="S430" s="241"/>
      <c r="T430" s="242"/>
      <c r="AT430" s="243" t="s">
        <v>140</v>
      </c>
      <c r="AU430" s="243" t="s">
        <v>69</v>
      </c>
      <c r="AV430" s="11" t="s">
        <v>78</v>
      </c>
      <c r="AW430" s="11" t="s">
        <v>33</v>
      </c>
      <c r="AX430" s="11" t="s">
        <v>69</v>
      </c>
      <c r="AY430" s="243" t="s">
        <v>137</v>
      </c>
    </row>
    <row r="431" s="12" customFormat="1">
      <c r="B431" s="244"/>
      <c r="C431" s="245"/>
      <c r="D431" s="234" t="s">
        <v>140</v>
      </c>
      <c r="E431" s="246" t="s">
        <v>21</v>
      </c>
      <c r="F431" s="247" t="s">
        <v>859</v>
      </c>
      <c r="G431" s="245"/>
      <c r="H431" s="246" t="s">
        <v>21</v>
      </c>
      <c r="I431" s="248"/>
      <c r="J431" s="245"/>
      <c r="K431" s="245"/>
      <c r="L431" s="249"/>
      <c r="M431" s="250"/>
      <c r="N431" s="251"/>
      <c r="O431" s="251"/>
      <c r="P431" s="251"/>
      <c r="Q431" s="251"/>
      <c r="R431" s="251"/>
      <c r="S431" s="251"/>
      <c r="T431" s="252"/>
      <c r="AT431" s="253" t="s">
        <v>140</v>
      </c>
      <c r="AU431" s="253" t="s">
        <v>69</v>
      </c>
      <c r="AV431" s="12" t="s">
        <v>76</v>
      </c>
      <c r="AW431" s="12" t="s">
        <v>33</v>
      </c>
      <c r="AX431" s="12" t="s">
        <v>69</v>
      </c>
      <c r="AY431" s="253" t="s">
        <v>137</v>
      </c>
    </row>
    <row r="432" s="11" customFormat="1">
      <c r="B432" s="232"/>
      <c r="C432" s="233"/>
      <c r="D432" s="234" t="s">
        <v>140</v>
      </c>
      <c r="E432" s="235" t="s">
        <v>21</v>
      </c>
      <c r="F432" s="236" t="s">
        <v>1013</v>
      </c>
      <c r="G432" s="233"/>
      <c r="H432" s="237">
        <v>64</v>
      </c>
      <c r="I432" s="238"/>
      <c r="J432" s="233"/>
      <c r="K432" s="233"/>
      <c r="L432" s="239"/>
      <c r="M432" s="240"/>
      <c r="N432" s="241"/>
      <c r="O432" s="241"/>
      <c r="P432" s="241"/>
      <c r="Q432" s="241"/>
      <c r="R432" s="241"/>
      <c r="S432" s="241"/>
      <c r="T432" s="242"/>
      <c r="AT432" s="243" t="s">
        <v>140</v>
      </c>
      <c r="AU432" s="243" t="s">
        <v>69</v>
      </c>
      <c r="AV432" s="11" t="s">
        <v>78</v>
      </c>
      <c r="AW432" s="11" t="s">
        <v>33</v>
      </c>
      <c r="AX432" s="11" t="s">
        <v>69</v>
      </c>
      <c r="AY432" s="243" t="s">
        <v>137</v>
      </c>
    </row>
    <row r="433" s="13" customFormat="1">
      <c r="B433" s="254"/>
      <c r="C433" s="255"/>
      <c r="D433" s="234" t="s">
        <v>140</v>
      </c>
      <c r="E433" s="256" t="s">
        <v>21</v>
      </c>
      <c r="F433" s="257" t="s">
        <v>151</v>
      </c>
      <c r="G433" s="255"/>
      <c r="H433" s="258">
        <v>172</v>
      </c>
      <c r="I433" s="259"/>
      <c r="J433" s="255"/>
      <c r="K433" s="255"/>
      <c r="L433" s="260"/>
      <c r="M433" s="261"/>
      <c r="N433" s="262"/>
      <c r="O433" s="262"/>
      <c r="P433" s="262"/>
      <c r="Q433" s="262"/>
      <c r="R433" s="262"/>
      <c r="S433" s="262"/>
      <c r="T433" s="263"/>
      <c r="AT433" s="264" t="s">
        <v>140</v>
      </c>
      <c r="AU433" s="264" t="s">
        <v>69</v>
      </c>
      <c r="AV433" s="13" t="s">
        <v>138</v>
      </c>
      <c r="AW433" s="13" t="s">
        <v>33</v>
      </c>
      <c r="AX433" s="13" t="s">
        <v>76</v>
      </c>
      <c r="AY433" s="264" t="s">
        <v>137</v>
      </c>
    </row>
    <row r="434" s="1" customFormat="1" ht="25.5" customHeight="1">
      <c r="B434" s="46"/>
      <c r="C434" s="219" t="s">
        <v>385</v>
      </c>
      <c r="D434" s="219" t="s">
        <v>131</v>
      </c>
      <c r="E434" s="220" t="s">
        <v>1014</v>
      </c>
      <c r="F434" s="221" t="s">
        <v>1015</v>
      </c>
      <c r="G434" s="222" t="s">
        <v>134</v>
      </c>
      <c r="H434" s="223">
        <v>32</v>
      </c>
      <c r="I434" s="224"/>
      <c r="J434" s="225">
        <f>ROUND(I434*H434,2)</f>
        <v>0</v>
      </c>
      <c r="K434" s="221" t="s">
        <v>135</v>
      </c>
      <c r="L434" s="226"/>
      <c r="M434" s="227" t="s">
        <v>21</v>
      </c>
      <c r="N434" s="228" t="s">
        <v>40</v>
      </c>
      <c r="O434" s="47"/>
      <c r="P434" s="229">
        <f>O434*H434</f>
        <v>0</v>
      </c>
      <c r="Q434" s="229">
        <v>0.00182</v>
      </c>
      <c r="R434" s="229">
        <f>Q434*H434</f>
        <v>0.05824</v>
      </c>
      <c r="S434" s="229">
        <v>0</v>
      </c>
      <c r="T434" s="230">
        <f>S434*H434</f>
        <v>0</v>
      </c>
      <c r="AR434" s="24" t="s">
        <v>1016</v>
      </c>
      <c r="AT434" s="24" t="s">
        <v>131</v>
      </c>
      <c r="AU434" s="24" t="s">
        <v>69</v>
      </c>
      <c r="AY434" s="24" t="s">
        <v>137</v>
      </c>
      <c r="BE434" s="231">
        <f>IF(N434="základní",J434,0)</f>
        <v>0</v>
      </c>
      <c r="BF434" s="231">
        <f>IF(N434="snížená",J434,0)</f>
        <v>0</v>
      </c>
      <c r="BG434" s="231">
        <f>IF(N434="zákl. přenesená",J434,0)</f>
        <v>0</v>
      </c>
      <c r="BH434" s="231">
        <f>IF(N434="sníž. přenesená",J434,0)</f>
        <v>0</v>
      </c>
      <c r="BI434" s="231">
        <f>IF(N434="nulová",J434,0)</f>
        <v>0</v>
      </c>
      <c r="BJ434" s="24" t="s">
        <v>76</v>
      </c>
      <c r="BK434" s="231">
        <f>ROUND(I434*H434,2)</f>
        <v>0</v>
      </c>
      <c r="BL434" s="24" t="s">
        <v>1016</v>
      </c>
      <c r="BM434" s="24" t="s">
        <v>1017</v>
      </c>
    </row>
    <row r="435" s="11" customFormat="1">
      <c r="B435" s="232"/>
      <c r="C435" s="233"/>
      <c r="D435" s="234" t="s">
        <v>140</v>
      </c>
      <c r="E435" s="235" t="s">
        <v>21</v>
      </c>
      <c r="F435" s="236" t="s">
        <v>373</v>
      </c>
      <c r="G435" s="233"/>
      <c r="H435" s="237">
        <v>32</v>
      </c>
      <c r="I435" s="238"/>
      <c r="J435" s="233"/>
      <c r="K435" s="233"/>
      <c r="L435" s="239"/>
      <c r="M435" s="240"/>
      <c r="N435" s="241"/>
      <c r="O435" s="241"/>
      <c r="P435" s="241"/>
      <c r="Q435" s="241"/>
      <c r="R435" s="241"/>
      <c r="S435" s="241"/>
      <c r="T435" s="242"/>
      <c r="AT435" s="243" t="s">
        <v>140</v>
      </c>
      <c r="AU435" s="243" t="s">
        <v>69</v>
      </c>
      <c r="AV435" s="11" t="s">
        <v>78</v>
      </c>
      <c r="AW435" s="11" t="s">
        <v>33</v>
      </c>
      <c r="AX435" s="11" t="s">
        <v>69</v>
      </c>
      <c r="AY435" s="243" t="s">
        <v>137</v>
      </c>
    </row>
    <row r="436" s="13" customFormat="1">
      <c r="B436" s="254"/>
      <c r="C436" s="255"/>
      <c r="D436" s="234" t="s">
        <v>140</v>
      </c>
      <c r="E436" s="256" t="s">
        <v>21</v>
      </c>
      <c r="F436" s="257" t="s">
        <v>151</v>
      </c>
      <c r="G436" s="255"/>
      <c r="H436" s="258">
        <v>32</v>
      </c>
      <c r="I436" s="259"/>
      <c r="J436" s="255"/>
      <c r="K436" s="255"/>
      <c r="L436" s="260"/>
      <c r="M436" s="261"/>
      <c r="N436" s="262"/>
      <c r="O436" s="262"/>
      <c r="P436" s="262"/>
      <c r="Q436" s="262"/>
      <c r="R436" s="262"/>
      <c r="S436" s="262"/>
      <c r="T436" s="263"/>
      <c r="AT436" s="264" t="s">
        <v>140</v>
      </c>
      <c r="AU436" s="264" t="s">
        <v>69</v>
      </c>
      <c r="AV436" s="13" t="s">
        <v>138</v>
      </c>
      <c r="AW436" s="13" t="s">
        <v>33</v>
      </c>
      <c r="AX436" s="13" t="s">
        <v>76</v>
      </c>
      <c r="AY436" s="264" t="s">
        <v>137</v>
      </c>
    </row>
    <row r="437" s="14" customFormat="1" ht="37.44" customHeight="1">
      <c r="B437" s="265"/>
      <c r="C437" s="266"/>
      <c r="D437" s="267" t="s">
        <v>68</v>
      </c>
      <c r="E437" s="268" t="s">
        <v>364</v>
      </c>
      <c r="F437" s="268" t="s">
        <v>365</v>
      </c>
      <c r="G437" s="266"/>
      <c r="H437" s="266"/>
      <c r="I437" s="269"/>
      <c r="J437" s="270">
        <f>BK437</f>
        <v>0</v>
      </c>
      <c r="K437" s="266"/>
      <c r="L437" s="271"/>
      <c r="M437" s="272"/>
      <c r="N437" s="273"/>
      <c r="O437" s="273"/>
      <c r="P437" s="274">
        <f>P438+P1018</f>
        <v>0</v>
      </c>
      <c r="Q437" s="273"/>
      <c r="R437" s="274">
        <f>R438+R1018</f>
        <v>0.47520000000000001</v>
      </c>
      <c r="S437" s="273"/>
      <c r="T437" s="275">
        <f>T438+T1018</f>
        <v>0</v>
      </c>
      <c r="AR437" s="276" t="s">
        <v>76</v>
      </c>
      <c r="AT437" s="277" t="s">
        <v>68</v>
      </c>
      <c r="AU437" s="277" t="s">
        <v>69</v>
      </c>
      <c r="AY437" s="276" t="s">
        <v>137</v>
      </c>
      <c r="BK437" s="278">
        <f>BK438+BK1018</f>
        <v>0</v>
      </c>
    </row>
    <row r="438" s="14" customFormat="1" ht="19.92" customHeight="1">
      <c r="B438" s="265"/>
      <c r="C438" s="266"/>
      <c r="D438" s="267" t="s">
        <v>68</v>
      </c>
      <c r="E438" s="279" t="s">
        <v>179</v>
      </c>
      <c r="F438" s="279" t="s">
        <v>372</v>
      </c>
      <c r="G438" s="266"/>
      <c r="H438" s="266"/>
      <c r="I438" s="269"/>
      <c r="J438" s="280">
        <f>BK438</f>
        <v>0</v>
      </c>
      <c r="K438" s="266"/>
      <c r="L438" s="271"/>
      <c r="M438" s="272"/>
      <c r="N438" s="273"/>
      <c r="O438" s="273"/>
      <c r="P438" s="274">
        <f>SUM(P439:P1017)</f>
        <v>0</v>
      </c>
      <c r="Q438" s="273"/>
      <c r="R438" s="274">
        <f>SUM(R439:R1017)</f>
        <v>0</v>
      </c>
      <c r="S438" s="273"/>
      <c r="T438" s="275">
        <f>SUM(T439:T1017)</f>
        <v>0</v>
      </c>
      <c r="AR438" s="276" t="s">
        <v>76</v>
      </c>
      <c r="AT438" s="277" t="s">
        <v>68</v>
      </c>
      <c r="AU438" s="277" t="s">
        <v>76</v>
      </c>
      <c r="AY438" s="276" t="s">
        <v>137</v>
      </c>
      <c r="BK438" s="278">
        <f>SUM(BK439:BK1017)</f>
        <v>0</v>
      </c>
    </row>
    <row r="439" s="1" customFormat="1" ht="51" customHeight="1">
      <c r="B439" s="46"/>
      <c r="C439" s="281" t="s">
        <v>391</v>
      </c>
      <c r="D439" s="281" t="s">
        <v>368</v>
      </c>
      <c r="E439" s="282" t="s">
        <v>374</v>
      </c>
      <c r="F439" s="283" t="s">
        <v>375</v>
      </c>
      <c r="G439" s="284" t="s">
        <v>286</v>
      </c>
      <c r="H439" s="285">
        <v>2202</v>
      </c>
      <c r="I439" s="286"/>
      <c r="J439" s="287">
        <f>ROUND(I439*H439,2)</f>
        <v>0</v>
      </c>
      <c r="K439" s="283" t="s">
        <v>135</v>
      </c>
      <c r="L439" s="72"/>
      <c r="M439" s="288" t="s">
        <v>21</v>
      </c>
      <c r="N439" s="289" t="s">
        <v>40</v>
      </c>
      <c r="O439" s="47"/>
      <c r="P439" s="229">
        <f>O439*H439</f>
        <v>0</v>
      </c>
      <c r="Q439" s="229">
        <v>0</v>
      </c>
      <c r="R439" s="229">
        <f>Q439*H439</f>
        <v>0</v>
      </c>
      <c r="S439" s="229">
        <v>0</v>
      </c>
      <c r="T439" s="230">
        <f>S439*H439</f>
        <v>0</v>
      </c>
      <c r="AR439" s="24" t="s">
        <v>138</v>
      </c>
      <c r="AT439" s="24" t="s">
        <v>368</v>
      </c>
      <c r="AU439" s="24" t="s">
        <v>78</v>
      </c>
      <c r="AY439" s="24" t="s">
        <v>137</v>
      </c>
      <c r="BE439" s="231">
        <f>IF(N439="základní",J439,0)</f>
        <v>0</v>
      </c>
      <c r="BF439" s="231">
        <f>IF(N439="snížená",J439,0)</f>
        <v>0</v>
      </c>
      <c r="BG439" s="231">
        <f>IF(N439="zákl. přenesená",J439,0)</f>
        <v>0</v>
      </c>
      <c r="BH439" s="231">
        <f>IF(N439="sníž. přenesená",J439,0)</f>
        <v>0</v>
      </c>
      <c r="BI439" s="231">
        <f>IF(N439="nulová",J439,0)</f>
        <v>0</v>
      </c>
      <c r="BJ439" s="24" t="s">
        <v>76</v>
      </c>
      <c r="BK439" s="231">
        <f>ROUND(I439*H439,2)</f>
        <v>0</v>
      </c>
      <c r="BL439" s="24" t="s">
        <v>138</v>
      </c>
      <c r="BM439" s="24" t="s">
        <v>1018</v>
      </c>
    </row>
    <row r="440" s="12" customFormat="1">
      <c r="B440" s="244"/>
      <c r="C440" s="245"/>
      <c r="D440" s="234" t="s">
        <v>140</v>
      </c>
      <c r="E440" s="246" t="s">
        <v>21</v>
      </c>
      <c r="F440" s="247" t="s">
        <v>377</v>
      </c>
      <c r="G440" s="245"/>
      <c r="H440" s="246" t="s">
        <v>21</v>
      </c>
      <c r="I440" s="248"/>
      <c r="J440" s="245"/>
      <c r="K440" s="245"/>
      <c r="L440" s="249"/>
      <c r="M440" s="250"/>
      <c r="N440" s="251"/>
      <c r="O440" s="251"/>
      <c r="P440" s="251"/>
      <c r="Q440" s="251"/>
      <c r="R440" s="251"/>
      <c r="S440" s="251"/>
      <c r="T440" s="252"/>
      <c r="AT440" s="253" t="s">
        <v>140</v>
      </c>
      <c r="AU440" s="253" t="s">
        <v>78</v>
      </c>
      <c r="AV440" s="12" t="s">
        <v>76</v>
      </c>
      <c r="AW440" s="12" t="s">
        <v>33</v>
      </c>
      <c r="AX440" s="12" t="s">
        <v>69</v>
      </c>
      <c r="AY440" s="253" t="s">
        <v>137</v>
      </c>
    </row>
    <row r="441" s="12" customFormat="1">
      <c r="B441" s="244"/>
      <c r="C441" s="245"/>
      <c r="D441" s="234" t="s">
        <v>140</v>
      </c>
      <c r="E441" s="246" t="s">
        <v>21</v>
      </c>
      <c r="F441" s="247" t="s">
        <v>1019</v>
      </c>
      <c r="G441" s="245"/>
      <c r="H441" s="246" t="s">
        <v>21</v>
      </c>
      <c r="I441" s="248"/>
      <c r="J441" s="245"/>
      <c r="K441" s="245"/>
      <c r="L441" s="249"/>
      <c r="M441" s="250"/>
      <c r="N441" s="251"/>
      <c r="O441" s="251"/>
      <c r="P441" s="251"/>
      <c r="Q441" s="251"/>
      <c r="R441" s="251"/>
      <c r="S441" s="251"/>
      <c r="T441" s="252"/>
      <c r="AT441" s="253" t="s">
        <v>140</v>
      </c>
      <c r="AU441" s="253" t="s">
        <v>78</v>
      </c>
      <c r="AV441" s="12" t="s">
        <v>76</v>
      </c>
      <c r="AW441" s="12" t="s">
        <v>33</v>
      </c>
      <c r="AX441" s="12" t="s">
        <v>69</v>
      </c>
      <c r="AY441" s="253" t="s">
        <v>137</v>
      </c>
    </row>
    <row r="442" s="11" customFormat="1">
      <c r="B442" s="232"/>
      <c r="C442" s="233"/>
      <c r="D442" s="234" t="s">
        <v>140</v>
      </c>
      <c r="E442" s="235" t="s">
        <v>21</v>
      </c>
      <c r="F442" s="236" t="s">
        <v>1020</v>
      </c>
      <c r="G442" s="233"/>
      <c r="H442" s="237">
        <v>1164</v>
      </c>
      <c r="I442" s="238"/>
      <c r="J442" s="233"/>
      <c r="K442" s="233"/>
      <c r="L442" s="239"/>
      <c r="M442" s="240"/>
      <c r="N442" s="241"/>
      <c r="O442" s="241"/>
      <c r="P442" s="241"/>
      <c r="Q442" s="241"/>
      <c r="R442" s="241"/>
      <c r="S442" s="241"/>
      <c r="T442" s="242"/>
      <c r="AT442" s="243" t="s">
        <v>140</v>
      </c>
      <c r="AU442" s="243" t="s">
        <v>78</v>
      </c>
      <c r="AV442" s="11" t="s">
        <v>78</v>
      </c>
      <c r="AW442" s="11" t="s">
        <v>33</v>
      </c>
      <c r="AX442" s="11" t="s">
        <v>69</v>
      </c>
      <c r="AY442" s="243" t="s">
        <v>137</v>
      </c>
    </row>
    <row r="443" s="12" customFormat="1">
      <c r="B443" s="244"/>
      <c r="C443" s="245"/>
      <c r="D443" s="234" t="s">
        <v>140</v>
      </c>
      <c r="E443" s="246" t="s">
        <v>21</v>
      </c>
      <c r="F443" s="247" t="s">
        <v>1021</v>
      </c>
      <c r="G443" s="245"/>
      <c r="H443" s="246" t="s">
        <v>21</v>
      </c>
      <c r="I443" s="248"/>
      <c r="J443" s="245"/>
      <c r="K443" s="245"/>
      <c r="L443" s="249"/>
      <c r="M443" s="250"/>
      <c r="N443" s="251"/>
      <c r="O443" s="251"/>
      <c r="P443" s="251"/>
      <c r="Q443" s="251"/>
      <c r="R443" s="251"/>
      <c r="S443" s="251"/>
      <c r="T443" s="252"/>
      <c r="AT443" s="253" t="s">
        <v>140</v>
      </c>
      <c r="AU443" s="253" t="s">
        <v>78</v>
      </c>
      <c r="AV443" s="12" t="s">
        <v>76</v>
      </c>
      <c r="AW443" s="12" t="s">
        <v>33</v>
      </c>
      <c r="AX443" s="12" t="s">
        <v>69</v>
      </c>
      <c r="AY443" s="253" t="s">
        <v>137</v>
      </c>
    </row>
    <row r="444" s="11" customFormat="1">
      <c r="B444" s="232"/>
      <c r="C444" s="233"/>
      <c r="D444" s="234" t="s">
        <v>140</v>
      </c>
      <c r="E444" s="235" t="s">
        <v>21</v>
      </c>
      <c r="F444" s="236" t="s">
        <v>1022</v>
      </c>
      <c r="G444" s="233"/>
      <c r="H444" s="237">
        <v>1038</v>
      </c>
      <c r="I444" s="238"/>
      <c r="J444" s="233"/>
      <c r="K444" s="233"/>
      <c r="L444" s="239"/>
      <c r="M444" s="240"/>
      <c r="N444" s="241"/>
      <c r="O444" s="241"/>
      <c r="P444" s="241"/>
      <c r="Q444" s="241"/>
      <c r="R444" s="241"/>
      <c r="S444" s="241"/>
      <c r="T444" s="242"/>
      <c r="AT444" s="243" t="s">
        <v>140</v>
      </c>
      <c r="AU444" s="243" t="s">
        <v>78</v>
      </c>
      <c r="AV444" s="11" t="s">
        <v>78</v>
      </c>
      <c r="AW444" s="11" t="s">
        <v>33</v>
      </c>
      <c r="AX444" s="11" t="s">
        <v>69</v>
      </c>
      <c r="AY444" s="243" t="s">
        <v>137</v>
      </c>
    </row>
    <row r="445" s="13" customFormat="1">
      <c r="B445" s="254"/>
      <c r="C445" s="255"/>
      <c r="D445" s="234" t="s">
        <v>140</v>
      </c>
      <c r="E445" s="256" t="s">
        <v>21</v>
      </c>
      <c r="F445" s="257" t="s">
        <v>151</v>
      </c>
      <c r="G445" s="255"/>
      <c r="H445" s="258">
        <v>2202</v>
      </c>
      <c r="I445" s="259"/>
      <c r="J445" s="255"/>
      <c r="K445" s="255"/>
      <c r="L445" s="260"/>
      <c r="M445" s="261"/>
      <c r="N445" s="262"/>
      <c r="O445" s="262"/>
      <c r="P445" s="262"/>
      <c r="Q445" s="262"/>
      <c r="R445" s="262"/>
      <c r="S445" s="262"/>
      <c r="T445" s="263"/>
      <c r="AT445" s="264" t="s">
        <v>140</v>
      </c>
      <c r="AU445" s="264" t="s">
        <v>78</v>
      </c>
      <c r="AV445" s="13" t="s">
        <v>138</v>
      </c>
      <c r="AW445" s="13" t="s">
        <v>33</v>
      </c>
      <c r="AX445" s="13" t="s">
        <v>76</v>
      </c>
      <c r="AY445" s="264" t="s">
        <v>137</v>
      </c>
    </row>
    <row r="446" s="1" customFormat="1" ht="89.25" customHeight="1">
      <c r="B446" s="46"/>
      <c r="C446" s="281" t="s">
        <v>395</v>
      </c>
      <c r="D446" s="281" t="s">
        <v>368</v>
      </c>
      <c r="E446" s="282" t="s">
        <v>1023</v>
      </c>
      <c r="F446" s="283" t="s">
        <v>1024</v>
      </c>
      <c r="G446" s="284" t="s">
        <v>302</v>
      </c>
      <c r="H446" s="285">
        <v>2399.375</v>
      </c>
      <c r="I446" s="286"/>
      <c r="J446" s="287">
        <f>ROUND(I446*H446,2)</f>
        <v>0</v>
      </c>
      <c r="K446" s="283" t="s">
        <v>135</v>
      </c>
      <c r="L446" s="72"/>
      <c r="M446" s="288" t="s">
        <v>21</v>
      </c>
      <c r="N446" s="289" t="s">
        <v>40</v>
      </c>
      <c r="O446" s="47"/>
      <c r="P446" s="229">
        <f>O446*H446</f>
        <v>0</v>
      </c>
      <c r="Q446" s="229">
        <v>0</v>
      </c>
      <c r="R446" s="229">
        <f>Q446*H446</f>
        <v>0</v>
      </c>
      <c r="S446" s="229">
        <v>0</v>
      </c>
      <c r="T446" s="230">
        <f>S446*H446</f>
        <v>0</v>
      </c>
      <c r="AR446" s="24" t="s">
        <v>138</v>
      </c>
      <c r="AT446" s="24" t="s">
        <v>368</v>
      </c>
      <c r="AU446" s="24" t="s">
        <v>78</v>
      </c>
      <c r="AY446" s="24" t="s">
        <v>137</v>
      </c>
      <c r="BE446" s="231">
        <f>IF(N446="základní",J446,0)</f>
        <v>0</v>
      </c>
      <c r="BF446" s="231">
        <f>IF(N446="snížená",J446,0)</f>
        <v>0</v>
      </c>
      <c r="BG446" s="231">
        <f>IF(N446="zákl. přenesená",J446,0)</f>
        <v>0</v>
      </c>
      <c r="BH446" s="231">
        <f>IF(N446="sníž. přenesená",J446,0)</f>
        <v>0</v>
      </c>
      <c r="BI446" s="231">
        <f>IF(N446="nulová",J446,0)</f>
        <v>0</v>
      </c>
      <c r="BJ446" s="24" t="s">
        <v>76</v>
      </c>
      <c r="BK446" s="231">
        <f>ROUND(I446*H446,2)</f>
        <v>0</v>
      </c>
      <c r="BL446" s="24" t="s">
        <v>138</v>
      </c>
      <c r="BM446" s="24" t="s">
        <v>1025</v>
      </c>
    </row>
    <row r="447" s="12" customFormat="1">
      <c r="B447" s="244"/>
      <c r="C447" s="245"/>
      <c r="D447" s="234" t="s">
        <v>140</v>
      </c>
      <c r="E447" s="246" t="s">
        <v>21</v>
      </c>
      <c r="F447" s="247" t="s">
        <v>855</v>
      </c>
      <c r="G447" s="245"/>
      <c r="H447" s="246" t="s">
        <v>21</v>
      </c>
      <c r="I447" s="248"/>
      <c r="J447" s="245"/>
      <c r="K447" s="245"/>
      <c r="L447" s="249"/>
      <c r="M447" s="250"/>
      <c r="N447" s="251"/>
      <c r="O447" s="251"/>
      <c r="P447" s="251"/>
      <c r="Q447" s="251"/>
      <c r="R447" s="251"/>
      <c r="S447" s="251"/>
      <c r="T447" s="252"/>
      <c r="AT447" s="253" t="s">
        <v>140</v>
      </c>
      <c r="AU447" s="253" t="s">
        <v>78</v>
      </c>
      <c r="AV447" s="12" t="s">
        <v>76</v>
      </c>
      <c r="AW447" s="12" t="s">
        <v>33</v>
      </c>
      <c r="AX447" s="12" t="s">
        <v>69</v>
      </c>
      <c r="AY447" s="253" t="s">
        <v>137</v>
      </c>
    </row>
    <row r="448" s="11" customFormat="1">
      <c r="B448" s="232"/>
      <c r="C448" s="233"/>
      <c r="D448" s="234" t="s">
        <v>140</v>
      </c>
      <c r="E448" s="235" t="s">
        <v>21</v>
      </c>
      <c r="F448" s="236" t="s">
        <v>1026</v>
      </c>
      <c r="G448" s="233"/>
      <c r="H448" s="237">
        <v>282</v>
      </c>
      <c r="I448" s="238"/>
      <c r="J448" s="233"/>
      <c r="K448" s="233"/>
      <c r="L448" s="239"/>
      <c r="M448" s="240"/>
      <c r="N448" s="241"/>
      <c r="O448" s="241"/>
      <c r="P448" s="241"/>
      <c r="Q448" s="241"/>
      <c r="R448" s="241"/>
      <c r="S448" s="241"/>
      <c r="T448" s="242"/>
      <c r="AT448" s="243" t="s">
        <v>140</v>
      </c>
      <c r="AU448" s="243" t="s">
        <v>78</v>
      </c>
      <c r="AV448" s="11" t="s">
        <v>78</v>
      </c>
      <c r="AW448" s="11" t="s">
        <v>33</v>
      </c>
      <c r="AX448" s="11" t="s">
        <v>69</v>
      </c>
      <c r="AY448" s="243" t="s">
        <v>137</v>
      </c>
    </row>
    <row r="449" s="12" customFormat="1">
      <c r="B449" s="244"/>
      <c r="C449" s="245"/>
      <c r="D449" s="234" t="s">
        <v>140</v>
      </c>
      <c r="E449" s="246" t="s">
        <v>21</v>
      </c>
      <c r="F449" s="247" t="s">
        <v>857</v>
      </c>
      <c r="G449" s="245"/>
      <c r="H449" s="246" t="s">
        <v>21</v>
      </c>
      <c r="I449" s="248"/>
      <c r="J449" s="245"/>
      <c r="K449" s="245"/>
      <c r="L449" s="249"/>
      <c r="M449" s="250"/>
      <c r="N449" s="251"/>
      <c r="O449" s="251"/>
      <c r="P449" s="251"/>
      <c r="Q449" s="251"/>
      <c r="R449" s="251"/>
      <c r="S449" s="251"/>
      <c r="T449" s="252"/>
      <c r="AT449" s="253" t="s">
        <v>140</v>
      </c>
      <c r="AU449" s="253" t="s">
        <v>78</v>
      </c>
      <c r="AV449" s="12" t="s">
        <v>76</v>
      </c>
      <c r="AW449" s="12" t="s">
        <v>33</v>
      </c>
      <c r="AX449" s="12" t="s">
        <v>69</v>
      </c>
      <c r="AY449" s="253" t="s">
        <v>137</v>
      </c>
    </row>
    <row r="450" s="11" customFormat="1">
      <c r="B450" s="232"/>
      <c r="C450" s="233"/>
      <c r="D450" s="234" t="s">
        <v>140</v>
      </c>
      <c r="E450" s="235" t="s">
        <v>21</v>
      </c>
      <c r="F450" s="236" t="s">
        <v>1027</v>
      </c>
      <c r="G450" s="233"/>
      <c r="H450" s="237">
        <v>176</v>
      </c>
      <c r="I450" s="238"/>
      <c r="J450" s="233"/>
      <c r="K450" s="233"/>
      <c r="L450" s="239"/>
      <c r="M450" s="240"/>
      <c r="N450" s="241"/>
      <c r="O450" s="241"/>
      <c r="P450" s="241"/>
      <c r="Q450" s="241"/>
      <c r="R450" s="241"/>
      <c r="S450" s="241"/>
      <c r="T450" s="242"/>
      <c r="AT450" s="243" t="s">
        <v>140</v>
      </c>
      <c r="AU450" s="243" t="s">
        <v>78</v>
      </c>
      <c r="AV450" s="11" t="s">
        <v>78</v>
      </c>
      <c r="AW450" s="11" t="s">
        <v>33</v>
      </c>
      <c r="AX450" s="11" t="s">
        <v>69</v>
      </c>
      <c r="AY450" s="243" t="s">
        <v>137</v>
      </c>
    </row>
    <row r="451" s="12" customFormat="1">
      <c r="B451" s="244"/>
      <c r="C451" s="245"/>
      <c r="D451" s="234" t="s">
        <v>140</v>
      </c>
      <c r="E451" s="246" t="s">
        <v>21</v>
      </c>
      <c r="F451" s="247" t="s">
        <v>859</v>
      </c>
      <c r="G451" s="245"/>
      <c r="H451" s="246" t="s">
        <v>21</v>
      </c>
      <c r="I451" s="248"/>
      <c r="J451" s="245"/>
      <c r="K451" s="245"/>
      <c r="L451" s="249"/>
      <c r="M451" s="250"/>
      <c r="N451" s="251"/>
      <c r="O451" s="251"/>
      <c r="P451" s="251"/>
      <c r="Q451" s="251"/>
      <c r="R451" s="251"/>
      <c r="S451" s="251"/>
      <c r="T451" s="252"/>
      <c r="AT451" s="253" t="s">
        <v>140</v>
      </c>
      <c r="AU451" s="253" t="s">
        <v>78</v>
      </c>
      <c r="AV451" s="12" t="s">
        <v>76</v>
      </c>
      <c r="AW451" s="12" t="s">
        <v>33</v>
      </c>
      <c r="AX451" s="12" t="s">
        <v>69</v>
      </c>
      <c r="AY451" s="253" t="s">
        <v>137</v>
      </c>
    </row>
    <row r="452" s="11" customFormat="1">
      <c r="B452" s="232"/>
      <c r="C452" s="233"/>
      <c r="D452" s="234" t="s">
        <v>140</v>
      </c>
      <c r="E452" s="235" t="s">
        <v>21</v>
      </c>
      <c r="F452" s="236" t="s">
        <v>1028</v>
      </c>
      <c r="G452" s="233"/>
      <c r="H452" s="237">
        <v>280</v>
      </c>
      <c r="I452" s="238"/>
      <c r="J452" s="233"/>
      <c r="K452" s="233"/>
      <c r="L452" s="239"/>
      <c r="M452" s="240"/>
      <c r="N452" s="241"/>
      <c r="O452" s="241"/>
      <c r="P452" s="241"/>
      <c r="Q452" s="241"/>
      <c r="R452" s="241"/>
      <c r="S452" s="241"/>
      <c r="T452" s="242"/>
      <c r="AT452" s="243" t="s">
        <v>140</v>
      </c>
      <c r="AU452" s="243" t="s">
        <v>78</v>
      </c>
      <c r="AV452" s="11" t="s">
        <v>78</v>
      </c>
      <c r="AW452" s="11" t="s">
        <v>33</v>
      </c>
      <c r="AX452" s="11" t="s">
        <v>69</v>
      </c>
      <c r="AY452" s="243" t="s">
        <v>137</v>
      </c>
    </row>
    <row r="453" s="12" customFormat="1">
      <c r="B453" s="244"/>
      <c r="C453" s="245"/>
      <c r="D453" s="234" t="s">
        <v>140</v>
      </c>
      <c r="E453" s="246" t="s">
        <v>21</v>
      </c>
      <c r="F453" s="247" t="s">
        <v>878</v>
      </c>
      <c r="G453" s="245"/>
      <c r="H453" s="246" t="s">
        <v>21</v>
      </c>
      <c r="I453" s="248"/>
      <c r="J453" s="245"/>
      <c r="K453" s="245"/>
      <c r="L453" s="249"/>
      <c r="M453" s="250"/>
      <c r="N453" s="251"/>
      <c r="O453" s="251"/>
      <c r="P453" s="251"/>
      <c r="Q453" s="251"/>
      <c r="R453" s="251"/>
      <c r="S453" s="251"/>
      <c r="T453" s="252"/>
      <c r="AT453" s="253" t="s">
        <v>140</v>
      </c>
      <c r="AU453" s="253" t="s">
        <v>78</v>
      </c>
      <c r="AV453" s="12" t="s">
        <v>76</v>
      </c>
      <c r="AW453" s="12" t="s">
        <v>33</v>
      </c>
      <c r="AX453" s="12" t="s">
        <v>69</v>
      </c>
      <c r="AY453" s="253" t="s">
        <v>137</v>
      </c>
    </row>
    <row r="454" s="11" customFormat="1">
      <c r="B454" s="232"/>
      <c r="C454" s="233"/>
      <c r="D454" s="234" t="s">
        <v>140</v>
      </c>
      <c r="E454" s="235" t="s">
        <v>21</v>
      </c>
      <c r="F454" s="236" t="s">
        <v>1029</v>
      </c>
      <c r="G454" s="233"/>
      <c r="H454" s="237">
        <v>576.59000000000003</v>
      </c>
      <c r="I454" s="238"/>
      <c r="J454" s="233"/>
      <c r="K454" s="233"/>
      <c r="L454" s="239"/>
      <c r="M454" s="240"/>
      <c r="N454" s="241"/>
      <c r="O454" s="241"/>
      <c r="P454" s="241"/>
      <c r="Q454" s="241"/>
      <c r="R454" s="241"/>
      <c r="S454" s="241"/>
      <c r="T454" s="242"/>
      <c r="AT454" s="243" t="s">
        <v>140</v>
      </c>
      <c r="AU454" s="243" t="s">
        <v>78</v>
      </c>
      <c r="AV454" s="11" t="s">
        <v>78</v>
      </c>
      <c r="AW454" s="11" t="s">
        <v>33</v>
      </c>
      <c r="AX454" s="11" t="s">
        <v>69</v>
      </c>
      <c r="AY454" s="243" t="s">
        <v>137</v>
      </c>
    </row>
    <row r="455" s="12" customFormat="1">
      <c r="B455" s="244"/>
      <c r="C455" s="245"/>
      <c r="D455" s="234" t="s">
        <v>140</v>
      </c>
      <c r="E455" s="246" t="s">
        <v>21</v>
      </c>
      <c r="F455" s="247" t="s">
        <v>880</v>
      </c>
      <c r="G455" s="245"/>
      <c r="H455" s="246" t="s">
        <v>21</v>
      </c>
      <c r="I455" s="248"/>
      <c r="J455" s="245"/>
      <c r="K455" s="245"/>
      <c r="L455" s="249"/>
      <c r="M455" s="250"/>
      <c r="N455" s="251"/>
      <c r="O455" s="251"/>
      <c r="P455" s="251"/>
      <c r="Q455" s="251"/>
      <c r="R455" s="251"/>
      <c r="S455" s="251"/>
      <c r="T455" s="252"/>
      <c r="AT455" s="253" t="s">
        <v>140</v>
      </c>
      <c r="AU455" s="253" t="s">
        <v>78</v>
      </c>
      <c r="AV455" s="12" t="s">
        <v>76</v>
      </c>
      <c r="AW455" s="12" t="s">
        <v>33</v>
      </c>
      <c r="AX455" s="12" t="s">
        <v>69</v>
      </c>
      <c r="AY455" s="253" t="s">
        <v>137</v>
      </c>
    </row>
    <row r="456" s="11" customFormat="1">
      <c r="B456" s="232"/>
      <c r="C456" s="233"/>
      <c r="D456" s="234" t="s">
        <v>140</v>
      </c>
      <c r="E456" s="235" t="s">
        <v>21</v>
      </c>
      <c r="F456" s="236" t="s">
        <v>1030</v>
      </c>
      <c r="G456" s="233"/>
      <c r="H456" s="237">
        <v>292.23500000000001</v>
      </c>
      <c r="I456" s="238"/>
      <c r="J456" s="233"/>
      <c r="K456" s="233"/>
      <c r="L456" s="239"/>
      <c r="M456" s="240"/>
      <c r="N456" s="241"/>
      <c r="O456" s="241"/>
      <c r="P456" s="241"/>
      <c r="Q456" s="241"/>
      <c r="R456" s="241"/>
      <c r="S456" s="241"/>
      <c r="T456" s="242"/>
      <c r="AT456" s="243" t="s">
        <v>140</v>
      </c>
      <c r="AU456" s="243" t="s">
        <v>78</v>
      </c>
      <c r="AV456" s="11" t="s">
        <v>78</v>
      </c>
      <c r="AW456" s="11" t="s">
        <v>33</v>
      </c>
      <c r="AX456" s="11" t="s">
        <v>69</v>
      </c>
      <c r="AY456" s="243" t="s">
        <v>137</v>
      </c>
    </row>
    <row r="457" s="12" customFormat="1">
      <c r="B457" s="244"/>
      <c r="C457" s="245"/>
      <c r="D457" s="234" t="s">
        <v>140</v>
      </c>
      <c r="E457" s="246" t="s">
        <v>21</v>
      </c>
      <c r="F457" s="247" t="s">
        <v>882</v>
      </c>
      <c r="G457" s="245"/>
      <c r="H457" s="246" t="s">
        <v>21</v>
      </c>
      <c r="I457" s="248"/>
      <c r="J457" s="245"/>
      <c r="K457" s="245"/>
      <c r="L457" s="249"/>
      <c r="M457" s="250"/>
      <c r="N457" s="251"/>
      <c r="O457" s="251"/>
      <c r="P457" s="251"/>
      <c r="Q457" s="251"/>
      <c r="R457" s="251"/>
      <c r="S457" s="251"/>
      <c r="T457" s="252"/>
      <c r="AT457" s="253" t="s">
        <v>140</v>
      </c>
      <c r="AU457" s="253" t="s">
        <v>78</v>
      </c>
      <c r="AV457" s="12" t="s">
        <v>76</v>
      </c>
      <c r="AW457" s="12" t="s">
        <v>33</v>
      </c>
      <c r="AX457" s="12" t="s">
        <v>69</v>
      </c>
      <c r="AY457" s="253" t="s">
        <v>137</v>
      </c>
    </row>
    <row r="458" s="11" customFormat="1">
      <c r="B458" s="232"/>
      <c r="C458" s="233"/>
      <c r="D458" s="234" t="s">
        <v>140</v>
      </c>
      <c r="E458" s="235" t="s">
        <v>21</v>
      </c>
      <c r="F458" s="236" t="s">
        <v>1031</v>
      </c>
      <c r="G458" s="233"/>
      <c r="H458" s="237">
        <v>252.49000000000001</v>
      </c>
      <c r="I458" s="238"/>
      <c r="J458" s="233"/>
      <c r="K458" s="233"/>
      <c r="L458" s="239"/>
      <c r="M458" s="240"/>
      <c r="N458" s="241"/>
      <c r="O458" s="241"/>
      <c r="P458" s="241"/>
      <c r="Q458" s="241"/>
      <c r="R458" s="241"/>
      <c r="S458" s="241"/>
      <c r="T458" s="242"/>
      <c r="AT458" s="243" t="s">
        <v>140</v>
      </c>
      <c r="AU458" s="243" t="s">
        <v>78</v>
      </c>
      <c r="AV458" s="11" t="s">
        <v>78</v>
      </c>
      <c r="AW458" s="11" t="s">
        <v>33</v>
      </c>
      <c r="AX458" s="11" t="s">
        <v>69</v>
      </c>
      <c r="AY458" s="243" t="s">
        <v>137</v>
      </c>
    </row>
    <row r="459" s="12" customFormat="1">
      <c r="B459" s="244"/>
      <c r="C459" s="245"/>
      <c r="D459" s="234" t="s">
        <v>140</v>
      </c>
      <c r="E459" s="246" t="s">
        <v>21</v>
      </c>
      <c r="F459" s="247" t="s">
        <v>884</v>
      </c>
      <c r="G459" s="245"/>
      <c r="H459" s="246" t="s">
        <v>21</v>
      </c>
      <c r="I459" s="248"/>
      <c r="J459" s="245"/>
      <c r="K459" s="245"/>
      <c r="L459" s="249"/>
      <c r="M459" s="250"/>
      <c r="N459" s="251"/>
      <c r="O459" s="251"/>
      <c r="P459" s="251"/>
      <c r="Q459" s="251"/>
      <c r="R459" s="251"/>
      <c r="S459" s="251"/>
      <c r="T459" s="252"/>
      <c r="AT459" s="253" t="s">
        <v>140</v>
      </c>
      <c r="AU459" s="253" t="s">
        <v>78</v>
      </c>
      <c r="AV459" s="12" t="s">
        <v>76</v>
      </c>
      <c r="AW459" s="12" t="s">
        <v>33</v>
      </c>
      <c r="AX459" s="12" t="s">
        <v>69</v>
      </c>
      <c r="AY459" s="253" t="s">
        <v>137</v>
      </c>
    </row>
    <row r="460" s="11" customFormat="1">
      <c r="B460" s="232"/>
      <c r="C460" s="233"/>
      <c r="D460" s="234" t="s">
        <v>140</v>
      </c>
      <c r="E460" s="235" t="s">
        <v>21</v>
      </c>
      <c r="F460" s="236" t="s">
        <v>1032</v>
      </c>
      <c r="G460" s="233"/>
      <c r="H460" s="237">
        <v>252.49000000000001</v>
      </c>
      <c r="I460" s="238"/>
      <c r="J460" s="233"/>
      <c r="K460" s="233"/>
      <c r="L460" s="239"/>
      <c r="M460" s="240"/>
      <c r="N460" s="241"/>
      <c r="O460" s="241"/>
      <c r="P460" s="241"/>
      <c r="Q460" s="241"/>
      <c r="R460" s="241"/>
      <c r="S460" s="241"/>
      <c r="T460" s="242"/>
      <c r="AT460" s="243" t="s">
        <v>140</v>
      </c>
      <c r="AU460" s="243" t="s">
        <v>78</v>
      </c>
      <c r="AV460" s="11" t="s">
        <v>78</v>
      </c>
      <c r="AW460" s="11" t="s">
        <v>33</v>
      </c>
      <c r="AX460" s="11" t="s">
        <v>69</v>
      </c>
      <c r="AY460" s="243" t="s">
        <v>137</v>
      </c>
    </row>
    <row r="461" s="12" customFormat="1">
      <c r="B461" s="244"/>
      <c r="C461" s="245"/>
      <c r="D461" s="234" t="s">
        <v>140</v>
      </c>
      <c r="E461" s="246" t="s">
        <v>21</v>
      </c>
      <c r="F461" s="247" t="s">
        <v>817</v>
      </c>
      <c r="G461" s="245"/>
      <c r="H461" s="246" t="s">
        <v>21</v>
      </c>
      <c r="I461" s="248"/>
      <c r="J461" s="245"/>
      <c r="K461" s="245"/>
      <c r="L461" s="249"/>
      <c r="M461" s="250"/>
      <c r="N461" s="251"/>
      <c r="O461" s="251"/>
      <c r="P461" s="251"/>
      <c r="Q461" s="251"/>
      <c r="R461" s="251"/>
      <c r="S461" s="251"/>
      <c r="T461" s="252"/>
      <c r="AT461" s="253" t="s">
        <v>140</v>
      </c>
      <c r="AU461" s="253" t="s">
        <v>78</v>
      </c>
      <c r="AV461" s="12" t="s">
        <v>76</v>
      </c>
      <c r="AW461" s="12" t="s">
        <v>33</v>
      </c>
      <c r="AX461" s="12" t="s">
        <v>69</v>
      </c>
      <c r="AY461" s="253" t="s">
        <v>137</v>
      </c>
    </row>
    <row r="462" s="11" customFormat="1">
      <c r="B462" s="232"/>
      <c r="C462" s="233"/>
      <c r="D462" s="234" t="s">
        <v>140</v>
      </c>
      <c r="E462" s="235" t="s">
        <v>21</v>
      </c>
      <c r="F462" s="236" t="s">
        <v>1033</v>
      </c>
      <c r="G462" s="233"/>
      <c r="H462" s="237">
        <v>38.710000000000001</v>
      </c>
      <c r="I462" s="238"/>
      <c r="J462" s="233"/>
      <c r="K462" s="233"/>
      <c r="L462" s="239"/>
      <c r="M462" s="240"/>
      <c r="N462" s="241"/>
      <c r="O462" s="241"/>
      <c r="P462" s="241"/>
      <c r="Q462" s="241"/>
      <c r="R462" s="241"/>
      <c r="S462" s="241"/>
      <c r="T462" s="242"/>
      <c r="AT462" s="243" t="s">
        <v>140</v>
      </c>
      <c r="AU462" s="243" t="s">
        <v>78</v>
      </c>
      <c r="AV462" s="11" t="s">
        <v>78</v>
      </c>
      <c r="AW462" s="11" t="s">
        <v>33</v>
      </c>
      <c r="AX462" s="11" t="s">
        <v>69</v>
      </c>
      <c r="AY462" s="243" t="s">
        <v>137</v>
      </c>
    </row>
    <row r="463" s="12" customFormat="1">
      <c r="B463" s="244"/>
      <c r="C463" s="245"/>
      <c r="D463" s="234" t="s">
        <v>140</v>
      </c>
      <c r="E463" s="246" t="s">
        <v>21</v>
      </c>
      <c r="F463" s="247" t="s">
        <v>1005</v>
      </c>
      <c r="G463" s="245"/>
      <c r="H463" s="246" t="s">
        <v>21</v>
      </c>
      <c r="I463" s="248"/>
      <c r="J463" s="245"/>
      <c r="K463" s="245"/>
      <c r="L463" s="249"/>
      <c r="M463" s="250"/>
      <c r="N463" s="251"/>
      <c r="O463" s="251"/>
      <c r="P463" s="251"/>
      <c r="Q463" s="251"/>
      <c r="R463" s="251"/>
      <c r="S463" s="251"/>
      <c r="T463" s="252"/>
      <c r="AT463" s="253" t="s">
        <v>140</v>
      </c>
      <c r="AU463" s="253" t="s">
        <v>78</v>
      </c>
      <c r="AV463" s="12" t="s">
        <v>76</v>
      </c>
      <c r="AW463" s="12" t="s">
        <v>33</v>
      </c>
      <c r="AX463" s="12" t="s">
        <v>69</v>
      </c>
      <c r="AY463" s="253" t="s">
        <v>137</v>
      </c>
    </row>
    <row r="464" s="11" customFormat="1">
      <c r="B464" s="232"/>
      <c r="C464" s="233"/>
      <c r="D464" s="234" t="s">
        <v>140</v>
      </c>
      <c r="E464" s="235" t="s">
        <v>21</v>
      </c>
      <c r="F464" s="236" t="s">
        <v>1034</v>
      </c>
      <c r="G464" s="233"/>
      <c r="H464" s="237">
        <v>7.6500000000000004</v>
      </c>
      <c r="I464" s="238"/>
      <c r="J464" s="233"/>
      <c r="K464" s="233"/>
      <c r="L464" s="239"/>
      <c r="M464" s="240"/>
      <c r="N464" s="241"/>
      <c r="O464" s="241"/>
      <c r="P464" s="241"/>
      <c r="Q464" s="241"/>
      <c r="R464" s="241"/>
      <c r="S464" s="241"/>
      <c r="T464" s="242"/>
      <c r="AT464" s="243" t="s">
        <v>140</v>
      </c>
      <c r="AU464" s="243" t="s">
        <v>78</v>
      </c>
      <c r="AV464" s="11" t="s">
        <v>78</v>
      </c>
      <c r="AW464" s="11" t="s">
        <v>33</v>
      </c>
      <c r="AX464" s="11" t="s">
        <v>69</v>
      </c>
      <c r="AY464" s="243" t="s">
        <v>137</v>
      </c>
    </row>
    <row r="465" s="12" customFormat="1">
      <c r="B465" s="244"/>
      <c r="C465" s="245"/>
      <c r="D465" s="234" t="s">
        <v>140</v>
      </c>
      <c r="E465" s="246" t="s">
        <v>21</v>
      </c>
      <c r="F465" s="247" t="s">
        <v>886</v>
      </c>
      <c r="G465" s="245"/>
      <c r="H465" s="246" t="s">
        <v>21</v>
      </c>
      <c r="I465" s="248"/>
      <c r="J465" s="245"/>
      <c r="K465" s="245"/>
      <c r="L465" s="249"/>
      <c r="M465" s="250"/>
      <c r="N465" s="251"/>
      <c r="O465" s="251"/>
      <c r="P465" s="251"/>
      <c r="Q465" s="251"/>
      <c r="R465" s="251"/>
      <c r="S465" s="251"/>
      <c r="T465" s="252"/>
      <c r="AT465" s="253" t="s">
        <v>140</v>
      </c>
      <c r="AU465" s="253" t="s">
        <v>78</v>
      </c>
      <c r="AV465" s="12" t="s">
        <v>76</v>
      </c>
      <c r="AW465" s="12" t="s">
        <v>33</v>
      </c>
      <c r="AX465" s="12" t="s">
        <v>69</v>
      </c>
      <c r="AY465" s="253" t="s">
        <v>137</v>
      </c>
    </row>
    <row r="466" s="11" customFormat="1">
      <c r="B466" s="232"/>
      <c r="C466" s="233"/>
      <c r="D466" s="234" t="s">
        <v>140</v>
      </c>
      <c r="E466" s="235" t="s">
        <v>21</v>
      </c>
      <c r="F466" s="236" t="s">
        <v>1035</v>
      </c>
      <c r="G466" s="233"/>
      <c r="H466" s="237">
        <v>34.005000000000003</v>
      </c>
      <c r="I466" s="238"/>
      <c r="J466" s="233"/>
      <c r="K466" s="233"/>
      <c r="L466" s="239"/>
      <c r="M466" s="240"/>
      <c r="N466" s="241"/>
      <c r="O466" s="241"/>
      <c r="P466" s="241"/>
      <c r="Q466" s="241"/>
      <c r="R466" s="241"/>
      <c r="S466" s="241"/>
      <c r="T466" s="242"/>
      <c r="AT466" s="243" t="s">
        <v>140</v>
      </c>
      <c r="AU466" s="243" t="s">
        <v>78</v>
      </c>
      <c r="AV466" s="11" t="s">
        <v>78</v>
      </c>
      <c r="AW466" s="11" t="s">
        <v>33</v>
      </c>
      <c r="AX466" s="11" t="s">
        <v>69</v>
      </c>
      <c r="AY466" s="243" t="s">
        <v>137</v>
      </c>
    </row>
    <row r="467" s="12" customFormat="1">
      <c r="B467" s="244"/>
      <c r="C467" s="245"/>
      <c r="D467" s="234" t="s">
        <v>140</v>
      </c>
      <c r="E467" s="246" t="s">
        <v>21</v>
      </c>
      <c r="F467" s="247" t="s">
        <v>887</v>
      </c>
      <c r="G467" s="245"/>
      <c r="H467" s="246" t="s">
        <v>21</v>
      </c>
      <c r="I467" s="248"/>
      <c r="J467" s="245"/>
      <c r="K467" s="245"/>
      <c r="L467" s="249"/>
      <c r="M467" s="250"/>
      <c r="N467" s="251"/>
      <c r="O467" s="251"/>
      <c r="P467" s="251"/>
      <c r="Q467" s="251"/>
      <c r="R467" s="251"/>
      <c r="S467" s="251"/>
      <c r="T467" s="252"/>
      <c r="AT467" s="253" t="s">
        <v>140</v>
      </c>
      <c r="AU467" s="253" t="s">
        <v>78</v>
      </c>
      <c r="AV467" s="12" t="s">
        <v>76</v>
      </c>
      <c r="AW467" s="12" t="s">
        <v>33</v>
      </c>
      <c r="AX467" s="12" t="s">
        <v>69</v>
      </c>
      <c r="AY467" s="253" t="s">
        <v>137</v>
      </c>
    </row>
    <row r="468" s="11" customFormat="1">
      <c r="B468" s="232"/>
      <c r="C468" s="233"/>
      <c r="D468" s="234" t="s">
        <v>140</v>
      </c>
      <c r="E468" s="235" t="s">
        <v>21</v>
      </c>
      <c r="F468" s="236" t="s">
        <v>1036</v>
      </c>
      <c r="G468" s="233"/>
      <c r="H468" s="237">
        <v>18.475000000000001</v>
      </c>
      <c r="I468" s="238"/>
      <c r="J468" s="233"/>
      <c r="K468" s="233"/>
      <c r="L468" s="239"/>
      <c r="M468" s="240"/>
      <c r="N468" s="241"/>
      <c r="O468" s="241"/>
      <c r="P468" s="241"/>
      <c r="Q468" s="241"/>
      <c r="R468" s="241"/>
      <c r="S468" s="241"/>
      <c r="T468" s="242"/>
      <c r="AT468" s="243" t="s">
        <v>140</v>
      </c>
      <c r="AU468" s="243" t="s">
        <v>78</v>
      </c>
      <c r="AV468" s="11" t="s">
        <v>78</v>
      </c>
      <c r="AW468" s="11" t="s">
        <v>33</v>
      </c>
      <c r="AX468" s="11" t="s">
        <v>69</v>
      </c>
      <c r="AY468" s="243" t="s">
        <v>137</v>
      </c>
    </row>
    <row r="469" s="12" customFormat="1">
      <c r="B469" s="244"/>
      <c r="C469" s="245"/>
      <c r="D469" s="234" t="s">
        <v>140</v>
      </c>
      <c r="E469" s="246" t="s">
        <v>21</v>
      </c>
      <c r="F469" s="247" t="s">
        <v>888</v>
      </c>
      <c r="G469" s="245"/>
      <c r="H469" s="246" t="s">
        <v>21</v>
      </c>
      <c r="I469" s="248"/>
      <c r="J469" s="245"/>
      <c r="K469" s="245"/>
      <c r="L469" s="249"/>
      <c r="M469" s="250"/>
      <c r="N469" s="251"/>
      <c r="O469" s="251"/>
      <c r="P469" s="251"/>
      <c r="Q469" s="251"/>
      <c r="R469" s="251"/>
      <c r="S469" s="251"/>
      <c r="T469" s="252"/>
      <c r="AT469" s="253" t="s">
        <v>140</v>
      </c>
      <c r="AU469" s="253" t="s">
        <v>78</v>
      </c>
      <c r="AV469" s="12" t="s">
        <v>76</v>
      </c>
      <c r="AW469" s="12" t="s">
        <v>33</v>
      </c>
      <c r="AX469" s="12" t="s">
        <v>69</v>
      </c>
      <c r="AY469" s="253" t="s">
        <v>137</v>
      </c>
    </row>
    <row r="470" s="11" customFormat="1">
      <c r="B470" s="232"/>
      <c r="C470" s="233"/>
      <c r="D470" s="234" t="s">
        <v>140</v>
      </c>
      <c r="E470" s="235" t="s">
        <v>21</v>
      </c>
      <c r="F470" s="236" t="s">
        <v>1036</v>
      </c>
      <c r="G470" s="233"/>
      <c r="H470" s="237">
        <v>18.475000000000001</v>
      </c>
      <c r="I470" s="238"/>
      <c r="J470" s="233"/>
      <c r="K470" s="233"/>
      <c r="L470" s="239"/>
      <c r="M470" s="240"/>
      <c r="N470" s="241"/>
      <c r="O470" s="241"/>
      <c r="P470" s="241"/>
      <c r="Q470" s="241"/>
      <c r="R470" s="241"/>
      <c r="S470" s="241"/>
      <c r="T470" s="242"/>
      <c r="AT470" s="243" t="s">
        <v>140</v>
      </c>
      <c r="AU470" s="243" t="s">
        <v>78</v>
      </c>
      <c r="AV470" s="11" t="s">
        <v>78</v>
      </c>
      <c r="AW470" s="11" t="s">
        <v>33</v>
      </c>
      <c r="AX470" s="11" t="s">
        <v>69</v>
      </c>
      <c r="AY470" s="243" t="s">
        <v>137</v>
      </c>
    </row>
    <row r="471" s="12" customFormat="1">
      <c r="B471" s="244"/>
      <c r="C471" s="245"/>
      <c r="D471" s="234" t="s">
        <v>140</v>
      </c>
      <c r="E471" s="246" t="s">
        <v>21</v>
      </c>
      <c r="F471" s="247" t="s">
        <v>889</v>
      </c>
      <c r="G471" s="245"/>
      <c r="H471" s="246" t="s">
        <v>21</v>
      </c>
      <c r="I471" s="248"/>
      <c r="J471" s="245"/>
      <c r="K471" s="245"/>
      <c r="L471" s="249"/>
      <c r="M471" s="250"/>
      <c r="N471" s="251"/>
      <c r="O471" s="251"/>
      <c r="P471" s="251"/>
      <c r="Q471" s="251"/>
      <c r="R471" s="251"/>
      <c r="S471" s="251"/>
      <c r="T471" s="252"/>
      <c r="AT471" s="253" t="s">
        <v>140</v>
      </c>
      <c r="AU471" s="253" t="s">
        <v>78</v>
      </c>
      <c r="AV471" s="12" t="s">
        <v>76</v>
      </c>
      <c r="AW471" s="12" t="s">
        <v>33</v>
      </c>
      <c r="AX471" s="12" t="s">
        <v>69</v>
      </c>
      <c r="AY471" s="253" t="s">
        <v>137</v>
      </c>
    </row>
    <row r="472" s="11" customFormat="1">
      <c r="B472" s="232"/>
      <c r="C472" s="233"/>
      <c r="D472" s="234" t="s">
        <v>140</v>
      </c>
      <c r="E472" s="235" t="s">
        <v>21</v>
      </c>
      <c r="F472" s="236" t="s">
        <v>1037</v>
      </c>
      <c r="G472" s="233"/>
      <c r="H472" s="237">
        <v>15.414999999999999</v>
      </c>
      <c r="I472" s="238"/>
      <c r="J472" s="233"/>
      <c r="K472" s="233"/>
      <c r="L472" s="239"/>
      <c r="M472" s="240"/>
      <c r="N472" s="241"/>
      <c r="O472" s="241"/>
      <c r="P472" s="241"/>
      <c r="Q472" s="241"/>
      <c r="R472" s="241"/>
      <c r="S472" s="241"/>
      <c r="T472" s="242"/>
      <c r="AT472" s="243" t="s">
        <v>140</v>
      </c>
      <c r="AU472" s="243" t="s">
        <v>78</v>
      </c>
      <c r="AV472" s="11" t="s">
        <v>78</v>
      </c>
      <c r="AW472" s="11" t="s">
        <v>33</v>
      </c>
      <c r="AX472" s="11" t="s">
        <v>69</v>
      </c>
      <c r="AY472" s="243" t="s">
        <v>137</v>
      </c>
    </row>
    <row r="473" s="12" customFormat="1">
      <c r="B473" s="244"/>
      <c r="C473" s="245"/>
      <c r="D473" s="234" t="s">
        <v>140</v>
      </c>
      <c r="E473" s="246" t="s">
        <v>21</v>
      </c>
      <c r="F473" s="247" t="s">
        <v>828</v>
      </c>
      <c r="G473" s="245"/>
      <c r="H473" s="246" t="s">
        <v>21</v>
      </c>
      <c r="I473" s="248"/>
      <c r="J473" s="245"/>
      <c r="K473" s="245"/>
      <c r="L473" s="249"/>
      <c r="M473" s="250"/>
      <c r="N473" s="251"/>
      <c r="O473" s="251"/>
      <c r="P473" s="251"/>
      <c r="Q473" s="251"/>
      <c r="R473" s="251"/>
      <c r="S473" s="251"/>
      <c r="T473" s="252"/>
      <c r="AT473" s="253" t="s">
        <v>140</v>
      </c>
      <c r="AU473" s="253" t="s">
        <v>78</v>
      </c>
      <c r="AV473" s="12" t="s">
        <v>76</v>
      </c>
      <c r="AW473" s="12" t="s">
        <v>33</v>
      </c>
      <c r="AX473" s="12" t="s">
        <v>69</v>
      </c>
      <c r="AY473" s="253" t="s">
        <v>137</v>
      </c>
    </row>
    <row r="474" s="11" customFormat="1">
      <c r="B474" s="232"/>
      <c r="C474" s="233"/>
      <c r="D474" s="234" t="s">
        <v>140</v>
      </c>
      <c r="E474" s="235" t="s">
        <v>21</v>
      </c>
      <c r="F474" s="236" t="s">
        <v>1033</v>
      </c>
      <c r="G474" s="233"/>
      <c r="H474" s="237">
        <v>38.710000000000001</v>
      </c>
      <c r="I474" s="238"/>
      <c r="J474" s="233"/>
      <c r="K474" s="233"/>
      <c r="L474" s="239"/>
      <c r="M474" s="240"/>
      <c r="N474" s="241"/>
      <c r="O474" s="241"/>
      <c r="P474" s="241"/>
      <c r="Q474" s="241"/>
      <c r="R474" s="241"/>
      <c r="S474" s="241"/>
      <c r="T474" s="242"/>
      <c r="AT474" s="243" t="s">
        <v>140</v>
      </c>
      <c r="AU474" s="243" t="s">
        <v>78</v>
      </c>
      <c r="AV474" s="11" t="s">
        <v>78</v>
      </c>
      <c r="AW474" s="11" t="s">
        <v>33</v>
      </c>
      <c r="AX474" s="11" t="s">
        <v>69</v>
      </c>
      <c r="AY474" s="243" t="s">
        <v>137</v>
      </c>
    </row>
    <row r="475" s="12" customFormat="1">
      <c r="B475" s="244"/>
      <c r="C475" s="245"/>
      <c r="D475" s="234" t="s">
        <v>140</v>
      </c>
      <c r="E475" s="246" t="s">
        <v>21</v>
      </c>
      <c r="F475" s="247" t="s">
        <v>891</v>
      </c>
      <c r="G475" s="245"/>
      <c r="H475" s="246" t="s">
        <v>21</v>
      </c>
      <c r="I475" s="248"/>
      <c r="J475" s="245"/>
      <c r="K475" s="245"/>
      <c r="L475" s="249"/>
      <c r="M475" s="250"/>
      <c r="N475" s="251"/>
      <c r="O475" s="251"/>
      <c r="P475" s="251"/>
      <c r="Q475" s="251"/>
      <c r="R475" s="251"/>
      <c r="S475" s="251"/>
      <c r="T475" s="252"/>
      <c r="AT475" s="253" t="s">
        <v>140</v>
      </c>
      <c r="AU475" s="253" t="s">
        <v>78</v>
      </c>
      <c r="AV475" s="12" t="s">
        <v>76</v>
      </c>
      <c r="AW475" s="12" t="s">
        <v>33</v>
      </c>
      <c r="AX475" s="12" t="s">
        <v>69</v>
      </c>
      <c r="AY475" s="253" t="s">
        <v>137</v>
      </c>
    </row>
    <row r="476" s="11" customFormat="1">
      <c r="B476" s="232"/>
      <c r="C476" s="233"/>
      <c r="D476" s="234" t="s">
        <v>140</v>
      </c>
      <c r="E476" s="235" t="s">
        <v>21</v>
      </c>
      <c r="F476" s="236" t="s">
        <v>1033</v>
      </c>
      <c r="G476" s="233"/>
      <c r="H476" s="237">
        <v>38.710000000000001</v>
      </c>
      <c r="I476" s="238"/>
      <c r="J476" s="233"/>
      <c r="K476" s="233"/>
      <c r="L476" s="239"/>
      <c r="M476" s="240"/>
      <c r="N476" s="241"/>
      <c r="O476" s="241"/>
      <c r="P476" s="241"/>
      <c r="Q476" s="241"/>
      <c r="R476" s="241"/>
      <c r="S476" s="241"/>
      <c r="T476" s="242"/>
      <c r="AT476" s="243" t="s">
        <v>140</v>
      </c>
      <c r="AU476" s="243" t="s">
        <v>78</v>
      </c>
      <c r="AV476" s="11" t="s">
        <v>78</v>
      </c>
      <c r="AW476" s="11" t="s">
        <v>33</v>
      </c>
      <c r="AX476" s="11" t="s">
        <v>69</v>
      </c>
      <c r="AY476" s="243" t="s">
        <v>137</v>
      </c>
    </row>
    <row r="477" s="12" customFormat="1">
      <c r="B477" s="244"/>
      <c r="C477" s="245"/>
      <c r="D477" s="234" t="s">
        <v>140</v>
      </c>
      <c r="E477" s="246" t="s">
        <v>21</v>
      </c>
      <c r="F477" s="247" t="s">
        <v>892</v>
      </c>
      <c r="G477" s="245"/>
      <c r="H477" s="246" t="s">
        <v>21</v>
      </c>
      <c r="I477" s="248"/>
      <c r="J477" s="245"/>
      <c r="K477" s="245"/>
      <c r="L477" s="249"/>
      <c r="M477" s="250"/>
      <c r="N477" s="251"/>
      <c r="O477" s="251"/>
      <c r="P477" s="251"/>
      <c r="Q477" s="251"/>
      <c r="R477" s="251"/>
      <c r="S477" s="251"/>
      <c r="T477" s="252"/>
      <c r="AT477" s="253" t="s">
        <v>140</v>
      </c>
      <c r="AU477" s="253" t="s">
        <v>78</v>
      </c>
      <c r="AV477" s="12" t="s">
        <v>76</v>
      </c>
      <c r="AW477" s="12" t="s">
        <v>33</v>
      </c>
      <c r="AX477" s="12" t="s">
        <v>69</v>
      </c>
      <c r="AY477" s="253" t="s">
        <v>137</v>
      </c>
    </row>
    <row r="478" s="11" customFormat="1">
      <c r="B478" s="232"/>
      <c r="C478" s="233"/>
      <c r="D478" s="234" t="s">
        <v>140</v>
      </c>
      <c r="E478" s="235" t="s">
        <v>21</v>
      </c>
      <c r="F478" s="236" t="s">
        <v>1033</v>
      </c>
      <c r="G478" s="233"/>
      <c r="H478" s="237">
        <v>38.710000000000001</v>
      </c>
      <c r="I478" s="238"/>
      <c r="J478" s="233"/>
      <c r="K478" s="233"/>
      <c r="L478" s="239"/>
      <c r="M478" s="240"/>
      <c r="N478" s="241"/>
      <c r="O478" s="241"/>
      <c r="P478" s="241"/>
      <c r="Q478" s="241"/>
      <c r="R478" s="241"/>
      <c r="S478" s="241"/>
      <c r="T478" s="242"/>
      <c r="AT478" s="243" t="s">
        <v>140</v>
      </c>
      <c r="AU478" s="243" t="s">
        <v>78</v>
      </c>
      <c r="AV478" s="11" t="s">
        <v>78</v>
      </c>
      <c r="AW478" s="11" t="s">
        <v>33</v>
      </c>
      <c r="AX478" s="11" t="s">
        <v>69</v>
      </c>
      <c r="AY478" s="243" t="s">
        <v>137</v>
      </c>
    </row>
    <row r="479" s="12" customFormat="1">
      <c r="B479" s="244"/>
      <c r="C479" s="245"/>
      <c r="D479" s="234" t="s">
        <v>140</v>
      </c>
      <c r="E479" s="246" t="s">
        <v>21</v>
      </c>
      <c r="F479" s="247" t="s">
        <v>830</v>
      </c>
      <c r="G479" s="245"/>
      <c r="H479" s="246" t="s">
        <v>21</v>
      </c>
      <c r="I479" s="248"/>
      <c r="J479" s="245"/>
      <c r="K479" s="245"/>
      <c r="L479" s="249"/>
      <c r="M479" s="250"/>
      <c r="N479" s="251"/>
      <c r="O479" s="251"/>
      <c r="P479" s="251"/>
      <c r="Q479" s="251"/>
      <c r="R479" s="251"/>
      <c r="S479" s="251"/>
      <c r="T479" s="252"/>
      <c r="AT479" s="253" t="s">
        <v>140</v>
      </c>
      <c r="AU479" s="253" t="s">
        <v>78</v>
      </c>
      <c r="AV479" s="12" t="s">
        <v>76</v>
      </c>
      <c r="AW479" s="12" t="s">
        <v>33</v>
      </c>
      <c r="AX479" s="12" t="s">
        <v>69</v>
      </c>
      <c r="AY479" s="253" t="s">
        <v>137</v>
      </c>
    </row>
    <row r="480" s="11" customFormat="1">
      <c r="B480" s="232"/>
      <c r="C480" s="233"/>
      <c r="D480" s="234" t="s">
        <v>140</v>
      </c>
      <c r="E480" s="235" t="s">
        <v>21</v>
      </c>
      <c r="F480" s="236" t="s">
        <v>1033</v>
      </c>
      <c r="G480" s="233"/>
      <c r="H480" s="237">
        <v>38.710000000000001</v>
      </c>
      <c r="I480" s="238"/>
      <c r="J480" s="233"/>
      <c r="K480" s="233"/>
      <c r="L480" s="239"/>
      <c r="M480" s="240"/>
      <c r="N480" s="241"/>
      <c r="O480" s="241"/>
      <c r="P480" s="241"/>
      <c r="Q480" s="241"/>
      <c r="R480" s="241"/>
      <c r="S480" s="241"/>
      <c r="T480" s="242"/>
      <c r="AT480" s="243" t="s">
        <v>140</v>
      </c>
      <c r="AU480" s="243" t="s">
        <v>78</v>
      </c>
      <c r="AV480" s="11" t="s">
        <v>78</v>
      </c>
      <c r="AW480" s="11" t="s">
        <v>33</v>
      </c>
      <c r="AX480" s="11" t="s">
        <v>69</v>
      </c>
      <c r="AY480" s="243" t="s">
        <v>137</v>
      </c>
    </row>
    <row r="481" s="13" customFormat="1">
      <c r="B481" s="254"/>
      <c r="C481" s="255"/>
      <c r="D481" s="234" t="s">
        <v>140</v>
      </c>
      <c r="E481" s="256" t="s">
        <v>21</v>
      </c>
      <c r="F481" s="257" t="s">
        <v>151</v>
      </c>
      <c r="G481" s="255"/>
      <c r="H481" s="258">
        <v>2399.375</v>
      </c>
      <c r="I481" s="259"/>
      <c r="J481" s="255"/>
      <c r="K481" s="255"/>
      <c r="L481" s="260"/>
      <c r="M481" s="261"/>
      <c r="N481" s="262"/>
      <c r="O481" s="262"/>
      <c r="P481" s="262"/>
      <c r="Q481" s="262"/>
      <c r="R481" s="262"/>
      <c r="S481" s="262"/>
      <c r="T481" s="263"/>
      <c r="AT481" s="264" t="s">
        <v>140</v>
      </c>
      <c r="AU481" s="264" t="s">
        <v>78</v>
      </c>
      <c r="AV481" s="13" t="s">
        <v>138</v>
      </c>
      <c r="AW481" s="13" t="s">
        <v>33</v>
      </c>
      <c r="AX481" s="13" t="s">
        <v>76</v>
      </c>
      <c r="AY481" s="264" t="s">
        <v>137</v>
      </c>
    </row>
    <row r="482" s="1" customFormat="1" ht="51" customHeight="1">
      <c r="B482" s="46"/>
      <c r="C482" s="281" t="s">
        <v>401</v>
      </c>
      <c r="D482" s="281" t="s">
        <v>368</v>
      </c>
      <c r="E482" s="282" t="s">
        <v>1038</v>
      </c>
      <c r="F482" s="283" t="s">
        <v>1039</v>
      </c>
      <c r="G482" s="284" t="s">
        <v>302</v>
      </c>
      <c r="H482" s="285">
        <v>2399.375</v>
      </c>
      <c r="I482" s="286"/>
      <c r="J482" s="287">
        <f>ROUND(I482*H482,2)</f>
        <v>0</v>
      </c>
      <c r="K482" s="283" t="s">
        <v>135</v>
      </c>
      <c r="L482" s="72"/>
      <c r="M482" s="288" t="s">
        <v>21</v>
      </c>
      <c r="N482" s="289" t="s">
        <v>40</v>
      </c>
      <c r="O482" s="47"/>
      <c r="P482" s="229">
        <f>O482*H482</f>
        <v>0</v>
      </c>
      <c r="Q482" s="229">
        <v>0</v>
      </c>
      <c r="R482" s="229">
        <f>Q482*H482</f>
        <v>0</v>
      </c>
      <c r="S482" s="229">
        <v>0</v>
      </c>
      <c r="T482" s="230">
        <f>S482*H482</f>
        <v>0</v>
      </c>
      <c r="AR482" s="24" t="s">
        <v>138</v>
      </c>
      <c r="AT482" s="24" t="s">
        <v>368</v>
      </c>
      <c r="AU482" s="24" t="s">
        <v>78</v>
      </c>
      <c r="AY482" s="24" t="s">
        <v>137</v>
      </c>
      <c r="BE482" s="231">
        <f>IF(N482="základní",J482,0)</f>
        <v>0</v>
      </c>
      <c r="BF482" s="231">
        <f>IF(N482="snížená",J482,0)</f>
        <v>0</v>
      </c>
      <c r="BG482" s="231">
        <f>IF(N482="zákl. přenesená",J482,0)</f>
        <v>0</v>
      </c>
      <c r="BH482" s="231">
        <f>IF(N482="sníž. přenesená",J482,0)</f>
        <v>0</v>
      </c>
      <c r="BI482" s="231">
        <f>IF(N482="nulová",J482,0)</f>
        <v>0</v>
      </c>
      <c r="BJ482" s="24" t="s">
        <v>76</v>
      </c>
      <c r="BK482" s="231">
        <f>ROUND(I482*H482,2)</f>
        <v>0</v>
      </c>
      <c r="BL482" s="24" t="s">
        <v>138</v>
      </c>
      <c r="BM482" s="24" t="s">
        <v>1040</v>
      </c>
    </row>
    <row r="483" s="12" customFormat="1">
      <c r="B483" s="244"/>
      <c r="C483" s="245"/>
      <c r="D483" s="234" t="s">
        <v>140</v>
      </c>
      <c r="E483" s="246" t="s">
        <v>21</v>
      </c>
      <c r="F483" s="247" t="s">
        <v>855</v>
      </c>
      <c r="G483" s="245"/>
      <c r="H483" s="246" t="s">
        <v>21</v>
      </c>
      <c r="I483" s="248"/>
      <c r="J483" s="245"/>
      <c r="K483" s="245"/>
      <c r="L483" s="249"/>
      <c r="M483" s="250"/>
      <c r="N483" s="251"/>
      <c r="O483" s="251"/>
      <c r="P483" s="251"/>
      <c r="Q483" s="251"/>
      <c r="R483" s="251"/>
      <c r="S483" s="251"/>
      <c r="T483" s="252"/>
      <c r="AT483" s="253" t="s">
        <v>140</v>
      </c>
      <c r="AU483" s="253" t="s">
        <v>78</v>
      </c>
      <c r="AV483" s="12" t="s">
        <v>76</v>
      </c>
      <c r="AW483" s="12" t="s">
        <v>33</v>
      </c>
      <c r="AX483" s="12" t="s">
        <v>69</v>
      </c>
      <c r="AY483" s="253" t="s">
        <v>137</v>
      </c>
    </row>
    <row r="484" s="11" customFormat="1">
      <c r="B484" s="232"/>
      <c r="C484" s="233"/>
      <c r="D484" s="234" t="s">
        <v>140</v>
      </c>
      <c r="E484" s="235" t="s">
        <v>21</v>
      </c>
      <c r="F484" s="236" t="s">
        <v>1041</v>
      </c>
      <c r="G484" s="233"/>
      <c r="H484" s="237">
        <v>282</v>
      </c>
      <c r="I484" s="238"/>
      <c r="J484" s="233"/>
      <c r="K484" s="233"/>
      <c r="L484" s="239"/>
      <c r="M484" s="240"/>
      <c r="N484" s="241"/>
      <c r="O484" s="241"/>
      <c r="P484" s="241"/>
      <c r="Q484" s="241"/>
      <c r="R484" s="241"/>
      <c r="S484" s="241"/>
      <c r="T484" s="242"/>
      <c r="AT484" s="243" t="s">
        <v>140</v>
      </c>
      <c r="AU484" s="243" t="s">
        <v>78</v>
      </c>
      <c r="AV484" s="11" t="s">
        <v>78</v>
      </c>
      <c r="AW484" s="11" t="s">
        <v>33</v>
      </c>
      <c r="AX484" s="11" t="s">
        <v>69</v>
      </c>
      <c r="AY484" s="243" t="s">
        <v>137</v>
      </c>
    </row>
    <row r="485" s="12" customFormat="1">
      <c r="B485" s="244"/>
      <c r="C485" s="245"/>
      <c r="D485" s="234" t="s">
        <v>140</v>
      </c>
      <c r="E485" s="246" t="s">
        <v>21</v>
      </c>
      <c r="F485" s="247" t="s">
        <v>857</v>
      </c>
      <c r="G485" s="245"/>
      <c r="H485" s="246" t="s">
        <v>21</v>
      </c>
      <c r="I485" s="248"/>
      <c r="J485" s="245"/>
      <c r="K485" s="245"/>
      <c r="L485" s="249"/>
      <c r="M485" s="250"/>
      <c r="N485" s="251"/>
      <c r="O485" s="251"/>
      <c r="P485" s="251"/>
      <c r="Q485" s="251"/>
      <c r="R485" s="251"/>
      <c r="S485" s="251"/>
      <c r="T485" s="252"/>
      <c r="AT485" s="253" t="s">
        <v>140</v>
      </c>
      <c r="AU485" s="253" t="s">
        <v>78</v>
      </c>
      <c r="AV485" s="12" t="s">
        <v>76</v>
      </c>
      <c r="AW485" s="12" t="s">
        <v>33</v>
      </c>
      <c r="AX485" s="12" t="s">
        <v>69</v>
      </c>
      <c r="AY485" s="253" t="s">
        <v>137</v>
      </c>
    </row>
    <row r="486" s="11" customFormat="1">
      <c r="B486" s="232"/>
      <c r="C486" s="233"/>
      <c r="D486" s="234" t="s">
        <v>140</v>
      </c>
      <c r="E486" s="235" t="s">
        <v>21</v>
      </c>
      <c r="F486" s="236" t="s">
        <v>1042</v>
      </c>
      <c r="G486" s="233"/>
      <c r="H486" s="237">
        <v>176</v>
      </c>
      <c r="I486" s="238"/>
      <c r="J486" s="233"/>
      <c r="K486" s="233"/>
      <c r="L486" s="239"/>
      <c r="M486" s="240"/>
      <c r="N486" s="241"/>
      <c r="O486" s="241"/>
      <c r="P486" s="241"/>
      <c r="Q486" s="241"/>
      <c r="R486" s="241"/>
      <c r="S486" s="241"/>
      <c r="T486" s="242"/>
      <c r="AT486" s="243" t="s">
        <v>140</v>
      </c>
      <c r="AU486" s="243" t="s">
        <v>78</v>
      </c>
      <c r="AV486" s="11" t="s">
        <v>78</v>
      </c>
      <c r="AW486" s="11" t="s">
        <v>33</v>
      </c>
      <c r="AX486" s="11" t="s">
        <v>69</v>
      </c>
      <c r="AY486" s="243" t="s">
        <v>137</v>
      </c>
    </row>
    <row r="487" s="12" customFormat="1">
      <c r="B487" s="244"/>
      <c r="C487" s="245"/>
      <c r="D487" s="234" t="s">
        <v>140</v>
      </c>
      <c r="E487" s="246" t="s">
        <v>21</v>
      </c>
      <c r="F487" s="247" t="s">
        <v>859</v>
      </c>
      <c r="G487" s="245"/>
      <c r="H487" s="246" t="s">
        <v>21</v>
      </c>
      <c r="I487" s="248"/>
      <c r="J487" s="245"/>
      <c r="K487" s="245"/>
      <c r="L487" s="249"/>
      <c r="M487" s="250"/>
      <c r="N487" s="251"/>
      <c r="O487" s="251"/>
      <c r="P487" s="251"/>
      <c r="Q487" s="251"/>
      <c r="R487" s="251"/>
      <c r="S487" s="251"/>
      <c r="T487" s="252"/>
      <c r="AT487" s="253" t="s">
        <v>140</v>
      </c>
      <c r="AU487" s="253" t="s">
        <v>78</v>
      </c>
      <c r="AV487" s="12" t="s">
        <v>76</v>
      </c>
      <c r="AW487" s="12" t="s">
        <v>33</v>
      </c>
      <c r="AX487" s="12" t="s">
        <v>69</v>
      </c>
      <c r="AY487" s="253" t="s">
        <v>137</v>
      </c>
    </row>
    <row r="488" s="11" customFormat="1">
      <c r="B488" s="232"/>
      <c r="C488" s="233"/>
      <c r="D488" s="234" t="s">
        <v>140</v>
      </c>
      <c r="E488" s="235" t="s">
        <v>21</v>
      </c>
      <c r="F488" s="236" t="s">
        <v>1043</v>
      </c>
      <c r="G488" s="233"/>
      <c r="H488" s="237">
        <v>280</v>
      </c>
      <c r="I488" s="238"/>
      <c r="J488" s="233"/>
      <c r="K488" s="233"/>
      <c r="L488" s="239"/>
      <c r="M488" s="240"/>
      <c r="N488" s="241"/>
      <c r="O488" s="241"/>
      <c r="P488" s="241"/>
      <c r="Q488" s="241"/>
      <c r="R488" s="241"/>
      <c r="S488" s="241"/>
      <c r="T488" s="242"/>
      <c r="AT488" s="243" t="s">
        <v>140</v>
      </c>
      <c r="AU488" s="243" t="s">
        <v>78</v>
      </c>
      <c r="AV488" s="11" t="s">
        <v>78</v>
      </c>
      <c r="AW488" s="11" t="s">
        <v>33</v>
      </c>
      <c r="AX488" s="11" t="s">
        <v>69</v>
      </c>
      <c r="AY488" s="243" t="s">
        <v>137</v>
      </c>
    </row>
    <row r="489" s="12" customFormat="1">
      <c r="B489" s="244"/>
      <c r="C489" s="245"/>
      <c r="D489" s="234" t="s">
        <v>140</v>
      </c>
      <c r="E489" s="246" t="s">
        <v>21</v>
      </c>
      <c r="F489" s="247" t="s">
        <v>878</v>
      </c>
      <c r="G489" s="245"/>
      <c r="H489" s="246" t="s">
        <v>21</v>
      </c>
      <c r="I489" s="248"/>
      <c r="J489" s="245"/>
      <c r="K489" s="245"/>
      <c r="L489" s="249"/>
      <c r="M489" s="250"/>
      <c r="N489" s="251"/>
      <c r="O489" s="251"/>
      <c r="P489" s="251"/>
      <c r="Q489" s="251"/>
      <c r="R489" s="251"/>
      <c r="S489" s="251"/>
      <c r="T489" s="252"/>
      <c r="AT489" s="253" t="s">
        <v>140</v>
      </c>
      <c r="AU489" s="253" t="s">
        <v>78</v>
      </c>
      <c r="AV489" s="12" t="s">
        <v>76</v>
      </c>
      <c r="AW489" s="12" t="s">
        <v>33</v>
      </c>
      <c r="AX489" s="12" t="s">
        <v>69</v>
      </c>
      <c r="AY489" s="253" t="s">
        <v>137</v>
      </c>
    </row>
    <row r="490" s="11" customFormat="1">
      <c r="B490" s="232"/>
      <c r="C490" s="233"/>
      <c r="D490" s="234" t="s">
        <v>140</v>
      </c>
      <c r="E490" s="235" t="s">
        <v>21</v>
      </c>
      <c r="F490" s="236" t="s">
        <v>1044</v>
      </c>
      <c r="G490" s="233"/>
      <c r="H490" s="237">
        <v>576.59000000000003</v>
      </c>
      <c r="I490" s="238"/>
      <c r="J490" s="233"/>
      <c r="K490" s="233"/>
      <c r="L490" s="239"/>
      <c r="M490" s="240"/>
      <c r="N490" s="241"/>
      <c r="O490" s="241"/>
      <c r="P490" s="241"/>
      <c r="Q490" s="241"/>
      <c r="R490" s="241"/>
      <c r="S490" s="241"/>
      <c r="T490" s="242"/>
      <c r="AT490" s="243" t="s">
        <v>140</v>
      </c>
      <c r="AU490" s="243" t="s">
        <v>78</v>
      </c>
      <c r="AV490" s="11" t="s">
        <v>78</v>
      </c>
      <c r="AW490" s="11" t="s">
        <v>33</v>
      </c>
      <c r="AX490" s="11" t="s">
        <v>69</v>
      </c>
      <c r="AY490" s="243" t="s">
        <v>137</v>
      </c>
    </row>
    <row r="491" s="12" customFormat="1">
      <c r="B491" s="244"/>
      <c r="C491" s="245"/>
      <c r="D491" s="234" t="s">
        <v>140</v>
      </c>
      <c r="E491" s="246" t="s">
        <v>21</v>
      </c>
      <c r="F491" s="247" t="s">
        <v>880</v>
      </c>
      <c r="G491" s="245"/>
      <c r="H491" s="246" t="s">
        <v>21</v>
      </c>
      <c r="I491" s="248"/>
      <c r="J491" s="245"/>
      <c r="K491" s="245"/>
      <c r="L491" s="249"/>
      <c r="M491" s="250"/>
      <c r="N491" s="251"/>
      <c r="O491" s="251"/>
      <c r="P491" s="251"/>
      <c r="Q491" s="251"/>
      <c r="R491" s="251"/>
      <c r="S491" s="251"/>
      <c r="T491" s="252"/>
      <c r="AT491" s="253" t="s">
        <v>140</v>
      </c>
      <c r="AU491" s="253" t="s">
        <v>78</v>
      </c>
      <c r="AV491" s="12" t="s">
        <v>76</v>
      </c>
      <c r="AW491" s="12" t="s">
        <v>33</v>
      </c>
      <c r="AX491" s="12" t="s">
        <v>69</v>
      </c>
      <c r="AY491" s="253" t="s">
        <v>137</v>
      </c>
    </row>
    <row r="492" s="11" customFormat="1">
      <c r="B492" s="232"/>
      <c r="C492" s="233"/>
      <c r="D492" s="234" t="s">
        <v>140</v>
      </c>
      <c r="E492" s="235" t="s">
        <v>21</v>
      </c>
      <c r="F492" s="236" t="s">
        <v>1045</v>
      </c>
      <c r="G492" s="233"/>
      <c r="H492" s="237">
        <v>292.23500000000001</v>
      </c>
      <c r="I492" s="238"/>
      <c r="J492" s="233"/>
      <c r="K492" s="233"/>
      <c r="L492" s="239"/>
      <c r="M492" s="240"/>
      <c r="N492" s="241"/>
      <c r="O492" s="241"/>
      <c r="P492" s="241"/>
      <c r="Q492" s="241"/>
      <c r="R492" s="241"/>
      <c r="S492" s="241"/>
      <c r="T492" s="242"/>
      <c r="AT492" s="243" t="s">
        <v>140</v>
      </c>
      <c r="AU492" s="243" t="s">
        <v>78</v>
      </c>
      <c r="AV492" s="11" t="s">
        <v>78</v>
      </c>
      <c r="AW492" s="11" t="s">
        <v>33</v>
      </c>
      <c r="AX492" s="11" t="s">
        <v>69</v>
      </c>
      <c r="AY492" s="243" t="s">
        <v>137</v>
      </c>
    </row>
    <row r="493" s="12" customFormat="1">
      <c r="B493" s="244"/>
      <c r="C493" s="245"/>
      <c r="D493" s="234" t="s">
        <v>140</v>
      </c>
      <c r="E493" s="246" t="s">
        <v>21</v>
      </c>
      <c r="F493" s="247" t="s">
        <v>882</v>
      </c>
      <c r="G493" s="245"/>
      <c r="H493" s="246" t="s">
        <v>21</v>
      </c>
      <c r="I493" s="248"/>
      <c r="J493" s="245"/>
      <c r="K493" s="245"/>
      <c r="L493" s="249"/>
      <c r="M493" s="250"/>
      <c r="N493" s="251"/>
      <c r="O493" s="251"/>
      <c r="P493" s="251"/>
      <c r="Q493" s="251"/>
      <c r="R493" s="251"/>
      <c r="S493" s="251"/>
      <c r="T493" s="252"/>
      <c r="AT493" s="253" t="s">
        <v>140</v>
      </c>
      <c r="AU493" s="253" t="s">
        <v>78</v>
      </c>
      <c r="AV493" s="12" t="s">
        <v>76</v>
      </c>
      <c r="AW493" s="12" t="s">
        <v>33</v>
      </c>
      <c r="AX493" s="12" t="s">
        <v>69</v>
      </c>
      <c r="AY493" s="253" t="s">
        <v>137</v>
      </c>
    </row>
    <row r="494" s="11" customFormat="1">
      <c r="B494" s="232"/>
      <c r="C494" s="233"/>
      <c r="D494" s="234" t="s">
        <v>140</v>
      </c>
      <c r="E494" s="235" t="s">
        <v>21</v>
      </c>
      <c r="F494" s="236" t="s">
        <v>1046</v>
      </c>
      <c r="G494" s="233"/>
      <c r="H494" s="237">
        <v>252.49000000000001</v>
      </c>
      <c r="I494" s="238"/>
      <c r="J494" s="233"/>
      <c r="K494" s="233"/>
      <c r="L494" s="239"/>
      <c r="M494" s="240"/>
      <c r="N494" s="241"/>
      <c r="O494" s="241"/>
      <c r="P494" s="241"/>
      <c r="Q494" s="241"/>
      <c r="R494" s="241"/>
      <c r="S494" s="241"/>
      <c r="T494" s="242"/>
      <c r="AT494" s="243" t="s">
        <v>140</v>
      </c>
      <c r="AU494" s="243" t="s">
        <v>78</v>
      </c>
      <c r="AV494" s="11" t="s">
        <v>78</v>
      </c>
      <c r="AW494" s="11" t="s">
        <v>33</v>
      </c>
      <c r="AX494" s="11" t="s">
        <v>69</v>
      </c>
      <c r="AY494" s="243" t="s">
        <v>137</v>
      </c>
    </row>
    <row r="495" s="12" customFormat="1">
      <c r="B495" s="244"/>
      <c r="C495" s="245"/>
      <c r="D495" s="234" t="s">
        <v>140</v>
      </c>
      <c r="E495" s="246" t="s">
        <v>21</v>
      </c>
      <c r="F495" s="247" t="s">
        <v>884</v>
      </c>
      <c r="G495" s="245"/>
      <c r="H495" s="246" t="s">
        <v>21</v>
      </c>
      <c r="I495" s="248"/>
      <c r="J495" s="245"/>
      <c r="K495" s="245"/>
      <c r="L495" s="249"/>
      <c r="M495" s="250"/>
      <c r="N495" s="251"/>
      <c r="O495" s="251"/>
      <c r="P495" s="251"/>
      <c r="Q495" s="251"/>
      <c r="R495" s="251"/>
      <c r="S495" s="251"/>
      <c r="T495" s="252"/>
      <c r="AT495" s="253" t="s">
        <v>140</v>
      </c>
      <c r="AU495" s="253" t="s">
        <v>78</v>
      </c>
      <c r="AV495" s="12" t="s">
        <v>76</v>
      </c>
      <c r="AW495" s="12" t="s">
        <v>33</v>
      </c>
      <c r="AX495" s="12" t="s">
        <v>69</v>
      </c>
      <c r="AY495" s="253" t="s">
        <v>137</v>
      </c>
    </row>
    <row r="496" s="11" customFormat="1">
      <c r="B496" s="232"/>
      <c r="C496" s="233"/>
      <c r="D496" s="234" t="s">
        <v>140</v>
      </c>
      <c r="E496" s="235" t="s">
        <v>21</v>
      </c>
      <c r="F496" s="236" t="s">
        <v>1046</v>
      </c>
      <c r="G496" s="233"/>
      <c r="H496" s="237">
        <v>252.49000000000001</v>
      </c>
      <c r="I496" s="238"/>
      <c r="J496" s="233"/>
      <c r="K496" s="233"/>
      <c r="L496" s="239"/>
      <c r="M496" s="240"/>
      <c r="N496" s="241"/>
      <c r="O496" s="241"/>
      <c r="P496" s="241"/>
      <c r="Q496" s="241"/>
      <c r="R496" s="241"/>
      <c r="S496" s="241"/>
      <c r="T496" s="242"/>
      <c r="AT496" s="243" t="s">
        <v>140</v>
      </c>
      <c r="AU496" s="243" t="s">
        <v>78</v>
      </c>
      <c r="AV496" s="11" t="s">
        <v>78</v>
      </c>
      <c r="AW496" s="11" t="s">
        <v>33</v>
      </c>
      <c r="AX496" s="11" t="s">
        <v>69</v>
      </c>
      <c r="AY496" s="243" t="s">
        <v>137</v>
      </c>
    </row>
    <row r="497" s="12" customFormat="1">
      <c r="B497" s="244"/>
      <c r="C497" s="245"/>
      <c r="D497" s="234" t="s">
        <v>140</v>
      </c>
      <c r="E497" s="246" t="s">
        <v>21</v>
      </c>
      <c r="F497" s="247" t="s">
        <v>817</v>
      </c>
      <c r="G497" s="245"/>
      <c r="H497" s="246" t="s">
        <v>21</v>
      </c>
      <c r="I497" s="248"/>
      <c r="J497" s="245"/>
      <c r="K497" s="245"/>
      <c r="L497" s="249"/>
      <c r="M497" s="250"/>
      <c r="N497" s="251"/>
      <c r="O497" s="251"/>
      <c r="P497" s="251"/>
      <c r="Q497" s="251"/>
      <c r="R497" s="251"/>
      <c r="S497" s="251"/>
      <c r="T497" s="252"/>
      <c r="AT497" s="253" t="s">
        <v>140</v>
      </c>
      <c r="AU497" s="253" t="s">
        <v>78</v>
      </c>
      <c r="AV497" s="12" t="s">
        <v>76</v>
      </c>
      <c r="AW497" s="12" t="s">
        <v>33</v>
      </c>
      <c r="AX497" s="12" t="s">
        <v>69</v>
      </c>
      <c r="AY497" s="253" t="s">
        <v>137</v>
      </c>
    </row>
    <row r="498" s="11" customFormat="1">
      <c r="B498" s="232"/>
      <c r="C498" s="233"/>
      <c r="D498" s="234" t="s">
        <v>140</v>
      </c>
      <c r="E498" s="235" t="s">
        <v>21</v>
      </c>
      <c r="F498" s="236" t="s">
        <v>1047</v>
      </c>
      <c r="G498" s="233"/>
      <c r="H498" s="237">
        <v>38.710000000000001</v>
      </c>
      <c r="I498" s="238"/>
      <c r="J498" s="233"/>
      <c r="K498" s="233"/>
      <c r="L498" s="239"/>
      <c r="M498" s="240"/>
      <c r="N498" s="241"/>
      <c r="O498" s="241"/>
      <c r="P498" s="241"/>
      <c r="Q498" s="241"/>
      <c r="R498" s="241"/>
      <c r="S498" s="241"/>
      <c r="T498" s="242"/>
      <c r="AT498" s="243" t="s">
        <v>140</v>
      </c>
      <c r="AU498" s="243" t="s">
        <v>78</v>
      </c>
      <c r="AV498" s="11" t="s">
        <v>78</v>
      </c>
      <c r="AW498" s="11" t="s">
        <v>33</v>
      </c>
      <c r="AX498" s="11" t="s">
        <v>69</v>
      </c>
      <c r="AY498" s="243" t="s">
        <v>137</v>
      </c>
    </row>
    <row r="499" s="12" customFormat="1">
      <c r="B499" s="244"/>
      <c r="C499" s="245"/>
      <c r="D499" s="234" t="s">
        <v>140</v>
      </c>
      <c r="E499" s="246" t="s">
        <v>21</v>
      </c>
      <c r="F499" s="247" t="s">
        <v>1005</v>
      </c>
      <c r="G499" s="245"/>
      <c r="H499" s="246" t="s">
        <v>21</v>
      </c>
      <c r="I499" s="248"/>
      <c r="J499" s="245"/>
      <c r="K499" s="245"/>
      <c r="L499" s="249"/>
      <c r="M499" s="250"/>
      <c r="N499" s="251"/>
      <c r="O499" s="251"/>
      <c r="P499" s="251"/>
      <c r="Q499" s="251"/>
      <c r="R499" s="251"/>
      <c r="S499" s="251"/>
      <c r="T499" s="252"/>
      <c r="AT499" s="253" t="s">
        <v>140</v>
      </c>
      <c r="AU499" s="253" t="s">
        <v>78</v>
      </c>
      <c r="AV499" s="12" t="s">
        <v>76</v>
      </c>
      <c r="AW499" s="12" t="s">
        <v>33</v>
      </c>
      <c r="AX499" s="12" t="s">
        <v>69</v>
      </c>
      <c r="AY499" s="253" t="s">
        <v>137</v>
      </c>
    </row>
    <row r="500" s="11" customFormat="1">
      <c r="B500" s="232"/>
      <c r="C500" s="233"/>
      <c r="D500" s="234" t="s">
        <v>140</v>
      </c>
      <c r="E500" s="235" t="s">
        <v>21</v>
      </c>
      <c r="F500" s="236" t="s">
        <v>1048</v>
      </c>
      <c r="G500" s="233"/>
      <c r="H500" s="237">
        <v>7.6500000000000004</v>
      </c>
      <c r="I500" s="238"/>
      <c r="J500" s="233"/>
      <c r="K500" s="233"/>
      <c r="L500" s="239"/>
      <c r="M500" s="240"/>
      <c r="N500" s="241"/>
      <c r="O500" s="241"/>
      <c r="P500" s="241"/>
      <c r="Q500" s="241"/>
      <c r="R500" s="241"/>
      <c r="S500" s="241"/>
      <c r="T500" s="242"/>
      <c r="AT500" s="243" t="s">
        <v>140</v>
      </c>
      <c r="AU500" s="243" t="s">
        <v>78</v>
      </c>
      <c r="AV500" s="11" t="s">
        <v>78</v>
      </c>
      <c r="AW500" s="11" t="s">
        <v>33</v>
      </c>
      <c r="AX500" s="11" t="s">
        <v>69</v>
      </c>
      <c r="AY500" s="243" t="s">
        <v>137</v>
      </c>
    </row>
    <row r="501" s="12" customFormat="1">
      <c r="B501" s="244"/>
      <c r="C501" s="245"/>
      <c r="D501" s="234" t="s">
        <v>140</v>
      </c>
      <c r="E501" s="246" t="s">
        <v>21</v>
      </c>
      <c r="F501" s="247" t="s">
        <v>886</v>
      </c>
      <c r="G501" s="245"/>
      <c r="H501" s="246" t="s">
        <v>21</v>
      </c>
      <c r="I501" s="248"/>
      <c r="J501" s="245"/>
      <c r="K501" s="245"/>
      <c r="L501" s="249"/>
      <c r="M501" s="250"/>
      <c r="N501" s="251"/>
      <c r="O501" s="251"/>
      <c r="P501" s="251"/>
      <c r="Q501" s="251"/>
      <c r="R501" s="251"/>
      <c r="S501" s="251"/>
      <c r="T501" s="252"/>
      <c r="AT501" s="253" t="s">
        <v>140</v>
      </c>
      <c r="AU501" s="253" t="s">
        <v>78</v>
      </c>
      <c r="AV501" s="12" t="s">
        <v>76</v>
      </c>
      <c r="AW501" s="12" t="s">
        <v>33</v>
      </c>
      <c r="AX501" s="12" t="s">
        <v>69</v>
      </c>
      <c r="AY501" s="253" t="s">
        <v>137</v>
      </c>
    </row>
    <row r="502" s="11" customFormat="1">
      <c r="B502" s="232"/>
      <c r="C502" s="233"/>
      <c r="D502" s="234" t="s">
        <v>140</v>
      </c>
      <c r="E502" s="235" t="s">
        <v>21</v>
      </c>
      <c r="F502" s="236" t="s">
        <v>1049</v>
      </c>
      <c r="G502" s="233"/>
      <c r="H502" s="237">
        <v>34.005000000000003</v>
      </c>
      <c r="I502" s="238"/>
      <c r="J502" s="233"/>
      <c r="K502" s="233"/>
      <c r="L502" s="239"/>
      <c r="M502" s="240"/>
      <c r="N502" s="241"/>
      <c r="O502" s="241"/>
      <c r="P502" s="241"/>
      <c r="Q502" s="241"/>
      <c r="R502" s="241"/>
      <c r="S502" s="241"/>
      <c r="T502" s="242"/>
      <c r="AT502" s="243" t="s">
        <v>140</v>
      </c>
      <c r="AU502" s="243" t="s">
        <v>78</v>
      </c>
      <c r="AV502" s="11" t="s">
        <v>78</v>
      </c>
      <c r="AW502" s="11" t="s">
        <v>33</v>
      </c>
      <c r="AX502" s="11" t="s">
        <v>69</v>
      </c>
      <c r="AY502" s="243" t="s">
        <v>137</v>
      </c>
    </row>
    <row r="503" s="12" customFormat="1">
      <c r="B503" s="244"/>
      <c r="C503" s="245"/>
      <c r="D503" s="234" t="s">
        <v>140</v>
      </c>
      <c r="E503" s="246" t="s">
        <v>21</v>
      </c>
      <c r="F503" s="247" t="s">
        <v>887</v>
      </c>
      <c r="G503" s="245"/>
      <c r="H503" s="246" t="s">
        <v>21</v>
      </c>
      <c r="I503" s="248"/>
      <c r="J503" s="245"/>
      <c r="K503" s="245"/>
      <c r="L503" s="249"/>
      <c r="M503" s="250"/>
      <c r="N503" s="251"/>
      <c r="O503" s="251"/>
      <c r="P503" s="251"/>
      <c r="Q503" s="251"/>
      <c r="R503" s="251"/>
      <c r="S503" s="251"/>
      <c r="T503" s="252"/>
      <c r="AT503" s="253" t="s">
        <v>140</v>
      </c>
      <c r="AU503" s="253" t="s">
        <v>78</v>
      </c>
      <c r="AV503" s="12" t="s">
        <v>76</v>
      </c>
      <c r="AW503" s="12" t="s">
        <v>33</v>
      </c>
      <c r="AX503" s="12" t="s">
        <v>69</v>
      </c>
      <c r="AY503" s="253" t="s">
        <v>137</v>
      </c>
    </row>
    <row r="504" s="11" customFormat="1">
      <c r="B504" s="232"/>
      <c r="C504" s="233"/>
      <c r="D504" s="234" t="s">
        <v>140</v>
      </c>
      <c r="E504" s="235" t="s">
        <v>21</v>
      </c>
      <c r="F504" s="236" t="s">
        <v>1050</v>
      </c>
      <c r="G504" s="233"/>
      <c r="H504" s="237">
        <v>18.475000000000001</v>
      </c>
      <c r="I504" s="238"/>
      <c r="J504" s="233"/>
      <c r="K504" s="233"/>
      <c r="L504" s="239"/>
      <c r="M504" s="240"/>
      <c r="N504" s="241"/>
      <c r="O504" s="241"/>
      <c r="P504" s="241"/>
      <c r="Q504" s="241"/>
      <c r="R504" s="241"/>
      <c r="S504" s="241"/>
      <c r="T504" s="242"/>
      <c r="AT504" s="243" t="s">
        <v>140</v>
      </c>
      <c r="AU504" s="243" t="s">
        <v>78</v>
      </c>
      <c r="AV504" s="11" t="s">
        <v>78</v>
      </c>
      <c r="AW504" s="11" t="s">
        <v>33</v>
      </c>
      <c r="AX504" s="11" t="s">
        <v>69</v>
      </c>
      <c r="AY504" s="243" t="s">
        <v>137</v>
      </c>
    </row>
    <row r="505" s="12" customFormat="1">
      <c r="B505" s="244"/>
      <c r="C505" s="245"/>
      <c r="D505" s="234" t="s">
        <v>140</v>
      </c>
      <c r="E505" s="246" t="s">
        <v>21</v>
      </c>
      <c r="F505" s="247" t="s">
        <v>888</v>
      </c>
      <c r="G505" s="245"/>
      <c r="H505" s="246" t="s">
        <v>21</v>
      </c>
      <c r="I505" s="248"/>
      <c r="J505" s="245"/>
      <c r="K505" s="245"/>
      <c r="L505" s="249"/>
      <c r="M505" s="250"/>
      <c r="N505" s="251"/>
      <c r="O505" s="251"/>
      <c r="P505" s="251"/>
      <c r="Q505" s="251"/>
      <c r="R505" s="251"/>
      <c r="S505" s="251"/>
      <c r="T505" s="252"/>
      <c r="AT505" s="253" t="s">
        <v>140</v>
      </c>
      <c r="AU505" s="253" t="s">
        <v>78</v>
      </c>
      <c r="AV505" s="12" t="s">
        <v>76</v>
      </c>
      <c r="AW505" s="12" t="s">
        <v>33</v>
      </c>
      <c r="AX505" s="12" t="s">
        <v>69</v>
      </c>
      <c r="AY505" s="253" t="s">
        <v>137</v>
      </c>
    </row>
    <row r="506" s="11" customFormat="1">
      <c r="B506" s="232"/>
      <c r="C506" s="233"/>
      <c r="D506" s="234" t="s">
        <v>140</v>
      </c>
      <c r="E506" s="235" t="s">
        <v>21</v>
      </c>
      <c r="F506" s="236" t="s">
        <v>1050</v>
      </c>
      <c r="G506" s="233"/>
      <c r="H506" s="237">
        <v>18.475000000000001</v>
      </c>
      <c r="I506" s="238"/>
      <c r="J506" s="233"/>
      <c r="K506" s="233"/>
      <c r="L506" s="239"/>
      <c r="M506" s="240"/>
      <c r="N506" s="241"/>
      <c r="O506" s="241"/>
      <c r="P506" s="241"/>
      <c r="Q506" s="241"/>
      <c r="R506" s="241"/>
      <c r="S506" s="241"/>
      <c r="T506" s="242"/>
      <c r="AT506" s="243" t="s">
        <v>140</v>
      </c>
      <c r="AU506" s="243" t="s">
        <v>78</v>
      </c>
      <c r="AV506" s="11" t="s">
        <v>78</v>
      </c>
      <c r="AW506" s="11" t="s">
        <v>33</v>
      </c>
      <c r="AX506" s="11" t="s">
        <v>69</v>
      </c>
      <c r="AY506" s="243" t="s">
        <v>137</v>
      </c>
    </row>
    <row r="507" s="12" customFormat="1">
      <c r="B507" s="244"/>
      <c r="C507" s="245"/>
      <c r="D507" s="234" t="s">
        <v>140</v>
      </c>
      <c r="E507" s="246" t="s">
        <v>21</v>
      </c>
      <c r="F507" s="247" t="s">
        <v>889</v>
      </c>
      <c r="G507" s="245"/>
      <c r="H507" s="246" t="s">
        <v>21</v>
      </c>
      <c r="I507" s="248"/>
      <c r="J507" s="245"/>
      <c r="K507" s="245"/>
      <c r="L507" s="249"/>
      <c r="M507" s="250"/>
      <c r="N507" s="251"/>
      <c r="O507" s="251"/>
      <c r="P507" s="251"/>
      <c r="Q507" s="251"/>
      <c r="R507" s="251"/>
      <c r="S507" s="251"/>
      <c r="T507" s="252"/>
      <c r="AT507" s="253" t="s">
        <v>140</v>
      </c>
      <c r="AU507" s="253" t="s">
        <v>78</v>
      </c>
      <c r="AV507" s="12" t="s">
        <v>76</v>
      </c>
      <c r="AW507" s="12" t="s">
        <v>33</v>
      </c>
      <c r="AX507" s="12" t="s">
        <v>69</v>
      </c>
      <c r="AY507" s="253" t="s">
        <v>137</v>
      </c>
    </row>
    <row r="508" s="11" customFormat="1">
      <c r="B508" s="232"/>
      <c r="C508" s="233"/>
      <c r="D508" s="234" t="s">
        <v>140</v>
      </c>
      <c r="E508" s="235" t="s">
        <v>21</v>
      </c>
      <c r="F508" s="236" t="s">
        <v>1051</v>
      </c>
      <c r="G508" s="233"/>
      <c r="H508" s="237">
        <v>15.414999999999999</v>
      </c>
      <c r="I508" s="238"/>
      <c r="J508" s="233"/>
      <c r="K508" s="233"/>
      <c r="L508" s="239"/>
      <c r="M508" s="240"/>
      <c r="N508" s="241"/>
      <c r="O508" s="241"/>
      <c r="P508" s="241"/>
      <c r="Q508" s="241"/>
      <c r="R508" s="241"/>
      <c r="S508" s="241"/>
      <c r="T508" s="242"/>
      <c r="AT508" s="243" t="s">
        <v>140</v>
      </c>
      <c r="AU508" s="243" t="s">
        <v>78</v>
      </c>
      <c r="AV508" s="11" t="s">
        <v>78</v>
      </c>
      <c r="AW508" s="11" t="s">
        <v>33</v>
      </c>
      <c r="AX508" s="11" t="s">
        <v>69</v>
      </c>
      <c r="AY508" s="243" t="s">
        <v>137</v>
      </c>
    </row>
    <row r="509" s="12" customFormat="1">
      <c r="B509" s="244"/>
      <c r="C509" s="245"/>
      <c r="D509" s="234" t="s">
        <v>140</v>
      </c>
      <c r="E509" s="246" t="s">
        <v>21</v>
      </c>
      <c r="F509" s="247" t="s">
        <v>828</v>
      </c>
      <c r="G509" s="245"/>
      <c r="H509" s="246" t="s">
        <v>21</v>
      </c>
      <c r="I509" s="248"/>
      <c r="J509" s="245"/>
      <c r="K509" s="245"/>
      <c r="L509" s="249"/>
      <c r="M509" s="250"/>
      <c r="N509" s="251"/>
      <c r="O509" s="251"/>
      <c r="P509" s="251"/>
      <c r="Q509" s="251"/>
      <c r="R509" s="251"/>
      <c r="S509" s="251"/>
      <c r="T509" s="252"/>
      <c r="AT509" s="253" t="s">
        <v>140</v>
      </c>
      <c r="AU509" s="253" t="s">
        <v>78</v>
      </c>
      <c r="AV509" s="12" t="s">
        <v>76</v>
      </c>
      <c r="AW509" s="12" t="s">
        <v>33</v>
      </c>
      <c r="AX509" s="12" t="s">
        <v>69</v>
      </c>
      <c r="AY509" s="253" t="s">
        <v>137</v>
      </c>
    </row>
    <row r="510" s="11" customFormat="1">
      <c r="B510" s="232"/>
      <c r="C510" s="233"/>
      <c r="D510" s="234" t="s">
        <v>140</v>
      </c>
      <c r="E510" s="235" t="s">
        <v>21</v>
      </c>
      <c r="F510" s="236" t="s">
        <v>1047</v>
      </c>
      <c r="G510" s="233"/>
      <c r="H510" s="237">
        <v>38.710000000000001</v>
      </c>
      <c r="I510" s="238"/>
      <c r="J510" s="233"/>
      <c r="K510" s="233"/>
      <c r="L510" s="239"/>
      <c r="M510" s="240"/>
      <c r="N510" s="241"/>
      <c r="O510" s="241"/>
      <c r="P510" s="241"/>
      <c r="Q510" s="241"/>
      <c r="R510" s="241"/>
      <c r="S510" s="241"/>
      <c r="T510" s="242"/>
      <c r="AT510" s="243" t="s">
        <v>140</v>
      </c>
      <c r="AU510" s="243" t="s">
        <v>78</v>
      </c>
      <c r="AV510" s="11" t="s">
        <v>78</v>
      </c>
      <c r="AW510" s="11" t="s">
        <v>33</v>
      </c>
      <c r="AX510" s="11" t="s">
        <v>69</v>
      </c>
      <c r="AY510" s="243" t="s">
        <v>137</v>
      </c>
    </row>
    <row r="511" s="12" customFormat="1">
      <c r="B511" s="244"/>
      <c r="C511" s="245"/>
      <c r="D511" s="234" t="s">
        <v>140</v>
      </c>
      <c r="E511" s="246" t="s">
        <v>21</v>
      </c>
      <c r="F511" s="247" t="s">
        <v>891</v>
      </c>
      <c r="G511" s="245"/>
      <c r="H511" s="246" t="s">
        <v>21</v>
      </c>
      <c r="I511" s="248"/>
      <c r="J511" s="245"/>
      <c r="K511" s="245"/>
      <c r="L511" s="249"/>
      <c r="M511" s="250"/>
      <c r="N511" s="251"/>
      <c r="O511" s="251"/>
      <c r="P511" s="251"/>
      <c r="Q511" s="251"/>
      <c r="R511" s="251"/>
      <c r="S511" s="251"/>
      <c r="T511" s="252"/>
      <c r="AT511" s="253" t="s">
        <v>140</v>
      </c>
      <c r="AU511" s="253" t="s">
        <v>78</v>
      </c>
      <c r="AV511" s="12" t="s">
        <v>76</v>
      </c>
      <c r="AW511" s="12" t="s">
        <v>33</v>
      </c>
      <c r="AX511" s="12" t="s">
        <v>69</v>
      </c>
      <c r="AY511" s="253" t="s">
        <v>137</v>
      </c>
    </row>
    <row r="512" s="11" customFormat="1">
      <c r="B512" s="232"/>
      <c r="C512" s="233"/>
      <c r="D512" s="234" t="s">
        <v>140</v>
      </c>
      <c r="E512" s="235" t="s">
        <v>21</v>
      </c>
      <c r="F512" s="236" t="s">
        <v>1047</v>
      </c>
      <c r="G512" s="233"/>
      <c r="H512" s="237">
        <v>38.710000000000001</v>
      </c>
      <c r="I512" s="238"/>
      <c r="J512" s="233"/>
      <c r="K512" s="233"/>
      <c r="L512" s="239"/>
      <c r="M512" s="240"/>
      <c r="N512" s="241"/>
      <c r="O512" s="241"/>
      <c r="P512" s="241"/>
      <c r="Q512" s="241"/>
      <c r="R512" s="241"/>
      <c r="S512" s="241"/>
      <c r="T512" s="242"/>
      <c r="AT512" s="243" t="s">
        <v>140</v>
      </c>
      <c r="AU512" s="243" t="s">
        <v>78</v>
      </c>
      <c r="AV512" s="11" t="s">
        <v>78</v>
      </c>
      <c r="AW512" s="11" t="s">
        <v>33</v>
      </c>
      <c r="AX512" s="11" t="s">
        <v>69</v>
      </c>
      <c r="AY512" s="243" t="s">
        <v>137</v>
      </c>
    </row>
    <row r="513" s="12" customFormat="1">
      <c r="B513" s="244"/>
      <c r="C513" s="245"/>
      <c r="D513" s="234" t="s">
        <v>140</v>
      </c>
      <c r="E513" s="246" t="s">
        <v>21</v>
      </c>
      <c r="F513" s="247" t="s">
        <v>892</v>
      </c>
      <c r="G513" s="245"/>
      <c r="H513" s="246" t="s">
        <v>21</v>
      </c>
      <c r="I513" s="248"/>
      <c r="J513" s="245"/>
      <c r="K513" s="245"/>
      <c r="L513" s="249"/>
      <c r="M513" s="250"/>
      <c r="N513" s="251"/>
      <c r="O513" s="251"/>
      <c r="P513" s="251"/>
      <c r="Q513" s="251"/>
      <c r="R513" s="251"/>
      <c r="S513" s="251"/>
      <c r="T513" s="252"/>
      <c r="AT513" s="253" t="s">
        <v>140</v>
      </c>
      <c r="AU513" s="253" t="s">
        <v>78</v>
      </c>
      <c r="AV513" s="12" t="s">
        <v>76</v>
      </c>
      <c r="AW513" s="12" t="s">
        <v>33</v>
      </c>
      <c r="AX513" s="12" t="s">
        <v>69</v>
      </c>
      <c r="AY513" s="253" t="s">
        <v>137</v>
      </c>
    </row>
    <row r="514" s="11" customFormat="1">
      <c r="B514" s="232"/>
      <c r="C514" s="233"/>
      <c r="D514" s="234" t="s">
        <v>140</v>
      </c>
      <c r="E514" s="235" t="s">
        <v>21</v>
      </c>
      <c r="F514" s="236" t="s">
        <v>1047</v>
      </c>
      <c r="G514" s="233"/>
      <c r="H514" s="237">
        <v>38.710000000000001</v>
      </c>
      <c r="I514" s="238"/>
      <c r="J514" s="233"/>
      <c r="K514" s="233"/>
      <c r="L514" s="239"/>
      <c r="M514" s="240"/>
      <c r="N514" s="241"/>
      <c r="O514" s="241"/>
      <c r="P514" s="241"/>
      <c r="Q514" s="241"/>
      <c r="R514" s="241"/>
      <c r="S514" s="241"/>
      <c r="T514" s="242"/>
      <c r="AT514" s="243" t="s">
        <v>140</v>
      </c>
      <c r="AU514" s="243" t="s">
        <v>78</v>
      </c>
      <c r="AV514" s="11" t="s">
        <v>78</v>
      </c>
      <c r="AW514" s="11" t="s">
        <v>33</v>
      </c>
      <c r="AX514" s="11" t="s">
        <v>69</v>
      </c>
      <c r="AY514" s="243" t="s">
        <v>137</v>
      </c>
    </row>
    <row r="515" s="12" customFormat="1">
      <c r="B515" s="244"/>
      <c r="C515" s="245"/>
      <c r="D515" s="234" t="s">
        <v>140</v>
      </c>
      <c r="E515" s="246" t="s">
        <v>21</v>
      </c>
      <c r="F515" s="247" t="s">
        <v>830</v>
      </c>
      <c r="G515" s="245"/>
      <c r="H515" s="246" t="s">
        <v>21</v>
      </c>
      <c r="I515" s="248"/>
      <c r="J515" s="245"/>
      <c r="K515" s="245"/>
      <c r="L515" s="249"/>
      <c r="M515" s="250"/>
      <c r="N515" s="251"/>
      <c r="O515" s="251"/>
      <c r="P515" s="251"/>
      <c r="Q515" s="251"/>
      <c r="R515" s="251"/>
      <c r="S515" s="251"/>
      <c r="T515" s="252"/>
      <c r="AT515" s="253" t="s">
        <v>140</v>
      </c>
      <c r="AU515" s="253" t="s">
        <v>78</v>
      </c>
      <c r="AV515" s="12" t="s">
        <v>76</v>
      </c>
      <c r="AW515" s="12" t="s">
        <v>33</v>
      </c>
      <c r="AX515" s="12" t="s">
        <v>69</v>
      </c>
      <c r="AY515" s="253" t="s">
        <v>137</v>
      </c>
    </row>
    <row r="516" s="11" customFormat="1">
      <c r="B516" s="232"/>
      <c r="C516" s="233"/>
      <c r="D516" s="234" t="s">
        <v>140</v>
      </c>
      <c r="E516" s="235" t="s">
        <v>21</v>
      </c>
      <c r="F516" s="236" t="s">
        <v>1047</v>
      </c>
      <c r="G516" s="233"/>
      <c r="H516" s="237">
        <v>38.710000000000001</v>
      </c>
      <c r="I516" s="238"/>
      <c r="J516" s="233"/>
      <c r="K516" s="233"/>
      <c r="L516" s="239"/>
      <c r="M516" s="240"/>
      <c r="N516" s="241"/>
      <c r="O516" s="241"/>
      <c r="P516" s="241"/>
      <c r="Q516" s="241"/>
      <c r="R516" s="241"/>
      <c r="S516" s="241"/>
      <c r="T516" s="242"/>
      <c r="AT516" s="243" t="s">
        <v>140</v>
      </c>
      <c r="AU516" s="243" t="s">
        <v>78</v>
      </c>
      <c r="AV516" s="11" t="s">
        <v>78</v>
      </c>
      <c r="AW516" s="11" t="s">
        <v>33</v>
      </c>
      <c r="AX516" s="11" t="s">
        <v>69</v>
      </c>
      <c r="AY516" s="243" t="s">
        <v>137</v>
      </c>
    </row>
    <row r="517" s="13" customFormat="1">
      <c r="B517" s="254"/>
      <c r="C517" s="255"/>
      <c r="D517" s="234" t="s">
        <v>140</v>
      </c>
      <c r="E517" s="256" t="s">
        <v>21</v>
      </c>
      <c r="F517" s="257" t="s">
        <v>151</v>
      </c>
      <c r="G517" s="255"/>
      <c r="H517" s="258">
        <v>2399.375</v>
      </c>
      <c r="I517" s="259"/>
      <c r="J517" s="255"/>
      <c r="K517" s="255"/>
      <c r="L517" s="260"/>
      <c r="M517" s="261"/>
      <c r="N517" s="262"/>
      <c r="O517" s="262"/>
      <c r="P517" s="262"/>
      <c r="Q517" s="262"/>
      <c r="R517" s="262"/>
      <c r="S517" s="262"/>
      <c r="T517" s="263"/>
      <c r="AT517" s="264" t="s">
        <v>140</v>
      </c>
      <c r="AU517" s="264" t="s">
        <v>78</v>
      </c>
      <c r="AV517" s="13" t="s">
        <v>138</v>
      </c>
      <c r="AW517" s="13" t="s">
        <v>33</v>
      </c>
      <c r="AX517" s="13" t="s">
        <v>76</v>
      </c>
      <c r="AY517" s="264" t="s">
        <v>137</v>
      </c>
    </row>
    <row r="518" s="1" customFormat="1" ht="38.25" customHeight="1">
      <c r="B518" s="46"/>
      <c r="C518" s="281" t="s">
        <v>410</v>
      </c>
      <c r="D518" s="281" t="s">
        <v>368</v>
      </c>
      <c r="E518" s="282" t="s">
        <v>1052</v>
      </c>
      <c r="F518" s="283" t="s">
        <v>1053</v>
      </c>
      <c r="G518" s="284" t="s">
        <v>196</v>
      </c>
      <c r="H518" s="285">
        <v>2272.6260000000002</v>
      </c>
      <c r="I518" s="286"/>
      <c r="J518" s="287">
        <f>ROUND(I518*H518,2)</f>
        <v>0</v>
      </c>
      <c r="K518" s="283" t="s">
        <v>135</v>
      </c>
      <c r="L518" s="72"/>
      <c r="M518" s="288" t="s">
        <v>21</v>
      </c>
      <c r="N518" s="289" t="s">
        <v>40</v>
      </c>
      <c r="O518" s="47"/>
      <c r="P518" s="229">
        <f>O518*H518</f>
        <v>0</v>
      </c>
      <c r="Q518" s="229">
        <v>0</v>
      </c>
      <c r="R518" s="229">
        <f>Q518*H518</f>
        <v>0</v>
      </c>
      <c r="S518" s="229">
        <v>0</v>
      </c>
      <c r="T518" s="230">
        <f>S518*H518</f>
        <v>0</v>
      </c>
      <c r="AR518" s="24" t="s">
        <v>138</v>
      </c>
      <c r="AT518" s="24" t="s">
        <v>368</v>
      </c>
      <c r="AU518" s="24" t="s">
        <v>78</v>
      </c>
      <c r="AY518" s="24" t="s">
        <v>137</v>
      </c>
      <c r="BE518" s="231">
        <f>IF(N518="základní",J518,0)</f>
        <v>0</v>
      </c>
      <c r="BF518" s="231">
        <f>IF(N518="snížená",J518,0)</f>
        <v>0</v>
      </c>
      <c r="BG518" s="231">
        <f>IF(N518="zákl. přenesená",J518,0)</f>
        <v>0</v>
      </c>
      <c r="BH518" s="231">
        <f>IF(N518="sníž. přenesená",J518,0)</f>
        <v>0</v>
      </c>
      <c r="BI518" s="231">
        <f>IF(N518="nulová",J518,0)</f>
        <v>0</v>
      </c>
      <c r="BJ518" s="24" t="s">
        <v>76</v>
      </c>
      <c r="BK518" s="231">
        <f>ROUND(I518*H518,2)</f>
        <v>0</v>
      </c>
      <c r="BL518" s="24" t="s">
        <v>138</v>
      </c>
      <c r="BM518" s="24" t="s">
        <v>1054</v>
      </c>
    </row>
    <row r="519" s="12" customFormat="1">
      <c r="B519" s="244"/>
      <c r="C519" s="245"/>
      <c r="D519" s="234" t="s">
        <v>140</v>
      </c>
      <c r="E519" s="246" t="s">
        <v>21</v>
      </c>
      <c r="F519" s="247" t="s">
        <v>855</v>
      </c>
      <c r="G519" s="245"/>
      <c r="H519" s="246" t="s">
        <v>21</v>
      </c>
      <c r="I519" s="248"/>
      <c r="J519" s="245"/>
      <c r="K519" s="245"/>
      <c r="L519" s="249"/>
      <c r="M519" s="250"/>
      <c r="N519" s="251"/>
      <c r="O519" s="251"/>
      <c r="P519" s="251"/>
      <c r="Q519" s="251"/>
      <c r="R519" s="251"/>
      <c r="S519" s="251"/>
      <c r="T519" s="252"/>
      <c r="AT519" s="253" t="s">
        <v>140</v>
      </c>
      <c r="AU519" s="253" t="s">
        <v>78</v>
      </c>
      <c r="AV519" s="12" t="s">
        <v>76</v>
      </c>
      <c r="AW519" s="12" t="s">
        <v>33</v>
      </c>
      <c r="AX519" s="12" t="s">
        <v>69</v>
      </c>
      <c r="AY519" s="253" t="s">
        <v>137</v>
      </c>
    </row>
    <row r="520" s="11" customFormat="1">
      <c r="B520" s="232"/>
      <c r="C520" s="233"/>
      <c r="D520" s="234" t="s">
        <v>140</v>
      </c>
      <c r="E520" s="235" t="s">
        <v>21</v>
      </c>
      <c r="F520" s="236" t="s">
        <v>1055</v>
      </c>
      <c r="G520" s="233"/>
      <c r="H520" s="237">
        <v>194.46000000000001</v>
      </c>
      <c r="I520" s="238"/>
      <c r="J520" s="233"/>
      <c r="K520" s="233"/>
      <c r="L520" s="239"/>
      <c r="M520" s="240"/>
      <c r="N520" s="241"/>
      <c r="O520" s="241"/>
      <c r="P520" s="241"/>
      <c r="Q520" s="241"/>
      <c r="R520" s="241"/>
      <c r="S520" s="241"/>
      <c r="T520" s="242"/>
      <c r="AT520" s="243" t="s">
        <v>140</v>
      </c>
      <c r="AU520" s="243" t="s">
        <v>78</v>
      </c>
      <c r="AV520" s="11" t="s">
        <v>78</v>
      </c>
      <c r="AW520" s="11" t="s">
        <v>33</v>
      </c>
      <c r="AX520" s="11" t="s">
        <v>69</v>
      </c>
      <c r="AY520" s="243" t="s">
        <v>137</v>
      </c>
    </row>
    <row r="521" s="12" customFormat="1">
      <c r="B521" s="244"/>
      <c r="C521" s="245"/>
      <c r="D521" s="234" t="s">
        <v>140</v>
      </c>
      <c r="E521" s="246" t="s">
        <v>21</v>
      </c>
      <c r="F521" s="247" t="s">
        <v>857</v>
      </c>
      <c r="G521" s="245"/>
      <c r="H521" s="246" t="s">
        <v>21</v>
      </c>
      <c r="I521" s="248"/>
      <c r="J521" s="245"/>
      <c r="K521" s="245"/>
      <c r="L521" s="249"/>
      <c r="M521" s="250"/>
      <c r="N521" s="251"/>
      <c r="O521" s="251"/>
      <c r="P521" s="251"/>
      <c r="Q521" s="251"/>
      <c r="R521" s="251"/>
      <c r="S521" s="251"/>
      <c r="T521" s="252"/>
      <c r="AT521" s="253" t="s">
        <v>140</v>
      </c>
      <c r="AU521" s="253" t="s">
        <v>78</v>
      </c>
      <c r="AV521" s="12" t="s">
        <v>76</v>
      </c>
      <c r="AW521" s="12" t="s">
        <v>33</v>
      </c>
      <c r="AX521" s="12" t="s">
        <v>69</v>
      </c>
      <c r="AY521" s="253" t="s">
        <v>137</v>
      </c>
    </row>
    <row r="522" s="11" customFormat="1">
      <c r="B522" s="232"/>
      <c r="C522" s="233"/>
      <c r="D522" s="234" t="s">
        <v>140</v>
      </c>
      <c r="E522" s="235" t="s">
        <v>21</v>
      </c>
      <c r="F522" s="236" t="s">
        <v>1056</v>
      </c>
      <c r="G522" s="233"/>
      <c r="H522" s="237">
        <v>124.782</v>
      </c>
      <c r="I522" s="238"/>
      <c r="J522" s="233"/>
      <c r="K522" s="233"/>
      <c r="L522" s="239"/>
      <c r="M522" s="240"/>
      <c r="N522" s="241"/>
      <c r="O522" s="241"/>
      <c r="P522" s="241"/>
      <c r="Q522" s="241"/>
      <c r="R522" s="241"/>
      <c r="S522" s="241"/>
      <c r="T522" s="242"/>
      <c r="AT522" s="243" t="s">
        <v>140</v>
      </c>
      <c r="AU522" s="243" t="s">
        <v>78</v>
      </c>
      <c r="AV522" s="11" t="s">
        <v>78</v>
      </c>
      <c r="AW522" s="11" t="s">
        <v>33</v>
      </c>
      <c r="AX522" s="11" t="s">
        <v>69</v>
      </c>
      <c r="AY522" s="243" t="s">
        <v>137</v>
      </c>
    </row>
    <row r="523" s="12" customFormat="1">
      <c r="B523" s="244"/>
      <c r="C523" s="245"/>
      <c r="D523" s="234" t="s">
        <v>140</v>
      </c>
      <c r="E523" s="246" t="s">
        <v>21</v>
      </c>
      <c r="F523" s="247" t="s">
        <v>859</v>
      </c>
      <c r="G523" s="245"/>
      <c r="H523" s="246" t="s">
        <v>21</v>
      </c>
      <c r="I523" s="248"/>
      <c r="J523" s="245"/>
      <c r="K523" s="245"/>
      <c r="L523" s="249"/>
      <c r="M523" s="250"/>
      <c r="N523" s="251"/>
      <c r="O523" s="251"/>
      <c r="P523" s="251"/>
      <c r="Q523" s="251"/>
      <c r="R523" s="251"/>
      <c r="S523" s="251"/>
      <c r="T523" s="252"/>
      <c r="AT523" s="253" t="s">
        <v>140</v>
      </c>
      <c r="AU523" s="253" t="s">
        <v>78</v>
      </c>
      <c r="AV523" s="12" t="s">
        <v>76</v>
      </c>
      <c r="AW523" s="12" t="s">
        <v>33</v>
      </c>
      <c r="AX523" s="12" t="s">
        <v>69</v>
      </c>
      <c r="AY523" s="253" t="s">
        <v>137</v>
      </c>
    </row>
    <row r="524" s="11" customFormat="1">
      <c r="B524" s="232"/>
      <c r="C524" s="233"/>
      <c r="D524" s="234" t="s">
        <v>140</v>
      </c>
      <c r="E524" s="235" t="s">
        <v>21</v>
      </c>
      <c r="F524" s="236" t="s">
        <v>1057</v>
      </c>
      <c r="G524" s="233"/>
      <c r="H524" s="237">
        <v>199.38399999999999</v>
      </c>
      <c r="I524" s="238"/>
      <c r="J524" s="233"/>
      <c r="K524" s="233"/>
      <c r="L524" s="239"/>
      <c r="M524" s="240"/>
      <c r="N524" s="241"/>
      <c r="O524" s="241"/>
      <c r="P524" s="241"/>
      <c r="Q524" s="241"/>
      <c r="R524" s="241"/>
      <c r="S524" s="241"/>
      <c r="T524" s="242"/>
      <c r="AT524" s="243" t="s">
        <v>140</v>
      </c>
      <c r="AU524" s="243" t="s">
        <v>78</v>
      </c>
      <c r="AV524" s="11" t="s">
        <v>78</v>
      </c>
      <c r="AW524" s="11" t="s">
        <v>33</v>
      </c>
      <c r="AX524" s="11" t="s">
        <v>69</v>
      </c>
      <c r="AY524" s="243" t="s">
        <v>137</v>
      </c>
    </row>
    <row r="525" s="12" customFormat="1">
      <c r="B525" s="244"/>
      <c r="C525" s="245"/>
      <c r="D525" s="234" t="s">
        <v>140</v>
      </c>
      <c r="E525" s="246" t="s">
        <v>21</v>
      </c>
      <c r="F525" s="247" t="s">
        <v>878</v>
      </c>
      <c r="G525" s="245"/>
      <c r="H525" s="246" t="s">
        <v>21</v>
      </c>
      <c r="I525" s="248"/>
      <c r="J525" s="245"/>
      <c r="K525" s="245"/>
      <c r="L525" s="249"/>
      <c r="M525" s="250"/>
      <c r="N525" s="251"/>
      <c r="O525" s="251"/>
      <c r="P525" s="251"/>
      <c r="Q525" s="251"/>
      <c r="R525" s="251"/>
      <c r="S525" s="251"/>
      <c r="T525" s="252"/>
      <c r="AT525" s="253" t="s">
        <v>140</v>
      </c>
      <c r="AU525" s="253" t="s">
        <v>78</v>
      </c>
      <c r="AV525" s="12" t="s">
        <v>76</v>
      </c>
      <c r="AW525" s="12" t="s">
        <v>33</v>
      </c>
      <c r="AX525" s="12" t="s">
        <v>69</v>
      </c>
      <c r="AY525" s="253" t="s">
        <v>137</v>
      </c>
    </row>
    <row r="526" s="11" customFormat="1">
      <c r="B526" s="232"/>
      <c r="C526" s="233"/>
      <c r="D526" s="234" t="s">
        <v>140</v>
      </c>
      <c r="E526" s="235" t="s">
        <v>21</v>
      </c>
      <c r="F526" s="236" t="s">
        <v>879</v>
      </c>
      <c r="G526" s="233"/>
      <c r="H526" s="237">
        <v>580</v>
      </c>
      <c r="I526" s="238"/>
      <c r="J526" s="233"/>
      <c r="K526" s="233"/>
      <c r="L526" s="239"/>
      <c r="M526" s="240"/>
      <c r="N526" s="241"/>
      <c r="O526" s="241"/>
      <c r="P526" s="241"/>
      <c r="Q526" s="241"/>
      <c r="R526" s="241"/>
      <c r="S526" s="241"/>
      <c r="T526" s="242"/>
      <c r="AT526" s="243" t="s">
        <v>140</v>
      </c>
      <c r="AU526" s="243" t="s">
        <v>78</v>
      </c>
      <c r="AV526" s="11" t="s">
        <v>78</v>
      </c>
      <c r="AW526" s="11" t="s">
        <v>33</v>
      </c>
      <c r="AX526" s="11" t="s">
        <v>69</v>
      </c>
      <c r="AY526" s="243" t="s">
        <v>137</v>
      </c>
    </row>
    <row r="527" s="12" customFormat="1">
      <c r="B527" s="244"/>
      <c r="C527" s="245"/>
      <c r="D527" s="234" t="s">
        <v>140</v>
      </c>
      <c r="E527" s="246" t="s">
        <v>21</v>
      </c>
      <c r="F527" s="247" t="s">
        <v>880</v>
      </c>
      <c r="G527" s="245"/>
      <c r="H527" s="246" t="s">
        <v>21</v>
      </c>
      <c r="I527" s="248"/>
      <c r="J527" s="245"/>
      <c r="K527" s="245"/>
      <c r="L527" s="249"/>
      <c r="M527" s="250"/>
      <c r="N527" s="251"/>
      <c r="O527" s="251"/>
      <c r="P527" s="251"/>
      <c r="Q527" s="251"/>
      <c r="R527" s="251"/>
      <c r="S527" s="251"/>
      <c r="T527" s="252"/>
      <c r="AT527" s="253" t="s">
        <v>140</v>
      </c>
      <c r="AU527" s="253" t="s">
        <v>78</v>
      </c>
      <c r="AV527" s="12" t="s">
        <v>76</v>
      </c>
      <c r="AW527" s="12" t="s">
        <v>33</v>
      </c>
      <c r="AX527" s="12" t="s">
        <v>69</v>
      </c>
      <c r="AY527" s="253" t="s">
        <v>137</v>
      </c>
    </row>
    <row r="528" s="11" customFormat="1">
      <c r="B528" s="232"/>
      <c r="C528" s="233"/>
      <c r="D528" s="234" t="s">
        <v>140</v>
      </c>
      <c r="E528" s="235" t="s">
        <v>21</v>
      </c>
      <c r="F528" s="236" t="s">
        <v>881</v>
      </c>
      <c r="G528" s="233"/>
      <c r="H528" s="237">
        <v>294</v>
      </c>
      <c r="I528" s="238"/>
      <c r="J528" s="233"/>
      <c r="K528" s="233"/>
      <c r="L528" s="239"/>
      <c r="M528" s="240"/>
      <c r="N528" s="241"/>
      <c r="O528" s="241"/>
      <c r="P528" s="241"/>
      <c r="Q528" s="241"/>
      <c r="R528" s="241"/>
      <c r="S528" s="241"/>
      <c r="T528" s="242"/>
      <c r="AT528" s="243" t="s">
        <v>140</v>
      </c>
      <c r="AU528" s="243" t="s">
        <v>78</v>
      </c>
      <c r="AV528" s="11" t="s">
        <v>78</v>
      </c>
      <c r="AW528" s="11" t="s">
        <v>33</v>
      </c>
      <c r="AX528" s="11" t="s">
        <v>69</v>
      </c>
      <c r="AY528" s="243" t="s">
        <v>137</v>
      </c>
    </row>
    <row r="529" s="12" customFormat="1">
      <c r="B529" s="244"/>
      <c r="C529" s="245"/>
      <c r="D529" s="234" t="s">
        <v>140</v>
      </c>
      <c r="E529" s="246" t="s">
        <v>21</v>
      </c>
      <c r="F529" s="247" t="s">
        <v>882</v>
      </c>
      <c r="G529" s="245"/>
      <c r="H529" s="246" t="s">
        <v>21</v>
      </c>
      <c r="I529" s="248"/>
      <c r="J529" s="245"/>
      <c r="K529" s="245"/>
      <c r="L529" s="249"/>
      <c r="M529" s="250"/>
      <c r="N529" s="251"/>
      <c r="O529" s="251"/>
      <c r="P529" s="251"/>
      <c r="Q529" s="251"/>
      <c r="R529" s="251"/>
      <c r="S529" s="251"/>
      <c r="T529" s="252"/>
      <c r="AT529" s="253" t="s">
        <v>140</v>
      </c>
      <c r="AU529" s="253" t="s">
        <v>78</v>
      </c>
      <c r="AV529" s="12" t="s">
        <v>76</v>
      </c>
      <c r="AW529" s="12" t="s">
        <v>33</v>
      </c>
      <c r="AX529" s="12" t="s">
        <v>69</v>
      </c>
      <c r="AY529" s="253" t="s">
        <v>137</v>
      </c>
    </row>
    <row r="530" s="11" customFormat="1">
      <c r="B530" s="232"/>
      <c r="C530" s="233"/>
      <c r="D530" s="234" t="s">
        <v>140</v>
      </c>
      <c r="E530" s="235" t="s">
        <v>21</v>
      </c>
      <c r="F530" s="236" t="s">
        <v>883</v>
      </c>
      <c r="G530" s="233"/>
      <c r="H530" s="237">
        <v>254</v>
      </c>
      <c r="I530" s="238"/>
      <c r="J530" s="233"/>
      <c r="K530" s="233"/>
      <c r="L530" s="239"/>
      <c r="M530" s="240"/>
      <c r="N530" s="241"/>
      <c r="O530" s="241"/>
      <c r="P530" s="241"/>
      <c r="Q530" s="241"/>
      <c r="R530" s="241"/>
      <c r="S530" s="241"/>
      <c r="T530" s="242"/>
      <c r="AT530" s="243" t="s">
        <v>140</v>
      </c>
      <c r="AU530" s="243" t="s">
        <v>78</v>
      </c>
      <c r="AV530" s="11" t="s">
        <v>78</v>
      </c>
      <c r="AW530" s="11" t="s">
        <v>33</v>
      </c>
      <c r="AX530" s="11" t="s">
        <v>69</v>
      </c>
      <c r="AY530" s="243" t="s">
        <v>137</v>
      </c>
    </row>
    <row r="531" s="12" customFormat="1">
      <c r="B531" s="244"/>
      <c r="C531" s="245"/>
      <c r="D531" s="234" t="s">
        <v>140</v>
      </c>
      <c r="E531" s="246" t="s">
        <v>21</v>
      </c>
      <c r="F531" s="247" t="s">
        <v>884</v>
      </c>
      <c r="G531" s="245"/>
      <c r="H531" s="246" t="s">
        <v>21</v>
      </c>
      <c r="I531" s="248"/>
      <c r="J531" s="245"/>
      <c r="K531" s="245"/>
      <c r="L531" s="249"/>
      <c r="M531" s="250"/>
      <c r="N531" s="251"/>
      <c r="O531" s="251"/>
      <c r="P531" s="251"/>
      <c r="Q531" s="251"/>
      <c r="R531" s="251"/>
      <c r="S531" s="251"/>
      <c r="T531" s="252"/>
      <c r="AT531" s="253" t="s">
        <v>140</v>
      </c>
      <c r="AU531" s="253" t="s">
        <v>78</v>
      </c>
      <c r="AV531" s="12" t="s">
        <v>76</v>
      </c>
      <c r="AW531" s="12" t="s">
        <v>33</v>
      </c>
      <c r="AX531" s="12" t="s">
        <v>69</v>
      </c>
      <c r="AY531" s="253" t="s">
        <v>137</v>
      </c>
    </row>
    <row r="532" s="11" customFormat="1">
      <c r="B532" s="232"/>
      <c r="C532" s="233"/>
      <c r="D532" s="234" t="s">
        <v>140</v>
      </c>
      <c r="E532" s="235" t="s">
        <v>21</v>
      </c>
      <c r="F532" s="236" t="s">
        <v>885</v>
      </c>
      <c r="G532" s="233"/>
      <c r="H532" s="237">
        <v>254</v>
      </c>
      <c r="I532" s="238"/>
      <c r="J532" s="233"/>
      <c r="K532" s="233"/>
      <c r="L532" s="239"/>
      <c r="M532" s="240"/>
      <c r="N532" s="241"/>
      <c r="O532" s="241"/>
      <c r="P532" s="241"/>
      <c r="Q532" s="241"/>
      <c r="R532" s="241"/>
      <c r="S532" s="241"/>
      <c r="T532" s="242"/>
      <c r="AT532" s="243" t="s">
        <v>140</v>
      </c>
      <c r="AU532" s="243" t="s">
        <v>78</v>
      </c>
      <c r="AV532" s="11" t="s">
        <v>78</v>
      </c>
      <c r="AW532" s="11" t="s">
        <v>33</v>
      </c>
      <c r="AX532" s="11" t="s">
        <v>69</v>
      </c>
      <c r="AY532" s="243" t="s">
        <v>137</v>
      </c>
    </row>
    <row r="533" s="12" customFormat="1">
      <c r="B533" s="244"/>
      <c r="C533" s="245"/>
      <c r="D533" s="234" t="s">
        <v>140</v>
      </c>
      <c r="E533" s="246" t="s">
        <v>21</v>
      </c>
      <c r="F533" s="247" t="s">
        <v>817</v>
      </c>
      <c r="G533" s="245"/>
      <c r="H533" s="246" t="s">
        <v>21</v>
      </c>
      <c r="I533" s="248"/>
      <c r="J533" s="245"/>
      <c r="K533" s="245"/>
      <c r="L533" s="249"/>
      <c r="M533" s="250"/>
      <c r="N533" s="251"/>
      <c r="O533" s="251"/>
      <c r="P533" s="251"/>
      <c r="Q533" s="251"/>
      <c r="R533" s="251"/>
      <c r="S533" s="251"/>
      <c r="T533" s="252"/>
      <c r="AT533" s="253" t="s">
        <v>140</v>
      </c>
      <c r="AU533" s="253" t="s">
        <v>78</v>
      </c>
      <c r="AV533" s="12" t="s">
        <v>76</v>
      </c>
      <c r="AW533" s="12" t="s">
        <v>33</v>
      </c>
      <c r="AX533" s="12" t="s">
        <v>69</v>
      </c>
      <c r="AY533" s="253" t="s">
        <v>137</v>
      </c>
    </row>
    <row r="534" s="11" customFormat="1">
      <c r="B534" s="232"/>
      <c r="C534" s="233"/>
      <c r="D534" s="234" t="s">
        <v>140</v>
      </c>
      <c r="E534" s="235" t="s">
        <v>21</v>
      </c>
      <c r="F534" s="236" t="s">
        <v>455</v>
      </c>
      <c r="G534" s="233"/>
      <c r="H534" s="237">
        <v>50</v>
      </c>
      <c r="I534" s="238"/>
      <c r="J534" s="233"/>
      <c r="K534" s="233"/>
      <c r="L534" s="239"/>
      <c r="M534" s="240"/>
      <c r="N534" s="241"/>
      <c r="O534" s="241"/>
      <c r="P534" s="241"/>
      <c r="Q534" s="241"/>
      <c r="R534" s="241"/>
      <c r="S534" s="241"/>
      <c r="T534" s="242"/>
      <c r="AT534" s="243" t="s">
        <v>140</v>
      </c>
      <c r="AU534" s="243" t="s">
        <v>78</v>
      </c>
      <c r="AV534" s="11" t="s">
        <v>78</v>
      </c>
      <c r="AW534" s="11" t="s">
        <v>33</v>
      </c>
      <c r="AX534" s="11" t="s">
        <v>69</v>
      </c>
      <c r="AY534" s="243" t="s">
        <v>137</v>
      </c>
    </row>
    <row r="535" s="12" customFormat="1">
      <c r="B535" s="244"/>
      <c r="C535" s="245"/>
      <c r="D535" s="234" t="s">
        <v>140</v>
      </c>
      <c r="E535" s="246" t="s">
        <v>21</v>
      </c>
      <c r="F535" s="247" t="s">
        <v>1005</v>
      </c>
      <c r="G535" s="245"/>
      <c r="H535" s="246" t="s">
        <v>21</v>
      </c>
      <c r="I535" s="248"/>
      <c r="J535" s="245"/>
      <c r="K535" s="245"/>
      <c r="L535" s="249"/>
      <c r="M535" s="250"/>
      <c r="N535" s="251"/>
      <c r="O535" s="251"/>
      <c r="P535" s="251"/>
      <c r="Q535" s="251"/>
      <c r="R535" s="251"/>
      <c r="S535" s="251"/>
      <c r="T535" s="252"/>
      <c r="AT535" s="253" t="s">
        <v>140</v>
      </c>
      <c r="AU535" s="253" t="s">
        <v>78</v>
      </c>
      <c r="AV535" s="12" t="s">
        <v>76</v>
      </c>
      <c r="AW535" s="12" t="s">
        <v>33</v>
      </c>
      <c r="AX535" s="12" t="s">
        <v>69</v>
      </c>
      <c r="AY535" s="253" t="s">
        <v>137</v>
      </c>
    </row>
    <row r="536" s="11" customFormat="1">
      <c r="B536" s="232"/>
      <c r="C536" s="233"/>
      <c r="D536" s="234" t="s">
        <v>140</v>
      </c>
      <c r="E536" s="235" t="s">
        <v>21</v>
      </c>
      <c r="F536" s="236" t="s">
        <v>822</v>
      </c>
      <c r="G536" s="233"/>
      <c r="H536" s="237">
        <v>10</v>
      </c>
      <c r="I536" s="238"/>
      <c r="J536" s="233"/>
      <c r="K536" s="233"/>
      <c r="L536" s="239"/>
      <c r="M536" s="240"/>
      <c r="N536" s="241"/>
      <c r="O536" s="241"/>
      <c r="P536" s="241"/>
      <c r="Q536" s="241"/>
      <c r="R536" s="241"/>
      <c r="S536" s="241"/>
      <c r="T536" s="242"/>
      <c r="AT536" s="243" t="s">
        <v>140</v>
      </c>
      <c r="AU536" s="243" t="s">
        <v>78</v>
      </c>
      <c r="AV536" s="11" t="s">
        <v>78</v>
      </c>
      <c r="AW536" s="11" t="s">
        <v>33</v>
      </c>
      <c r="AX536" s="11" t="s">
        <v>69</v>
      </c>
      <c r="AY536" s="243" t="s">
        <v>137</v>
      </c>
    </row>
    <row r="537" s="12" customFormat="1">
      <c r="B537" s="244"/>
      <c r="C537" s="245"/>
      <c r="D537" s="234" t="s">
        <v>140</v>
      </c>
      <c r="E537" s="246" t="s">
        <v>21</v>
      </c>
      <c r="F537" s="247" t="s">
        <v>886</v>
      </c>
      <c r="G537" s="245"/>
      <c r="H537" s="246" t="s">
        <v>21</v>
      </c>
      <c r="I537" s="248"/>
      <c r="J537" s="245"/>
      <c r="K537" s="245"/>
      <c r="L537" s="249"/>
      <c r="M537" s="250"/>
      <c r="N537" s="251"/>
      <c r="O537" s="251"/>
      <c r="P537" s="251"/>
      <c r="Q537" s="251"/>
      <c r="R537" s="251"/>
      <c r="S537" s="251"/>
      <c r="T537" s="252"/>
      <c r="AT537" s="253" t="s">
        <v>140</v>
      </c>
      <c r="AU537" s="253" t="s">
        <v>78</v>
      </c>
      <c r="AV537" s="12" t="s">
        <v>76</v>
      </c>
      <c r="AW537" s="12" t="s">
        <v>33</v>
      </c>
      <c r="AX537" s="12" t="s">
        <v>69</v>
      </c>
      <c r="AY537" s="253" t="s">
        <v>137</v>
      </c>
    </row>
    <row r="538" s="11" customFormat="1">
      <c r="B538" s="232"/>
      <c r="C538" s="233"/>
      <c r="D538" s="234" t="s">
        <v>140</v>
      </c>
      <c r="E538" s="235" t="s">
        <v>21</v>
      </c>
      <c r="F538" s="236" t="s">
        <v>249</v>
      </c>
      <c r="G538" s="233"/>
      <c r="H538" s="237">
        <v>44</v>
      </c>
      <c r="I538" s="238"/>
      <c r="J538" s="233"/>
      <c r="K538" s="233"/>
      <c r="L538" s="239"/>
      <c r="M538" s="240"/>
      <c r="N538" s="241"/>
      <c r="O538" s="241"/>
      <c r="P538" s="241"/>
      <c r="Q538" s="241"/>
      <c r="R538" s="241"/>
      <c r="S538" s="241"/>
      <c r="T538" s="242"/>
      <c r="AT538" s="243" t="s">
        <v>140</v>
      </c>
      <c r="AU538" s="243" t="s">
        <v>78</v>
      </c>
      <c r="AV538" s="11" t="s">
        <v>78</v>
      </c>
      <c r="AW538" s="11" t="s">
        <v>33</v>
      </c>
      <c r="AX538" s="11" t="s">
        <v>69</v>
      </c>
      <c r="AY538" s="243" t="s">
        <v>137</v>
      </c>
    </row>
    <row r="539" s="12" customFormat="1">
      <c r="B539" s="244"/>
      <c r="C539" s="245"/>
      <c r="D539" s="234" t="s">
        <v>140</v>
      </c>
      <c r="E539" s="246" t="s">
        <v>21</v>
      </c>
      <c r="F539" s="247" t="s">
        <v>887</v>
      </c>
      <c r="G539" s="245"/>
      <c r="H539" s="246" t="s">
        <v>21</v>
      </c>
      <c r="I539" s="248"/>
      <c r="J539" s="245"/>
      <c r="K539" s="245"/>
      <c r="L539" s="249"/>
      <c r="M539" s="250"/>
      <c r="N539" s="251"/>
      <c r="O539" s="251"/>
      <c r="P539" s="251"/>
      <c r="Q539" s="251"/>
      <c r="R539" s="251"/>
      <c r="S539" s="251"/>
      <c r="T539" s="252"/>
      <c r="AT539" s="253" t="s">
        <v>140</v>
      </c>
      <c r="AU539" s="253" t="s">
        <v>78</v>
      </c>
      <c r="AV539" s="12" t="s">
        <v>76</v>
      </c>
      <c r="AW539" s="12" t="s">
        <v>33</v>
      </c>
      <c r="AX539" s="12" t="s">
        <v>69</v>
      </c>
      <c r="AY539" s="253" t="s">
        <v>137</v>
      </c>
    </row>
    <row r="540" s="11" customFormat="1">
      <c r="B540" s="232"/>
      <c r="C540" s="233"/>
      <c r="D540" s="234" t="s">
        <v>140</v>
      </c>
      <c r="E540" s="235" t="s">
        <v>21</v>
      </c>
      <c r="F540" s="236" t="s">
        <v>201</v>
      </c>
      <c r="G540" s="233"/>
      <c r="H540" s="237">
        <v>24</v>
      </c>
      <c r="I540" s="238"/>
      <c r="J540" s="233"/>
      <c r="K540" s="233"/>
      <c r="L540" s="239"/>
      <c r="M540" s="240"/>
      <c r="N540" s="241"/>
      <c r="O540" s="241"/>
      <c r="P540" s="241"/>
      <c r="Q540" s="241"/>
      <c r="R540" s="241"/>
      <c r="S540" s="241"/>
      <c r="T540" s="242"/>
      <c r="AT540" s="243" t="s">
        <v>140</v>
      </c>
      <c r="AU540" s="243" t="s">
        <v>78</v>
      </c>
      <c r="AV540" s="11" t="s">
        <v>78</v>
      </c>
      <c r="AW540" s="11" t="s">
        <v>33</v>
      </c>
      <c r="AX540" s="11" t="s">
        <v>69</v>
      </c>
      <c r="AY540" s="243" t="s">
        <v>137</v>
      </c>
    </row>
    <row r="541" s="12" customFormat="1">
      <c r="B541" s="244"/>
      <c r="C541" s="245"/>
      <c r="D541" s="234" t="s">
        <v>140</v>
      </c>
      <c r="E541" s="246" t="s">
        <v>21</v>
      </c>
      <c r="F541" s="247" t="s">
        <v>888</v>
      </c>
      <c r="G541" s="245"/>
      <c r="H541" s="246" t="s">
        <v>21</v>
      </c>
      <c r="I541" s="248"/>
      <c r="J541" s="245"/>
      <c r="K541" s="245"/>
      <c r="L541" s="249"/>
      <c r="M541" s="250"/>
      <c r="N541" s="251"/>
      <c r="O541" s="251"/>
      <c r="P541" s="251"/>
      <c r="Q541" s="251"/>
      <c r="R541" s="251"/>
      <c r="S541" s="251"/>
      <c r="T541" s="252"/>
      <c r="AT541" s="253" t="s">
        <v>140</v>
      </c>
      <c r="AU541" s="253" t="s">
        <v>78</v>
      </c>
      <c r="AV541" s="12" t="s">
        <v>76</v>
      </c>
      <c r="AW541" s="12" t="s">
        <v>33</v>
      </c>
      <c r="AX541" s="12" t="s">
        <v>69</v>
      </c>
      <c r="AY541" s="253" t="s">
        <v>137</v>
      </c>
    </row>
    <row r="542" s="11" customFormat="1">
      <c r="B542" s="232"/>
      <c r="C542" s="233"/>
      <c r="D542" s="234" t="s">
        <v>140</v>
      </c>
      <c r="E542" s="235" t="s">
        <v>21</v>
      </c>
      <c r="F542" s="236" t="s">
        <v>201</v>
      </c>
      <c r="G542" s="233"/>
      <c r="H542" s="237">
        <v>24</v>
      </c>
      <c r="I542" s="238"/>
      <c r="J542" s="233"/>
      <c r="K542" s="233"/>
      <c r="L542" s="239"/>
      <c r="M542" s="240"/>
      <c r="N542" s="241"/>
      <c r="O542" s="241"/>
      <c r="P542" s="241"/>
      <c r="Q542" s="241"/>
      <c r="R542" s="241"/>
      <c r="S542" s="241"/>
      <c r="T542" s="242"/>
      <c r="AT542" s="243" t="s">
        <v>140</v>
      </c>
      <c r="AU542" s="243" t="s">
        <v>78</v>
      </c>
      <c r="AV542" s="11" t="s">
        <v>78</v>
      </c>
      <c r="AW542" s="11" t="s">
        <v>33</v>
      </c>
      <c r="AX542" s="11" t="s">
        <v>69</v>
      </c>
      <c r="AY542" s="243" t="s">
        <v>137</v>
      </c>
    </row>
    <row r="543" s="12" customFormat="1">
      <c r="B543" s="244"/>
      <c r="C543" s="245"/>
      <c r="D543" s="234" t="s">
        <v>140</v>
      </c>
      <c r="E543" s="246" t="s">
        <v>21</v>
      </c>
      <c r="F543" s="247" t="s">
        <v>889</v>
      </c>
      <c r="G543" s="245"/>
      <c r="H543" s="246" t="s">
        <v>21</v>
      </c>
      <c r="I543" s="248"/>
      <c r="J543" s="245"/>
      <c r="K543" s="245"/>
      <c r="L543" s="249"/>
      <c r="M543" s="250"/>
      <c r="N543" s="251"/>
      <c r="O543" s="251"/>
      <c r="P543" s="251"/>
      <c r="Q543" s="251"/>
      <c r="R543" s="251"/>
      <c r="S543" s="251"/>
      <c r="T543" s="252"/>
      <c r="AT543" s="253" t="s">
        <v>140</v>
      </c>
      <c r="AU543" s="253" t="s">
        <v>78</v>
      </c>
      <c r="AV543" s="12" t="s">
        <v>76</v>
      </c>
      <c r="AW543" s="12" t="s">
        <v>33</v>
      </c>
      <c r="AX543" s="12" t="s">
        <v>69</v>
      </c>
      <c r="AY543" s="253" t="s">
        <v>137</v>
      </c>
    </row>
    <row r="544" s="11" customFormat="1">
      <c r="B544" s="232"/>
      <c r="C544" s="233"/>
      <c r="D544" s="234" t="s">
        <v>140</v>
      </c>
      <c r="E544" s="235" t="s">
        <v>21</v>
      </c>
      <c r="F544" s="236" t="s">
        <v>890</v>
      </c>
      <c r="G544" s="233"/>
      <c r="H544" s="237">
        <v>20</v>
      </c>
      <c r="I544" s="238"/>
      <c r="J544" s="233"/>
      <c r="K544" s="233"/>
      <c r="L544" s="239"/>
      <c r="M544" s="240"/>
      <c r="N544" s="241"/>
      <c r="O544" s="241"/>
      <c r="P544" s="241"/>
      <c r="Q544" s="241"/>
      <c r="R544" s="241"/>
      <c r="S544" s="241"/>
      <c r="T544" s="242"/>
      <c r="AT544" s="243" t="s">
        <v>140</v>
      </c>
      <c r="AU544" s="243" t="s">
        <v>78</v>
      </c>
      <c r="AV544" s="11" t="s">
        <v>78</v>
      </c>
      <c r="AW544" s="11" t="s">
        <v>33</v>
      </c>
      <c r="AX544" s="11" t="s">
        <v>69</v>
      </c>
      <c r="AY544" s="243" t="s">
        <v>137</v>
      </c>
    </row>
    <row r="545" s="12" customFormat="1">
      <c r="B545" s="244"/>
      <c r="C545" s="245"/>
      <c r="D545" s="234" t="s">
        <v>140</v>
      </c>
      <c r="E545" s="246" t="s">
        <v>21</v>
      </c>
      <c r="F545" s="247" t="s">
        <v>828</v>
      </c>
      <c r="G545" s="245"/>
      <c r="H545" s="246" t="s">
        <v>21</v>
      </c>
      <c r="I545" s="248"/>
      <c r="J545" s="245"/>
      <c r="K545" s="245"/>
      <c r="L545" s="249"/>
      <c r="M545" s="250"/>
      <c r="N545" s="251"/>
      <c r="O545" s="251"/>
      <c r="P545" s="251"/>
      <c r="Q545" s="251"/>
      <c r="R545" s="251"/>
      <c r="S545" s="251"/>
      <c r="T545" s="252"/>
      <c r="AT545" s="253" t="s">
        <v>140</v>
      </c>
      <c r="AU545" s="253" t="s">
        <v>78</v>
      </c>
      <c r="AV545" s="12" t="s">
        <v>76</v>
      </c>
      <c r="AW545" s="12" t="s">
        <v>33</v>
      </c>
      <c r="AX545" s="12" t="s">
        <v>69</v>
      </c>
      <c r="AY545" s="253" t="s">
        <v>137</v>
      </c>
    </row>
    <row r="546" s="11" customFormat="1">
      <c r="B546" s="232"/>
      <c r="C546" s="233"/>
      <c r="D546" s="234" t="s">
        <v>140</v>
      </c>
      <c r="E546" s="235" t="s">
        <v>21</v>
      </c>
      <c r="F546" s="236" t="s">
        <v>455</v>
      </c>
      <c r="G546" s="233"/>
      <c r="H546" s="237">
        <v>50</v>
      </c>
      <c r="I546" s="238"/>
      <c r="J546" s="233"/>
      <c r="K546" s="233"/>
      <c r="L546" s="239"/>
      <c r="M546" s="240"/>
      <c r="N546" s="241"/>
      <c r="O546" s="241"/>
      <c r="P546" s="241"/>
      <c r="Q546" s="241"/>
      <c r="R546" s="241"/>
      <c r="S546" s="241"/>
      <c r="T546" s="242"/>
      <c r="AT546" s="243" t="s">
        <v>140</v>
      </c>
      <c r="AU546" s="243" t="s">
        <v>78</v>
      </c>
      <c r="AV546" s="11" t="s">
        <v>78</v>
      </c>
      <c r="AW546" s="11" t="s">
        <v>33</v>
      </c>
      <c r="AX546" s="11" t="s">
        <v>69</v>
      </c>
      <c r="AY546" s="243" t="s">
        <v>137</v>
      </c>
    </row>
    <row r="547" s="12" customFormat="1">
      <c r="B547" s="244"/>
      <c r="C547" s="245"/>
      <c r="D547" s="234" t="s">
        <v>140</v>
      </c>
      <c r="E547" s="246" t="s">
        <v>21</v>
      </c>
      <c r="F547" s="247" t="s">
        <v>891</v>
      </c>
      <c r="G547" s="245"/>
      <c r="H547" s="246" t="s">
        <v>21</v>
      </c>
      <c r="I547" s="248"/>
      <c r="J547" s="245"/>
      <c r="K547" s="245"/>
      <c r="L547" s="249"/>
      <c r="M547" s="250"/>
      <c r="N547" s="251"/>
      <c r="O547" s="251"/>
      <c r="P547" s="251"/>
      <c r="Q547" s="251"/>
      <c r="R547" s="251"/>
      <c r="S547" s="251"/>
      <c r="T547" s="252"/>
      <c r="AT547" s="253" t="s">
        <v>140</v>
      </c>
      <c r="AU547" s="253" t="s">
        <v>78</v>
      </c>
      <c r="AV547" s="12" t="s">
        <v>76</v>
      </c>
      <c r="AW547" s="12" t="s">
        <v>33</v>
      </c>
      <c r="AX547" s="12" t="s">
        <v>69</v>
      </c>
      <c r="AY547" s="253" t="s">
        <v>137</v>
      </c>
    </row>
    <row r="548" s="11" customFormat="1">
      <c r="B548" s="232"/>
      <c r="C548" s="233"/>
      <c r="D548" s="234" t="s">
        <v>140</v>
      </c>
      <c r="E548" s="235" t="s">
        <v>21</v>
      </c>
      <c r="F548" s="236" t="s">
        <v>455</v>
      </c>
      <c r="G548" s="233"/>
      <c r="H548" s="237">
        <v>50</v>
      </c>
      <c r="I548" s="238"/>
      <c r="J548" s="233"/>
      <c r="K548" s="233"/>
      <c r="L548" s="239"/>
      <c r="M548" s="240"/>
      <c r="N548" s="241"/>
      <c r="O548" s="241"/>
      <c r="P548" s="241"/>
      <c r="Q548" s="241"/>
      <c r="R548" s="241"/>
      <c r="S548" s="241"/>
      <c r="T548" s="242"/>
      <c r="AT548" s="243" t="s">
        <v>140</v>
      </c>
      <c r="AU548" s="243" t="s">
        <v>78</v>
      </c>
      <c r="AV548" s="11" t="s">
        <v>78</v>
      </c>
      <c r="AW548" s="11" t="s">
        <v>33</v>
      </c>
      <c r="AX548" s="11" t="s">
        <v>69</v>
      </c>
      <c r="AY548" s="243" t="s">
        <v>137</v>
      </c>
    </row>
    <row r="549" s="12" customFormat="1">
      <c r="B549" s="244"/>
      <c r="C549" s="245"/>
      <c r="D549" s="234" t="s">
        <v>140</v>
      </c>
      <c r="E549" s="246" t="s">
        <v>21</v>
      </c>
      <c r="F549" s="247" t="s">
        <v>892</v>
      </c>
      <c r="G549" s="245"/>
      <c r="H549" s="246" t="s">
        <v>21</v>
      </c>
      <c r="I549" s="248"/>
      <c r="J549" s="245"/>
      <c r="K549" s="245"/>
      <c r="L549" s="249"/>
      <c r="M549" s="250"/>
      <c r="N549" s="251"/>
      <c r="O549" s="251"/>
      <c r="P549" s="251"/>
      <c r="Q549" s="251"/>
      <c r="R549" s="251"/>
      <c r="S549" s="251"/>
      <c r="T549" s="252"/>
      <c r="AT549" s="253" t="s">
        <v>140</v>
      </c>
      <c r="AU549" s="253" t="s">
        <v>78</v>
      </c>
      <c r="AV549" s="12" t="s">
        <v>76</v>
      </c>
      <c r="AW549" s="12" t="s">
        <v>33</v>
      </c>
      <c r="AX549" s="12" t="s">
        <v>69</v>
      </c>
      <c r="AY549" s="253" t="s">
        <v>137</v>
      </c>
    </row>
    <row r="550" s="11" customFormat="1">
      <c r="B550" s="232"/>
      <c r="C550" s="233"/>
      <c r="D550" s="234" t="s">
        <v>140</v>
      </c>
      <c r="E550" s="235" t="s">
        <v>21</v>
      </c>
      <c r="F550" s="236" t="s">
        <v>455</v>
      </c>
      <c r="G550" s="233"/>
      <c r="H550" s="237">
        <v>50</v>
      </c>
      <c r="I550" s="238"/>
      <c r="J550" s="233"/>
      <c r="K550" s="233"/>
      <c r="L550" s="239"/>
      <c r="M550" s="240"/>
      <c r="N550" s="241"/>
      <c r="O550" s="241"/>
      <c r="P550" s="241"/>
      <c r="Q550" s="241"/>
      <c r="R550" s="241"/>
      <c r="S550" s="241"/>
      <c r="T550" s="242"/>
      <c r="AT550" s="243" t="s">
        <v>140</v>
      </c>
      <c r="AU550" s="243" t="s">
        <v>78</v>
      </c>
      <c r="AV550" s="11" t="s">
        <v>78</v>
      </c>
      <c r="AW550" s="11" t="s">
        <v>33</v>
      </c>
      <c r="AX550" s="11" t="s">
        <v>69</v>
      </c>
      <c r="AY550" s="243" t="s">
        <v>137</v>
      </c>
    </row>
    <row r="551" s="12" customFormat="1">
      <c r="B551" s="244"/>
      <c r="C551" s="245"/>
      <c r="D551" s="234" t="s">
        <v>140</v>
      </c>
      <c r="E551" s="246" t="s">
        <v>21</v>
      </c>
      <c r="F551" s="247" t="s">
        <v>830</v>
      </c>
      <c r="G551" s="245"/>
      <c r="H551" s="246" t="s">
        <v>21</v>
      </c>
      <c r="I551" s="248"/>
      <c r="J551" s="245"/>
      <c r="K551" s="245"/>
      <c r="L551" s="249"/>
      <c r="M551" s="250"/>
      <c r="N551" s="251"/>
      <c r="O551" s="251"/>
      <c r="P551" s="251"/>
      <c r="Q551" s="251"/>
      <c r="R551" s="251"/>
      <c r="S551" s="251"/>
      <c r="T551" s="252"/>
      <c r="AT551" s="253" t="s">
        <v>140</v>
      </c>
      <c r="AU551" s="253" t="s">
        <v>78</v>
      </c>
      <c r="AV551" s="12" t="s">
        <v>76</v>
      </c>
      <c r="AW551" s="12" t="s">
        <v>33</v>
      </c>
      <c r="AX551" s="12" t="s">
        <v>69</v>
      </c>
      <c r="AY551" s="253" t="s">
        <v>137</v>
      </c>
    </row>
    <row r="552" s="11" customFormat="1">
      <c r="B552" s="232"/>
      <c r="C552" s="233"/>
      <c r="D552" s="234" t="s">
        <v>140</v>
      </c>
      <c r="E552" s="235" t="s">
        <v>21</v>
      </c>
      <c r="F552" s="236" t="s">
        <v>455</v>
      </c>
      <c r="G552" s="233"/>
      <c r="H552" s="237">
        <v>50</v>
      </c>
      <c r="I552" s="238"/>
      <c r="J552" s="233"/>
      <c r="K552" s="233"/>
      <c r="L552" s="239"/>
      <c r="M552" s="240"/>
      <c r="N552" s="241"/>
      <c r="O552" s="241"/>
      <c r="P552" s="241"/>
      <c r="Q552" s="241"/>
      <c r="R552" s="241"/>
      <c r="S552" s="241"/>
      <c r="T552" s="242"/>
      <c r="AT552" s="243" t="s">
        <v>140</v>
      </c>
      <c r="AU552" s="243" t="s">
        <v>78</v>
      </c>
      <c r="AV552" s="11" t="s">
        <v>78</v>
      </c>
      <c r="AW552" s="11" t="s">
        <v>33</v>
      </c>
      <c r="AX552" s="11" t="s">
        <v>69</v>
      </c>
      <c r="AY552" s="243" t="s">
        <v>137</v>
      </c>
    </row>
    <row r="553" s="13" customFormat="1">
      <c r="B553" s="254"/>
      <c r="C553" s="255"/>
      <c r="D553" s="234" t="s">
        <v>140</v>
      </c>
      <c r="E553" s="256" t="s">
        <v>21</v>
      </c>
      <c r="F553" s="257" t="s">
        <v>151</v>
      </c>
      <c r="G553" s="255"/>
      <c r="H553" s="258">
        <v>2272.6260000000002</v>
      </c>
      <c r="I553" s="259"/>
      <c r="J553" s="255"/>
      <c r="K553" s="255"/>
      <c r="L553" s="260"/>
      <c r="M553" s="261"/>
      <c r="N553" s="262"/>
      <c r="O553" s="262"/>
      <c r="P553" s="262"/>
      <c r="Q553" s="262"/>
      <c r="R553" s="262"/>
      <c r="S553" s="262"/>
      <c r="T553" s="263"/>
      <c r="AT553" s="264" t="s">
        <v>140</v>
      </c>
      <c r="AU553" s="264" t="s">
        <v>78</v>
      </c>
      <c r="AV553" s="13" t="s">
        <v>138</v>
      </c>
      <c r="AW553" s="13" t="s">
        <v>33</v>
      </c>
      <c r="AX553" s="13" t="s">
        <v>76</v>
      </c>
      <c r="AY553" s="264" t="s">
        <v>137</v>
      </c>
    </row>
    <row r="554" s="1" customFormat="1" ht="102" customHeight="1">
      <c r="B554" s="46"/>
      <c r="C554" s="281" t="s">
        <v>415</v>
      </c>
      <c r="D554" s="281" t="s">
        <v>368</v>
      </c>
      <c r="E554" s="282" t="s">
        <v>431</v>
      </c>
      <c r="F554" s="283" t="s">
        <v>432</v>
      </c>
      <c r="G554" s="284" t="s">
        <v>134</v>
      </c>
      <c r="H554" s="285">
        <v>82</v>
      </c>
      <c r="I554" s="286"/>
      <c r="J554" s="287">
        <f>ROUND(I554*H554,2)</f>
        <v>0</v>
      </c>
      <c r="K554" s="283" t="s">
        <v>135</v>
      </c>
      <c r="L554" s="72"/>
      <c r="M554" s="288" t="s">
        <v>21</v>
      </c>
      <c r="N554" s="289" t="s">
        <v>40</v>
      </c>
      <c r="O554" s="47"/>
      <c r="P554" s="229">
        <f>O554*H554</f>
        <v>0</v>
      </c>
      <c r="Q554" s="229">
        <v>0</v>
      </c>
      <c r="R554" s="229">
        <f>Q554*H554</f>
        <v>0</v>
      </c>
      <c r="S554" s="229">
        <v>0</v>
      </c>
      <c r="T554" s="230">
        <f>S554*H554</f>
        <v>0</v>
      </c>
      <c r="AR554" s="24" t="s">
        <v>138</v>
      </c>
      <c r="AT554" s="24" t="s">
        <v>368</v>
      </c>
      <c r="AU554" s="24" t="s">
        <v>78</v>
      </c>
      <c r="AY554" s="24" t="s">
        <v>137</v>
      </c>
      <c r="BE554" s="231">
        <f>IF(N554="základní",J554,0)</f>
        <v>0</v>
      </c>
      <c r="BF554" s="231">
        <f>IF(N554="snížená",J554,0)</f>
        <v>0</v>
      </c>
      <c r="BG554" s="231">
        <f>IF(N554="zákl. přenesená",J554,0)</f>
        <v>0</v>
      </c>
      <c r="BH554" s="231">
        <f>IF(N554="sníž. přenesená",J554,0)</f>
        <v>0</v>
      </c>
      <c r="BI554" s="231">
        <f>IF(N554="nulová",J554,0)</f>
        <v>0</v>
      </c>
      <c r="BJ554" s="24" t="s">
        <v>76</v>
      </c>
      <c r="BK554" s="231">
        <f>ROUND(I554*H554,2)</f>
        <v>0</v>
      </c>
      <c r="BL554" s="24" t="s">
        <v>138</v>
      </c>
      <c r="BM554" s="24" t="s">
        <v>1058</v>
      </c>
    </row>
    <row r="555" s="12" customFormat="1">
      <c r="B555" s="244"/>
      <c r="C555" s="245"/>
      <c r="D555" s="234" t="s">
        <v>140</v>
      </c>
      <c r="E555" s="246" t="s">
        <v>21</v>
      </c>
      <c r="F555" s="247" t="s">
        <v>824</v>
      </c>
      <c r="G555" s="245"/>
      <c r="H555" s="246" t="s">
        <v>21</v>
      </c>
      <c r="I555" s="248"/>
      <c r="J555" s="245"/>
      <c r="K555" s="245"/>
      <c r="L555" s="249"/>
      <c r="M555" s="250"/>
      <c r="N555" s="251"/>
      <c r="O555" s="251"/>
      <c r="P555" s="251"/>
      <c r="Q555" s="251"/>
      <c r="R555" s="251"/>
      <c r="S555" s="251"/>
      <c r="T555" s="252"/>
      <c r="AT555" s="253" t="s">
        <v>140</v>
      </c>
      <c r="AU555" s="253" t="s">
        <v>78</v>
      </c>
      <c r="AV555" s="12" t="s">
        <v>76</v>
      </c>
      <c r="AW555" s="12" t="s">
        <v>33</v>
      </c>
      <c r="AX555" s="12" t="s">
        <v>69</v>
      </c>
      <c r="AY555" s="253" t="s">
        <v>137</v>
      </c>
    </row>
    <row r="556" s="11" customFormat="1">
      <c r="B556" s="232"/>
      <c r="C556" s="233"/>
      <c r="D556" s="234" t="s">
        <v>140</v>
      </c>
      <c r="E556" s="235" t="s">
        <v>21</v>
      </c>
      <c r="F556" s="236" t="s">
        <v>907</v>
      </c>
      <c r="G556" s="233"/>
      <c r="H556" s="237">
        <v>10</v>
      </c>
      <c r="I556" s="238"/>
      <c r="J556" s="233"/>
      <c r="K556" s="233"/>
      <c r="L556" s="239"/>
      <c r="M556" s="240"/>
      <c r="N556" s="241"/>
      <c r="O556" s="241"/>
      <c r="P556" s="241"/>
      <c r="Q556" s="241"/>
      <c r="R556" s="241"/>
      <c r="S556" s="241"/>
      <c r="T556" s="242"/>
      <c r="AT556" s="243" t="s">
        <v>140</v>
      </c>
      <c r="AU556" s="243" t="s">
        <v>78</v>
      </c>
      <c r="AV556" s="11" t="s">
        <v>78</v>
      </c>
      <c r="AW556" s="11" t="s">
        <v>33</v>
      </c>
      <c r="AX556" s="11" t="s">
        <v>69</v>
      </c>
      <c r="AY556" s="243" t="s">
        <v>137</v>
      </c>
    </row>
    <row r="557" s="12" customFormat="1">
      <c r="B557" s="244"/>
      <c r="C557" s="245"/>
      <c r="D557" s="234" t="s">
        <v>140</v>
      </c>
      <c r="E557" s="246" t="s">
        <v>21</v>
      </c>
      <c r="F557" s="247" t="s">
        <v>908</v>
      </c>
      <c r="G557" s="245"/>
      <c r="H557" s="246" t="s">
        <v>21</v>
      </c>
      <c r="I557" s="248"/>
      <c r="J557" s="245"/>
      <c r="K557" s="245"/>
      <c r="L557" s="249"/>
      <c r="M557" s="250"/>
      <c r="N557" s="251"/>
      <c r="O557" s="251"/>
      <c r="P557" s="251"/>
      <c r="Q557" s="251"/>
      <c r="R557" s="251"/>
      <c r="S557" s="251"/>
      <c r="T557" s="252"/>
      <c r="AT557" s="253" t="s">
        <v>140</v>
      </c>
      <c r="AU557" s="253" t="s">
        <v>78</v>
      </c>
      <c r="AV557" s="12" t="s">
        <v>76</v>
      </c>
      <c r="AW557" s="12" t="s">
        <v>33</v>
      </c>
      <c r="AX557" s="12" t="s">
        <v>69</v>
      </c>
      <c r="AY557" s="253" t="s">
        <v>137</v>
      </c>
    </row>
    <row r="558" s="11" customFormat="1">
      <c r="B558" s="232"/>
      <c r="C558" s="233"/>
      <c r="D558" s="234" t="s">
        <v>140</v>
      </c>
      <c r="E558" s="235" t="s">
        <v>21</v>
      </c>
      <c r="F558" s="236" t="s">
        <v>265</v>
      </c>
      <c r="G558" s="233"/>
      <c r="H558" s="237">
        <v>16</v>
      </c>
      <c r="I558" s="238"/>
      <c r="J558" s="233"/>
      <c r="K558" s="233"/>
      <c r="L558" s="239"/>
      <c r="M558" s="240"/>
      <c r="N558" s="241"/>
      <c r="O558" s="241"/>
      <c r="P558" s="241"/>
      <c r="Q558" s="241"/>
      <c r="R558" s="241"/>
      <c r="S558" s="241"/>
      <c r="T558" s="242"/>
      <c r="AT558" s="243" t="s">
        <v>140</v>
      </c>
      <c r="AU558" s="243" t="s">
        <v>78</v>
      </c>
      <c r="AV558" s="11" t="s">
        <v>78</v>
      </c>
      <c r="AW558" s="11" t="s">
        <v>33</v>
      </c>
      <c r="AX558" s="11" t="s">
        <v>69</v>
      </c>
      <c r="AY558" s="243" t="s">
        <v>137</v>
      </c>
    </row>
    <row r="559" s="12" customFormat="1">
      <c r="B559" s="244"/>
      <c r="C559" s="245"/>
      <c r="D559" s="234" t="s">
        <v>140</v>
      </c>
      <c r="E559" s="246" t="s">
        <v>21</v>
      </c>
      <c r="F559" s="247" t="s">
        <v>909</v>
      </c>
      <c r="G559" s="245"/>
      <c r="H559" s="246" t="s">
        <v>21</v>
      </c>
      <c r="I559" s="248"/>
      <c r="J559" s="245"/>
      <c r="K559" s="245"/>
      <c r="L559" s="249"/>
      <c r="M559" s="250"/>
      <c r="N559" s="251"/>
      <c r="O559" s="251"/>
      <c r="P559" s="251"/>
      <c r="Q559" s="251"/>
      <c r="R559" s="251"/>
      <c r="S559" s="251"/>
      <c r="T559" s="252"/>
      <c r="AT559" s="253" t="s">
        <v>140</v>
      </c>
      <c r="AU559" s="253" t="s">
        <v>78</v>
      </c>
      <c r="AV559" s="12" t="s">
        <v>76</v>
      </c>
      <c r="AW559" s="12" t="s">
        <v>33</v>
      </c>
      <c r="AX559" s="12" t="s">
        <v>69</v>
      </c>
      <c r="AY559" s="253" t="s">
        <v>137</v>
      </c>
    </row>
    <row r="560" s="11" customFormat="1">
      <c r="B560" s="232"/>
      <c r="C560" s="233"/>
      <c r="D560" s="234" t="s">
        <v>140</v>
      </c>
      <c r="E560" s="235" t="s">
        <v>21</v>
      </c>
      <c r="F560" s="236" t="s">
        <v>179</v>
      </c>
      <c r="G560" s="233"/>
      <c r="H560" s="237">
        <v>5</v>
      </c>
      <c r="I560" s="238"/>
      <c r="J560" s="233"/>
      <c r="K560" s="233"/>
      <c r="L560" s="239"/>
      <c r="M560" s="240"/>
      <c r="N560" s="241"/>
      <c r="O560" s="241"/>
      <c r="P560" s="241"/>
      <c r="Q560" s="241"/>
      <c r="R560" s="241"/>
      <c r="S560" s="241"/>
      <c r="T560" s="242"/>
      <c r="AT560" s="243" t="s">
        <v>140</v>
      </c>
      <c r="AU560" s="243" t="s">
        <v>78</v>
      </c>
      <c r="AV560" s="11" t="s">
        <v>78</v>
      </c>
      <c r="AW560" s="11" t="s">
        <v>33</v>
      </c>
      <c r="AX560" s="11" t="s">
        <v>69</v>
      </c>
      <c r="AY560" s="243" t="s">
        <v>137</v>
      </c>
    </row>
    <row r="561" s="12" customFormat="1">
      <c r="B561" s="244"/>
      <c r="C561" s="245"/>
      <c r="D561" s="234" t="s">
        <v>140</v>
      </c>
      <c r="E561" s="246" t="s">
        <v>21</v>
      </c>
      <c r="F561" s="247" t="s">
        <v>910</v>
      </c>
      <c r="G561" s="245"/>
      <c r="H561" s="246" t="s">
        <v>21</v>
      </c>
      <c r="I561" s="248"/>
      <c r="J561" s="245"/>
      <c r="K561" s="245"/>
      <c r="L561" s="249"/>
      <c r="M561" s="250"/>
      <c r="N561" s="251"/>
      <c r="O561" s="251"/>
      <c r="P561" s="251"/>
      <c r="Q561" s="251"/>
      <c r="R561" s="251"/>
      <c r="S561" s="251"/>
      <c r="T561" s="252"/>
      <c r="AT561" s="253" t="s">
        <v>140</v>
      </c>
      <c r="AU561" s="253" t="s">
        <v>78</v>
      </c>
      <c r="AV561" s="12" t="s">
        <v>76</v>
      </c>
      <c r="AW561" s="12" t="s">
        <v>33</v>
      </c>
      <c r="AX561" s="12" t="s">
        <v>69</v>
      </c>
      <c r="AY561" s="253" t="s">
        <v>137</v>
      </c>
    </row>
    <row r="562" s="11" customFormat="1">
      <c r="B562" s="232"/>
      <c r="C562" s="233"/>
      <c r="D562" s="234" t="s">
        <v>140</v>
      </c>
      <c r="E562" s="235" t="s">
        <v>21</v>
      </c>
      <c r="F562" s="236" t="s">
        <v>245</v>
      </c>
      <c r="G562" s="233"/>
      <c r="H562" s="237">
        <v>13</v>
      </c>
      <c r="I562" s="238"/>
      <c r="J562" s="233"/>
      <c r="K562" s="233"/>
      <c r="L562" s="239"/>
      <c r="M562" s="240"/>
      <c r="N562" s="241"/>
      <c r="O562" s="241"/>
      <c r="P562" s="241"/>
      <c r="Q562" s="241"/>
      <c r="R562" s="241"/>
      <c r="S562" s="241"/>
      <c r="T562" s="242"/>
      <c r="AT562" s="243" t="s">
        <v>140</v>
      </c>
      <c r="AU562" s="243" t="s">
        <v>78</v>
      </c>
      <c r="AV562" s="11" t="s">
        <v>78</v>
      </c>
      <c r="AW562" s="11" t="s">
        <v>33</v>
      </c>
      <c r="AX562" s="11" t="s">
        <v>69</v>
      </c>
      <c r="AY562" s="243" t="s">
        <v>137</v>
      </c>
    </row>
    <row r="563" s="12" customFormat="1">
      <c r="B563" s="244"/>
      <c r="C563" s="245"/>
      <c r="D563" s="234" t="s">
        <v>140</v>
      </c>
      <c r="E563" s="246" t="s">
        <v>21</v>
      </c>
      <c r="F563" s="247" t="s">
        <v>828</v>
      </c>
      <c r="G563" s="245"/>
      <c r="H563" s="246" t="s">
        <v>21</v>
      </c>
      <c r="I563" s="248"/>
      <c r="J563" s="245"/>
      <c r="K563" s="245"/>
      <c r="L563" s="249"/>
      <c r="M563" s="250"/>
      <c r="N563" s="251"/>
      <c r="O563" s="251"/>
      <c r="P563" s="251"/>
      <c r="Q563" s="251"/>
      <c r="R563" s="251"/>
      <c r="S563" s="251"/>
      <c r="T563" s="252"/>
      <c r="AT563" s="253" t="s">
        <v>140</v>
      </c>
      <c r="AU563" s="253" t="s">
        <v>78</v>
      </c>
      <c r="AV563" s="12" t="s">
        <v>76</v>
      </c>
      <c r="AW563" s="12" t="s">
        <v>33</v>
      </c>
      <c r="AX563" s="12" t="s">
        <v>69</v>
      </c>
      <c r="AY563" s="253" t="s">
        <v>137</v>
      </c>
    </row>
    <row r="564" s="11" customFormat="1">
      <c r="B564" s="232"/>
      <c r="C564" s="233"/>
      <c r="D564" s="234" t="s">
        <v>140</v>
      </c>
      <c r="E564" s="235" t="s">
        <v>21</v>
      </c>
      <c r="F564" s="236" t="s">
        <v>138</v>
      </c>
      <c r="G564" s="233"/>
      <c r="H564" s="237">
        <v>4</v>
      </c>
      <c r="I564" s="238"/>
      <c r="J564" s="233"/>
      <c r="K564" s="233"/>
      <c r="L564" s="239"/>
      <c r="M564" s="240"/>
      <c r="N564" s="241"/>
      <c r="O564" s="241"/>
      <c r="P564" s="241"/>
      <c r="Q564" s="241"/>
      <c r="R564" s="241"/>
      <c r="S564" s="241"/>
      <c r="T564" s="242"/>
      <c r="AT564" s="243" t="s">
        <v>140</v>
      </c>
      <c r="AU564" s="243" t="s">
        <v>78</v>
      </c>
      <c r="AV564" s="11" t="s">
        <v>78</v>
      </c>
      <c r="AW564" s="11" t="s">
        <v>33</v>
      </c>
      <c r="AX564" s="11" t="s">
        <v>69</v>
      </c>
      <c r="AY564" s="243" t="s">
        <v>137</v>
      </c>
    </row>
    <row r="565" s="12" customFormat="1">
      <c r="B565" s="244"/>
      <c r="C565" s="245"/>
      <c r="D565" s="234" t="s">
        <v>140</v>
      </c>
      <c r="E565" s="246" t="s">
        <v>21</v>
      </c>
      <c r="F565" s="247" t="s">
        <v>911</v>
      </c>
      <c r="G565" s="245"/>
      <c r="H565" s="246" t="s">
        <v>21</v>
      </c>
      <c r="I565" s="248"/>
      <c r="J565" s="245"/>
      <c r="K565" s="245"/>
      <c r="L565" s="249"/>
      <c r="M565" s="250"/>
      <c r="N565" s="251"/>
      <c r="O565" s="251"/>
      <c r="P565" s="251"/>
      <c r="Q565" s="251"/>
      <c r="R565" s="251"/>
      <c r="S565" s="251"/>
      <c r="T565" s="252"/>
      <c r="AT565" s="253" t="s">
        <v>140</v>
      </c>
      <c r="AU565" s="253" t="s">
        <v>78</v>
      </c>
      <c r="AV565" s="12" t="s">
        <v>76</v>
      </c>
      <c r="AW565" s="12" t="s">
        <v>33</v>
      </c>
      <c r="AX565" s="12" t="s">
        <v>69</v>
      </c>
      <c r="AY565" s="253" t="s">
        <v>137</v>
      </c>
    </row>
    <row r="566" s="11" customFormat="1">
      <c r="B566" s="232"/>
      <c r="C566" s="233"/>
      <c r="D566" s="234" t="s">
        <v>140</v>
      </c>
      <c r="E566" s="235" t="s">
        <v>21</v>
      </c>
      <c r="F566" s="236" t="s">
        <v>241</v>
      </c>
      <c r="G566" s="233"/>
      <c r="H566" s="237">
        <v>12</v>
      </c>
      <c r="I566" s="238"/>
      <c r="J566" s="233"/>
      <c r="K566" s="233"/>
      <c r="L566" s="239"/>
      <c r="M566" s="240"/>
      <c r="N566" s="241"/>
      <c r="O566" s="241"/>
      <c r="P566" s="241"/>
      <c r="Q566" s="241"/>
      <c r="R566" s="241"/>
      <c r="S566" s="241"/>
      <c r="T566" s="242"/>
      <c r="AT566" s="243" t="s">
        <v>140</v>
      </c>
      <c r="AU566" s="243" t="s">
        <v>78</v>
      </c>
      <c r="AV566" s="11" t="s">
        <v>78</v>
      </c>
      <c r="AW566" s="11" t="s">
        <v>33</v>
      </c>
      <c r="AX566" s="11" t="s">
        <v>69</v>
      </c>
      <c r="AY566" s="243" t="s">
        <v>137</v>
      </c>
    </row>
    <row r="567" s="12" customFormat="1">
      <c r="B567" s="244"/>
      <c r="C567" s="245"/>
      <c r="D567" s="234" t="s">
        <v>140</v>
      </c>
      <c r="E567" s="246" t="s">
        <v>21</v>
      </c>
      <c r="F567" s="247" t="s">
        <v>912</v>
      </c>
      <c r="G567" s="245"/>
      <c r="H567" s="246" t="s">
        <v>21</v>
      </c>
      <c r="I567" s="248"/>
      <c r="J567" s="245"/>
      <c r="K567" s="245"/>
      <c r="L567" s="249"/>
      <c r="M567" s="250"/>
      <c r="N567" s="251"/>
      <c r="O567" s="251"/>
      <c r="P567" s="251"/>
      <c r="Q567" s="251"/>
      <c r="R567" s="251"/>
      <c r="S567" s="251"/>
      <c r="T567" s="252"/>
      <c r="AT567" s="253" t="s">
        <v>140</v>
      </c>
      <c r="AU567" s="253" t="s">
        <v>78</v>
      </c>
      <c r="AV567" s="12" t="s">
        <v>76</v>
      </c>
      <c r="AW567" s="12" t="s">
        <v>33</v>
      </c>
      <c r="AX567" s="12" t="s">
        <v>69</v>
      </c>
      <c r="AY567" s="253" t="s">
        <v>137</v>
      </c>
    </row>
    <row r="568" s="11" customFormat="1">
      <c r="B568" s="232"/>
      <c r="C568" s="233"/>
      <c r="D568" s="234" t="s">
        <v>140</v>
      </c>
      <c r="E568" s="235" t="s">
        <v>21</v>
      </c>
      <c r="F568" s="236" t="s">
        <v>138</v>
      </c>
      <c r="G568" s="233"/>
      <c r="H568" s="237">
        <v>4</v>
      </c>
      <c r="I568" s="238"/>
      <c r="J568" s="233"/>
      <c r="K568" s="233"/>
      <c r="L568" s="239"/>
      <c r="M568" s="240"/>
      <c r="N568" s="241"/>
      <c r="O568" s="241"/>
      <c r="P568" s="241"/>
      <c r="Q568" s="241"/>
      <c r="R568" s="241"/>
      <c r="S568" s="241"/>
      <c r="T568" s="242"/>
      <c r="AT568" s="243" t="s">
        <v>140</v>
      </c>
      <c r="AU568" s="243" t="s">
        <v>78</v>
      </c>
      <c r="AV568" s="11" t="s">
        <v>78</v>
      </c>
      <c r="AW568" s="11" t="s">
        <v>33</v>
      </c>
      <c r="AX568" s="11" t="s">
        <v>69</v>
      </c>
      <c r="AY568" s="243" t="s">
        <v>137</v>
      </c>
    </row>
    <row r="569" s="12" customFormat="1">
      <c r="B569" s="244"/>
      <c r="C569" s="245"/>
      <c r="D569" s="234" t="s">
        <v>140</v>
      </c>
      <c r="E569" s="246" t="s">
        <v>21</v>
      </c>
      <c r="F569" s="247" t="s">
        <v>829</v>
      </c>
      <c r="G569" s="245"/>
      <c r="H569" s="246" t="s">
        <v>21</v>
      </c>
      <c r="I569" s="248"/>
      <c r="J569" s="245"/>
      <c r="K569" s="245"/>
      <c r="L569" s="249"/>
      <c r="M569" s="250"/>
      <c r="N569" s="251"/>
      <c r="O569" s="251"/>
      <c r="P569" s="251"/>
      <c r="Q569" s="251"/>
      <c r="R569" s="251"/>
      <c r="S569" s="251"/>
      <c r="T569" s="252"/>
      <c r="AT569" s="253" t="s">
        <v>140</v>
      </c>
      <c r="AU569" s="253" t="s">
        <v>78</v>
      </c>
      <c r="AV569" s="12" t="s">
        <v>76</v>
      </c>
      <c r="AW569" s="12" t="s">
        <v>33</v>
      </c>
      <c r="AX569" s="12" t="s">
        <v>69</v>
      </c>
      <c r="AY569" s="253" t="s">
        <v>137</v>
      </c>
    </row>
    <row r="570" s="11" customFormat="1">
      <c r="B570" s="232"/>
      <c r="C570" s="233"/>
      <c r="D570" s="234" t="s">
        <v>140</v>
      </c>
      <c r="E570" s="235" t="s">
        <v>21</v>
      </c>
      <c r="F570" s="236" t="s">
        <v>138</v>
      </c>
      <c r="G570" s="233"/>
      <c r="H570" s="237">
        <v>4</v>
      </c>
      <c r="I570" s="238"/>
      <c r="J570" s="233"/>
      <c r="K570" s="233"/>
      <c r="L570" s="239"/>
      <c r="M570" s="240"/>
      <c r="N570" s="241"/>
      <c r="O570" s="241"/>
      <c r="P570" s="241"/>
      <c r="Q570" s="241"/>
      <c r="R570" s="241"/>
      <c r="S570" s="241"/>
      <c r="T570" s="242"/>
      <c r="AT570" s="243" t="s">
        <v>140</v>
      </c>
      <c r="AU570" s="243" t="s">
        <v>78</v>
      </c>
      <c r="AV570" s="11" t="s">
        <v>78</v>
      </c>
      <c r="AW570" s="11" t="s">
        <v>33</v>
      </c>
      <c r="AX570" s="11" t="s">
        <v>69</v>
      </c>
      <c r="AY570" s="243" t="s">
        <v>137</v>
      </c>
    </row>
    <row r="571" s="12" customFormat="1">
      <c r="B571" s="244"/>
      <c r="C571" s="245"/>
      <c r="D571" s="234" t="s">
        <v>140</v>
      </c>
      <c r="E571" s="246" t="s">
        <v>21</v>
      </c>
      <c r="F571" s="247" t="s">
        <v>830</v>
      </c>
      <c r="G571" s="245"/>
      <c r="H571" s="246" t="s">
        <v>21</v>
      </c>
      <c r="I571" s="248"/>
      <c r="J571" s="245"/>
      <c r="K571" s="245"/>
      <c r="L571" s="249"/>
      <c r="M571" s="250"/>
      <c r="N571" s="251"/>
      <c r="O571" s="251"/>
      <c r="P571" s="251"/>
      <c r="Q571" s="251"/>
      <c r="R571" s="251"/>
      <c r="S571" s="251"/>
      <c r="T571" s="252"/>
      <c r="AT571" s="253" t="s">
        <v>140</v>
      </c>
      <c r="AU571" s="253" t="s">
        <v>78</v>
      </c>
      <c r="AV571" s="12" t="s">
        <v>76</v>
      </c>
      <c r="AW571" s="12" t="s">
        <v>33</v>
      </c>
      <c r="AX571" s="12" t="s">
        <v>69</v>
      </c>
      <c r="AY571" s="253" t="s">
        <v>137</v>
      </c>
    </row>
    <row r="572" s="11" customFormat="1">
      <c r="B572" s="232"/>
      <c r="C572" s="233"/>
      <c r="D572" s="234" t="s">
        <v>140</v>
      </c>
      <c r="E572" s="235" t="s">
        <v>21</v>
      </c>
      <c r="F572" s="236" t="s">
        <v>138</v>
      </c>
      <c r="G572" s="233"/>
      <c r="H572" s="237">
        <v>4</v>
      </c>
      <c r="I572" s="238"/>
      <c r="J572" s="233"/>
      <c r="K572" s="233"/>
      <c r="L572" s="239"/>
      <c r="M572" s="240"/>
      <c r="N572" s="241"/>
      <c r="O572" s="241"/>
      <c r="P572" s="241"/>
      <c r="Q572" s="241"/>
      <c r="R572" s="241"/>
      <c r="S572" s="241"/>
      <c r="T572" s="242"/>
      <c r="AT572" s="243" t="s">
        <v>140</v>
      </c>
      <c r="AU572" s="243" t="s">
        <v>78</v>
      </c>
      <c r="AV572" s="11" t="s">
        <v>78</v>
      </c>
      <c r="AW572" s="11" t="s">
        <v>33</v>
      </c>
      <c r="AX572" s="11" t="s">
        <v>69</v>
      </c>
      <c r="AY572" s="243" t="s">
        <v>137</v>
      </c>
    </row>
    <row r="573" s="12" customFormat="1">
      <c r="B573" s="244"/>
      <c r="C573" s="245"/>
      <c r="D573" s="234" t="s">
        <v>140</v>
      </c>
      <c r="E573" s="246" t="s">
        <v>21</v>
      </c>
      <c r="F573" s="247" t="s">
        <v>913</v>
      </c>
      <c r="G573" s="245"/>
      <c r="H573" s="246" t="s">
        <v>21</v>
      </c>
      <c r="I573" s="248"/>
      <c r="J573" s="245"/>
      <c r="K573" s="245"/>
      <c r="L573" s="249"/>
      <c r="M573" s="250"/>
      <c r="N573" s="251"/>
      <c r="O573" s="251"/>
      <c r="P573" s="251"/>
      <c r="Q573" s="251"/>
      <c r="R573" s="251"/>
      <c r="S573" s="251"/>
      <c r="T573" s="252"/>
      <c r="AT573" s="253" t="s">
        <v>140</v>
      </c>
      <c r="AU573" s="253" t="s">
        <v>78</v>
      </c>
      <c r="AV573" s="12" t="s">
        <v>76</v>
      </c>
      <c r="AW573" s="12" t="s">
        <v>33</v>
      </c>
      <c r="AX573" s="12" t="s">
        <v>69</v>
      </c>
      <c r="AY573" s="253" t="s">
        <v>137</v>
      </c>
    </row>
    <row r="574" s="11" customFormat="1">
      <c r="B574" s="232"/>
      <c r="C574" s="233"/>
      <c r="D574" s="234" t="s">
        <v>140</v>
      </c>
      <c r="E574" s="235" t="s">
        <v>21</v>
      </c>
      <c r="F574" s="236" t="s">
        <v>138</v>
      </c>
      <c r="G574" s="233"/>
      <c r="H574" s="237">
        <v>4</v>
      </c>
      <c r="I574" s="238"/>
      <c r="J574" s="233"/>
      <c r="K574" s="233"/>
      <c r="L574" s="239"/>
      <c r="M574" s="240"/>
      <c r="N574" s="241"/>
      <c r="O574" s="241"/>
      <c r="P574" s="241"/>
      <c r="Q574" s="241"/>
      <c r="R574" s="241"/>
      <c r="S574" s="241"/>
      <c r="T574" s="242"/>
      <c r="AT574" s="243" t="s">
        <v>140</v>
      </c>
      <c r="AU574" s="243" t="s">
        <v>78</v>
      </c>
      <c r="AV574" s="11" t="s">
        <v>78</v>
      </c>
      <c r="AW574" s="11" t="s">
        <v>33</v>
      </c>
      <c r="AX574" s="11" t="s">
        <v>69</v>
      </c>
      <c r="AY574" s="243" t="s">
        <v>137</v>
      </c>
    </row>
    <row r="575" s="12" customFormat="1">
      <c r="B575" s="244"/>
      <c r="C575" s="245"/>
      <c r="D575" s="234" t="s">
        <v>140</v>
      </c>
      <c r="E575" s="246" t="s">
        <v>21</v>
      </c>
      <c r="F575" s="247" t="s">
        <v>831</v>
      </c>
      <c r="G575" s="245"/>
      <c r="H575" s="246" t="s">
        <v>21</v>
      </c>
      <c r="I575" s="248"/>
      <c r="J575" s="245"/>
      <c r="K575" s="245"/>
      <c r="L575" s="249"/>
      <c r="M575" s="250"/>
      <c r="N575" s="251"/>
      <c r="O575" s="251"/>
      <c r="P575" s="251"/>
      <c r="Q575" s="251"/>
      <c r="R575" s="251"/>
      <c r="S575" s="251"/>
      <c r="T575" s="252"/>
      <c r="AT575" s="253" t="s">
        <v>140</v>
      </c>
      <c r="AU575" s="253" t="s">
        <v>78</v>
      </c>
      <c r="AV575" s="12" t="s">
        <v>76</v>
      </c>
      <c r="AW575" s="12" t="s">
        <v>33</v>
      </c>
      <c r="AX575" s="12" t="s">
        <v>69</v>
      </c>
      <c r="AY575" s="253" t="s">
        <v>137</v>
      </c>
    </row>
    <row r="576" s="11" customFormat="1">
      <c r="B576" s="232"/>
      <c r="C576" s="233"/>
      <c r="D576" s="234" t="s">
        <v>140</v>
      </c>
      <c r="E576" s="235" t="s">
        <v>21</v>
      </c>
      <c r="F576" s="236" t="s">
        <v>78</v>
      </c>
      <c r="G576" s="233"/>
      <c r="H576" s="237">
        <v>2</v>
      </c>
      <c r="I576" s="238"/>
      <c r="J576" s="233"/>
      <c r="K576" s="233"/>
      <c r="L576" s="239"/>
      <c r="M576" s="240"/>
      <c r="N576" s="241"/>
      <c r="O576" s="241"/>
      <c r="P576" s="241"/>
      <c r="Q576" s="241"/>
      <c r="R576" s="241"/>
      <c r="S576" s="241"/>
      <c r="T576" s="242"/>
      <c r="AT576" s="243" t="s">
        <v>140</v>
      </c>
      <c r="AU576" s="243" t="s">
        <v>78</v>
      </c>
      <c r="AV576" s="11" t="s">
        <v>78</v>
      </c>
      <c r="AW576" s="11" t="s">
        <v>33</v>
      </c>
      <c r="AX576" s="11" t="s">
        <v>69</v>
      </c>
      <c r="AY576" s="243" t="s">
        <v>137</v>
      </c>
    </row>
    <row r="577" s="12" customFormat="1">
      <c r="B577" s="244"/>
      <c r="C577" s="245"/>
      <c r="D577" s="234" t="s">
        <v>140</v>
      </c>
      <c r="E577" s="246" t="s">
        <v>21</v>
      </c>
      <c r="F577" s="247" t="s">
        <v>914</v>
      </c>
      <c r="G577" s="245"/>
      <c r="H577" s="246" t="s">
        <v>21</v>
      </c>
      <c r="I577" s="248"/>
      <c r="J577" s="245"/>
      <c r="K577" s="245"/>
      <c r="L577" s="249"/>
      <c r="M577" s="250"/>
      <c r="N577" s="251"/>
      <c r="O577" s="251"/>
      <c r="P577" s="251"/>
      <c r="Q577" s="251"/>
      <c r="R577" s="251"/>
      <c r="S577" s="251"/>
      <c r="T577" s="252"/>
      <c r="AT577" s="253" t="s">
        <v>140</v>
      </c>
      <c r="AU577" s="253" t="s">
        <v>78</v>
      </c>
      <c r="AV577" s="12" t="s">
        <v>76</v>
      </c>
      <c r="AW577" s="12" t="s">
        <v>33</v>
      </c>
      <c r="AX577" s="12" t="s">
        <v>69</v>
      </c>
      <c r="AY577" s="253" t="s">
        <v>137</v>
      </c>
    </row>
    <row r="578" s="11" customFormat="1">
      <c r="B578" s="232"/>
      <c r="C578" s="233"/>
      <c r="D578" s="234" t="s">
        <v>140</v>
      </c>
      <c r="E578" s="235" t="s">
        <v>21</v>
      </c>
      <c r="F578" s="236" t="s">
        <v>138</v>
      </c>
      <c r="G578" s="233"/>
      <c r="H578" s="237">
        <v>4</v>
      </c>
      <c r="I578" s="238"/>
      <c r="J578" s="233"/>
      <c r="K578" s="233"/>
      <c r="L578" s="239"/>
      <c r="M578" s="240"/>
      <c r="N578" s="241"/>
      <c r="O578" s="241"/>
      <c r="P578" s="241"/>
      <c r="Q578" s="241"/>
      <c r="R578" s="241"/>
      <c r="S578" s="241"/>
      <c r="T578" s="242"/>
      <c r="AT578" s="243" t="s">
        <v>140</v>
      </c>
      <c r="AU578" s="243" t="s">
        <v>78</v>
      </c>
      <c r="AV578" s="11" t="s">
        <v>78</v>
      </c>
      <c r="AW578" s="11" t="s">
        <v>33</v>
      </c>
      <c r="AX578" s="11" t="s">
        <v>69</v>
      </c>
      <c r="AY578" s="243" t="s">
        <v>137</v>
      </c>
    </row>
    <row r="579" s="13" customFormat="1">
      <c r="B579" s="254"/>
      <c r="C579" s="255"/>
      <c r="D579" s="234" t="s">
        <v>140</v>
      </c>
      <c r="E579" s="256" t="s">
        <v>21</v>
      </c>
      <c r="F579" s="257" t="s">
        <v>151</v>
      </c>
      <c r="G579" s="255"/>
      <c r="H579" s="258">
        <v>82</v>
      </c>
      <c r="I579" s="259"/>
      <c r="J579" s="255"/>
      <c r="K579" s="255"/>
      <c r="L579" s="260"/>
      <c r="M579" s="261"/>
      <c r="N579" s="262"/>
      <c r="O579" s="262"/>
      <c r="P579" s="262"/>
      <c r="Q579" s="262"/>
      <c r="R579" s="262"/>
      <c r="S579" s="262"/>
      <c r="T579" s="263"/>
      <c r="AT579" s="264" t="s">
        <v>140</v>
      </c>
      <c r="AU579" s="264" t="s">
        <v>78</v>
      </c>
      <c r="AV579" s="13" t="s">
        <v>138</v>
      </c>
      <c r="AW579" s="13" t="s">
        <v>33</v>
      </c>
      <c r="AX579" s="13" t="s">
        <v>76</v>
      </c>
      <c r="AY579" s="264" t="s">
        <v>137</v>
      </c>
    </row>
    <row r="580" s="1" customFormat="1" ht="102" customHeight="1">
      <c r="B580" s="46"/>
      <c r="C580" s="281" t="s">
        <v>161</v>
      </c>
      <c r="D580" s="281" t="s">
        <v>368</v>
      </c>
      <c r="E580" s="282" t="s">
        <v>1059</v>
      </c>
      <c r="F580" s="283" t="s">
        <v>1060</v>
      </c>
      <c r="G580" s="284" t="s">
        <v>134</v>
      </c>
      <c r="H580" s="285">
        <v>12</v>
      </c>
      <c r="I580" s="286"/>
      <c r="J580" s="287">
        <f>ROUND(I580*H580,2)</f>
        <v>0</v>
      </c>
      <c r="K580" s="283" t="s">
        <v>135</v>
      </c>
      <c r="L580" s="72"/>
      <c r="M580" s="288" t="s">
        <v>21</v>
      </c>
      <c r="N580" s="289" t="s">
        <v>40</v>
      </c>
      <c r="O580" s="47"/>
      <c r="P580" s="229">
        <f>O580*H580</f>
        <v>0</v>
      </c>
      <c r="Q580" s="229">
        <v>0</v>
      </c>
      <c r="R580" s="229">
        <f>Q580*H580</f>
        <v>0</v>
      </c>
      <c r="S580" s="229">
        <v>0</v>
      </c>
      <c r="T580" s="230">
        <f>S580*H580</f>
        <v>0</v>
      </c>
      <c r="AR580" s="24" t="s">
        <v>138</v>
      </c>
      <c r="AT580" s="24" t="s">
        <v>368</v>
      </c>
      <c r="AU580" s="24" t="s">
        <v>78</v>
      </c>
      <c r="AY580" s="24" t="s">
        <v>137</v>
      </c>
      <c r="BE580" s="231">
        <f>IF(N580="základní",J580,0)</f>
        <v>0</v>
      </c>
      <c r="BF580" s="231">
        <f>IF(N580="snížená",J580,0)</f>
        <v>0</v>
      </c>
      <c r="BG580" s="231">
        <f>IF(N580="zákl. přenesená",J580,0)</f>
        <v>0</v>
      </c>
      <c r="BH580" s="231">
        <f>IF(N580="sníž. přenesená",J580,0)</f>
        <v>0</v>
      </c>
      <c r="BI580" s="231">
        <f>IF(N580="nulová",J580,0)</f>
        <v>0</v>
      </c>
      <c r="BJ580" s="24" t="s">
        <v>76</v>
      </c>
      <c r="BK580" s="231">
        <f>ROUND(I580*H580,2)</f>
        <v>0</v>
      </c>
      <c r="BL580" s="24" t="s">
        <v>138</v>
      </c>
      <c r="BM580" s="24" t="s">
        <v>1061</v>
      </c>
    </row>
    <row r="581" s="12" customFormat="1">
      <c r="B581" s="244"/>
      <c r="C581" s="245"/>
      <c r="D581" s="234" t="s">
        <v>140</v>
      </c>
      <c r="E581" s="246" t="s">
        <v>21</v>
      </c>
      <c r="F581" s="247" t="s">
        <v>918</v>
      </c>
      <c r="G581" s="245"/>
      <c r="H581" s="246" t="s">
        <v>21</v>
      </c>
      <c r="I581" s="248"/>
      <c r="J581" s="245"/>
      <c r="K581" s="245"/>
      <c r="L581" s="249"/>
      <c r="M581" s="250"/>
      <c r="N581" s="251"/>
      <c r="O581" s="251"/>
      <c r="P581" s="251"/>
      <c r="Q581" s="251"/>
      <c r="R581" s="251"/>
      <c r="S581" s="251"/>
      <c r="T581" s="252"/>
      <c r="AT581" s="253" t="s">
        <v>140</v>
      </c>
      <c r="AU581" s="253" t="s">
        <v>78</v>
      </c>
      <c r="AV581" s="12" t="s">
        <v>76</v>
      </c>
      <c r="AW581" s="12" t="s">
        <v>33</v>
      </c>
      <c r="AX581" s="12" t="s">
        <v>69</v>
      </c>
      <c r="AY581" s="253" t="s">
        <v>137</v>
      </c>
    </row>
    <row r="582" s="11" customFormat="1">
      <c r="B582" s="232"/>
      <c r="C582" s="233"/>
      <c r="D582" s="234" t="s">
        <v>140</v>
      </c>
      <c r="E582" s="235" t="s">
        <v>21</v>
      </c>
      <c r="F582" s="236" t="s">
        <v>78</v>
      </c>
      <c r="G582" s="233"/>
      <c r="H582" s="237">
        <v>2</v>
      </c>
      <c r="I582" s="238"/>
      <c r="J582" s="233"/>
      <c r="K582" s="233"/>
      <c r="L582" s="239"/>
      <c r="M582" s="240"/>
      <c r="N582" s="241"/>
      <c r="O582" s="241"/>
      <c r="P582" s="241"/>
      <c r="Q582" s="241"/>
      <c r="R582" s="241"/>
      <c r="S582" s="241"/>
      <c r="T582" s="242"/>
      <c r="AT582" s="243" t="s">
        <v>140</v>
      </c>
      <c r="AU582" s="243" t="s">
        <v>78</v>
      </c>
      <c r="AV582" s="11" t="s">
        <v>78</v>
      </c>
      <c r="AW582" s="11" t="s">
        <v>33</v>
      </c>
      <c r="AX582" s="11" t="s">
        <v>69</v>
      </c>
      <c r="AY582" s="243" t="s">
        <v>137</v>
      </c>
    </row>
    <row r="583" s="12" customFormat="1">
      <c r="B583" s="244"/>
      <c r="C583" s="245"/>
      <c r="D583" s="234" t="s">
        <v>140</v>
      </c>
      <c r="E583" s="246" t="s">
        <v>21</v>
      </c>
      <c r="F583" s="247" t="s">
        <v>919</v>
      </c>
      <c r="G583" s="245"/>
      <c r="H583" s="246" t="s">
        <v>21</v>
      </c>
      <c r="I583" s="248"/>
      <c r="J583" s="245"/>
      <c r="K583" s="245"/>
      <c r="L583" s="249"/>
      <c r="M583" s="250"/>
      <c r="N583" s="251"/>
      <c r="O583" s="251"/>
      <c r="P583" s="251"/>
      <c r="Q583" s="251"/>
      <c r="R583" s="251"/>
      <c r="S583" s="251"/>
      <c r="T583" s="252"/>
      <c r="AT583" s="253" t="s">
        <v>140</v>
      </c>
      <c r="AU583" s="253" t="s">
        <v>78</v>
      </c>
      <c r="AV583" s="12" t="s">
        <v>76</v>
      </c>
      <c r="AW583" s="12" t="s">
        <v>33</v>
      </c>
      <c r="AX583" s="12" t="s">
        <v>69</v>
      </c>
      <c r="AY583" s="253" t="s">
        <v>137</v>
      </c>
    </row>
    <row r="584" s="11" customFormat="1">
      <c r="B584" s="232"/>
      <c r="C584" s="233"/>
      <c r="D584" s="234" t="s">
        <v>140</v>
      </c>
      <c r="E584" s="235" t="s">
        <v>21</v>
      </c>
      <c r="F584" s="236" t="s">
        <v>78</v>
      </c>
      <c r="G584" s="233"/>
      <c r="H584" s="237">
        <v>2</v>
      </c>
      <c r="I584" s="238"/>
      <c r="J584" s="233"/>
      <c r="K584" s="233"/>
      <c r="L584" s="239"/>
      <c r="M584" s="240"/>
      <c r="N584" s="241"/>
      <c r="O584" s="241"/>
      <c r="P584" s="241"/>
      <c r="Q584" s="241"/>
      <c r="R584" s="241"/>
      <c r="S584" s="241"/>
      <c r="T584" s="242"/>
      <c r="AT584" s="243" t="s">
        <v>140</v>
      </c>
      <c r="AU584" s="243" t="s">
        <v>78</v>
      </c>
      <c r="AV584" s="11" t="s">
        <v>78</v>
      </c>
      <c r="AW584" s="11" t="s">
        <v>33</v>
      </c>
      <c r="AX584" s="11" t="s">
        <v>69</v>
      </c>
      <c r="AY584" s="243" t="s">
        <v>137</v>
      </c>
    </row>
    <row r="585" s="12" customFormat="1">
      <c r="B585" s="244"/>
      <c r="C585" s="245"/>
      <c r="D585" s="234" t="s">
        <v>140</v>
      </c>
      <c r="E585" s="246" t="s">
        <v>21</v>
      </c>
      <c r="F585" s="247" t="s">
        <v>920</v>
      </c>
      <c r="G585" s="245"/>
      <c r="H585" s="246" t="s">
        <v>21</v>
      </c>
      <c r="I585" s="248"/>
      <c r="J585" s="245"/>
      <c r="K585" s="245"/>
      <c r="L585" s="249"/>
      <c r="M585" s="250"/>
      <c r="N585" s="251"/>
      <c r="O585" s="251"/>
      <c r="P585" s="251"/>
      <c r="Q585" s="251"/>
      <c r="R585" s="251"/>
      <c r="S585" s="251"/>
      <c r="T585" s="252"/>
      <c r="AT585" s="253" t="s">
        <v>140</v>
      </c>
      <c r="AU585" s="253" t="s">
        <v>78</v>
      </c>
      <c r="AV585" s="12" t="s">
        <v>76</v>
      </c>
      <c r="AW585" s="12" t="s">
        <v>33</v>
      </c>
      <c r="AX585" s="12" t="s">
        <v>69</v>
      </c>
      <c r="AY585" s="253" t="s">
        <v>137</v>
      </c>
    </row>
    <row r="586" s="11" customFormat="1">
      <c r="B586" s="232"/>
      <c r="C586" s="233"/>
      <c r="D586" s="234" t="s">
        <v>140</v>
      </c>
      <c r="E586" s="235" t="s">
        <v>21</v>
      </c>
      <c r="F586" s="236" t="s">
        <v>78</v>
      </c>
      <c r="G586" s="233"/>
      <c r="H586" s="237">
        <v>2</v>
      </c>
      <c r="I586" s="238"/>
      <c r="J586" s="233"/>
      <c r="K586" s="233"/>
      <c r="L586" s="239"/>
      <c r="M586" s="240"/>
      <c r="N586" s="241"/>
      <c r="O586" s="241"/>
      <c r="P586" s="241"/>
      <c r="Q586" s="241"/>
      <c r="R586" s="241"/>
      <c r="S586" s="241"/>
      <c r="T586" s="242"/>
      <c r="AT586" s="243" t="s">
        <v>140</v>
      </c>
      <c r="AU586" s="243" t="s">
        <v>78</v>
      </c>
      <c r="AV586" s="11" t="s">
        <v>78</v>
      </c>
      <c r="AW586" s="11" t="s">
        <v>33</v>
      </c>
      <c r="AX586" s="11" t="s">
        <v>69</v>
      </c>
      <c r="AY586" s="243" t="s">
        <v>137</v>
      </c>
    </row>
    <row r="587" s="12" customFormat="1">
      <c r="B587" s="244"/>
      <c r="C587" s="245"/>
      <c r="D587" s="234" t="s">
        <v>140</v>
      </c>
      <c r="E587" s="246" t="s">
        <v>21</v>
      </c>
      <c r="F587" s="247" t="s">
        <v>921</v>
      </c>
      <c r="G587" s="245"/>
      <c r="H587" s="246" t="s">
        <v>21</v>
      </c>
      <c r="I587" s="248"/>
      <c r="J587" s="245"/>
      <c r="K587" s="245"/>
      <c r="L587" s="249"/>
      <c r="M587" s="250"/>
      <c r="N587" s="251"/>
      <c r="O587" s="251"/>
      <c r="P587" s="251"/>
      <c r="Q587" s="251"/>
      <c r="R587" s="251"/>
      <c r="S587" s="251"/>
      <c r="T587" s="252"/>
      <c r="AT587" s="253" t="s">
        <v>140</v>
      </c>
      <c r="AU587" s="253" t="s">
        <v>78</v>
      </c>
      <c r="AV587" s="12" t="s">
        <v>76</v>
      </c>
      <c r="AW587" s="12" t="s">
        <v>33</v>
      </c>
      <c r="AX587" s="12" t="s">
        <v>69</v>
      </c>
      <c r="AY587" s="253" t="s">
        <v>137</v>
      </c>
    </row>
    <row r="588" s="11" customFormat="1">
      <c r="B588" s="232"/>
      <c r="C588" s="233"/>
      <c r="D588" s="234" t="s">
        <v>140</v>
      </c>
      <c r="E588" s="235" t="s">
        <v>21</v>
      </c>
      <c r="F588" s="236" t="s">
        <v>78</v>
      </c>
      <c r="G588" s="233"/>
      <c r="H588" s="237">
        <v>2</v>
      </c>
      <c r="I588" s="238"/>
      <c r="J588" s="233"/>
      <c r="K588" s="233"/>
      <c r="L588" s="239"/>
      <c r="M588" s="240"/>
      <c r="N588" s="241"/>
      <c r="O588" s="241"/>
      <c r="P588" s="241"/>
      <c r="Q588" s="241"/>
      <c r="R588" s="241"/>
      <c r="S588" s="241"/>
      <c r="T588" s="242"/>
      <c r="AT588" s="243" t="s">
        <v>140</v>
      </c>
      <c r="AU588" s="243" t="s">
        <v>78</v>
      </c>
      <c r="AV588" s="11" t="s">
        <v>78</v>
      </c>
      <c r="AW588" s="11" t="s">
        <v>33</v>
      </c>
      <c r="AX588" s="11" t="s">
        <v>69</v>
      </c>
      <c r="AY588" s="243" t="s">
        <v>137</v>
      </c>
    </row>
    <row r="589" s="12" customFormat="1">
      <c r="B589" s="244"/>
      <c r="C589" s="245"/>
      <c r="D589" s="234" t="s">
        <v>140</v>
      </c>
      <c r="E589" s="246" t="s">
        <v>21</v>
      </c>
      <c r="F589" s="247" t="s">
        <v>922</v>
      </c>
      <c r="G589" s="245"/>
      <c r="H589" s="246" t="s">
        <v>21</v>
      </c>
      <c r="I589" s="248"/>
      <c r="J589" s="245"/>
      <c r="K589" s="245"/>
      <c r="L589" s="249"/>
      <c r="M589" s="250"/>
      <c r="N589" s="251"/>
      <c r="O589" s="251"/>
      <c r="P589" s="251"/>
      <c r="Q589" s="251"/>
      <c r="R589" s="251"/>
      <c r="S589" s="251"/>
      <c r="T589" s="252"/>
      <c r="AT589" s="253" t="s">
        <v>140</v>
      </c>
      <c r="AU589" s="253" t="s">
        <v>78</v>
      </c>
      <c r="AV589" s="12" t="s">
        <v>76</v>
      </c>
      <c r="AW589" s="12" t="s">
        <v>33</v>
      </c>
      <c r="AX589" s="12" t="s">
        <v>69</v>
      </c>
      <c r="AY589" s="253" t="s">
        <v>137</v>
      </c>
    </row>
    <row r="590" s="11" customFormat="1">
      <c r="B590" s="232"/>
      <c r="C590" s="233"/>
      <c r="D590" s="234" t="s">
        <v>140</v>
      </c>
      <c r="E590" s="235" t="s">
        <v>21</v>
      </c>
      <c r="F590" s="236" t="s">
        <v>78</v>
      </c>
      <c r="G590" s="233"/>
      <c r="H590" s="237">
        <v>2</v>
      </c>
      <c r="I590" s="238"/>
      <c r="J590" s="233"/>
      <c r="K590" s="233"/>
      <c r="L590" s="239"/>
      <c r="M590" s="240"/>
      <c r="N590" s="241"/>
      <c r="O590" s="241"/>
      <c r="P590" s="241"/>
      <c r="Q590" s="241"/>
      <c r="R590" s="241"/>
      <c r="S590" s="241"/>
      <c r="T590" s="242"/>
      <c r="AT590" s="243" t="s">
        <v>140</v>
      </c>
      <c r="AU590" s="243" t="s">
        <v>78</v>
      </c>
      <c r="AV590" s="11" t="s">
        <v>78</v>
      </c>
      <c r="AW590" s="11" t="s">
        <v>33</v>
      </c>
      <c r="AX590" s="11" t="s">
        <v>69</v>
      </c>
      <c r="AY590" s="243" t="s">
        <v>137</v>
      </c>
    </row>
    <row r="591" s="12" customFormat="1">
      <c r="B591" s="244"/>
      <c r="C591" s="245"/>
      <c r="D591" s="234" t="s">
        <v>140</v>
      </c>
      <c r="E591" s="246" t="s">
        <v>21</v>
      </c>
      <c r="F591" s="247" t="s">
        <v>923</v>
      </c>
      <c r="G591" s="245"/>
      <c r="H591" s="246" t="s">
        <v>21</v>
      </c>
      <c r="I591" s="248"/>
      <c r="J591" s="245"/>
      <c r="K591" s="245"/>
      <c r="L591" s="249"/>
      <c r="M591" s="250"/>
      <c r="N591" s="251"/>
      <c r="O591" s="251"/>
      <c r="P591" s="251"/>
      <c r="Q591" s="251"/>
      <c r="R591" s="251"/>
      <c r="S591" s="251"/>
      <c r="T591" s="252"/>
      <c r="AT591" s="253" t="s">
        <v>140</v>
      </c>
      <c r="AU591" s="253" t="s">
        <v>78</v>
      </c>
      <c r="AV591" s="12" t="s">
        <v>76</v>
      </c>
      <c r="AW591" s="12" t="s">
        <v>33</v>
      </c>
      <c r="AX591" s="12" t="s">
        <v>69</v>
      </c>
      <c r="AY591" s="253" t="s">
        <v>137</v>
      </c>
    </row>
    <row r="592" s="11" customFormat="1">
      <c r="B592" s="232"/>
      <c r="C592" s="233"/>
      <c r="D592" s="234" t="s">
        <v>140</v>
      </c>
      <c r="E592" s="235" t="s">
        <v>21</v>
      </c>
      <c r="F592" s="236" t="s">
        <v>78</v>
      </c>
      <c r="G592" s="233"/>
      <c r="H592" s="237">
        <v>2</v>
      </c>
      <c r="I592" s="238"/>
      <c r="J592" s="233"/>
      <c r="K592" s="233"/>
      <c r="L592" s="239"/>
      <c r="M592" s="240"/>
      <c r="N592" s="241"/>
      <c r="O592" s="241"/>
      <c r="P592" s="241"/>
      <c r="Q592" s="241"/>
      <c r="R592" s="241"/>
      <c r="S592" s="241"/>
      <c r="T592" s="242"/>
      <c r="AT592" s="243" t="s">
        <v>140</v>
      </c>
      <c r="AU592" s="243" t="s">
        <v>78</v>
      </c>
      <c r="AV592" s="11" t="s">
        <v>78</v>
      </c>
      <c r="AW592" s="11" t="s">
        <v>33</v>
      </c>
      <c r="AX592" s="11" t="s">
        <v>69</v>
      </c>
      <c r="AY592" s="243" t="s">
        <v>137</v>
      </c>
    </row>
    <row r="593" s="13" customFormat="1">
      <c r="B593" s="254"/>
      <c r="C593" s="255"/>
      <c r="D593" s="234" t="s">
        <v>140</v>
      </c>
      <c r="E593" s="256" t="s">
        <v>21</v>
      </c>
      <c r="F593" s="257" t="s">
        <v>151</v>
      </c>
      <c r="G593" s="255"/>
      <c r="H593" s="258">
        <v>12</v>
      </c>
      <c r="I593" s="259"/>
      <c r="J593" s="255"/>
      <c r="K593" s="255"/>
      <c r="L593" s="260"/>
      <c r="M593" s="261"/>
      <c r="N593" s="262"/>
      <c r="O593" s="262"/>
      <c r="P593" s="262"/>
      <c r="Q593" s="262"/>
      <c r="R593" s="262"/>
      <c r="S593" s="262"/>
      <c r="T593" s="263"/>
      <c r="AT593" s="264" t="s">
        <v>140</v>
      </c>
      <c r="AU593" s="264" t="s">
        <v>78</v>
      </c>
      <c r="AV593" s="13" t="s">
        <v>138</v>
      </c>
      <c r="AW593" s="13" t="s">
        <v>33</v>
      </c>
      <c r="AX593" s="13" t="s">
        <v>76</v>
      </c>
      <c r="AY593" s="264" t="s">
        <v>137</v>
      </c>
    </row>
    <row r="594" s="1" customFormat="1" ht="102" customHeight="1">
      <c r="B594" s="46"/>
      <c r="C594" s="281" t="s">
        <v>430</v>
      </c>
      <c r="D594" s="281" t="s">
        <v>368</v>
      </c>
      <c r="E594" s="282" t="s">
        <v>1062</v>
      </c>
      <c r="F594" s="283" t="s">
        <v>1063</v>
      </c>
      <c r="G594" s="284" t="s">
        <v>134</v>
      </c>
      <c r="H594" s="285">
        <v>43</v>
      </c>
      <c r="I594" s="286"/>
      <c r="J594" s="287">
        <f>ROUND(I594*H594,2)</f>
        <v>0</v>
      </c>
      <c r="K594" s="283" t="s">
        <v>135</v>
      </c>
      <c r="L594" s="72"/>
      <c r="M594" s="288" t="s">
        <v>21</v>
      </c>
      <c r="N594" s="289" t="s">
        <v>40</v>
      </c>
      <c r="O594" s="47"/>
      <c r="P594" s="229">
        <f>O594*H594</f>
        <v>0</v>
      </c>
      <c r="Q594" s="229">
        <v>0</v>
      </c>
      <c r="R594" s="229">
        <f>Q594*H594</f>
        <v>0</v>
      </c>
      <c r="S594" s="229">
        <v>0</v>
      </c>
      <c r="T594" s="230">
        <f>S594*H594</f>
        <v>0</v>
      </c>
      <c r="AR594" s="24" t="s">
        <v>138</v>
      </c>
      <c r="AT594" s="24" t="s">
        <v>368</v>
      </c>
      <c r="AU594" s="24" t="s">
        <v>78</v>
      </c>
      <c r="AY594" s="24" t="s">
        <v>137</v>
      </c>
      <c r="BE594" s="231">
        <f>IF(N594="základní",J594,0)</f>
        <v>0</v>
      </c>
      <c r="BF594" s="231">
        <f>IF(N594="snížená",J594,0)</f>
        <v>0</v>
      </c>
      <c r="BG594" s="231">
        <f>IF(N594="zákl. přenesená",J594,0)</f>
        <v>0</v>
      </c>
      <c r="BH594" s="231">
        <f>IF(N594="sníž. přenesená",J594,0)</f>
        <v>0</v>
      </c>
      <c r="BI594" s="231">
        <f>IF(N594="nulová",J594,0)</f>
        <v>0</v>
      </c>
      <c r="BJ594" s="24" t="s">
        <v>76</v>
      </c>
      <c r="BK594" s="231">
        <f>ROUND(I594*H594,2)</f>
        <v>0</v>
      </c>
      <c r="BL594" s="24" t="s">
        <v>138</v>
      </c>
      <c r="BM594" s="24" t="s">
        <v>1064</v>
      </c>
    </row>
    <row r="595" s="12" customFormat="1">
      <c r="B595" s="244"/>
      <c r="C595" s="245"/>
      <c r="D595" s="234" t="s">
        <v>140</v>
      </c>
      <c r="E595" s="246" t="s">
        <v>21</v>
      </c>
      <c r="F595" s="247" t="s">
        <v>1065</v>
      </c>
      <c r="G595" s="245"/>
      <c r="H595" s="246" t="s">
        <v>21</v>
      </c>
      <c r="I595" s="248"/>
      <c r="J595" s="245"/>
      <c r="K595" s="245"/>
      <c r="L595" s="249"/>
      <c r="M595" s="250"/>
      <c r="N595" s="251"/>
      <c r="O595" s="251"/>
      <c r="P595" s="251"/>
      <c r="Q595" s="251"/>
      <c r="R595" s="251"/>
      <c r="S595" s="251"/>
      <c r="T595" s="252"/>
      <c r="AT595" s="253" t="s">
        <v>140</v>
      </c>
      <c r="AU595" s="253" t="s">
        <v>78</v>
      </c>
      <c r="AV595" s="12" t="s">
        <v>76</v>
      </c>
      <c r="AW595" s="12" t="s">
        <v>33</v>
      </c>
      <c r="AX595" s="12" t="s">
        <v>69</v>
      </c>
      <c r="AY595" s="253" t="s">
        <v>137</v>
      </c>
    </row>
    <row r="596" s="11" customFormat="1">
      <c r="B596" s="232"/>
      <c r="C596" s="233"/>
      <c r="D596" s="234" t="s">
        <v>140</v>
      </c>
      <c r="E596" s="235" t="s">
        <v>21</v>
      </c>
      <c r="F596" s="236" t="s">
        <v>1066</v>
      </c>
      <c r="G596" s="233"/>
      <c r="H596" s="237">
        <v>18</v>
      </c>
      <c r="I596" s="238"/>
      <c r="J596" s="233"/>
      <c r="K596" s="233"/>
      <c r="L596" s="239"/>
      <c r="M596" s="240"/>
      <c r="N596" s="241"/>
      <c r="O596" s="241"/>
      <c r="P596" s="241"/>
      <c r="Q596" s="241"/>
      <c r="R596" s="241"/>
      <c r="S596" s="241"/>
      <c r="T596" s="242"/>
      <c r="AT596" s="243" t="s">
        <v>140</v>
      </c>
      <c r="AU596" s="243" t="s">
        <v>78</v>
      </c>
      <c r="AV596" s="11" t="s">
        <v>78</v>
      </c>
      <c r="AW596" s="11" t="s">
        <v>33</v>
      </c>
      <c r="AX596" s="11" t="s">
        <v>69</v>
      </c>
      <c r="AY596" s="243" t="s">
        <v>137</v>
      </c>
    </row>
    <row r="597" s="12" customFormat="1">
      <c r="B597" s="244"/>
      <c r="C597" s="245"/>
      <c r="D597" s="234" t="s">
        <v>140</v>
      </c>
      <c r="E597" s="246" t="s">
        <v>21</v>
      </c>
      <c r="F597" s="247" t="s">
        <v>1067</v>
      </c>
      <c r="G597" s="245"/>
      <c r="H597" s="246" t="s">
        <v>21</v>
      </c>
      <c r="I597" s="248"/>
      <c r="J597" s="245"/>
      <c r="K597" s="245"/>
      <c r="L597" s="249"/>
      <c r="M597" s="250"/>
      <c r="N597" s="251"/>
      <c r="O597" s="251"/>
      <c r="P597" s="251"/>
      <c r="Q597" s="251"/>
      <c r="R597" s="251"/>
      <c r="S597" s="251"/>
      <c r="T597" s="252"/>
      <c r="AT597" s="253" t="s">
        <v>140</v>
      </c>
      <c r="AU597" s="253" t="s">
        <v>78</v>
      </c>
      <c r="AV597" s="12" t="s">
        <v>76</v>
      </c>
      <c r="AW597" s="12" t="s">
        <v>33</v>
      </c>
      <c r="AX597" s="12" t="s">
        <v>69</v>
      </c>
      <c r="AY597" s="253" t="s">
        <v>137</v>
      </c>
    </row>
    <row r="598" s="11" customFormat="1">
      <c r="B598" s="232"/>
      <c r="C598" s="233"/>
      <c r="D598" s="234" t="s">
        <v>140</v>
      </c>
      <c r="E598" s="235" t="s">
        <v>21</v>
      </c>
      <c r="F598" s="236" t="s">
        <v>907</v>
      </c>
      <c r="G598" s="233"/>
      <c r="H598" s="237">
        <v>10</v>
      </c>
      <c r="I598" s="238"/>
      <c r="J598" s="233"/>
      <c r="K598" s="233"/>
      <c r="L598" s="239"/>
      <c r="M598" s="240"/>
      <c r="N598" s="241"/>
      <c r="O598" s="241"/>
      <c r="P598" s="241"/>
      <c r="Q598" s="241"/>
      <c r="R598" s="241"/>
      <c r="S598" s="241"/>
      <c r="T598" s="242"/>
      <c r="AT598" s="243" t="s">
        <v>140</v>
      </c>
      <c r="AU598" s="243" t="s">
        <v>78</v>
      </c>
      <c r="AV598" s="11" t="s">
        <v>78</v>
      </c>
      <c r="AW598" s="11" t="s">
        <v>33</v>
      </c>
      <c r="AX598" s="11" t="s">
        <v>69</v>
      </c>
      <c r="AY598" s="243" t="s">
        <v>137</v>
      </c>
    </row>
    <row r="599" s="12" customFormat="1">
      <c r="B599" s="244"/>
      <c r="C599" s="245"/>
      <c r="D599" s="234" t="s">
        <v>140</v>
      </c>
      <c r="E599" s="246" t="s">
        <v>21</v>
      </c>
      <c r="F599" s="247" t="s">
        <v>1068</v>
      </c>
      <c r="G599" s="245"/>
      <c r="H599" s="246" t="s">
        <v>21</v>
      </c>
      <c r="I599" s="248"/>
      <c r="J599" s="245"/>
      <c r="K599" s="245"/>
      <c r="L599" s="249"/>
      <c r="M599" s="250"/>
      <c r="N599" s="251"/>
      <c r="O599" s="251"/>
      <c r="P599" s="251"/>
      <c r="Q599" s="251"/>
      <c r="R599" s="251"/>
      <c r="S599" s="251"/>
      <c r="T599" s="252"/>
      <c r="AT599" s="253" t="s">
        <v>140</v>
      </c>
      <c r="AU599" s="253" t="s">
        <v>78</v>
      </c>
      <c r="AV599" s="12" t="s">
        <v>76</v>
      </c>
      <c r="AW599" s="12" t="s">
        <v>33</v>
      </c>
      <c r="AX599" s="12" t="s">
        <v>69</v>
      </c>
      <c r="AY599" s="253" t="s">
        <v>137</v>
      </c>
    </row>
    <row r="600" s="11" customFormat="1">
      <c r="B600" s="232"/>
      <c r="C600" s="233"/>
      <c r="D600" s="234" t="s">
        <v>140</v>
      </c>
      <c r="E600" s="235" t="s">
        <v>21</v>
      </c>
      <c r="F600" s="236" t="s">
        <v>1069</v>
      </c>
      <c r="G600" s="233"/>
      <c r="H600" s="237">
        <v>15</v>
      </c>
      <c r="I600" s="238"/>
      <c r="J600" s="233"/>
      <c r="K600" s="233"/>
      <c r="L600" s="239"/>
      <c r="M600" s="240"/>
      <c r="N600" s="241"/>
      <c r="O600" s="241"/>
      <c r="P600" s="241"/>
      <c r="Q600" s="241"/>
      <c r="R600" s="241"/>
      <c r="S600" s="241"/>
      <c r="T600" s="242"/>
      <c r="AT600" s="243" t="s">
        <v>140</v>
      </c>
      <c r="AU600" s="243" t="s">
        <v>78</v>
      </c>
      <c r="AV600" s="11" t="s">
        <v>78</v>
      </c>
      <c r="AW600" s="11" t="s">
        <v>33</v>
      </c>
      <c r="AX600" s="11" t="s">
        <v>69</v>
      </c>
      <c r="AY600" s="243" t="s">
        <v>137</v>
      </c>
    </row>
    <row r="601" s="13" customFormat="1">
      <c r="B601" s="254"/>
      <c r="C601" s="255"/>
      <c r="D601" s="234" t="s">
        <v>140</v>
      </c>
      <c r="E601" s="256" t="s">
        <v>21</v>
      </c>
      <c r="F601" s="257" t="s">
        <v>151</v>
      </c>
      <c r="G601" s="255"/>
      <c r="H601" s="258">
        <v>43</v>
      </c>
      <c r="I601" s="259"/>
      <c r="J601" s="255"/>
      <c r="K601" s="255"/>
      <c r="L601" s="260"/>
      <c r="M601" s="261"/>
      <c r="N601" s="262"/>
      <c r="O601" s="262"/>
      <c r="P601" s="262"/>
      <c r="Q601" s="262"/>
      <c r="R601" s="262"/>
      <c r="S601" s="262"/>
      <c r="T601" s="263"/>
      <c r="AT601" s="264" t="s">
        <v>140</v>
      </c>
      <c r="AU601" s="264" t="s">
        <v>78</v>
      </c>
      <c r="AV601" s="13" t="s">
        <v>138</v>
      </c>
      <c r="AW601" s="13" t="s">
        <v>33</v>
      </c>
      <c r="AX601" s="13" t="s">
        <v>76</v>
      </c>
      <c r="AY601" s="264" t="s">
        <v>137</v>
      </c>
    </row>
    <row r="602" s="1" customFormat="1" ht="102" customHeight="1">
      <c r="B602" s="46"/>
      <c r="C602" s="281" t="s">
        <v>434</v>
      </c>
      <c r="D602" s="281" t="s">
        <v>368</v>
      </c>
      <c r="E602" s="282" t="s">
        <v>435</v>
      </c>
      <c r="F602" s="283" t="s">
        <v>436</v>
      </c>
      <c r="G602" s="284" t="s">
        <v>134</v>
      </c>
      <c r="H602" s="285">
        <v>142</v>
      </c>
      <c r="I602" s="286"/>
      <c r="J602" s="287">
        <f>ROUND(I602*H602,2)</f>
        <v>0</v>
      </c>
      <c r="K602" s="283" t="s">
        <v>135</v>
      </c>
      <c r="L602" s="72"/>
      <c r="M602" s="288" t="s">
        <v>21</v>
      </c>
      <c r="N602" s="289" t="s">
        <v>40</v>
      </c>
      <c r="O602" s="47"/>
      <c r="P602" s="229">
        <f>O602*H602</f>
        <v>0</v>
      </c>
      <c r="Q602" s="229">
        <v>0</v>
      </c>
      <c r="R602" s="229">
        <f>Q602*H602</f>
        <v>0</v>
      </c>
      <c r="S602" s="229">
        <v>0</v>
      </c>
      <c r="T602" s="230">
        <f>S602*H602</f>
        <v>0</v>
      </c>
      <c r="AR602" s="24" t="s">
        <v>138</v>
      </c>
      <c r="AT602" s="24" t="s">
        <v>368</v>
      </c>
      <c r="AU602" s="24" t="s">
        <v>78</v>
      </c>
      <c r="AY602" s="24" t="s">
        <v>137</v>
      </c>
      <c r="BE602" s="231">
        <f>IF(N602="základní",J602,0)</f>
        <v>0</v>
      </c>
      <c r="BF602" s="231">
        <f>IF(N602="snížená",J602,0)</f>
        <v>0</v>
      </c>
      <c r="BG602" s="231">
        <f>IF(N602="zákl. přenesená",J602,0)</f>
        <v>0</v>
      </c>
      <c r="BH602" s="231">
        <f>IF(N602="sníž. přenesená",J602,0)</f>
        <v>0</v>
      </c>
      <c r="BI602" s="231">
        <f>IF(N602="nulová",J602,0)</f>
        <v>0</v>
      </c>
      <c r="BJ602" s="24" t="s">
        <v>76</v>
      </c>
      <c r="BK602" s="231">
        <f>ROUND(I602*H602,2)</f>
        <v>0</v>
      </c>
      <c r="BL602" s="24" t="s">
        <v>138</v>
      </c>
      <c r="BM602" s="24" t="s">
        <v>1070</v>
      </c>
    </row>
    <row r="603" s="12" customFormat="1">
      <c r="B603" s="244"/>
      <c r="C603" s="245"/>
      <c r="D603" s="234" t="s">
        <v>140</v>
      </c>
      <c r="E603" s="246" t="s">
        <v>21</v>
      </c>
      <c r="F603" s="247" t="s">
        <v>824</v>
      </c>
      <c r="G603" s="245"/>
      <c r="H603" s="246" t="s">
        <v>21</v>
      </c>
      <c r="I603" s="248"/>
      <c r="J603" s="245"/>
      <c r="K603" s="245"/>
      <c r="L603" s="249"/>
      <c r="M603" s="250"/>
      <c r="N603" s="251"/>
      <c r="O603" s="251"/>
      <c r="P603" s="251"/>
      <c r="Q603" s="251"/>
      <c r="R603" s="251"/>
      <c r="S603" s="251"/>
      <c r="T603" s="252"/>
      <c r="AT603" s="253" t="s">
        <v>140</v>
      </c>
      <c r="AU603" s="253" t="s">
        <v>78</v>
      </c>
      <c r="AV603" s="12" t="s">
        <v>76</v>
      </c>
      <c r="AW603" s="12" t="s">
        <v>33</v>
      </c>
      <c r="AX603" s="12" t="s">
        <v>69</v>
      </c>
      <c r="AY603" s="253" t="s">
        <v>137</v>
      </c>
    </row>
    <row r="604" s="11" customFormat="1">
      <c r="B604" s="232"/>
      <c r="C604" s="233"/>
      <c r="D604" s="234" t="s">
        <v>140</v>
      </c>
      <c r="E604" s="235" t="s">
        <v>21</v>
      </c>
      <c r="F604" s="236" t="s">
        <v>825</v>
      </c>
      <c r="G604" s="233"/>
      <c r="H604" s="237">
        <v>18</v>
      </c>
      <c r="I604" s="238"/>
      <c r="J604" s="233"/>
      <c r="K604" s="233"/>
      <c r="L604" s="239"/>
      <c r="M604" s="240"/>
      <c r="N604" s="241"/>
      <c r="O604" s="241"/>
      <c r="P604" s="241"/>
      <c r="Q604" s="241"/>
      <c r="R604" s="241"/>
      <c r="S604" s="241"/>
      <c r="T604" s="242"/>
      <c r="AT604" s="243" t="s">
        <v>140</v>
      </c>
      <c r="AU604" s="243" t="s">
        <v>78</v>
      </c>
      <c r="AV604" s="11" t="s">
        <v>78</v>
      </c>
      <c r="AW604" s="11" t="s">
        <v>33</v>
      </c>
      <c r="AX604" s="11" t="s">
        <v>69</v>
      </c>
      <c r="AY604" s="243" t="s">
        <v>137</v>
      </c>
    </row>
    <row r="605" s="12" customFormat="1">
      <c r="B605" s="244"/>
      <c r="C605" s="245"/>
      <c r="D605" s="234" t="s">
        <v>140</v>
      </c>
      <c r="E605" s="246" t="s">
        <v>21</v>
      </c>
      <c r="F605" s="247" t="s">
        <v>826</v>
      </c>
      <c r="G605" s="245"/>
      <c r="H605" s="246" t="s">
        <v>21</v>
      </c>
      <c r="I605" s="248"/>
      <c r="J605" s="245"/>
      <c r="K605" s="245"/>
      <c r="L605" s="249"/>
      <c r="M605" s="250"/>
      <c r="N605" s="251"/>
      <c r="O605" s="251"/>
      <c r="P605" s="251"/>
      <c r="Q605" s="251"/>
      <c r="R605" s="251"/>
      <c r="S605" s="251"/>
      <c r="T605" s="252"/>
      <c r="AT605" s="253" t="s">
        <v>140</v>
      </c>
      <c r="AU605" s="253" t="s">
        <v>78</v>
      </c>
      <c r="AV605" s="12" t="s">
        <v>76</v>
      </c>
      <c r="AW605" s="12" t="s">
        <v>33</v>
      </c>
      <c r="AX605" s="12" t="s">
        <v>69</v>
      </c>
      <c r="AY605" s="253" t="s">
        <v>137</v>
      </c>
    </row>
    <row r="606" s="11" customFormat="1">
      <c r="B606" s="232"/>
      <c r="C606" s="233"/>
      <c r="D606" s="234" t="s">
        <v>140</v>
      </c>
      <c r="E606" s="235" t="s">
        <v>21</v>
      </c>
      <c r="F606" s="236" t="s">
        <v>827</v>
      </c>
      <c r="G606" s="233"/>
      <c r="H606" s="237">
        <v>55</v>
      </c>
      <c r="I606" s="238"/>
      <c r="J606" s="233"/>
      <c r="K606" s="233"/>
      <c r="L606" s="239"/>
      <c r="M606" s="240"/>
      <c r="N606" s="241"/>
      <c r="O606" s="241"/>
      <c r="P606" s="241"/>
      <c r="Q606" s="241"/>
      <c r="R606" s="241"/>
      <c r="S606" s="241"/>
      <c r="T606" s="242"/>
      <c r="AT606" s="243" t="s">
        <v>140</v>
      </c>
      <c r="AU606" s="243" t="s">
        <v>78</v>
      </c>
      <c r="AV606" s="11" t="s">
        <v>78</v>
      </c>
      <c r="AW606" s="11" t="s">
        <v>33</v>
      </c>
      <c r="AX606" s="11" t="s">
        <v>69</v>
      </c>
      <c r="AY606" s="243" t="s">
        <v>137</v>
      </c>
    </row>
    <row r="607" s="12" customFormat="1">
      <c r="B607" s="244"/>
      <c r="C607" s="245"/>
      <c r="D607" s="234" t="s">
        <v>140</v>
      </c>
      <c r="E607" s="246" t="s">
        <v>21</v>
      </c>
      <c r="F607" s="247" t="s">
        <v>828</v>
      </c>
      <c r="G607" s="245"/>
      <c r="H607" s="246" t="s">
        <v>21</v>
      </c>
      <c r="I607" s="248"/>
      <c r="J607" s="245"/>
      <c r="K607" s="245"/>
      <c r="L607" s="249"/>
      <c r="M607" s="250"/>
      <c r="N607" s="251"/>
      <c r="O607" s="251"/>
      <c r="P607" s="251"/>
      <c r="Q607" s="251"/>
      <c r="R607" s="251"/>
      <c r="S607" s="251"/>
      <c r="T607" s="252"/>
      <c r="AT607" s="253" t="s">
        <v>140</v>
      </c>
      <c r="AU607" s="253" t="s">
        <v>78</v>
      </c>
      <c r="AV607" s="12" t="s">
        <v>76</v>
      </c>
      <c r="AW607" s="12" t="s">
        <v>33</v>
      </c>
      <c r="AX607" s="12" t="s">
        <v>69</v>
      </c>
      <c r="AY607" s="253" t="s">
        <v>137</v>
      </c>
    </row>
    <row r="608" s="11" customFormat="1">
      <c r="B608" s="232"/>
      <c r="C608" s="233"/>
      <c r="D608" s="234" t="s">
        <v>140</v>
      </c>
      <c r="E608" s="235" t="s">
        <v>21</v>
      </c>
      <c r="F608" s="236" t="s">
        <v>169</v>
      </c>
      <c r="G608" s="233"/>
      <c r="H608" s="237">
        <v>3</v>
      </c>
      <c r="I608" s="238"/>
      <c r="J608" s="233"/>
      <c r="K608" s="233"/>
      <c r="L608" s="239"/>
      <c r="M608" s="240"/>
      <c r="N608" s="241"/>
      <c r="O608" s="241"/>
      <c r="P608" s="241"/>
      <c r="Q608" s="241"/>
      <c r="R608" s="241"/>
      <c r="S608" s="241"/>
      <c r="T608" s="242"/>
      <c r="AT608" s="243" t="s">
        <v>140</v>
      </c>
      <c r="AU608" s="243" t="s">
        <v>78</v>
      </c>
      <c r="AV608" s="11" t="s">
        <v>78</v>
      </c>
      <c r="AW608" s="11" t="s">
        <v>33</v>
      </c>
      <c r="AX608" s="11" t="s">
        <v>69</v>
      </c>
      <c r="AY608" s="243" t="s">
        <v>137</v>
      </c>
    </row>
    <row r="609" s="12" customFormat="1">
      <c r="B609" s="244"/>
      <c r="C609" s="245"/>
      <c r="D609" s="234" t="s">
        <v>140</v>
      </c>
      <c r="E609" s="246" t="s">
        <v>21</v>
      </c>
      <c r="F609" s="247" t="s">
        <v>829</v>
      </c>
      <c r="G609" s="245"/>
      <c r="H609" s="246" t="s">
        <v>21</v>
      </c>
      <c r="I609" s="248"/>
      <c r="J609" s="245"/>
      <c r="K609" s="245"/>
      <c r="L609" s="249"/>
      <c r="M609" s="250"/>
      <c r="N609" s="251"/>
      <c r="O609" s="251"/>
      <c r="P609" s="251"/>
      <c r="Q609" s="251"/>
      <c r="R609" s="251"/>
      <c r="S609" s="251"/>
      <c r="T609" s="252"/>
      <c r="AT609" s="253" t="s">
        <v>140</v>
      </c>
      <c r="AU609" s="253" t="s">
        <v>78</v>
      </c>
      <c r="AV609" s="12" t="s">
        <v>76</v>
      </c>
      <c r="AW609" s="12" t="s">
        <v>33</v>
      </c>
      <c r="AX609" s="12" t="s">
        <v>69</v>
      </c>
      <c r="AY609" s="253" t="s">
        <v>137</v>
      </c>
    </row>
    <row r="610" s="11" customFormat="1">
      <c r="B610" s="232"/>
      <c r="C610" s="233"/>
      <c r="D610" s="234" t="s">
        <v>140</v>
      </c>
      <c r="E610" s="235" t="s">
        <v>21</v>
      </c>
      <c r="F610" s="236" t="s">
        <v>245</v>
      </c>
      <c r="G610" s="233"/>
      <c r="H610" s="237">
        <v>13</v>
      </c>
      <c r="I610" s="238"/>
      <c r="J610" s="233"/>
      <c r="K610" s="233"/>
      <c r="L610" s="239"/>
      <c r="M610" s="240"/>
      <c r="N610" s="241"/>
      <c r="O610" s="241"/>
      <c r="P610" s="241"/>
      <c r="Q610" s="241"/>
      <c r="R610" s="241"/>
      <c r="S610" s="241"/>
      <c r="T610" s="242"/>
      <c r="AT610" s="243" t="s">
        <v>140</v>
      </c>
      <c r="AU610" s="243" t="s">
        <v>78</v>
      </c>
      <c r="AV610" s="11" t="s">
        <v>78</v>
      </c>
      <c r="AW610" s="11" t="s">
        <v>33</v>
      </c>
      <c r="AX610" s="11" t="s">
        <v>69</v>
      </c>
      <c r="AY610" s="243" t="s">
        <v>137</v>
      </c>
    </row>
    <row r="611" s="12" customFormat="1">
      <c r="B611" s="244"/>
      <c r="C611" s="245"/>
      <c r="D611" s="234" t="s">
        <v>140</v>
      </c>
      <c r="E611" s="246" t="s">
        <v>21</v>
      </c>
      <c r="F611" s="247" t="s">
        <v>830</v>
      </c>
      <c r="G611" s="245"/>
      <c r="H611" s="246" t="s">
        <v>21</v>
      </c>
      <c r="I611" s="248"/>
      <c r="J611" s="245"/>
      <c r="K611" s="245"/>
      <c r="L611" s="249"/>
      <c r="M611" s="250"/>
      <c r="N611" s="251"/>
      <c r="O611" s="251"/>
      <c r="P611" s="251"/>
      <c r="Q611" s="251"/>
      <c r="R611" s="251"/>
      <c r="S611" s="251"/>
      <c r="T611" s="252"/>
      <c r="AT611" s="253" t="s">
        <v>140</v>
      </c>
      <c r="AU611" s="253" t="s">
        <v>78</v>
      </c>
      <c r="AV611" s="12" t="s">
        <v>76</v>
      </c>
      <c r="AW611" s="12" t="s">
        <v>33</v>
      </c>
      <c r="AX611" s="12" t="s">
        <v>69</v>
      </c>
      <c r="AY611" s="253" t="s">
        <v>137</v>
      </c>
    </row>
    <row r="612" s="11" customFormat="1">
      <c r="B612" s="232"/>
      <c r="C612" s="233"/>
      <c r="D612" s="234" t="s">
        <v>140</v>
      </c>
      <c r="E612" s="235" t="s">
        <v>21</v>
      </c>
      <c r="F612" s="236" t="s">
        <v>332</v>
      </c>
      <c r="G612" s="233"/>
      <c r="H612" s="237">
        <v>25</v>
      </c>
      <c r="I612" s="238"/>
      <c r="J612" s="233"/>
      <c r="K612" s="233"/>
      <c r="L612" s="239"/>
      <c r="M612" s="240"/>
      <c r="N612" s="241"/>
      <c r="O612" s="241"/>
      <c r="P612" s="241"/>
      <c r="Q612" s="241"/>
      <c r="R612" s="241"/>
      <c r="S612" s="241"/>
      <c r="T612" s="242"/>
      <c r="AT612" s="243" t="s">
        <v>140</v>
      </c>
      <c r="AU612" s="243" t="s">
        <v>78</v>
      </c>
      <c r="AV612" s="11" t="s">
        <v>78</v>
      </c>
      <c r="AW612" s="11" t="s">
        <v>33</v>
      </c>
      <c r="AX612" s="11" t="s">
        <v>69</v>
      </c>
      <c r="AY612" s="243" t="s">
        <v>137</v>
      </c>
    </row>
    <row r="613" s="12" customFormat="1">
      <c r="B613" s="244"/>
      <c r="C613" s="245"/>
      <c r="D613" s="234" t="s">
        <v>140</v>
      </c>
      <c r="E613" s="246" t="s">
        <v>21</v>
      </c>
      <c r="F613" s="247" t="s">
        <v>831</v>
      </c>
      <c r="G613" s="245"/>
      <c r="H613" s="246" t="s">
        <v>21</v>
      </c>
      <c r="I613" s="248"/>
      <c r="J613" s="245"/>
      <c r="K613" s="245"/>
      <c r="L613" s="249"/>
      <c r="M613" s="250"/>
      <c r="N613" s="251"/>
      <c r="O613" s="251"/>
      <c r="P613" s="251"/>
      <c r="Q613" s="251"/>
      <c r="R613" s="251"/>
      <c r="S613" s="251"/>
      <c r="T613" s="252"/>
      <c r="AT613" s="253" t="s">
        <v>140</v>
      </c>
      <c r="AU613" s="253" t="s">
        <v>78</v>
      </c>
      <c r="AV613" s="12" t="s">
        <v>76</v>
      </c>
      <c r="AW613" s="12" t="s">
        <v>33</v>
      </c>
      <c r="AX613" s="12" t="s">
        <v>69</v>
      </c>
      <c r="AY613" s="253" t="s">
        <v>137</v>
      </c>
    </row>
    <row r="614" s="11" customFormat="1">
      <c r="B614" s="232"/>
      <c r="C614" s="233"/>
      <c r="D614" s="234" t="s">
        <v>140</v>
      </c>
      <c r="E614" s="235" t="s">
        <v>21</v>
      </c>
      <c r="F614" s="236" t="s">
        <v>347</v>
      </c>
      <c r="G614" s="233"/>
      <c r="H614" s="237">
        <v>28</v>
      </c>
      <c r="I614" s="238"/>
      <c r="J614" s="233"/>
      <c r="K614" s="233"/>
      <c r="L614" s="239"/>
      <c r="M614" s="240"/>
      <c r="N614" s="241"/>
      <c r="O614" s="241"/>
      <c r="P614" s="241"/>
      <c r="Q614" s="241"/>
      <c r="R614" s="241"/>
      <c r="S614" s="241"/>
      <c r="T614" s="242"/>
      <c r="AT614" s="243" t="s">
        <v>140</v>
      </c>
      <c r="AU614" s="243" t="s">
        <v>78</v>
      </c>
      <c r="AV614" s="11" t="s">
        <v>78</v>
      </c>
      <c r="AW614" s="11" t="s">
        <v>33</v>
      </c>
      <c r="AX614" s="11" t="s">
        <v>69</v>
      </c>
      <c r="AY614" s="243" t="s">
        <v>137</v>
      </c>
    </row>
    <row r="615" s="13" customFormat="1">
      <c r="B615" s="254"/>
      <c r="C615" s="255"/>
      <c r="D615" s="234" t="s">
        <v>140</v>
      </c>
      <c r="E615" s="256" t="s">
        <v>21</v>
      </c>
      <c r="F615" s="257" t="s">
        <v>151</v>
      </c>
      <c r="G615" s="255"/>
      <c r="H615" s="258">
        <v>142</v>
      </c>
      <c r="I615" s="259"/>
      <c r="J615" s="255"/>
      <c r="K615" s="255"/>
      <c r="L615" s="260"/>
      <c r="M615" s="261"/>
      <c r="N615" s="262"/>
      <c r="O615" s="262"/>
      <c r="P615" s="262"/>
      <c r="Q615" s="262"/>
      <c r="R615" s="262"/>
      <c r="S615" s="262"/>
      <c r="T615" s="263"/>
      <c r="AT615" s="264" t="s">
        <v>140</v>
      </c>
      <c r="AU615" s="264" t="s">
        <v>78</v>
      </c>
      <c r="AV615" s="13" t="s">
        <v>138</v>
      </c>
      <c r="AW615" s="13" t="s">
        <v>33</v>
      </c>
      <c r="AX615" s="13" t="s">
        <v>76</v>
      </c>
      <c r="AY615" s="264" t="s">
        <v>137</v>
      </c>
    </row>
    <row r="616" s="1" customFormat="1" ht="25.5" customHeight="1">
      <c r="B616" s="46"/>
      <c r="C616" s="281" t="s">
        <v>439</v>
      </c>
      <c r="D616" s="281" t="s">
        <v>368</v>
      </c>
      <c r="E616" s="282" t="s">
        <v>445</v>
      </c>
      <c r="F616" s="283" t="s">
        <v>446</v>
      </c>
      <c r="G616" s="284" t="s">
        <v>134</v>
      </c>
      <c r="H616" s="285">
        <v>142</v>
      </c>
      <c r="I616" s="286"/>
      <c r="J616" s="287">
        <f>ROUND(I616*H616,2)</f>
        <v>0</v>
      </c>
      <c r="K616" s="283" t="s">
        <v>135</v>
      </c>
      <c r="L616" s="72"/>
      <c r="M616" s="288" t="s">
        <v>21</v>
      </c>
      <c r="N616" s="289" t="s">
        <v>40</v>
      </c>
      <c r="O616" s="47"/>
      <c r="P616" s="229">
        <f>O616*H616</f>
        <v>0</v>
      </c>
      <c r="Q616" s="229">
        <v>0</v>
      </c>
      <c r="R616" s="229">
        <f>Q616*H616</f>
        <v>0</v>
      </c>
      <c r="S616" s="229">
        <v>0</v>
      </c>
      <c r="T616" s="230">
        <f>S616*H616</f>
        <v>0</v>
      </c>
      <c r="AR616" s="24" t="s">
        <v>138</v>
      </c>
      <c r="AT616" s="24" t="s">
        <v>368</v>
      </c>
      <c r="AU616" s="24" t="s">
        <v>78</v>
      </c>
      <c r="AY616" s="24" t="s">
        <v>137</v>
      </c>
      <c r="BE616" s="231">
        <f>IF(N616="základní",J616,0)</f>
        <v>0</v>
      </c>
      <c r="BF616" s="231">
        <f>IF(N616="snížená",J616,0)</f>
        <v>0</v>
      </c>
      <c r="BG616" s="231">
        <f>IF(N616="zákl. přenesená",J616,0)</f>
        <v>0</v>
      </c>
      <c r="BH616" s="231">
        <f>IF(N616="sníž. přenesená",J616,0)</f>
        <v>0</v>
      </c>
      <c r="BI616" s="231">
        <f>IF(N616="nulová",J616,0)</f>
        <v>0</v>
      </c>
      <c r="BJ616" s="24" t="s">
        <v>76</v>
      </c>
      <c r="BK616" s="231">
        <f>ROUND(I616*H616,2)</f>
        <v>0</v>
      </c>
      <c r="BL616" s="24" t="s">
        <v>138</v>
      </c>
      <c r="BM616" s="24" t="s">
        <v>1071</v>
      </c>
    </row>
    <row r="617" s="11" customFormat="1">
      <c r="B617" s="232"/>
      <c r="C617" s="233"/>
      <c r="D617" s="234" t="s">
        <v>140</v>
      </c>
      <c r="E617" s="235" t="s">
        <v>21</v>
      </c>
      <c r="F617" s="236" t="s">
        <v>1072</v>
      </c>
      <c r="G617" s="233"/>
      <c r="H617" s="237">
        <v>142</v>
      </c>
      <c r="I617" s="238"/>
      <c r="J617" s="233"/>
      <c r="K617" s="233"/>
      <c r="L617" s="239"/>
      <c r="M617" s="240"/>
      <c r="N617" s="241"/>
      <c r="O617" s="241"/>
      <c r="P617" s="241"/>
      <c r="Q617" s="241"/>
      <c r="R617" s="241"/>
      <c r="S617" s="241"/>
      <c r="T617" s="242"/>
      <c r="AT617" s="243" t="s">
        <v>140</v>
      </c>
      <c r="AU617" s="243" t="s">
        <v>78</v>
      </c>
      <c r="AV617" s="11" t="s">
        <v>78</v>
      </c>
      <c r="AW617" s="11" t="s">
        <v>33</v>
      </c>
      <c r="AX617" s="11" t="s">
        <v>69</v>
      </c>
      <c r="AY617" s="243" t="s">
        <v>137</v>
      </c>
    </row>
    <row r="618" s="13" customFormat="1">
      <c r="B618" s="254"/>
      <c r="C618" s="255"/>
      <c r="D618" s="234" t="s">
        <v>140</v>
      </c>
      <c r="E618" s="256" t="s">
        <v>21</v>
      </c>
      <c r="F618" s="257" t="s">
        <v>151</v>
      </c>
      <c r="G618" s="255"/>
      <c r="H618" s="258">
        <v>142</v>
      </c>
      <c r="I618" s="259"/>
      <c r="J618" s="255"/>
      <c r="K618" s="255"/>
      <c r="L618" s="260"/>
      <c r="M618" s="261"/>
      <c r="N618" s="262"/>
      <c r="O618" s="262"/>
      <c r="P618" s="262"/>
      <c r="Q618" s="262"/>
      <c r="R618" s="262"/>
      <c r="S618" s="262"/>
      <c r="T618" s="263"/>
      <c r="AT618" s="264" t="s">
        <v>140</v>
      </c>
      <c r="AU618" s="264" t="s">
        <v>78</v>
      </c>
      <c r="AV618" s="13" t="s">
        <v>138</v>
      </c>
      <c r="AW618" s="13" t="s">
        <v>33</v>
      </c>
      <c r="AX618" s="13" t="s">
        <v>76</v>
      </c>
      <c r="AY618" s="264" t="s">
        <v>137</v>
      </c>
    </row>
    <row r="619" s="1" customFormat="1" ht="63.75" customHeight="1">
      <c r="B619" s="46"/>
      <c r="C619" s="281" t="s">
        <v>444</v>
      </c>
      <c r="D619" s="281" t="s">
        <v>368</v>
      </c>
      <c r="E619" s="282" t="s">
        <v>1073</v>
      </c>
      <c r="F619" s="283" t="s">
        <v>1074</v>
      </c>
      <c r="G619" s="284" t="s">
        <v>196</v>
      </c>
      <c r="H619" s="285">
        <v>93.599999999999994</v>
      </c>
      <c r="I619" s="286"/>
      <c r="J619" s="287">
        <f>ROUND(I619*H619,2)</f>
        <v>0</v>
      </c>
      <c r="K619" s="283" t="s">
        <v>135</v>
      </c>
      <c r="L619" s="72"/>
      <c r="M619" s="288" t="s">
        <v>21</v>
      </c>
      <c r="N619" s="289" t="s">
        <v>40</v>
      </c>
      <c r="O619" s="47"/>
      <c r="P619" s="229">
        <f>O619*H619</f>
        <v>0</v>
      </c>
      <c r="Q619" s="229">
        <v>0</v>
      </c>
      <c r="R619" s="229">
        <f>Q619*H619</f>
        <v>0</v>
      </c>
      <c r="S619" s="229">
        <v>0</v>
      </c>
      <c r="T619" s="230">
        <f>S619*H619</f>
        <v>0</v>
      </c>
      <c r="AR619" s="24" t="s">
        <v>138</v>
      </c>
      <c r="AT619" s="24" t="s">
        <v>368</v>
      </c>
      <c r="AU619" s="24" t="s">
        <v>78</v>
      </c>
      <c r="AY619" s="24" t="s">
        <v>137</v>
      </c>
      <c r="BE619" s="231">
        <f>IF(N619="základní",J619,0)</f>
        <v>0</v>
      </c>
      <c r="BF619" s="231">
        <f>IF(N619="snížená",J619,0)</f>
        <v>0</v>
      </c>
      <c r="BG619" s="231">
        <f>IF(N619="zákl. přenesená",J619,0)</f>
        <v>0</v>
      </c>
      <c r="BH619" s="231">
        <f>IF(N619="sníž. přenesená",J619,0)</f>
        <v>0</v>
      </c>
      <c r="BI619" s="231">
        <f>IF(N619="nulová",J619,0)</f>
        <v>0</v>
      </c>
      <c r="BJ619" s="24" t="s">
        <v>76</v>
      </c>
      <c r="BK619" s="231">
        <f>ROUND(I619*H619,2)</f>
        <v>0</v>
      </c>
      <c r="BL619" s="24" t="s">
        <v>138</v>
      </c>
      <c r="BM619" s="24" t="s">
        <v>1075</v>
      </c>
    </row>
    <row r="620" s="12" customFormat="1">
      <c r="B620" s="244"/>
      <c r="C620" s="245"/>
      <c r="D620" s="234" t="s">
        <v>140</v>
      </c>
      <c r="E620" s="246" t="s">
        <v>21</v>
      </c>
      <c r="F620" s="247" t="s">
        <v>817</v>
      </c>
      <c r="G620" s="245"/>
      <c r="H620" s="246" t="s">
        <v>21</v>
      </c>
      <c r="I620" s="248"/>
      <c r="J620" s="245"/>
      <c r="K620" s="245"/>
      <c r="L620" s="249"/>
      <c r="M620" s="250"/>
      <c r="N620" s="251"/>
      <c r="O620" s="251"/>
      <c r="P620" s="251"/>
      <c r="Q620" s="251"/>
      <c r="R620" s="251"/>
      <c r="S620" s="251"/>
      <c r="T620" s="252"/>
      <c r="AT620" s="253" t="s">
        <v>140</v>
      </c>
      <c r="AU620" s="253" t="s">
        <v>78</v>
      </c>
      <c r="AV620" s="12" t="s">
        <v>76</v>
      </c>
      <c r="AW620" s="12" t="s">
        <v>33</v>
      </c>
      <c r="AX620" s="12" t="s">
        <v>69</v>
      </c>
      <c r="AY620" s="253" t="s">
        <v>137</v>
      </c>
    </row>
    <row r="621" s="11" customFormat="1">
      <c r="B621" s="232"/>
      <c r="C621" s="233"/>
      <c r="D621" s="234" t="s">
        <v>140</v>
      </c>
      <c r="E621" s="235" t="s">
        <v>21</v>
      </c>
      <c r="F621" s="236" t="s">
        <v>835</v>
      </c>
      <c r="G621" s="233"/>
      <c r="H621" s="237">
        <v>7.2000000000000002</v>
      </c>
      <c r="I621" s="238"/>
      <c r="J621" s="233"/>
      <c r="K621" s="233"/>
      <c r="L621" s="239"/>
      <c r="M621" s="240"/>
      <c r="N621" s="241"/>
      <c r="O621" s="241"/>
      <c r="P621" s="241"/>
      <c r="Q621" s="241"/>
      <c r="R621" s="241"/>
      <c r="S621" s="241"/>
      <c r="T621" s="242"/>
      <c r="AT621" s="243" t="s">
        <v>140</v>
      </c>
      <c r="AU621" s="243" t="s">
        <v>78</v>
      </c>
      <c r="AV621" s="11" t="s">
        <v>78</v>
      </c>
      <c r="AW621" s="11" t="s">
        <v>33</v>
      </c>
      <c r="AX621" s="11" t="s">
        <v>69</v>
      </c>
      <c r="AY621" s="243" t="s">
        <v>137</v>
      </c>
    </row>
    <row r="622" s="12" customFormat="1">
      <c r="B622" s="244"/>
      <c r="C622" s="245"/>
      <c r="D622" s="234" t="s">
        <v>140</v>
      </c>
      <c r="E622" s="246" t="s">
        <v>21</v>
      </c>
      <c r="F622" s="247" t="s">
        <v>899</v>
      </c>
      <c r="G622" s="245"/>
      <c r="H622" s="246" t="s">
        <v>21</v>
      </c>
      <c r="I622" s="248"/>
      <c r="J622" s="245"/>
      <c r="K622" s="245"/>
      <c r="L622" s="249"/>
      <c r="M622" s="250"/>
      <c r="N622" s="251"/>
      <c r="O622" s="251"/>
      <c r="P622" s="251"/>
      <c r="Q622" s="251"/>
      <c r="R622" s="251"/>
      <c r="S622" s="251"/>
      <c r="T622" s="252"/>
      <c r="AT622" s="253" t="s">
        <v>140</v>
      </c>
      <c r="AU622" s="253" t="s">
        <v>78</v>
      </c>
      <c r="AV622" s="12" t="s">
        <v>76</v>
      </c>
      <c r="AW622" s="12" t="s">
        <v>33</v>
      </c>
      <c r="AX622" s="12" t="s">
        <v>69</v>
      </c>
      <c r="AY622" s="253" t="s">
        <v>137</v>
      </c>
    </row>
    <row r="623" s="11" customFormat="1">
      <c r="B623" s="232"/>
      <c r="C623" s="233"/>
      <c r="D623" s="234" t="s">
        <v>140</v>
      </c>
      <c r="E623" s="235" t="s">
        <v>21</v>
      </c>
      <c r="F623" s="236" t="s">
        <v>835</v>
      </c>
      <c r="G623" s="233"/>
      <c r="H623" s="237">
        <v>7.2000000000000002</v>
      </c>
      <c r="I623" s="238"/>
      <c r="J623" s="233"/>
      <c r="K623" s="233"/>
      <c r="L623" s="239"/>
      <c r="M623" s="240"/>
      <c r="N623" s="241"/>
      <c r="O623" s="241"/>
      <c r="P623" s="241"/>
      <c r="Q623" s="241"/>
      <c r="R623" s="241"/>
      <c r="S623" s="241"/>
      <c r="T623" s="242"/>
      <c r="AT623" s="243" t="s">
        <v>140</v>
      </c>
      <c r="AU623" s="243" t="s">
        <v>78</v>
      </c>
      <c r="AV623" s="11" t="s">
        <v>78</v>
      </c>
      <c r="AW623" s="11" t="s">
        <v>33</v>
      </c>
      <c r="AX623" s="11" t="s">
        <v>69</v>
      </c>
      <c r="AY623" s="243" t="s">
        <v>137</v>
      </c>
    </row>
    <row r="624" s="12" customFormat="1">
      <c r="B624" s="244"/>
      <c r="C624" s="245"/>
      <c r="D624" s="234" t="s">
        <v>140</v>
      </c>
      <c r="E624" s="246" t="s">
        <v>21</v>
      </c>
      <c r="F624" s="247" t="s">
        <v>900</v>
      </c>
      <c r="G624" s="245"/>
      <c r="H624" s="246" t="s">
        <v>21</v>
      </c>
      <c r="I624" s="248"/>
      <c r="J624" s="245"/>
      <c r="K624" s="245"/>
      <c r="L624" s="249"/>
      <c r="M624" s="250"/>
      <c r="N624" s="251"/>
      <c r="O624" s="251"/>
      <c r="P624" s="251"/>
      <c r="Q624" s="251"/>
      <c r="R624" s="251"/>
      <c r="S624" s="251"/>
      <c r="T624" s="252"/>
      <c r="AT624" s="253" t="s">
        <v>140</v>
      </c>
      <c r="AU624" s="253" t="s">
        <v>78</v>
      </c>
      <c r="AV624" s="12" t="s">
        <v>76</v>
      </c>
      <c r="AW624" s="12" t="s">
        <v>33</v>
      </c>
      <c r="AX624" s="12" t="s">
        <v>69</v>
      </c>
      <c r="AY624" s="253" t="s">
        <v>137</v>
      </c>
    </row>
    <row r="625" s="11" customFormat="1">
      <c r="B625" s="232"/>
      <c r="C625" s="233"/>
      <c r="D625" s="234" t="s">
        <v>140</v>
      </c>
      <c r="E625" s="235" t="s">
        <v>21</v>
      </c>
      <c r="F625" s="236" t="s">
        <v>835</v>
      </c>
      <c r="G625" s="233"/>
      <c r="H625" s="237">
        <v>7.2000000000000002</v>
      </c>
      <c r="I625" s="238"/>
      <c r="J625" s="233"/>
      <c r="K625" s="233"/>
      <c r="L625" s="239"/>
      <c r="M625" s="240"/>
      <c r="N625" s="241"/>
      <c r="O625" s="241"/>
      <c r="P625" s="241"/>
      <c r="Q625" s="241"/>
      <c r="R625" s="241"/>
      <c r="S625" s="241"/>
      <c r="T625" s="242"/>
      <c r="AT625" s="243" t="s">
        <v>140</v>
      </c>
      <c r="AU625" s="243" t="s">
        <v>78</v>
      </c>
      <c r="AV625" s="11" t="s">
        <v>78</v>
      </c>
      <c r="AW625" s="11" t="s">
        <v>33</v>
      </c>
      <c r="AX625" s="11" t="s">
        <v>69</v>
      </c>
      <c r="AY625" s="243" t="s">
        <v>137</v>
      </c>
    </row>
    <row r="626" s="12" customFormat="1">
      <c r="B626" s="244"/>
      <c r="C626" s="245"/>
      <c r="D626" s="234" t="s">
        <v>140</v>
      </c>
      <c r="E626" s="246" t="s">
        <v>21</v>
      </c>
      <c r="F626" s="247" t="s">
        <v>901</v>
      </c>
      <c r="G626" s="245"/>
      <c r="H626" s="246" t="s">
        <v>21</v>
      </c>
      <c r="I626" s="248"/>
      <c r="J626" s="245"/>
      <c r="K626" s="245"/>
      <c r="L626" s="249"/>
      <c r="M626" s="250"/>
      <c r="N626" s="251"/>
      <c r="O626" s="251"/>
      <c r="P626" s="251"/>
      <c r="Q626" s="251"/>
      <c r="R626" s="251"/>
      <c r="S626" s="251"/>
      <c r="T626" s="252"/>
      <c r="AT626" s="253" t="s">
        <v>140</v>
      </c>
      <c r="AU626" s="253" t="s">
        <v>78</v>
      </c>
      <c r="AV626" s="12" t="s">
        <v>76</v>
      </c>
      <c r="AW626" s="12" t="s">
        <v>33</v>
      </c>
      <c r="AX626" s="12" t="s">
        <v>69</v>
      </c>
      <c r="AY626" s="253" t="s">
        <v>137</v>
      </c>
    </row>
    <row r="627" s="11" customFormat="1">
      <c r="B627" s="232"/>
      <c r="C627" s="233"/>
      <c r="D627" s="234" t="s">
        <v>140</v>
      </c>
      <c r="E627" s="235" t="s">
        <v>21</v>
      </c>
      <c r="F627" s="236" t="s">
        <v>835</v>
      </c>
      <c r="G627" s="233"/>
      <c r="H627" s="237">
        <v>7.2000000000000002</v>
      </c>
      <c r="I627" s="238"/>
      <c r="J627" s="233"/>
      <c r="K627" s="233"/>
      <c r="L627" s="239"/>
      <c r="M627" s="240"/>
      <c r="N627" s="241"/>
      <c r="O627" s="241"/>
      <c r="P627" s="241"/>
      <c r="Q627" s="241"/>
      <c r="R627" s="241"/>
      <c r="S627" s="241"/>
      <c r="T627" s="242"/>
      <c r="AT627" s="243" t="s">
        <v>140</v>
      </c>
      <c r="AU627" s="243" t="s">
        <v>78</v>
      </c>
      <c r="AV627" s="11" t="s">
        <v>78</v>
      </c>
      <c r="AW627" s="11" t="s">
        <v>33</v>
      </c>
      <c r="AX627" s="11" t="s">
        <v>69</v>
      </c>
      <c r="AY627" s="243" t="s">
        <v>137</v>
      </c>
    </row>
    <row r="628" s="12" customFormat="1">
      <c r="B628" s="244"/>
      <c r="C628" s="245"/>
      <c r="D628" s="234" t="s">
        <v>140</v>
      </c>
      <c r="E628" s="246" t="s">
        <v>21</v>
      </c>
      <c r="F628" s="247" t="s">
        <v>902</v>
      </c>
      <c r="G628" s="245"/>
      <c r="H628" s="246" t="s">
        <v>21</v>
      </c>
      <c r="I628" s="248"/>
      <c r="J628" s="245"/>
      <c r="K628" s="245"/>
      <c r="L628" s="249"/>
      <c r="M628" s="250"/>
      <c r="N628" s="251"/>
      <c r="O628" s="251"/>
      <c r="P628" s="251"/>
      <c r="Q628" s="251"/>
      <c r="R628" s="251"/>
      <c r="S628" s="251"/>
      <c r="T628" s="252"/>
      <c r="AT628" s="253" t="s">
        <v>140</v>
      </c>
      <c r="AU628" s="253" t="s">
        <v>78</v>
      </c>
      <c r="AV628" s="12" t="s">
        <v>76</v>
      </c>
      <c r="AW628" s="12" t="s">
        <v>33</v>
      </c>
      <c r="AX628" s="12" t="s">
        <v>69</v>
      </c>
      <c r="AY628" s="253" t="s">
        <v>137</v>
      </c>
    </row>
    <row r="629" s="11" customFormat="1">
      <c r="B629" s="232"/>
      <c r="C629" s="233"/>
      <c r="D629" s="234" t="s">
        <v>140</v>
      </c>
      <c r="E629" s="235" t="s">
        <v>21</v>
      </c>
      <c r="F629" s="236" t="s">
        <v>835</v>
      </c>
      <c r="G629" s="233"/>
      <c r="H629" s="237">
        <v>7.2000000000000002</v>
      </c>
      <c r="I629" s="238"/>
      <c r="J629" s="233"/>
      <c r="K629" s="233"/>
      <c r="L629" s="239"/>
      <c r="M629" s="240"/>
      <c r="N629" s="241"/>
      <c r="O629" s="241"/>
      <c r="P629" s="241"/>
      <c r="Q629" s="241"/>
      <c r="R629" s="241"/>
      <c r="S629" s="241"/>
      <c r="T629" s="242"/>
      <c r="AT629" s="243" t="s">
        <v>140</v>
      </c>
      <c r="AU629" s="243" t="s">
        <v>78</v>
      </c>
      <c r="AV629" s="11" t="s">
        <v>78</v>
      </c>
      <c r="AW629" s="11" t="s">
        <v>33</v>
      </c>
      <c r="AX629" s="11" t="s">
        <v>69</v>
      </c>
      <c r="AY629" s="243" t="s">
        <v>137</v>
      </c>
    </row>
    <row r="630" s="12" customFormat="1">
      <c r="B630" s="244"/>
      <c r="C630" s="245"/>
      <c r="D630" s="234" t="s">
        <v>140</v>
      </c>
      <c r="E630" s="246" t="s">
        <v>21</v>
      </c>
      <c r="F630" s="247" t="s">
        <v>903</v>
      </c>
      <c r="G630" s="245"/>
      <c r="H630" s="246" t="s">
        <v>21</v>
      </c>
      <c r="I630" s="248"/>
      <c r="J630" s="245"/>
      <c r="K630" s="245"/>
      <c r="L630" s="249"/>
      <c r="M630" s="250"/>
      <c r="N630" s="251"/>
      <c r="O630" s="251"/>
      <c r="P630" s="251"/>
      <c r="Q630" s="251"/>
      <c r="R630" s="251"/>
      <c r="S630" s="251"/>
      <c r="T630" s="252"/>
      <c r="AT630" s="253" t="s">
        <v>140</v>
      </c>
      <c r="AU630" s="253" t="s">
        <v>78</v>
      </c>
      <c r="AV630" s="12" t="s">
        <v>76</v>
      </c>
      <c r="AW630" s="12" t="s">
        <v>33</v>
      </c>
      <c r="AX630" s="12" t="s">
        <v>69</v>
      </c>
      <c r="AY630" s="253" t="s">
        <v>137</v>
      </c>
    </row>
    <row r="631" s="11" customFormat="1">
      <c r="B631" s="232"/>
      <c r="C631" s="233"/>
      <c r="D631" s="234" t="s">
        <v>140</v>
      </c>
      <c r="E631" s="235" t="s">
        <v>21</v>
      </c>
      <c r="F631" s="236" t="s">
        <v>835</v>
      </c>
      <c r="G631" s="233"/>
      <c r="H631" s="237">
        <v>7.2000000000000002</v>
      </c>
      <c r="I631" s="238"/>
      <c r="J631" s="233"/>
      <c r="K631" s="233"/>
      <c r="L631" s="239"/>
      <c r="M631" s="240"/>
      <c r="N631" s="241"/>
      <c r="O631" s="241"/>
      <c r="P631" s="241"/>
      <c r="Q631" s="241"/>
      <c r="R631" s="241"/>
      <c r="S631" s="241"/>
      <c r="T631" s="242"/>
      <c r="AT631" s="243" t="s">
        <v>140</v>
      </c>
      <c r="AU631" s="243" t="s">
        <v>78</v>
      </c>
      <c r="AV631" s="11" t="s">
        <v>78</v>
      </c>
      <c r="AW631" s="11" t="s">
        <v>33</v>
      </c>
      <c r="AX631" s="11" t="s">
        <v>69</v>
      </c>
      <c r="AY631" s="243" t="s">
        <v>137</v>
      </c>
    </row>
    <row r="632" s="12" customFormat="1">
      <c r="B632" s="244"/>
      <c r="C632" s="245"/>
      <c r="D632" s="234" t="s">
        <v>140</v>
      </c>
      <c r="E632" s="246" t="s">
        <v>21</v>
      </c>
      <c r="F632" s="247" t="s">
        <v>904</v>
      </c>
      <c r="G632" s="245"/>
      <c r="H632" s="246" t="s">
        <v>21</v>
      </c>
      <c r="I632" s="248"/>
      <c r="J632" s="245"/>
      <c r="K632" s="245"/>
      <c r="L632" s="249"/>
      <c r="M632" s="250"/>
      <c r="N632" s="251"/>
      <c r="O632" s="251"/>
      <c r="P632" s="251"/>
      <c r="Q632" s="251"/>
      <c r="R632" s="251"/>
      <c r="S632" s="251"/>
      <c r="T632" s="252"/>
      <c r="AT632" s="253" t="s">
        <v>140</v>
      </c>
      <c r="AU632" s="253" t="s">
        <v>78</v>
      </c>
      <c r="AV632" s="12" t="s">
        <v>76</v>
      </c>
      <c r="AW632" s="12" t="s">
        <v>33</v>
      </c>
      <c r="AX632" s="12" t="s">
        <v>69</v>
      </c>
      <c r="AY632" s="253" t="s">
        <v>137</v>
      </c>
    </row>
    <row r="633" s="11" customFormat="1">
      <c r="B633" s="232"/>
      <c r="C633" s="233"/>
      <c r="D633" s="234" t="s">
        <v>140</v>
      </c>
      <c r="E633" s="235" t="s">
        <v>21</v>
      </c>
      <c r="F633" s="236" t="s">
        <v>835</v>
      </c>
      <c r="G633" s="233"/>
      <c r="H633" s="237">
        <v>7.2000000000000002</v>
      </c>
      <c r="I633" s="238"/>
      <c r="J633" s="233"/>
      <c r="K633" s="233"/>
      <c r="L633" s="239"/>
      <c r="M633" s="240"/>
      <c r="N633" s="241"/>
      <c r="O633" s="241"/>
      <c r="P633" s="241"/>
      <c r="Q633" s="241"/>
      <c r="R633" s="241"/>
      <c r="S633" s="241"/>
      <c r="T633" s="242"/>
      <c r="AT633" s="243" t="s">
        <v>140</v>
      </c>
      <c r="AU633" s="243" t="s">
        <v>78</v>
      </c>
      <c r="AV633" s="11" t="s">
        <v>78</v>
      </c>
      <c r="AW633" s="11" t="s">
        <v>33</v>
      </c>
      <c r="AX633" s="11" t="s">
        <v>69</v>
      </c>
      <c r="AY633" s="243" t="s">
        <v>137</v>
      </c>
    </row>
    <row r="634" s="12" customFormat="1">
      <c r="B634" s="244"/>
      <c r="C634" s="245"/>
      <c r="D634" s="234" t="s">
        <v>140</v>
      </c>
      <c r="E634" s="246" t="s">
        <v>21</v>
      </c>
      <c r="F634" s="247" t="s">
        <v>905</v>
      </c>
      <c r="G634" s="245"/>
      <c r="H634" s="246" t="s">
        <v>21</v>
      </c>
      <c r="I634" s="248"/>
      <c r="J634" s="245"/>
      <c r="K634" s="245"/>
      <c r="L634" s="249"/>
      <c r="M634" s="250"/>
      <c r="N634" s="251"/>
      <c r="O634" s="251"/>
      <c r="P634" s="251"/>
      <c r="Q634" s="251"/>
      <c r="R634" s="251"/>
      <c r="S634" s="251"/>
      <c r="T634" s="252"/>
      <c r="AT634" s="253" t="s">
        <v>140</v>
      </c>
      <c r="AU634" s="253" t="s">
        <v>78</v>
      </c>
      <c r="AV634" s="12" t="s">
        <v>76</v>
      </c>
      <c r="AW634" s="12" t="s">
        <v>33</v>
      </c>
      <c r="AX634" s="12" t="s">
        <v>69</v>
      </c>
      <c r="AY634" s="253" t="s">
        <v>137</v>
      </c>
    </row>
    <row r="635" s="11" customFormat="1">
      <c r="B635" s="232"/>
      <c r="C635" s="233"/>
      <c r="D635" s="234" t="s">
        <v>140</v>
      </c>
      <c r="E635" s="235" t="s">
        <v>21</v>
      </c>
      <c r="F635" s="236" t="s">
        <v>835</v>
      </c>
      <c r="G635" s="233"/>
      <c r="H635" s="237">
        <v>7.2000000000000002</v>
      </c>
      <c r="I635" s="238"/>
      <c r="J635" s="233"/>
      <c r="K635" s="233"/>
      <c r="L635" s="239"/>
      <c r="M635" s="240"/>
      <c r="N635" s="241"/>
      <c r="O635" s="241"/>
      <c r="P635" s="241"/>
      <c r="Q635" s="241"/>
      <c r="R635" s="241"/>
      <c r="S635" s="241"/>
      <c r="T635" s="242"/>
      <c r="AT635" s="243" t="s">
        <v>140</v>
      </c>
      <c r="AU635" s="243" t="s">
        <v>78</v>
      </c>
      <c r="AV635" s="11" t="s">
        <v>78</v>
      </c>
      <c r="AW635" s="11" t="s">
        <v>33</v>
      </c>
      <c r="AX635" s="11" t="s">
        <v>69</v>
      </c>
      <c r="AY635" s="243" t="s">
        <v>137</v>
      </c>
    </row>
    <row r="636" s="12" customFormat="1">
      <c r="B636" s="244"/>
      <c r="C636" s="245"/>
      <c r="D636" s="234" t="s">
        <v>140</v>
      </c>
      <c r="E636" s="246" t="s">
        <v>21</v>
      </c>
      <c r="F636" s="247" t="s">
        <v>878</v>
      </c>
      <c r="G636" s="245"/>
      <c r="H636" s="246" t="s">
        <v>21</v>
      </c>
      <c r="I636" s="248"/>
      <c r="J636" s="245"/>
      <c r="K636" s="245"/>
      <c r="L636" s="249"/>
      <c r="M636" s="250"/>
      <c r="N636" s="251"/>
      <c r="O636" s="251"/>
      <c r="P636" s="251"/>
      <c r="Q636" s="251"/>
      <c r="R636" s="251"/>
      <c r="S636" s="251"/>
      <c r="T636" s="252"/>
      <c r="AT636" s="253" t="s">
        <v>140</v>
      </c>
      <c r="AU636" s="253" t="s">
        <v>78</v>
      </c>
      <c r="AV636" s="12" t="s">
        <v>76</v>
      </c>
      <c r="AW636" s="12" t="s">
        <v>33</v>
      </c>
      <c r="AX636" s="12" t="s">
        <v>69</v>
      </c>
      <c r="AY636" s="253" t="s">
        <v>137</v>
      </c>
    </row>
    <row r="637" s="11" customFormat="1">
      <c r="B637" s="232"/>
      <c r="C637" s="233"/>
      <c r="D637" s="234" t="s">
        <v>140</v>
      </c>
      <c r="E637" s="235" t="s">
        <v>21</v>
      </c>
      <c r="F637" s="236" t="s">
        <v>835</v>
      </c>
      <c r="G637" s="233"/>
      <c r="H637" s="237">
        <v>7.2000000000000002</v>
      </c>
      <c r="I637" s="238"/>
      <c r="J637" s="233"/>
      <c r="K637" s="233"/>
      <c r="L637" s="239"/>
      <c r="M637" s="240"/>
      <c r="N637" s="241"/>
      <c r="O637" s="241"/>
      <c r="P637" s="241"/>
      <c r="Q637" s="241"/>
      <c r="R637" s="241"/>
      <c r="S637" s="241"/>
      <c r="T637" s="242"/>
      <c r="AT637" s="243" t="s">
        <v>140</v>
      </c>
      <c r="AU637" s="243" t="s">
        <v>78</v>
      </c>
      <c r="AV637" s="11" t="s">
        <v>78</v>
      </c>
      <c r="AW637" s="11" t="s">
        <v>33</v>
      </c>
      <c r="AX637" s="11" t="s">
        <v>69</v>
      </c>
      <c r="AY637" s="243" t="s">
        <v>137</v>
      </c>
    </row>
    <row r="638" s="12" customFormat="1">
      <c r="B638" s="244"/>
      <c r="C638" s="245"/>
      <c r="D638" s="234" t="s">
        <v>140</v>
      </c>
      <c r="E638" s="246" t="s">
        <v>21</v>
      </c>
      <c r="F638" s="247" t="s">
        <v>882</v>
      </c>
      <c r="G638" s="245"/>
      <c r="H638" s="246" t="s">
        <v>21</v>
      </c>
      <c r="I638" s="248"/>
      <c r="J638" s="245"/>
      <c r="K638" s="245"/>
      <c r="L638" s="249"/>
      <c r="M638" s="250"/>
      <c r="N638" s="251"/>
      <c r="O638" s="251"/>
      <c r="P638" s="251"/>
      <c r="Q638" s="251"/>
      <c r="R638" s="251"/>
      <c r="S638" s="251"/>
      <c r="T638" s="252"/>
      <c r="AT638" s="253" t="s">
        <v>140</v>
      </c>
      <c r="AU638" s="253" t="s">
        <v>78</v>
      </c>
      <c r="AV638" s="12" t="s">
        <v>76</v>
      </c>
      <c r="AW638" s="12" t="s">
        <v>33</v>
      </c>
      <c r="AX638" s="12" t="s">
        <v>69</v>
      </c>
      <c r="AY638" s="253" t="s">
        <v>137</v>
      </c>
    </row>
    <row r="639" s="11" customFormat="1">
      <c r="B639" s="232"/>
      <c r="C639" s="233"/>
      <c r="D639" s="234" t="s">
        <v>140</v>
      </c>
      <c r="E639" s="235" t="s">
        <v>21</v>
      </c>
      <c r="F639" s="236" t="s">
        <v>835</v>
      </c>
      <c r="G639" s="233"/>
      <c r="H639" s="237">
        <v>7.2000000000000002</v>
      </c>
      <c r="I639" s="238"/>
      <c r="J639" s="233"/>
      <c r="K639" s="233"/>
      <c r="L639" s="239"/>
      <c r="M639" s="240"/>
      <c r="N639" s="241"/>
      <c r="O639" s="241"/>
      <c r="P639" s="241"/>
      <c r="Q639" s="241"/>
      <c r="R639" s="241"/>
      <c r="S639" s="241"/>
      <c r="T639" s="242"/>
      <c r="AT639" s="243" t="s">
        <v>140</v>
      </c>
      <c r="AU639" s="243" t="s">
        <v>78</v>
      </c>
      <c r="AV639" s="11" t="s">
        <v>78</v>
      </c>
      <c r="AW639" s="11" t="s">
        <v>33</v>
      </c>
      <c r="AX639" s="11" t="s">
        <v>69</v>
      </c>
      <c r="AY639" s="243" t="s">
        <v>137</v>
      </c>
    </row>
    <row r="640" s="12" customFormat="1">
      <c r="B640" s="244"/>
      <c r="C640" s="245"/>
      <c r="D640" s="234" t="s">
        <v>140</v>
      </c>
      <c r="E640" s="246" t="s">
        <v>21</v>
      </c>
      <c r="F640" s="247" t="s">
        <v>886</v>
      </c>
      <c r="G640" s="245"/>
      <c r="H640" s="246" t="s">
        <v>21</v>
      </c>
      <c r="I640" s="248"/>
      <c r="J640" s="245"/>
      <c r="K640" s="245"/>
      <c r="L640" s="249"/>
      <c r="M640" s="250"/>
      <c r="N640" s="251"/>
      <c r="O640" s="251"/>
      <c r="P640" s="251"/>
      <c r="Q640" s="251"/>
      <c r="R640" s="251"/>
      <c r="S640" s="251"/>
      <c r="T640" s="252"/>
      <c r="AT640" s="253" t="s">
        <v>140</v>
      </c>
      <c r="AU640" s="253" t="s">
        <v>78</v>
      </c>
      <c r="AV640" s="12" t="s">
        <v>76</v>
      </c>
      <c r="AW640" s="12" t="s">
        <v>33</v>
      </c>
      <c r="AX640" s="12" t="s">
        <v>69</v>
      </c>
      <c r="AY640" s="253" t="s">
        <v>137</v>
      </c>
    </row>
    <row r="641" s="11" customFormat="1">
      <c r="B641" s="232"/>
      <c r="C641" s="233"/>
      <c r="D641" s="234" t="s">
        <v>140</v>
      </c>
      <c r="E641" s="235" t="s">
        <v>21</v>
      </c>
      <c r="F641" s="236" t="s">
        <v>835</v>
      </c>
      <c r="G641" s="233"/>
      <c r="H641" s="237">
        <v>7.2000000000000002</v>
      </c>
      <c r="I641" s="238"/>
      <c r="J641" s="233"/>
      <c r="K641" s="233"/>
      <c r="L641" s="239"/>
      <c r="M641" s="240"/>
      <c r="N641" s="241"/>
      <c r="O641" s="241"/>
      <c r="P641" s="241"/>
      <c r="Q641" s="241"/>
      <c r="R641" s="241"/>
      <c r="S641" s="241"/>
      <c r="T641" s="242"/>
      <c r="AT641" s="243" t="s">
        <v>140</v>
      </c>
      <c r="AU641" s="243" t="s">
        <v>78</v>
      </c>
      <c r="AV641" s="11" t="s">
        <v>78</v>
      </c>
      <c r="AW641" s="11" t="s">
        <v>33</v>
      </c>
      <c r="AX641" s="11" t="s">
        <v>69</v>
      </c>
      <c r="AY641" s="243" t="s">
        <v>137</v>
      </c>
    </row>
    <row r="642" s="12" customFormat="1">
      <c r="B642" s="244"/>
      <c r="C642" s="245"/>
      <c r="D642" s="234" t="s">
        <v>140</v>
      </c>
      <c r="E642" s="246" t="s">
        <v>21</v>
      </c>
      <c r="F642" s="247" t="s">
        <v>887</v>
      </c>
      <c r="G642" s="245"/>
      <c r="H642" s="246" t="s">
        <v>21</v>
      </c>
      <c r="I642" s="248"/>
      <c r="J642" s="245"/>
      <c r="K642" s="245"/>
      <c r="L642" s="249"/>
      <c r="M642" s="250"/>
      <c r="N642" s="251"/>
      <c r="O642" s="251"/>
      <c r="P642" s="251"/>
      <c r="Q642" s="251"/>
      <c r="R642" s="251"/>
      <c r="S642" s="251"/>
      <c r="T642" s="252"/>
      <c r="AT642" s="253" t="s">
        <v>140</v>
      </c>
      <c r="AU642" s="253" t="s">
        <v>78</v>
      </c>
      <c r="AV642" s="12" t="s">
        <v>76</v>
      </c>
      <c r="AW642" s="12" t="s">
        <v>33</v>
      </c>
      <c r="AX642" s="12" t="s">
        <v>69</v>
      </c>
      <c r="AY642" s="253" t="s">
        <v>137</v>
      </c>
    </row>
    <row r="643" s="11" customFormat="1">
      <c r="B643" s="232"/>
      <c r="C643" s="233"/>
      <c r="D643" s="234" t="s">
        <v>140</v>
      </c>
      <c r="E643" s="235" t="s">
        <v>21</v>
      </c>
      <c r="F643" s="236" t="s">
        <v>835</v>
      </c>
      <c r="G643" s="233"/>
      <c r="H643" s="237">
        <v>7.2000000000000002</v>
      </c>
      <c r="I643" s="238"/>
      <c r="J643" s="233"/>
      <c r="K643" s="233"/>
      <c r="L643" s="239"/>
      <c r="M643" s="240"/>
      <c r="N643" s="241"/>
      <c r="O643" s="241"/>
      <c r="P643" s="241"/>
      <c r="Q643" s="241"/>
      <c r="R643" s="241"/>
      <c r="S643" s="241"/>
      <c r="T643" s="242"/>
      <c r="AT643" s="243" t="s">
        <v>140</v>
      </c>
      <c r="AU643" s="243" t="s">
        <v>78</v>
      </c>
      <c r="AV643" s="11" t="s">
        <v>78</v>
      </c>
      <c r="AW643" s="11" t="s">
        <v>33</v>
      </c>
      <c r="AX643" s="11" t="s">
        <v>69</v>
      </c>
      <c r="AY643" s="243" t="s">
        <v>137</v>
      </c>
    </row>
    <row r="644" s="12" customFormat="1">
      <c r="B644" s="244"/>
      <c r="C644" s="245"/>
      <c r="D644" s="234" t="s">
        <v>140</v>
      </c>
      <c r="E644" s="246" t="s">
        <v>21</v>
      </c>
      <c r="F644" s="247" t="s">
        <v>889</v>
      </c>
      <c r="G644" s="245"/>
      <c r="H644" s="246" t="s">
        <v>21</v>
      </c>
      <c r="I644" s="248"/>
      <c r="J644" s="245"/>
      <c r="K644" s="245"/>
      <c r="L644" s="249"/>
      <c r="M644" s="250"/>
      <c r="N644" s="251"/>
      <c r="O644" s="251"/>
      <c r="P644" s="251"/>
      <c r="Q644" s="251"/>
      <c r="R644" s="251"/>
      <c r="S644" s="251"/>
      <c r="T644" s="252"/>
      <c r="AT644" s="253" t="s">
        <v>140</v>
      </c>
      <c r="AU644" s="253" t="s">
        <v>78</v>
      </c>
      <c r="AV644" s="12" t="s">
        <v>76</v>
      </c>
      <c r="AW644" s="12" t="s">
        <v>33</v>
      </c>
      <c r="AX644" s="12" t="s">
        <v>69</v>
      </c>
      <c r="AY644" s="253" t="s">
        <v>137</v>
      </c>
    </row>
    <row r="645" s="11" customFormat="1">
      <c r="B645" s="232"/>
      <c r="C645" s="233"/>
      <c r="D645" s="234" t="s">
        <v>140</v>
      </c>
      <c r="E645" s="235" t="s">
        <v>21</v>
      </c>
      <c r="F645" s="236" t="s">
        <v>835</v>
      </c>
      <c r="G645" s="233"/>
      <c r="H645" s="237">
        <v>7.2000000000000002</v>
      </c>
      <c r="I645" s="238"/>
      <c r="J645" s="233"/>
      <c r="K645" s="233"/>
      <c r="L645" s="239"/>
      <c r="M645" s="240"/>
      <c r="N645" s="241"/>
      <c r="O645" s="241"/>
      <c r="P645" s="241"/>
      <c r="Q645" s="241"/>
      <c r="R645" s="241"/>
      <c r="S645" s="241"/>
      <c r="T645" s="242"/>
      <c r="AT645" s="243" t="s">
        <v>140</v>
      </c>
      <c r="AU645" s="243" t="s">
        <v>78</v>
      </c>
      <c r="AV645" s="11" t="s">
        <v>78</v>
      </c>
      <c r="AW645" s="11" t="s">
        <v>33</v>
      </c>
      <c r="AX645" s="11" t="s">
        <v>69</v>
      </c>
      <c r="AY645" s="243" t="s">
        <v>137</v>
      </c>
    </row>
    <row r="646" s="13" customFormat="1">
      <c r="B646" s="254"/>
      <c r="C646" s="255"/>
      <c r="D646" s="234" t="s">
        <v>140</v>
      </c>
      <c r="E646" s="256" t="s">
        <v>21</v>
      </c>
      <c r="F646" s="257" t="s">
        <v>151</v>
      </c>
      <c r="G646" s="255"/>
      <c r="H646" s="258">
        <v>93.599999999999994</v>
      </c>
      <c r="I646" s="259"/>
      <c r="J646" s="255"/>
      <c r="K646" s="255"/>
      <c r="L646" s="260"/>
      <c r="M646" s="261"/>
      <c r="N646" s="262"/>
      <c r="O646" s="262"/>
      <c r="P646" s="262"/>
      <c r="Q646" s="262"/>
      <c r="R646" s="262"/>
      <c r="S646" s="262"/>
      <c r="T646" s="263"/>
      <c r="AT646" s="264" t="s">
        <v>140</v>
      </c>
      <c r="AU646" s="264" t="s">
        <v>78</v>
      </c>
      <c r="AV646" s="13" t="s">
        <v>138</v>
      </c>
      <c r="AW646" s="13" t="s">
        <v>33</v>
      </c>
      <c r="AX646" s="13" t="s">
        <v>76</v>
      </c>
      <c r="AY646" s="264" t="s">
        <v>137</v>
      </c>
    </row>
    <row r="647" s="1" customFormat="1" ht="89.25" customHeight="1">
      <c r="B647" s="46"/>
      <c r="C647" s="281" t="s">
        <v>449</v>
      </c>
      <c r="D647" s="281" t="s">
        <v>368</v>
      </c>
      <c r="E647" s="282" t="s">
        <v>1076</v>
      </c>
      <c r="F647" s="283" t="s">
        <v>1077</v>
      </c>
      <c r="G647" s="284" t="s">
        <v>196</v>
      </c>
      <c r="H647" s="285">
        <v>372</v>
      </c>
      <c r="I647" s="286"/>
      <c r="J647" s="287">
        <f>ROUND(I647*H647,2)</f>
        <v>0</v>
      </c>
      <c r="K647" s="283" t="s">
        <v>135</v>
      </c>
      <c r="L647" s="72"/>
      <c r="M647" s="288" t="s">
        <v>21</v>
      </c>
      <c r="N647" s="289" t="s">
        <v>40</v>
      </c>
      <c r="O647" s="47"/>
      <c r="P647" s="229">
        <f>O647*H647</f>
        <v>0</v>
      </c>
      <c r="Q647" s="229">
        <v>0</v>
      </c>
      <c r="R647" s="229">
        <f>Q647*H647</f>
        <v>0</v>
      </c>
      <c r="S647" s="229">
        <v>0</v>
      </c>
      <c r="T647" s="230">
        <f>S647*H647</f>
        <v>0</v>
      </c>
      <c r="AR647" s="24" t="s">
        <v>138</v>
      </c>
      <c r="AT647" s="24" t="s">
        <v>368</v>
      </c>
      <c r="AU647" s="24" t="s">
        <v>78</v>
      </c>
      <c r="AY647" s="24" t="s">
        <v>137</v>
      </c>
      <c r="BE647" s="231">
        <f>IF(N647="základní",J647,0)</f>
        <v>0</v>
      </c>
      <c r="BF647" s="231">
        <f>IF(N647="snížená",J647,0)</f>
        <v>0</v>
      </c>
      <c r="BG647" s="231">
        <f>IF(N647="zákl. přenesená",J647,0)</f>
        <v>0</v>
      </c>
      <c r="BH647" s="231">
        <f>IF(N647="sníž. přenesená",J647,0)</f>
        <v>0</v>
      </c>
      <c r="BI647" s="231">
        <f>IF(N647="nulová",J647,0)</f>
        <v>0</v>
      </c>
      <c r="BJ647" s="24" t="s">
        <v>76</v>
      </c>
      <c r="BK647" s="231">
        <f>ROUND(I647*H647,2)</f>
        <v>0</v>
      </c>
      <c r="BL647" s="24" t="s">
        <v>138</v>
      </c>
      <c r="BM647" s="24" t="s">
        <v>1078</v>
      </c>
    </row>
    <row r="648" s="12" customFormat="1">
      <c r="B648" s="244"/>
      <c r="C648" s="245"/>
      <c r="D648" s="234" t="s">
        <v>140</v>
      </c>
      <c r="E648" s="246" t="s">
        <v>21</v>
      </c>
      <c r="F648" s="247" t="s">
        <v>817</v>
      </c>
      <c r="G648" s="245"/>
      <c r="H648" s="246" t="s">
        <v>21</v>
      </c>
      <c r="I648" s="248"/>
      <c r="J648" s="245"/>
      <c r="K648" s="245"/>
      <c r="L648" s="249"/>
      <c r="M648" s="250"/>
      <c r="N648" s="251"/>
      <c r="O648" s="251"/>
      <c r="P648" s="251"/>
      <c r="Q648" s="251"/>
      <c r="R648" s="251"/>
      <c r="S648" s="251"/>
      <c r="T648" s="252"/>
      <c r="AT648" s="253" t="s">
        <v>140</v>
      </c>
      <c r="AU648" s="253" t="s">
        <v>78</v>
      </c>
      <c r="AV648" s="12" t="s">
        <v>76</v>
      </c>
      <c r="AW648" s="12" t="s">
        <v>33</v>
      </c>
      <c r="AX648" s="12" t="s">
        <v>69</v>
      </c>
      <c r="AY648" s="253" t="s">
        <v>137</v>
      </c>
    </row>
    <row r="649" s="11" customFormat="1">
      <c r="B649" s="232"/>
      <c r="C649" s="233"/>
      <c r="D649" s="234" t="s">
        <v>140</v>
      </c>
      <c r="E649" s="235" t="s">
        <v>21</v>
      </c>
      <c r="F649" s="236" t="s">
        <v>455</v>
      </c>
      <c r="G649" s="233"/>
      <c r="H649" s="237">
        <v>50</v>
      </c>
      <c r="I649" s="238"/>
      <c r="J649" s="233"/>
      <c r="K649" s="233"/>
      <c r="L649" s="239"/>
      <c r="M649" s="240"/>
      <c r="N649" s="241"/>
      <c r="O649" s="241"/>
      <c r="P649" s="241"/>
      <c r="Q649" s="241"/>
      <c r="R649" s="241"/>
      <c r="S649" s="241"/>
      <c r="T649" s="242"/>
      <c r="AT649" s="243" t="s">
        <v>140</v>
      </c>
      <c r="AU649" s="243" t="s">
        <v>78</v>
      </c>
      <c r="AV649" s="11" t="s">
        <v>78</v>
      </c>
      <c r="AW649" s="11" t="s">
        <v>33</v>
      </c>
      <c r="AX649" s="11" t="s">
        <v>69</v>
      </c>
      <c r="AY649" s="243" t="s">
        <v>137</v>
      </c>
    </row>
    <row r="650" s="12" customFormat="1">
      <c r="B650" s="244"/>
      <c r="C650" s="245"/>
      <c r="D650" s="234" t="s">
        <v>140</v>
      </c>
      <c r="E650" s="246" t="s">
        <v>21</v>
      </c>
      <c r="F650" s="247" t="s">
        <v>1079</v>
      </c>
      <c r="G650" s="245"/>
      <c r="H650" s="246" t="s">
        <v>21</v>
      </c>
      <c r="I650" s="248"/>
      <c r="J650" s="245"/>
      <c r="K650" s="245"/>
      <c r="L650" s="249"/>
      <c r="M650" s="250"/>
      <c r="N650" s="251"/>
      <c r="O650" s="251"/>
      <c r="P650" s="251"/>
      <c r="Q650" s="251"/>
      <c r="R650" s="251"/>
      <c r="S650" s="251"/>
      <c r="T650" s="252"/>
      <c r="AT650" s="253" t="s">
        <v>140</v>
      </c>
      <c r="AU650" s="253" t="s">
        <v>78</v>
      </c>
      <c r="AV650" s="12" t="s">
        <v>76</v>
      </c>
      <c r="AW650" s="12" t="s">
        <v>33</v>
      </c>
      <c r="AX650" s="12" t="s">
        <v>69</v>
      </c>
      <c r="AY650" s="253" t="s">
        <v>137</v>
      </c>
    </row>
    <row r="651" s="11" customFormat="1">
      <c r="B651" s="232"/>
      <c r="C651" s="233"/>
      <c r="D651" s="234" t="s">
        <v>140</v>
      </c>
      <c r="E651" s="235" t="s">
        <v>21</v>
      </c>
      <c r="F651" s="236" t="s">
        <v>822</v>
      </c>
      <c r="G651" s="233"/>
      <c r="H651" s="237">
        <v>10</v>
      </c>
      <c r="I651" s="238"/>
      <c r="J651" s="233"/>
      <c r="K651" s="233"/>
      <c r="L651" s="239"/>
      <c r="M651" s="240"/>
      <c r="N651" s="241"/>
      <c r="O651" s="241"/>
      <c r="P651" s="241"/>
      <c r="Q651" s="241"/>
      <c r="R651" s="241"/>
      <c r="S651" s="241"/>
      <c r="T651" s="242"/>
      <c r="AT651" s="243" t="s">
        <v>140</v>
      </c>
      <c r="AU651" s="243" t="s">
        <v>78</v>
      </c>
      <c r="AV651" s="11" t="s">
        <v>78</v>
      </c>
      <c r="AW651" s="11" t="s">
        <v>33</v>
      </c>
      <c r="AX651" s="11" t="s">
        <v>69</v>
      </c>
      <c r="AY651" s="243" t="s">
        <v>137</v>
      </c>
    </row>
    <row r="652" s="12" customFormat="1">
      <c r="B652" s="244"/>
      <c r="C652" s="245"/>
      <c r="D652" s="234" t="s">
        <v>140</v>
      </c>
      <c r="E652" s="246" t="s">
        <v>21</v>
      </c>
      <c r="F652" s="247" t="s">
        <v>886</v>
      </c>
      <c r="G652" s="245"/>
      <c r="H652" s="246" t="s">
        <v>21</v>
      </c>
      <c r="I652" s="248"/>
      <c r="J652" s="245"/>
      <c r="K652" s="245"/>
      <c r="L652" s="249"/>
      <c r="M652" s="250"/>
      <c r="N652" s="251"/>
      <c r="O652" s="251"/>
      <c r="P652" s="251"/>
      <c r="Q652" s="251"/>
      <c r="R652" s="251"/>
      <c r="S652" s="251"/>
      <c r="T652" s="252"/>
      <c r="AT652" s="253" t="s">
        <v>140</v>
      </c>
      <c r="AU652" s="253" t="s">
        <v>78</v>
      </c>
      <c r="AV652" s="12" t="s">
        <v>76</v>
      </c>
      <c r="AW652" s="12" t="s">
        <v>33</v>
      </c>
      <c r="AX652" s="12" t="s">
        <v>69</v>
      </c>
      <c r="AY652" s="253" t="s">
        <v>137</v>
      </c>
    </row>
    <row r="653" s="11" customFormat="1">
      <c r="B653" s="232"/>
      <c r="C653" s="233"/>
      <c r="D653" s="234" t="s">
        <v>140</v>
      </c>
      <c r="E653" s="235" t="s">
        <v>21</v>
      </c>
      <c r="F653" s="236" t="s">
        <v>249</v>
      </c>
      <c r="G653" s="233"/>
      <c r="H653" s="237">
        <v>44</v>
      </c>
      <c r="I653" s="238"/>
      <c r="J653" s="233"/>
      <c r="K653" s="233"/>
      <c r="L653" s="239"/>
      <c r="M653" s="240"/>
      <c r="N653" s="241"/>
      <c r="O653" s="241"/>
      <c r="P653" s="241"/>
      <c r="Q653" s="241"/>
      <c r="R653" s="241"/>
      <c r="S653" s="241"/>
      <c r="T653" s="242"/>
      <c r="AT653" s="243" t="s">
        <v>140</v>
      </c>
      <c r="AU653" s="243" t="s">
        <v>78</v>
      </c>
      <c r="AV653" s="11" t="s">
        <v>78</v>
      </c>
      <c r="AW653" s="11" t="s">
        <v>33</v>
      </c>
      <c r="AX653" s="11" t="s">
        <v>69</v>
      </c>
      <c r="AY653" s="243" t="s">
        <v>137</v>
      </c>
    </row>
    <row r="654" s="12" customFormat="1">
      <c r="B654" s="244"/>
      <c r="C654" s="245"/>
      <c r="D654" s="234" t="s">
        <v>140</v>
      </c>
      <c r="E654" s="246" t="s">
        <v>21</v>
      </c>
      <c r="F654" s="247" t="s">
        <v>887</v>
      </c>
      <c r="G654" s="245"/>
      <c r="H654" s="246" t="s">
        <v>21</v>
      </c>
      <c r="I654" s="248"/>
      <c r="J654" s="245"/>
      <c r="K654" s="245"/>
      <c r="L654" s="249"/>
      <c r="M654" s="250"/>
      <c r="N654" s="251"/>
      <c r="O654" s="251"/>
      <c r="P654" s="251"/>
      <c r="Q654" s="251"/>
      <c r="R654" s="251"/>
      <c r="S654" s="251"/>
      <c r="T654" s="252"/>
      <c r="AT654" s="253" t="s">
        <v>140</v>
      </c>
      <c r="AU654" s="253" t="s">
        <v>78</v>
      </c>
      <c r="AV654" s="12" t="s">
        <v>76</v>
      </c>
      <c r="AW654" s="12" t="s">
        <v>33</v>
      </c>
      <c r="AX654" s="12" t="s">
        <v>69</v>
      </c>
      <c r="AY654" s="253" t="s">
        <v>137</v>
      </c>
    </row>
    <row r="655" s="11" customFormat="1">
      <c r="B655" s="232"/>
      <c r="C655" s="233"/>
      <c r="D655" s="234" t="s">
        <v>140</v>
      </c>
      <c r="E655" s="235" t="s">
        <v>21</v>
      </c>
      <c r="F655" s="236" t="s">
        <v>201</v>
      </c>
      <c r="G655" s="233"/>
      <c r="H655" s="237">
        <v>24</v>
      </c>
      <c r="I655" s="238"/>
      <c r="J655" s="233"/>
      <c r="K655" s="233"/>
      <c r="L655" s="239"/>
      <c r="M655" s="240"/>
      <c r="N655" s="241"/>
      <c r="O655" s="241"/>
      <c r="P655" s="241"/>
      <c r="Q655" s="241"/>
      <c r="R655" s="241"/>
      <c r="S655" s="241"/>
      <c r="T655" s="242"/>
      <c r="AT655" s="243" t="s">
        <v>140</v>
      </c>
      <c r="AU655" s="243" t="s">
        <v>78</v>
      </c>
      <c r="AV655" s="11" t="s">
        <v>78</v>
      </c>
      <c r="AW655" s="11" t="s">
        <v>33</v>
      </c>
      <c r="AX655" s="11" t="s">
        <v>69</v>
      </c>
      <c r="AY655" s="243" t="s">
        <v>137</v>
      </c>
    </row>
    <row r="656" s="12" customFormat="1">
      <c r="B656" s="244"/>
      <c r="C656" s="245"/>
      <c r="D656" s="234" t="s">
        <v>140</v>
      </c>
      <c r="E656" s="246" t="s">
        <v>21</v>
      </c>
      <c r="F656" s="247" t="s">
        <v>888</v>
      </c>
      <c r="G656" s="245"/>
      <c r="H656" s="246" t="s">
        <v>21</v>
      </c>
      <c r="I656" s="248"/>
      <c r="J656" s="245"/>
      <c r="K656" s="245"/>
      <c r="L656" s="249"/>
      <c r="M656" s="250"/>
      <c r="N656" s="251"/>
      <c r="O656" s="251"/>
      <c r="P656" s="251"/>
      <c r="Q656" s="251"/>
      <c r="R656" s="251"/>
      <c r="S656" s="251"/>
      <c r="T656" s="252"/>
      <c r="AT656" s="253" t="s">
        <v>140</v>
      </c>
      <c r="AU656" s="253" t="s">
        <v>78</v>
      </c>
      <c r="AV656" s="12" t="s">
        <v>76</v>
      </c>
      <c r="AW656" s="12" t="s">
        <v>33</v>
      </c>
      <c r="AX656" s="12" t="s">
        <v>69</v>
      </c>
      <c r="AY656" s="253" t="s">
        <v>137</v>
      </c>
    </row>
    <row r="657" s="11" customFormat="1">
      <c r="B657" s="232"/>
      <c r="C657" s="233"/>
      <c r="D657" s="234" t="s">
        <v>140</v>
      </c>
      <c r="E657" s="235" t="s">
        <v>21</v>
      </c>
      <c r="F657" s="236" t="s">
        <v>201</v>
      </c>
      <c r="G657" s="233"/>
      <c r="H657" s="237">
        <v>24</v>
      </c>
      <c r="I657" s="238"/>
      <c r="J657" s="233"/>
      <c r="K657" s="233"/>
      <c r="L657" s="239"/>
      <c r="M657" s="240"/>
      <c r="N657" s="241"/>
      <c r="O657" s="241"/>
      <c r="P657" s="241"/>
      <c r="Q657" s="241"/>
      <c r="R657" s="241"/>
      <c r="S657" s="241"/>
      <c r="T657" s="242"/>
      <c r="AT657" s="243" t="s">
        <v>140</v>
      </c>
      <c r="AU657" s="243" t="s">
        <v>78</v>
      </c>
      <c r="AV657" s="11" t="s">
        <v>78</v>
      </c>
      <c r="AW657" s="11" t="s">
        <v>33</v>
      </c>
      <c r="AX657" s="11" t="s">
        <v>69</v>
      </c>
      <c r="AY657" s="243" t="s">
        <v>137</v>
      </c>
    </row>
    <row r="658" s="12" customFormat="1">
      <c r="B658" s="244"/>
      <c r="C658" s="245"/>
      <c r="D658" s="234" t="s">
        <v>140</v>
      </c>
      <c r="E658" s="246" t="s">
        <v>21</v>
      </c>
      <c r="F658" s="247" t="s">
        <v>889</v>
      </c>
      <c r="G658" s="245"/>
      <c r="H658" s="246" t="s">
        <v>21</v>
      </c>
      <c r="I658" s="248"/>
      <c r="J658" s="245"/>
      <c r="K658" s="245"/>
      <c r="L658" s="249"/>
      <c r="M658" s="250"/>
      <c r="N658" s="251"/>
      <c r="O658" s="251"/>
      <c r="P658" s="251"/>
      <c r="Q658" s="251"/>
      <c r="R658" s="251"/>
      <c r="S658" s="251"/>
      <c r="T658" s="252"/>
      <c r="AT658" s="253" t="s">
        <v>140</v>
      </c>
      <c r="AU658" s="253" t="s">
        <v>78</v>
      </c>
      <c r="AV658" s="12" t="s">
        <v>76</v>
      </c>
      <c r="AW658" s="12" t="s">
        <v>33</v>
      </c>
      <c r="AX658" s="12" t="s">
        <v>69</v>
      </c>
      <c r="AY658" s="253" t="s">
        <v>137</v>
      </c>
    </row>
    <row r="659" s="11" customFormat="1">
      <c r="B659" s="232"/>
      <c r="C659" s="233"/>
      <c r="D659" s="234" t="s">
        <v>140</v>
      </c>
      <c r="E659" s="235" t="s">
        <v>21</v>
      </c>
      <c r="F659" s="236" t="s">
        <v>890</v>
      </c>
      <c r="G659" s="233"/>
      <c r="H659" s="237">
        <v>20</v>
      </c>
      <c r="I659" s="238"/>
      <c r="J659" s="233"/>
      <c r="K659" s="233"/>
      <c r="L659" s="239"/>
      <c r="M659" s="240"/>
      <c r="N659" s="241"/>
      <c r="O659" s="241"/>
      <c r="P659" s="241"/>
      <c r="Q659" s="241"/>
      <c r="R659" s="241"/>
      <c r="S659" s="241"/>
      <c r="T659" s="242"/>
      <c r="AT659" s="243" t="s">
        <v>140</v>
      </c>
      <c r="AU659" s="243" t="s">
        <v>78</v>
      </c>
      <c r="AV659" s="11" t="s">
        <v>78</v>
      </c>
      <c r="AW659" s="11" t="s">
        <v>33</v>
      </c>
      <c r="AX659" s="11" t="s">
        <v>69</v>
      </c>
      <c r="AY659" s="243" t="s">
        <v>137</v>
      </c>
    </row>
    <row r="660" s="12" customFormat="1">
      <c r="B660" s="244"/>
      <c r="C660" s="245"/>
      <c r="D660" s="234" t="s">
        <v>140</v>
      </c>
      <c r="E660" s="246" t="s">
        <v>21</v>
      </c>
      <c r="F660" s="247" t="s">
        <v>828</v>
      </c>
      <c r="G660" s="245"/>
      <c r="H660" s="246" t="s">
        <v>21</v>
      </c>
      <c r="I660" s="248"/>
      <c r="J660" s="245"/>
      <c r="K660" s="245"/>
      <c r="L660" s="249"/>
      <c r="M660" s="250"/>
      <c r="N660" s="251"/>
      <c r="O660" s="251"/>
      <c r="P660" s="251"/>
      <c r="Q660" s="251"/>
      <c r="R660" s="251"/>
      <c r="S660" s="251"/>
      <c r="T660" s="252"/>
      <c r="AT660" s="253" t="s">
        <v>140</v>
      </c>
      <c r="AU660" s="253" t="s">
        <v>78</v>
      </c>
      <c r="AV660" s="12" t="s">
        <v>76</v>
      </c>
      <c r="AW660" s="12" t="s">
        <v>33</v>
      </c>
      <c r="AX660" s="12" t="s">
        <v>69</v>
      </c>
      <c r="AY660" s="253" t="s">
        <v>137</v>
      </c>
    </row>
    <row r="661" s="11" customFormat="1">
      <c r="B661" s="232"/>
      <c r="C661" s="233"/>
      <c r="D661" s="234" t="s">
        <v>140</v>
      </c>
      <c r="E661" s="235" t="s">
        <v>21</v>
      </c>
      <c r="F661" s="236" t="s">
        <v>455</v>
      </c>
      <c r="G661" s="233"/>
      <c r="H661" s="237">
        <v>50</v>
      </c>
      <c r="I661" s="238"/>
      <c r="J661" s="233"/>
      <c r="K661" s="233"/>
      <c r="L661" s="239"/>
      <c r="M661" s="240"/>
      <c r="N661" s="241"/>
      <c r="O661" s="241"/>
      <c r="P661" s="241"/>
      <c r="Q661" s="241"/>
      <c r="R661" s="241"/>
      <c r="S661" s="241"/>
      <c r="T661" s="242"/>
      <c r="AT661" s="243" t="s">
        <v>140</v>
      </c>
      <c r="AU661" s="243" t="s">
        <v>78</v>
      </c>
      <c r="AV661" s="11" t="s">
        <v>78</v>
      </c>
      <c r="AW661" s="11" t="s">
        <v>33</v>
      </c>
      <c r="AX661" s="11" t="s">
        <v>69</v>
      </c>
      <c r="AY661" s="243" t="s">
        <v>137</v>
      </c>
    </row>
    <row r="662" s="12" customFormat="1">
      <c r="B662" s="244"/>
      <c r="C662" s="245"/>
      <c r="D662" s="234" t="s">
        <v>140</v>
      </c>
      <c r="E662" s="246" t="s">
        <v>21</v>
      </c>
      <c r="F662" s="247" t="s">
        <v>891</v>
      </c>
      <c r="G662" s="245"/>
      <c r="H662" s="246" t="s">
        <v>21</v>
      </c>
      <c r="I662" s="248"/>
      <c r="J662" s="245"/>
      <c r="K662" s="245"/>
      <c r="L662" s="249"/>
      <c r="M662" s="250"/>
      <c r="N662" s="251"/>
      <c r="O662" s="251"/>
      <c r="P662" s="251"/>
      <c r="Q662" s="251"/>
      <c r="R662" s="251"/>
      <c r="S662" s="251"/>
      <c r="T662" s="252"/>
      <c r="AT662" s="253" t="s">
        <v>140</v>
      </c>
      <c r="AU662" s="253" t="s">
        <v>78</v>
      </c>
      <c r="AV662" s="12" t="s">
        <v>76</v>
      </c>
      <c r="AW662" s="12" t="s">
        <v>33</v>
      </c>
      <c r="AX662" s="12" t="s">
        <v>69</v>
      </c>
      <c r="AY662" s="253" t="s">
        <v>137</v>
      </c>
    </row>
    <row r="663" s="11" customFormat="1">
      <c r="B663" s="232"/>
      <c r="C663" s="233"/>
      <c r="D663" s="234" t="s">
        <v>140</v>
      </c>
      <c r="E663" s="235" t="s">
        <v>21</v>
      </c>
      <c r="F663" s="236" t="s">
        <v>455</v>
      </c>
      <c r="G663" s="233"/>
      <c r="H663" s="237">
        <v>50</v>
      </c>
      <c r="I663" s="238"/>
      <c r="J663" s="233"/>
      <c r="K663" s="233"/>
      <c r="L663" s="239"/>
      <c r="M663" s="240"/>
      <c r="N663" s="241"/>
      <c r="O663" s="241"/>
      <c r="P663" s="241"/>
      <c r="Q663" s="241"/>
      <c r="R663" s="241"/>
      <c r="S663" s="241"/>
      <c r="T663" s="242"/>
      <c r="AT663" s="243" t="s">
        <v>140</v>
      </c>
      <c r="AU663" s="243" t="s">
        <v>78</v>
      </c>
      <c r="AV663" s="11" t="s">
        <v>78</v>
      </c>
      <c r="AW663" s="11" t="s">
        <v>33</v>
      </c>
      <c r="AX663" s="11" t="s">
        <v>69</v>
      </c>
      <c r="AY663" s="243" t="s">
        <v>137</v>
      </c>
    </row>
    <row r="664" s="12" customFormat="1">
      <c r="B664" s="244"/>
      <c r="C664" s="245"/>
      <c r="D664" s="234" t="s">
        <v>140</v>
      </c>
      <c r="E664" s="246" t="s">
        <v>21</v>
      </c>
      <c r="F664" s="247" t="s">
        <v>892</v>
      </c>
      <c r="G664" s="245"/>
      <c r="H664" s="246" t="s">
        <v>21</v>
      </c>
      <c r="I664" s="248"/>
      <c r="J664" s="245"/>
      <c r="K664" s="245"/>
      <c r="L664" s="249"/>
      <c r="M664" s="250"/>
      <c r="N664" s="251"/>
      <c r="O664" s="251"/>
      <c r="P664" s="251"/>
      <c r="Q664" s="251"/>
      <c r="R664" s="251"/>
      <c r="S664" s="251"/>
      <c r="T664" s="252"/>
      <c r="AT664" s="253" t="s">
        <v>140</v>
      </c>
      <c r="AU664" s="253" t="s">
        <v>78</v>
      </c>
      <c r="AV664" s="12" t="s">
        <v>76</v>
      </c>
      <c r="AW664" s="12" t="s">
        <v>33</v>
      </c>
      <c r="AX664" s="12" t="s">
        <v>69</v>
      </c>
      <c r="AY664" s="253" t="s">
        <v>137</v>
      </c>
    </row>
    <row r="665" s="11" customFormat="1">
      <c r="B665" s="232"/>
      <c r="C665" s="233"/>
      <c r="D665" s="234" t="s">
        <v>140</v>
      </c>
      <c r="E665" s="235" t="s">
        <v>21</v>
      </c>
      <c r="F665" s="236" t="s">
        <v>455</v>
      </c>
      <c r="G665" s="233"/>
      <c r="H665" s="237">
        <v>50</v>
      </c>
      <c r="I665" s="238"/>
      <c r="J665" s="233"/>
      <c r="K665" s="233"/>
      <c r="L665" s="239"/>
      <c r="M665" s="240"/>
      <c r="N665" s="241"/>
      <c r="O665" s="241"/>
      <c r="P665" s="241"/>
      <c r="Q665" s="241"/>
      <c r="R665" s="241"/>
      <c r="S665" s="241"/>
      <c r="T665" s="242"/>
      <c r="AT665" s="243" t="s">
        <v>140</v>
      </c>
      <c r="AU665" s="243" t="s">
        <v>78</v>
      </c>
      <c r="AV665" s="11" t="s">
        <v>78</v>
      </c>
      <c r="AW665" s="11" t="s">
        <v>33</v>
      </c>
      <c r="AX665" s="11" t="s">
        <v>69</v>
      </c>
      <c r="AY665" s="243" t="s">
        <v>137</v>
      </c>
    </row>
    <row r="666" s="12" customFormat="1">
      <c r="B666" s="244"/>
      <c r="C666" s="245"/>
      <c r="D666" s="234" t="s">
        <v>140</v>
      </c>
      <c r="E666" s="246" t="s">
        <v>21</v>
      </c>
      <c r="F666" s="247" t="s">
        <v>830</v>
      </c>
      <c r="G666" s="245"/>
      <c r="H666" s="246" t="s">
        <v>21</v>
      </c>
      <c r="I666" s="248"/>
      <c r="J666" s="245"/>
      <c r="K666" s="245"/>
      <c r="L666" s="249"/>
      <c r="M666" s="250"/>
      <c r="N666" s="251"/>
      <c r="O666" s="251"/>
      <c r="P666" s="251"/>
      <c r="Q666" s="251"/>
      <c r="R666" s="251"/>
      <c r="S666" s="251"/>
      <c r="T666" s="252"/>
      <c r="AT666" s="253" t="s">
        <v>140</v>
      </c>
      <c r="AU666" s="253" t="s">
        <v>78</v>
      </c>
      <c r="AV666" s="12" t="s">
        <v>76</v>
      </c>
      <c r="AW666" s="12" t="s">
        <v>33</v>
      </c>
      <c r="AX666" s="12" t="s">
        <v>69</v>
      </c>
      <c r="AY666" s="253" t="s">
        <v>137</v>
      </c>
    </row>
    <row r="667" s="11" customFormat="1">
      <c r="B667" s="232"/>
      <c r="C667" s="233"/>
      <c r="D667" s="234" t="s">
        <v>140</v>
      </c>
      <c r="E667" s="235" t="s">
        <v>21</v>
      </c>
      <c r="F667" s="236" t="s">
        <v>455</v>
      </c>
      <c r="G667" s="233"/>
      <c r="H667" s="237">
        <v>50</v>
      </c>
      <c r="I667" s="238"/>
      <c r="J667" s="233"/>
      <c r="K667" s="233"/>
      <c r="L667" s="239"/>
      <c r="M667" s="240"/>
      <c r="N667" s="241"/>
      <c r="O667" s="241"/>
      <c r="P667" s="241"/>
      <c r="Q667" s="241"/>
      <c r="R667" s="241"/>
      <c r="S667" s="241"/>
      <c r="T667" s="242"/>
      <c r="AT667" s="243" t="s">
        <v>140</v>
      </c>
      <c r="AU667" s="243" t="s">
        <v>78</v>
      </c>
      <c r="AV667" s="11" t="s">
        <v>78</v>
      </c>
      <c r="AW667" s="11" t="s">
        <v>33</v>
      </c>
      <c r="AX667" s="11" t="s">
        <v>69</v>
      </c>
      <c r="AY667" s="243" t="s">
        <v>137</v>
      </c>
    </row>
    <row r="668" s="13" customFormat="1">
      <c r="B668" s="254"/>
      <c r="C668" s="255"/>
      <c r="D668" s="234" t="s">
        <v>140</v>
      </c>
      <c r="E668" s="256" t="s">
        <v>21</v>
      </c>
      <c r="F668" s="257" t="s">
        <v>151</v>
      </c>
      <c r="G668" s="255"/>
      <c r="H668" s="258">
        <v>372</v>
      </c>
      <c r="I668" s="259"/>
      <c r="J668" s="255"/>
      <c r="K668" s="255"/>
      <c r="L668" s="260"/>
      <c r="M668" s="261"/>
      <c r="N668" s="262"/>
      <c r="O668" s="262"/>
      <c r="P668" s="262"/>
      <c r="Q668" s="262"/>
      <c r="R668" s="262"/>
      <c r="S668" s="262"/>
      <c r="T668" s="263"/>
      <c r="AT668" s="264" t="s">
        <v>140</v>
      </c>
      <c r="AU668" s="264" t="s">
        <v>78</v>
      </c>
      <c r="AV668" s="13" t="s">
        <v>138</v>
      </c>
      <c r="AW668" s="13" t="s">
        <v>33</v>
      </c>
      <c r="AX668" s="13" t="s">
        <v>76</v>
      </c>
      <c r="AY668" s="264" t="s">
        <v>137</v>
      </c>
    </row>
    <row r="669" s="1" customFormat="1" ht="89.25" customHeight="1">
      <c r="B669" s="46"/>
      <c r="C669" s="281" t="s">
        <v>459</v>
      </c>
      <c r="D669" s="281" t="s">
        <v>368</v>
      </c>
      <c r="E669" s="282" t="s">
        <v>1080</v>
      </c>
      <c r="F669" s="283" t="s">
        <v>1081</v>
      </c>
      <c r="G669" s="284" t="s">
        <v>196</v>
      </c>
      <c r="H669" s="285">
        <v>1382</v>
      </c>
      <c r="I669" s="286"/>
      <c r="J669" s="287">
        <f>ROUND(I669*H669,2)</f>
        <v>0</v>
      </c>
      <c r="K669" s="283" t="s">
        <v>135</v>
      </c>
      <c r="L669" s="72"/>
      <c r="M669" s="288" t="s">
        <v>21</v>
      </c>
      <c r="N669" s="289" t="s">
        <v>40</v>
      </c>
      <c r="O669" s="47"/>
      <c r="P669" s="229">
        <f>O669*H669</f>
        <v>0</v>
      </c>
      <c r="Q669" s="229">
        <v>0</v>
      </c>
      <c r="R669" s="229">
        <f>Q669*H669</f>
        <v>0</v>
      </c>
      <c r="S669" s="229">
        <v>0</v>
      </c>
      <c r="T669" s="230">
        <f>S669*H669</f>
        <v>0</v>
      </c>
      <c r="AR669" s="24" t="s">
        <v>138</v>
      </c>
      <c r="AT669" s="24" t="s">
        <v>368</v>
      </c>
      <c r="AU669" s="24" t="s">
        <v>78</v>
      </c>
      <c r="AY669" s="24" t="s">
        <v>137</v>
      </c>
      <c r="BE669" s="231">
        <f>IF(N669="základní",J669,0)</f>
        <v>0</v>
      </c>
      <c r="BF669" s="231">
        <f>IF(N669="snížená",J669,0)</f>
        <v>0</v>
      </c>
      <c r="BG669" s="231">
        <f>IF(N669="zákl. přenesená",J669,0)</f>
        <v>0</v>
      </c>
      <c r="BH669" s="231">
        <f>IF(N669="sníž. přenesená",J669,0)</f>
        <v>0</v>
      </c>
      <c r="BI669" s="231">
        <f>IF(N669="nulová",J669,0)</f>
        <v>0</v>
      </c>
      <c r="BJ669" s="24" t="s">
        <v>76</v>
      </c>
      <c r="BK669" s="231">
        <f>ROUND(I669*H669,2)</f>
        <v>0</v>
      </c>
      <c r="BL669" s="24" t="s">
        <v>138</v>
      </c>
      <c r="BM669" s="24" t="s">
        <v>1082</v>
      </c>
    </row>
    <row r="670" s="12" customFormat="1">
      <c r="B670" s="244"/>
      <c r="C670" s="245"/>
      <c r="D670" s="234" t="s">
        <v>140</v>
      </c>
      <c r="E670" s="246" t="s">
        <v>21</v>
      </c>
      <c r="F670" s="247" t="s">
        <v>878</v>
      </c>
      <c r="G670" s="245"/>
      <c r="H670" s="246" t="s">
        <v>21</v>
      </c>
      <c r="I670" s="248"/>
      <c r="J670" s="245"/>
      <c r="K670" s="245"/>
      <c r="L670" s="249"/>
      <c r="M670" s="250"/>
      <c r="N670" s="251"/>
      <c r="O670" s="251"/>
      <c r="P670" s="251"/>
      <c r="Q670" s="251"/>
      <c r="R670" s="251"/>
      <c r="S670" s="251"/>
      <c r="T670" s="252"/>
      <c r="AT670" s="253" t="s">
        <v>140</v>
      </c>
      <c r="AU670" s="253" t="s">
        <v>78</v>
      </c>
      <c r="AV670" s="12" t="s">
        <v>76</v>
      </c>
      <c r="AW670" s="12" t="s">
        <v>33</v>
      </c>
      <c r="AX670" s="12" t="s">
        <v>69</v>
      </c>
      <c r="AY670" s="253" t="s">
        <v>137</v>
      </c>
    </row>
    <row r="671" s="11" customFormat="1">
      <c r="B671" s="232"/>
      <c r="C671" s="233"/>
      <c r="D671" s="234" t="s">
        <v>140</v>
      </c>
      <c r="E671" s="235" t="s">
        <v>21</v>
      </c>
      <c r="F671" s="236" t="s">
        <v>879</v>
      </c>
      <c r="G671" s="233"/>
      <c r="H671" s="237">
        <v>580</v>
      </c>
      <c r="I671" s="238"/>
      <c r="J671" s="233"/>
      <c r="K671" s="233"/>
      <c r="L671" s="239"/>
      <c r="M671" s="240"/>
      <c r="N671" s="241"/>
      <c r="O671" s="241"/>
      <c r="P671" s="241"/>
      <c r="Q671" s="241"/>
      <c r="R671" s="241"/>
      <c r="S671" s="241"/>
      <c r="T671" s="242"/>
      <c r="AT671" s="243" t="s">
        <v>140</v>
      </c>
      <c r="AU671" s="243" t="s">
        <v>78</v>
      </c>
      <c r="AV671" s="11" t="s">
        <v>78</v>
      </c>
      <c r="AW671" s="11" t="s">
        <v>33</v>
      </c>
      <c r="AX671" s="11" t="s">
        <v>69</v>
      </c>
      <c r="AY671" s="243" t="s">
        <v>137</v>
      </c>
    </row>
    <row r="672" s="12" customFormat="1">
      <c r="B672" s="244"/>
      <c r="C672" s="245"/>
      <c r="D672" s="234" t="s">
        <v>140</v>
      </c>
      <c r="E672" s="246" t="s">
        <v>21</v>
      </c>
      <c r="F672" s="247" t="s">
        <v>880</v>
      </c>
      <c r="G672" s="245"/>
      <c r="H672" s="246" t="s">
        <v>21</v>
      </c>
      <c r="I672" s="248"/>
      <c r="J672" s="245"/>
      <c r="K672" s="245"/>
      <c r="L672" s="249"/>
      <c r="M672" s="250"/>
      <c r="N672" s="251"/>
      <c r="O672" s="251"/>
      <c r="P672" s="251"/>
      <c r="Q672" s="251"/>
      <c r="R672" s="251"/>
      <c r="S672" s="251"/>
      <c r="T672" s="252"/>
      <c r="AT672" s="253" t="s">
        <v>140</v>
      </c>
      <c r="AU672" s="253" t="s">
        <v>78</v>
      </c>
      <c r="AV672" s="12" t="s">
        <v>76</v>
      </c>
      <c r="AW672" s="12" t="s">
        <v>33</v>
      </c>
      <c r="AX672" s="12" t="s">
        <v>69</v>
      </c>
      <c r="AY672" s="253" t="s">
        <v>137</v>
      </c>
    </row>
    <row r="673" s="11" customFormat="1">
      <c r="B673" s="232"/>
      <c r="C673" s="233"/>
      <c r="D673" s="234" t="s">
        <v>140</v>
      </c>
      <c r="E673" s="235" t="s">
        <v>21</v>
      </c>
      <c r="F673" s="236" t="s">
        <v>881</v>
      </c>
      <c r="G673" s="233"/>
      <c r="H673" s="237">
        <v>294</v>
      </c>
      <c r="I673" s="238"/>
      <c r="J673" s="233"/>
      <c r="K673" s="233"/>
      <c r="L673" s="239"/>
      <c r="M673" s="240"/>
      <c r="N673" s="241"/>
      <c r="O673" s="241"/>
      <c r="P673" s="241"/>
      <c r="Q673" s="241"/>
      <c r="R673" s="241"/>
      <c r="S673" s="241"/>
      <c r="T673" s="242"/>
      <c r="AT673" s="243" t="s">
        <v>140</v>
      </c>
      <c r="AU673" s="243" t="s">
        <v>78</v>
      </c>
      <c r="AV673" s="11" t="s">
        <v>78</v>
      </c>
      <c r="AW673" s="11" t="s">
        <v>33</v>
      </c>
      <c r="AX673" s="11" t="s">
        <v>69</v>
      </c>
      <c r="AY673" s="243" t="s">
        <v>137</v>
      </c>
    </row>
    <row r="674" s="12" customFormat="1">
      <c r="B674" s="244"/>
      <c r="C674" s="245"/>
      <c r="D674" s="234" t="s">
        <v>140</v>
      </c>
      <c r="E674" s="246" t="s">
        <v>21</v>
      </c>
      <c r="F674" s="247" t="s">
        <v>882</v>
      </c>
      <c r="G674" s="245"/>
      <c r="H674" s="246" t="s">
        <v>21</v>
      </c>
      <c r="I674" s="248"/>
      <c r="J674" s="245"/>
      <c r="K674" s="245"/>
      <c r="L674" s="249"/>
      <c r="M674" s="250"/>
      <c r="N674" s="251"/>
      <c r="O674" s="251"/>
      <c r="P674" s="251"/>
      <c r="Q674" s="251"/>
      <c r="R674" s="251"/>
      <c r="S674" s="251"/>
      <c r="T674" s="252"/>
      <c r="AT674" s="253" t="s">
        <v>140</v>
      </c>
      <c r="AU674" s="253" t="s">
        <v>78</v>
      </c>
      <c r="AV674" s="12" t="s">
        <v>76</v>
      </c>
      <c r="AW674" s="12" t="s">
        <v>33</v>
      </c>
      <c r="AX674" s="12" t="s">
        <v>69</v>
      </c>
      <c r="AY674" s="253" t="s">
        <v>137</v>
      </c>
    </row>
    <row r="675" s="11" customFormat="1">
      <c r="B675" s="232"/>
      <c r="C675" s="233"/>
      <c r="D675" s="234" t="s">
        <v>140</v>
      </c>
      <c r="E675" s="235" t="s">
        <v>21</v>
      </c>
      <c r="F675" s="236" t="s">
        <v>883</v>
      </c>
      <c r="G675" s="233"/>
      <c r="H675" s="237">
        <v>254</v>
      </c>
      <c r="I675" s="238"/>
      <c r="J675" s="233"/>
      <c r="K675" s="233"/>
      <c r="L675" s="239"/>
      <c r="M675" s="240"/>
      <c r="N675" s="241"/>
      <c r="O675" s="241"/>
      <c r="P675" s="241"/>
      <c r="Q675" s="241"/>
      <c r="R675" s="241"/>
      <c r="S675" s="241"/>
      <c r="T675" s="242"/>
      <c r="AT675" s="243" t="s">
        <v>140</v>
      </c>
      <c r="AU675" s="243" t="s">
        <v>78</v>
      </c>
      <c r="AV675" s="11" t="s">
        <v>78</v>
      </c>
      <c r="AW675" s="11" t="s">
        <v>33</v>
      </c>
      <c r="AX675" s="11" t="s">
        <v>69</v>
      </c>
      <c r="AY675" s="243" t="s">
        <v>137</v>
      </c>
    </row>
    <row r="676" s="12" customFormat="1">
      <c r="B676" s="244"/>
      <c r="C676" s="245"/>
      <c r="D676" s="234" t="s">
        <v>140</v>
      </c>
      <c r="E676" s="246" t="s">
        <v>21</v>
      </c>
      <c r="F676" s="247" t="s">
        <v>884</v>
      </c>
      <c r="G676" s="245"/>
      <c r="H676" s="246" t="s">
        <v>21</v>
      </c>
      <c r="I676" s="248"/>
      <c r="J676" s="245"/>
      <c r="K676" s="245"/>
      <c r="L676" s="249"/>
      <c r="M676" s="250"/>
      <c r="N676" s="251"/>
      <c r="O676" s="251"/>
      <c r="P676" s="251"/>
      <c r="Q676" s="251"/>
      <c r="R676" s="251"/>
      <c r="S676" s="251"/>
      <c r="T676" s="252"/>
      <c r="AT676" s="253" t="s">
        <v>140</v>
      </c>
      <c r="AU676" s="253" t="s">
        <v>78</v>
      </c>
      <c r="AV676" s="12" t="s">
        <v>76</v>
      </c>
      <c r="AW676" s="12" t="s">
        <v>33</v>
      </c>
      <c r="AX676" s="12" t="s">
        <v>69</v>
      </c>
      <c r="AY676" s="253" t="s">
        <v>137</v>
      </c>
    </row>
    <row r="677" s="11" customFormat="1">
      <c r="B677" s="232"/>
      <c r="C677" s="233"/>
      <c r="D677" s="234" t="s">
        <v>140</v>
      </c>
      <c r="E677" s="235" t="s">
        <v>21</v>
      </c>
      <c r="F677" s="236" t="s">
        <v>885</v>
      </c>
      <c r="G677" s="233"/>
      <c r="H677" s="237">
        <v>254</v>
      </c>
      <c r="I677" s="238"/>
      <c r="J677" s="233"/>
      <c r="K677" s="233"/>
      <c r="L677" s="239"/>
      <c r="M677" s="240"/>
      <c r="N677" s="241"/>
      <c r="O677" s="241"/>
      <c r="P677" s="241"/>
      <c r="Q677" s="241"/>
      <c r="R677" s="241"/>
      <c r="S677" s="241"/>
      <c r="T677" s="242"/>
      <c r="AT677" s="243" t="s">
        <v>140</v>
      </c>
      <c r="AU677" s="243" t="s">
        <v>78</v>
      </c>
      <c r="AV677" s="11" t="s">
        <v>78</v>
      </c>
      <c r="AW677" s="11" t="s">
        <v>33</v>
      </c>
      <c r="AX677" s="11" t="s">
        <v>69</v>
      </c>
      <c r="AY677" s="243" t="s">
        <v>137</v>
      </c>
    </row>
    <row r="678" s="13" customFormat="1">
      <c r="B678" s="254"/>
      <c r="C678" s="255"/>
      <c r="D678" s="234" t="s">
        <v>140</v>
      </c>
      <c r="E678" s="256" t="s">
        <v>21</v>
      </c>
      <c r="F678" s="257" t="s">
        <v>151</v>
      </c>
      <c r="G678" s="255"/>
      <c r="H678" s="258">
        <v>1382</v>
      </c>
      <c r="I678" s="259"/>
      <c r="J678" s="255"/>
      <c r="K678" s="255"/>
      <c r="L678" s="260"/>
      <c r="M678" s="261"/>
      <c r="N678" s="262"/>
      <c r="O678" s="262"/>
      <c r="P678" s="262"/>
      <c r="Q678" s="262"/>
      <c r="R678" s="262"/>
      <c r="S678" s="262"/>
      <c r="T678" s="263"/>
      <c r="AT678" s="264" t="s">
        <v>140</v>
      </c>
      <c r="AU678" s="264" t="s">
        <v>78</v>
      </c>
      <c r="AV678" s="13" t="s">
        <v>138</v>
      </c>
      <c r="AW678" s="13" t="s">
        <v>33</v>
      </c>
      <c r="AX678" s="13" t="s">
        <v>76</v>
      </c>
      <c r="AY678" s="264" t="s">
        <v>137</v>
      </c>
    </row>
    <row r="679" s="1" customFormat="1" ht="38.25" customHeight="1">
      <c r="B679" s="46"/>
      <c r="C679" s="281" t="s">
        <v>466</v>
      </c>
      <c r="D679" s="281" t="s">
        <v>368</v>
      </c>
      <c r="E679" s="282" t="s">
        <v>486</v>
      </c>
      <c r="F679" s="283" t="s">
        <v>487</v>
      </c>
      <c r="G679" s="284" t="s">
        <v>134</v>
      </c>
      <c r="H679" s="285">
        <v>234</v>
      </c>
      <c r="I679" s="286"/>
      <c r="J679" s="287">
        <f>ROUND(I679*H679,2)</f>
        <v>0</v>
      </c>
      <c r="K679" s="283" t="s">
        <v>135</v>
      </c>
      <c r="L679" s="72"/>
      <c r="M679" s="288" t="s">
        <v>21</v>
      </c>
      <c r="N679" s="289" t="s">
        <v>40</v>
      </c>
      <c r="O679" s="47"/>
      <c r="P679" s="229">
        <f>O679*H679</f>
        <v>0</v>
      </c>
      <c r="Q679" s="229">
        <v>0</v>
      </c>
      <c r="R679" s="229">
        <f>Q679*H679</f>
        <v>0</v>
      </c>
      <c r="S679" s="229">
        <v>0</v>
      </c>
      <c r="T679" s="230">
        <f>S679*H679</f>
        <v>0</v>
      </c>
      <c r="AR679" s="24" t="s">
        <v>138</v>
      </c>
      <c r="AT679" s="24" t="s">
        <v>368</v>
      </c>
      <c r="AU679" s="24" t="s">
        <v>78</v>
      </c>
      <c r="AY679" s="24" t="s">
        <v>137</v>
      </c>
      <c r="BE679" s="231">
        <f>IF(N679="základní",J679,0)</f>
        <v>0</v>
      </c>
      <c r="BF679" s="231">
        <f>IF(N679="snížená",J679,0)</f>
        <v>0</v>
      </c>
      <c r="BG679" s="231">
        <f>IF(N679="zákl. přenesená",J679,0)</f>
        <v>0</v>
      </c>
      <c r="BH679" s="231">
        <f>IF(N679="sníž. přenesená",J679,0)</f>
        <v>0</v>
      </c>
      <c r="BI679" s="231">
        <f>IF(N679="nulová",J679,0)</f>
        <v>0</v>
      </c>
      <c r="BJ679" s="24" t="s">
        <v>76</v>
      </c>
      <c r="BK679" s="231">
        <f>ROUND(I679*H679,2)</f>
        <v>0</v>
      </c>
      <c r="BL679" s="24" t="s">
        <v>138</v>
      </c>
      <c r="BM679" s="24" t="s">
        <v>1083</v>
      </c>
    </row>
    <row r="680" s="11" customFormat="1">
      <c r="B680" s="232"/>
      <c r="C680" s="233"/>
      <c r="D680" s="234" t="s">
        <v>140</v>
      </c>
      <c r="E680" s="235" t="s">
        <v>21</v>
      </c>
      <c r="F680" s="236" t="s">
        <v>1084</v>
      </c>
      <c r="G680" s="233"/>
      <c r="H680" s="237">
        <v>234</v>
      </c>
      <c r="I680" s="238"/>
      <c r="J680" s="233"/>
      <c r="K680" s="233"/>
      <c r="L680" s="239"/>
      <c r="M680" s="240"/>
      <c r="N680" s="241"/>
      <c r="O680" s="241"/>
      <c r="P680" s="241"/>
      <c r="Q680" s="241"/>
      <c r="R680" s="241"/>
      <c r="S680" s="241"/>
      <c r="T680" s="242"/>
      <c r="AT680" s="243" t="s">
        <v>140</v>
      </c>
      <c r="AU680" s="243" t="s">
        <v>78</v>
      </c>
      <c r="AV680" s="11" t="s">
        <v>78</v>
      </c>
      <c r="AW680" s="11" t="s">
        <v>33</v>
      </c>
      <c r="AX680" s="11" t="s">
        <v>69</v>
      </c>
      <c r="AY680" s="243" t="s">
        <v>137</v>
      </c>
    </row>
    <row r="681" s="13" customFormat="1">
      <c r="B681" s="254"/>
      <c r="C681" s="255"/>
      <c r="D681" s="234" t="s">
        <v>140</v>
      </c>
      <c r="E681" s="256" t="s">
        <v>21</v>
      </c>
      <c r="F681" s="257" t="s">
        <v>151</v>
      </c>
      <c r="G681" s="255"/>
      <c r="H681" s="258">
        <v>234</v>
      </c>
      <c r="I681" s="259"/>
      <c r="J681" s="255"/>
      <c r="K681" s="255"/>
      <c r="L681" s="260"/>
      <c r="M681" s="261"/>
      <c r="N681" s="262"/>
      <c r="O681" s="262"/>
      <c r="P681" s="262"/>
      <c r="Q681" s="262"/>
      <c r="R681" s="262"/>
      <c r="S681" s="262"/>
      <c r="T681" s="263"/>
      <c r="AT681" s="264" t="s">
        <v>140</v>
      </c>
      <c r="AU681" s="264" t="s">
        <v>78</v>
      </c>
      <c r="AV681" s="13" t="s">
        <v>138</v>
      </c>
      <c r="AW681" s="13" t="s">
        <v>33</v>
      </c>
      <c r="AX681" s="13" t="s">
        <v>76</v>
      </c>
      <c r="AY681" s="264" t="s">
        <v>137</v>
      </c>
    </row>
    <row r="682" s="1" customFormat="1" ht="38.25" customHeight="1">
      <c r="B682" s="46"/>
      <c r="C682" s="281" t="s">
        <v>470</v>
      </c>
      <c r="D682" s="281" t="s">
        <v>368</v>
      </c>
      <c r="E682" s="282" t="s">
        <v>1085</v>
      </c>
      <c r="F682" s="283" t="s">
        <v>1086</v>
      </c>
      <c r="G682" s="284" t="s">
        <v>134</v>
      </c>
      <c r="H682" s="285">
        <v>2</v>
      </c>
      <c r="I682" s="286"/>
      <c r="J682" s="287">
        <f>ROUND(I682*H682,2)</f>
        <v>0</v>
      </c>
      <c r="K682" s="283" t="s">
        <v>135</v>
      </c>
      <c r="L682" s="72"/>
      <c r="M682" s="288" t="s">
        <v>21</v>
      </c>
      <c r="N682" s="289" t="s">
        <v>40</v>
      </c>
      <c r="O682" s="47"/>
      <c r="P682" s="229">
        <f>O682*H682</f>
        <v>0</v>
      </c>
      <c r="Q682" s="229">
        <v>0</v>
      </c>
      <c r="R682" s="229">
        <f>Q682*H682</f>
        <v>0</v>
      </c>
      <c r="S682" s="229">
        <v>0</v>
      </c>
      <c r="T682" s="230">
        <f>S682*H682</f>
        <v>0</v>
      </c>
      <c r="AR682" s="24" t="s">
        <v>138</v>
      </c>
      <c r="AT682" s="24" t="s">
        <v>368</v>
      </c>
      <c r="AU682" s="24" t="s">
        <v>78</v>
      </c>
      <c r="AY682" s="24" t="s">
        <v>137</v>
      </c>
      <c r="BE682" s="231">
        <f>IF(N682="základní",J682,0)</f>
        <v>0</v>
      </c>
      <c r="BF682" s="231">
        <f>IF(N682="snížená",J682,0)</f>
        <v>0</v>
      </c>
      <c r="BG682" s="231">
        <f>IF(N682="zákl. přenesená",J682,0)</f>
        <v>0</v>
      </c>
      <c r="BH682" s="231">
        <f>IF(N682="sníž. přenesená",J682,0)</f>
        <v>0</v>
      </c>
      <c r="BI682" s="231">
        <f>IF(N682="nulová",J682,0)</f>
        <v>0</v>
      </c>
      <c r="BJ682" s="24" t="s">
        <v>76</v>
      </c>
      <c r="BK682" s="231">
        <f>ROUND(I682*H682,2)</f>
        <v>0</v>
      </c>
      <c r="BL682" s="24" t="s">
        <v>138</v>
      </c>
      <c r="BM682" s="24" t="s">
        <v>1087</v>
      </c>
    </row>
    <row r="683" s="11" customFormat="1">
      <c r="B683" s="232"/>
      <c r="C683" s="233"/>
      <c r="D683" s="234" t="s">
        <v>140</v>
      </c>
      <c r="E683" s="235" t="s">
        <v>21</v>
      </c>
      <c r="F683" s="236" t="s">
        <v>78</v>
      </c>
      <c r="G683" s="233"/>
      <c r="H683" s="237">
        <v>2</v>
      </c>
      <c r="I683" s="238"/>
      <c r="J683" s="233"/>
      <c r="K683" s="233"/>
      <c r="L683" s="239"/>
      <c r="M683" s="240"/>
      <c r="N683" s="241"/>
      <c r="O683" s="241"/>
      <c r="P683" s="241"/>
      <c r="Q683" s="241"/>
      <c r="R683" s="241"/>
      <c r="S683" s="241"/>
      <c r="T683" s="242"/>
      <c r="AT683" s="243" t="s">
        <v>140</v>
      </c>
      <c r="AU683" s="243" t="s">
        <v>78</v>
      </c>
      <c r="AV683" s="11" t="s">
        <v>78</v>
      </c>
      <c r="AW683" s="11" t="s">
        <v>33</v>
      </c>
      <c r="AX683" s="11" t="s">
        <v>69</v>
      </c>
      <c r="AY683" s="243" t="s">
        <v>137</v>
      </c>
    </row>
    <row r="684" s="13" customFormat="1">
      <c r="B684" s="254"/>
      <c r="C684" s="255"/>
      <c r="D684" s="234" t="s">
        <v>140</v>
      </c>
      <c r="E684" s="256" t="s">
        <v>21</v>
      </c>
      <c r="F684" s="257" t="s">
        <v>151</v>
      </c>
      <c r="G684" s="255"/>
      <c r="H684" s="258">
        <v>2</v>
      </c>
      <c r="I684" s="259"/>
      <c r="J684" s="255"/>
      <c r="K684" s="255"/>
      <c r="L684" s="260"/>
      <c r="M684" s="261"/>
      <c r="N684" s="262"/>
      <c r="O684" s="262"/>
      <c r="P684" s="262"/>
      <c r="Q684" s="262"/>
      <c r="R684" s="262"/>
      <c r="S684" s="262"/>
      <c r="T684" s="263"/>
      <c r="AT684" s="264" t="s">
        <v>140</v>
      </c>
      <c r="AU684" s="264" t="s">
        <v>78</v>
      </c>
      <c r="AV684" s="13" t="s">
        <v>138</v>
      </c>
      <c r="AW684" s="13" t="s">
        <v>33</v>
      </c>
      <c r="AX684" s="13" t="s">
        <v>76</v>
      </c>
      <c r="AY684" s="264" t="s">
        <v>137</v>
      </c>
    </row>
    <row r="685" s="1" customFormat="1" ht="25.5" customHeight="1">
      <c r="B685" s="46"/>
      <c r="C685" s="281" t="s">
        <v>477</v>
      </c>
      <c r="D685" s="281" t="s">
        <v>368</v>
      </c>
      <c r="E685" s="282" t="s">
        <v>1088</v>
      </c>
      <c r="F685" s="283" t="s">
        <v>1089</v>
      </c>
      <c r="G685" s="284" t="s">
        <v>134</v>
      </c>
      <c r="H685" s="285">
        <v>14</v>
      </c>
      <c r="I685" s="286"/>
      <c r="J685" s="287">
        <f>ROUND(I685*H685,2)</f>
        <v>0</v>
      </c>
      <c r="K685" s="283" t="s">
        <v>135</v>
      </c>
      <c r="L685" s="72"/>
      <c r="M685" s="288" t="s">
        <v>21</v>
      </c>
      <c r="N685" s="289" t="s">
        <v>40</v>
      </c>
      <c r="O685" s="47"/>
      <c r="P685" s="229">
        <f>O685*H685</f>
        <v>0</v>
      </c>
      <c r="Q685" s="229">
        <v>0</v>
      </c>
      <c r="R685" s="229">
        <f>Q685*H685</f>
        <v>0</v>
      </c>
      <c r="S685" s="229">
        <v>0</v>
      </c>
      <c r="T685" s="230">
        <f>S685*H685</f>
        <v>0</v>
      </c>
      <c r="AR685" s="24" t="s">
        <v>138</v>
      </c>
      <c r="AT685" s="24" t="s">
        <v>368</v>
      </c>
      <c r="AU685" s="24" t="s">
        <v>78</v>
      </c>
      <c r="AY685" s="24" t="s">
        <v>137</v>
      </c>
      <c r="BE685" s="231">
        <f>IF(N685="základní",J685,0)</f>
        <v>0</v>
      </c>
      <c r="BF685" s="231">
        <f>IF(N685="snížená",J685,0)</f>
        <v>0</v>
      </c>
      <c r="BG685" s="231">
        <f>IF(N685="zákl. přenesená",J685,0)</f>
        <v>0</v>
      </c>
      <c r="BH685" s="231">
        <f>IF(N685="sníž. přenesená",J685,0)</f>
        <v>0</v>
      </c>
      <c r="BI685" s="231">
        <f>IF(N685="nulová",J685,0)</f>
        <v>0</v>
      </c>
      <c r="BJ685" s="24" t="s">
        <v>76</v>
      </c>
      <c r="BK685" s="231">
        <f>ROUND(I685*H685,2)</f>
        <v>0</v>
      </c>
      <c r="BL685" s="24" t="s">
        <v>138</v>
      </c>
      <c r="BM685" s="24" t="s">
        <v>1090</v>
      </c>
    </row>
    <row r="686" s="12" customFormat="1">
      <c r="B686" s="244"/>
      <c r="C686" s="245"/>
      <c r="D686" s="234" t="s">
        <v>140</v>
      </c>
      <c r="E686" s="246" t="s">
        <v>21</v>
      </c>
      <c r="F686" s="247" t="s">
        <v>1091</v>
      </c>
      <c r="G686" s="245"/>
      <c r="H686" s="246" t="s">
        <v>21</v>
      </c>
      <c r="I686" s="248"/>
      <c r="J686" s="245"/>
      <c r="K686" s="245"/>
      <c r="L686" s="249"/>
      <c r="M686" s="250"/>
      <c r="N686" s="251"/>
      <c r="O686" s="251"/>
      <c r="P686" s="251"/>
      <c r="Q686" s="251"/>
      <c r="R686" s="251"/>
      <c r="S686" s="251"/>
      <c r="T686" s="252"/>
      <c r="AT686" s="253" t="s">
        <v>140</v>
      </c>
      <c r="AU686" s="253" t="s">
        <v>78</v>
      </c>
      <c r="AV686" s="12" t="s">
        <v>76</v>
      </c>
      <c r="AW686" s="12" t="s">
        <v>33</v>
      </c>
      <c r="AX686" s="12" t="s">
        <v>69</v>
      </c>
      <c r="AY686" s="253" t="s">
        <v>137</v>
      </c>
    </row>
    <row r="687" s="11" customFormat="1">
      <c r="B687" s="232"/>
      <c r="C687" s="233"/>
      <c r="D687" s="234" t="s">
        <v>140</v>
      </c>
      <c r="E687" s="235" t="s">
        <v>21</v>
      </c>
      <c r="F687" s="236" t="s">
        <v>250</v>
      </c>
      <c r="G687" s="233"/>
      <c r="H687" s="237">
        <v>14</v>
      </c>
      <c r="I687" s="238"/>
      <c r="J687" s="233"/>
      <c r="K687" s="233"/>
      <c r="L687" s="239"/>
      <c r="M687" s="240"/>
      <c r="N687" s="241"/>
      <c r="O687" s="241"/>
      <c r="P687" s="241"/>
      <c r="Q687" s="241"/>
      <c r="R687" s="241"/>
      <c r="S687" s="241"/>
      <c r="T687" s="242"/>
      <c r="AT687" s="243" t="s">
        <v>140</v>
      </c>
      <c r="AU687" s="243" t="s">
        <v>78</v>
      </c>
      <c r="AV687" s="11" t="s">
        <v>78</v>
      </c>
      <c r="AW687" s="11" t="s">
        <v>33</v>
      </c>
      <c r="AX687" s="11" t="s">
        <v>69</v>
      </c>
      <c r="AY687" s="243" t="s">
        <v>137</v>
      </c>
    </row>
    <row r="688" s="13" customFormat="1">
      <c r="B688" s="254"/>
      <c r="C688" s="255"/>
      <c r="D688" s="234" t="s">
        <v>140</v>
      </c>
      <c r="E688" s="256" t="s">
        <v>21</v>
      </c>
      <c r="F688" s="257" t="s">
        <v>151</v>
      </c>
      <c r="G688" s="255"/>
      <c r="H688" s="258">
        <v>14</v>
      </c>
      <c r="I688" s="259"/>
      <c r="J688" s="255"/>
      <c r="K688" s="255"/>
      <c r="L688" s="260"/>
      <c r="M688" s="261"/>
      <c r="N688" s="262"/>
      <c r="O688" s="262"/>
      <c r="P688" s="262"/>
      <c r="Q688" s="262"/>
      <c r="R688" s="262"/>
      <c r="S688" s="262"/>
      <c r="T688" s="263"/>
      <c r="AT688" s="264" t="s">
        <v>140</v>
      </c>
      <c r="AU688" s="264" t="s">
        <v>78</v>
      </c>
      <c r="AV688" s="13" t="s">
        <v>138</v>
      </c>
      <c r="AW688" s="13" t="s">
        <v>33</v>
      </c>
      <c r="AX688" s="13" t="s">
        <v>76</v>
      </c>
      <c r="AY688" s="264" t="s">
        <v>137</v>
      </c>
    </row>
    <row r="689" s="1" customFormat="1" ht="38.25" customHeight="1">
      <c r="B689" s="46"/>
      <c r="C689" s="281" t="s">
        <v>485</v>
      </c>
      <c r="D689" s="281" t="s">
        <v>368</v>
      </c>
      <c r="E689" s="282" t="s">
        <v>1092</v>
      </c>
      <c r="F689" s="283" t="s">
        <v>1093</v>
      </c>
      <c r="G689" s="284" t="s">
        <v>134</v>
      </c>
      <c r="H689" s="285">
        <v>80</v>
      </c>
      <c r="I689" s="286"/>
      <c r="J689" s="287">
        <f>ROUND(I689*H689,2)</f>
        <v>0</v>
      </c>
      <c r="K689" s="283" t="s">
        <v>135</v>
      </c>
      <c r="L689" s="72"/>
      <c r="M689" s="288" t="s">
        <v>21</v>
      </c>
      <c r="N689" s="289" t="s">
        <v>40</v>
      </c>
      <c r="O689" s="47"/>
      <c r="P689" s="229">
        <f>O689*H689</f>
        <v>0</v>
      </c>
      <c r="Q689" s="229">
        <v>0</v>
      </c>
      <c r="R689" s="229">
        <f>Q689*H689</f>
        <v>0</v>
      </c>
      <c r="S689" s="229">
        <v>0</v>
      </c>
      <c r="T689" s="230">
        <f>S689*H689</f>
        <v>0</v>
      </c>
      <c r="AR689" s="24" t="s">
        <v>138</v>
      </c>
      <c r="AT689" s="24" t="s">
        <v>368</v>
      </c>
      <c r="AU689" s="24" t="s">
        <v>78</v>
      </c>
      <c r="AY689" s="24" t="s">
        <v>137</v>
      </c>
      <c r="BE689" s="231">
        <f>IF(N689="základní",J689,0)</f>
        <v>0</v>
      </c>
      <c r="BF689" s="231">
        <f>IF(N689="snížená",J689,0)</f>
        <v>0</v>
      </c>
      <c r="BG689" s="231">
        <f>IF(N689="zákl. přenesená",J689,0)</f>
        <v>0</v>
      </c>
      <c r="BH689" s="231">
        <f>IF(N689="sníž. přenesená",J689,0)</f>
        <v>0</v>
      </c>
      <c r="BI689" s="231">
        <f>IF(N689="nulová",J689,0)</f>
        <v>0</v>
      </c>
      <c r="BJ689" s="24" t="s">
        <v>76</v>
      </c>
      <c r="BK689" s="231">
        <f>ROUND(I689*H689,2)</f>
        <v>0</v>
      </c>
      <c r="BL689" s="24" t="s">
        <v>138</v>
      </c>
      <c r="BM689" s="24" t="s">
        <v>1094</v>
      </c>
    </row>
    <row r="690" s="12" customFormat="1">
      <c r="B690" s="244"/>
      <c r="C690" s="245"/>
      <c r="D690" s="234" t="s">
        <v>140</v>
      </c>
      <c r="E690" s="246" t="s">
        <v>21</v>
      </c>
      <c r="F690" s="247" t="s">
        <v>1095</v>
      </c>
      <c r="G690" s="245"/>
      <c r="H690" s="246" t="s">
        <v>21</v>
      </c>
      <c r="I690" s="248"/>
      <c r="J690" s="245"/>
      <c r="K690" s="245"/>
      <c r="L690" s="249"/>
      <c r="M690" s="250"/>
      <c r="N690" s="251"/>
      <c r="O690" s="251"/>
      <c r="P690" s="251"/>
      <c r="Q690" s="251"/>
      <c r="R690" s="251"/>
      <c r="S690" s="251"/>
      <c r="T690" s="252"/>
      <c r="AT690" s="253" t="s">
        <v>140</v>
      </c>
      <c r="AU690" s="253" t="s">
        <v>78</v>
      </c>
      <c r="AV690" s="12" t="s">
        <v>76</v>
      </c>
      <c r="AW690" s="12" t="s">
        <v>33</v>
      </c>
      <c r="AX690" s="12" t="s">
        <v>69</v>
      </c>
      <c r="AY690" s="253" t="s">
        <v>137</v>
      </c>
    </row>
    <row r="691" s="11" customFormat="1">
      <c r="B691" s="232"/>
      <c r="C691" s="233"/>
      <c r="D691" s="234" t="s">
        <v>140</v>
      </c>
      <c r="E691" s="235" t="s">
        <v>21</v>
      </c>
      <c r="F691" s="236" t="s">
        <v>671</v>
      </c>
      <c r="G691" s="233"/>
      <c r="H691" s="237">
        <v>80</v>
      </c>
      <c r="I691" s="238"/>
      <c r="J691" s="233"/>
      <c r="K691" s="233"/>
      <c r="L691" s="239"/>
      <c r="M691" s="240"/>
      <c r="N691" s="241"/>
      <c r="O691" s="241"/>
      <c r="P691" s="241"/>
      <c r="Q691" s="241"/>
      <c r="R691" s="241"/>
      <c r="S691" s="241"/>
      <c r="T691" s="242"/>
      <c r="AT691" s="243" t="s">
        <v>140</v>
      </c>
      <c r="AU691" s="243" t="s">
        <v>78</v>
      </c>
      <c r="AV691" s="11" t="s">
        <v>78</v>
      </c>
      <c r="AW691" s="11" t="s">
        <v>33</v>
      </c>
      <c r="AX691" s="11" t="s">
        <v>69</v>
      </c>
      <c r="AY691" s="243" t="s">
        <v>137</v>
      </c>
    </row>
    <row r="692" s="13" customFormat="1">
      <c r="B692" s="254"/>
      <c r="C692" s="255"/>
      <c r="D692" s="234" t="s">
        <v>140</v>
      </c>
      <c r="E692" s="256" t="s">
        <v>21</v>
      </c>
      <c r="F692" s="257" t="s">
        <v>151</v>
      </c>
      <c r="G692" s="255"/>
      <c r="H692" s="258">
        <v>80</v>
      </c>
      <c r="I692" s="259"/>
      <c r="J692" s="255"/>
      <c r="K692" s="255"/>
      <c r="L692" s="260"/>
      <c r="M692" s="261"/>
      <c r="N692" s="262"/>
      <c r="O692" s="262"/>
      <c r="P692" s="262"/>
      <c r="Q692" s="262"/>
      <c r="R692" s="262"/>
      <c r="S692" s="262"/>
      <c r="T692" s="263"/>
      <c r="AT692" s="264" t="s">
        <v>140</v>
      </c>
      <c r="AU692" s="264" t="s">
        <v>78</v>
      </c>
      <c r="AV692" s="13" t="s">
        <v>138</v>
      </c>
      <c r="AW692" s="13" t="s">
        <v>33</v>
      </c>
      <c r="AX692" s="13" t="s">
        <v>76</v>
      </c>
      <c r="AY692" s="264" t="s">
        <v>137</v>
      </c>
    </row>
    <row r="693" s="1" customFormat="1" ht="89.25" customHeight="1">
      <c r="B693" s="46"/>
      <c r="C693" s="281" t="s">
        <v>490</v>
      </c>
      <c r="D693" s="281" t="s">
        <v>368</v>
      </c>
      <c r="E693" s="282" t="s">
        <v>1096</v>
      </c>
      <c r="F693" s="283" t="s">
        <v>1097</v>
      </c>
      <c r="G693" s="284" t="s">
        <v>196</v>
      </c>
      <c r="H693" s="285">
        <v>2272.6260000000002</v>
      </c>
      <c r="I693" s="286"/>
      <c r="J693" s="287">
        <f>ROUND(I693*H693,2)</f>
        <v>0</v>
      </c>
      <c r="K693" s="283" t="s">
        <v>135</v>
      </c>
      <c r="L693" s="72"/>
      <c r="M693" s="288" t="s">
        <v>21</v>
      </c>
      <c r="N693" s="289" t="s">
        <v>40</v>
      </c>
      <c r="O693" s="47"/>
      <c r="P693" s="229">
        <f>O693*H693</f>
        <v>0</v>
      </c>
      <c r="Q693" s="229">
        <v>0</v>
      </c>
      <c r="R693" s="229">
        <f>Q693*H693</f>
        <v>0</v>
      </c>
      <c r="S693" s="229">
        <v>0</v>
      </c>
      <c r="T693" s="230">
        <f>S693*H693</f>
        <v>0</v>
      </c>
      <c r="AR693" s="24" t="s">
        <v>138</v>
      </c>
      <c r="AT693" s="24" t="s">
        <v>368</v>
      </c>
      <c r="AU693" s="24" t="s">
        <v>78</v>
      </c>
      <c r="AY693" s="24" t="s">
        <v>137</v>
      </c>
      <c r="BE693" s="231">
        <f>IF(N693="základní",J693,0)</f>
        <v>0</v>
      </c>
      <c r="BF693" s="231">
        <f>IF(N693="snížená",J693,0)</f>
        <v>0</v>
      </c>
      <c r="BG693" s="231">
        <f>IF(N693="zákl. přenesená",J693,0)</f>
        <v>0</v>
      </c>
      <c r="BH693" s="231">
        <f>IF(N693="sníž. přenesená",J693,0)</f>
        <v>0</v>
      </c>
      <c r="BI693" s="231">
        <f>IF(N693="nulová",J693,0)</f>
        <v>0</v>
      </c>
      <c r="BJ693" s="24" t="s">
        <v>76</v>
      </c>
      <c r="BK693" s="231">
        <f>ROUND(I693*H693,2)</f>
        <v>0</v>
      </c>
      <c r="BL693" s="24" t="s">
        <v>138</v>
      </c>
      <c r="BM693" s="24" t="s">
        <v>1098</v>
      </c>
    </row>
    <row r="694" s="12" customFormat="1">
      <c r="B694" s="244"/>
      <c r="C694" s="245"/>
      <c r="D694" s="234" t="s">
        <v>140</v>
      </c>
      <c r="E694" s="246" t="s">
        <v>21</v>
      </c>
      <c r="F694" s="247" t="s">
        <v>855</v>
      </c>
      <c r="G694" s="245"/>
      <c r="H694" s="246" t="s">
        <v>21</v>
      </c>
      <c r="I694" s="248"/>
      <c r="J694" s="245"/>
      <c r="K694" s="245"/>
      <c r="L694" s="249"/>
      <c r="M694" s="250"/>
      <c r="N694" s="251"/>
      <c r="O694" s="251"/>
      <c r="P694" s="251"/>
      <c r="Q694" s="251"/>
      <c r="R694" s="251"/>
      <c r="S694" s="251"/>
      <c r="T694" s="252"/>
      <c r="AT694" s="253" t="s">
        <v>140</v>
      </c>
      <c r="AU694" s="253" t="s">
        <v>78</v>
      </c>
      <c r="AV694" s="12" t="s">
        <v>76</v>
      </c>
      <c r="AW694" s="12" t="s">
        <v>33</v>
      </c>
      <c r="AX694" s="12" t="s">
        <v>69</v>
      </c>
      <c r="AY694" s="253" t="s">
        <v>137</v>
      </c>
    </row>
    <row r="695" s="11" customFormat="1">
      <c r="B695" s="232"/>
      <c r="C695" s="233"/>
      <c r="D695" s="234" t="s">
        <v>140</v>
      </c>
      <c r="E695" s="235" t="s">
        <v>21</v>
      </c>
      <c r="F695" s="236" t="s">
        <v>1055</v>
      </c>
      <c r="G695" s="233"/>
      <c r="H695" s="237">
        <v>194.46000000000001</v>
      </c>
      <c r="I695" s="238"/>
      <c r="J695" s="233"/>
      <c r="K695" s="233"/>
      <c r="L695" s="239"/>
      <c r="M695" s="240"/>
      <c r="N695" s="241"/>
      <c r="O695" s="241"/>
      <c r="P695" s="241"/>
      <c r="Q695" s="241"/>
      <c r="R695" s="241"/>
      <c r="S695" s="241"/>
      <c r="T695" s="242"/>
      <c r="AT695" s="243" t="s">
        <v>140</v>
      </c>
      <c r="AU695" s="243" t="s">
        <v>78</v>
      </c>
      <c r="AV695" s="11" t="s">
        <v>78</v>
      </c>
      <c r="AW695" s="11" t="s">
        <v>33</v>
      </c>
      <c r="AX695" s="11" t="s">
        <v>69</v>
      </c>
      <c r="AY695" s="243" t="s">
        <v>137</v>
      </c>
    </row>
    <row r="696" s="12" customFormat="1">
      <c r="B696" s="244"/>
      <c r="C696" s="245"/>
      <c r="D696" s="234" t="s">
        <v>140</v>
      </c>
      <c r="E696" s="246" t="s">
        <v>21</v>
      </c>
      <c r="F696" s="247" t="s">
        <v>857</v>
      </c>
      <c r="G696" s="245"/>
      <c r="H696" s="246" t="s">
        <v>21</v>
      </c>
      <c r="I696" s="248"/>
      <c r="J696" s="245"/>
      <c r="K696" s="245"/>
      <c r="L696" s="249"/>
      <c r="M696" s="250"/>
      <c r="N696" s="251"/>
      <c r="O696" s="251"/>
      <c r="P696" s="251"/>
      <c r="Q696" s="251"/>
      <c r="R696" s="251"/>
      <c r="S696" s="251"/>
      <c r="T696" s="252"/>
      <c r="AT696" s="253" t="s">
        <v>140</v>
      </c>
      <c r="AU696" s="253" t="s">
        <v>78</v>
      </c>
      <c r="AV696" s="12" t="s">
        <v>76</v>
      </c>
      <c r="AW696" s="12" t="s">
        <v>33</v>
      </c>
      <c r="AX696" s="12" t="s">
        <v>69</v>
      </c>
      <c r="AY696" s="253" t="s">
        <v>137</v>
      </c>
    </row>
    <row r="697" s="11" customFormat="1">
      <c r="B697" s="232"/>
      <c r="C697" s="233"/>
      <c r="D697" s="234" t="s">
        <v>140</v>
      </c>
      <c r="E697" s="235" t="s">
        <v>21</v>
      </c>
      <c r="F697" s="236" t="s">
        <v>1056</v>
      </c>
      <c r="G697" s="233"/>
      <c r="H697" s="237">
        <v>124.782</v>
      </c>
      <c r="I697" s="238"/>
      <c r="J697" s="233"/>
      <c r="K697" s="233"/>
      <c r="L697" s="239"/>
      <c r="M697" s="240"/>
      <c r="N697" s="241"/>
      <c r="O697" s="241"/>
      <c r="P697" s="241"/>
      <c r="Q697" s="241"/>
      <c r="R697" s="241"/>
      <c r="S697" s="241"/>
      <c r="T697" s="242"/>
      <c r="AT697" s="243" t="s">
        <v>140</v>
      </c>
      <c r="AU697" s="243" t="s">
        <v>78</v>
      </c>
      <c r="AV697" s="11" t="s">
        <v>78</v>
      </c>
      <c r="AW697" s="11" t="s">
        <v>33</v>
      </c>
      <c r="AX697" s="11" t="s">
        <v>69</v>
      </c>
      <c r="AY697" s="243" t="s">
        <v>137</v>
      </c>
    </row>
    <row r="698" s="12" customFormat="1">
      <c r="B698" s="244"/>
      <c r="C698" s="245"/>
      <c r="D698" s="234" t="s">
        <v>140</v>
      </c>
      <c r="E698" s="246" t="s">
        <v>21</v>
      </c>
      <c r="F698" s="247" t="s">
        <v>859</v>
      </c>
      <c r="G698" s="245"/>
      <c r="H698" s="246" t="s">
        <v>21</v>
      </c>
      <c r="I698" s="248"/>
      <c r="J698" s="245"/>
      <c r="K698" s="245"/>
      <c r="L698" s="249"/>
      <c r="M698" s="250"/>
      <c r="N698" s="251"/>
      <c r="O698" s="251"/>
      <c r="P698" s="251"/>
      <c r="Q698" s="251"/>
      <c r="R698" s="251"/>
      <c r="S698" s="251"/>
      <c r="T698" s="252"/>
      <c r="AT698" s="253" t="s">
        <v>140</v>
      </c>
      <c r="AU698" s="253" t="s">
        <v>78</v>
      </c>
      <c r="AV698" s="12" t="s">
        <v>76</v>
      </c>
      <c r="AW698" s="12" t="s">
        <v>33</v>
      </c>
      <c r="AX698" s="12" t="s">
        <v>69</v>
      </c>
      <c r="AY698" s="253" t="s">
        <v>137</v>
      </c>
    </row>
    <row r="699" s="11" customFormat="1">
      <c r="B699" s="232"/>
      <c r="C699" s="233"/>
      <c r="D699" s="234" t="s">
        <v>140</v>
      </c>
      <c r="E699" s="235" t="s">
        <v>21</v>
      </c>
      <c r="F699" s="236" t="s">
        <v>1057</v>
      </c>
      <c r="G699" s="233"/>
      <c r="H699" s="237">
        <v>199.38399999999999</v>
      </c>
      <c r="I699" s="238"/>
      <c r="J699" s="233"/>
      <c r="K699" s="233"/>
      <c r="L699" s="239"/>
      <c r="M699" s="240"/>
      <c r="N699" s="241"/>
      <c r="O699" s="241"/>
      <c r="P699" s="241"/>
      <c r="Q699" s="241"/>
      <c r="R699" s="241"/>
      <c r="S699" s="241"/>
      <c r="T699" s="242"/>
      <c r="AT699" s="243" t="s">
        <v>140</v>
      </c>
      <c r="AU699" s="243" t="s">
        <v>78</v>
      </c>
      <c r="AV699" s="11" t="s">
        <v>78</v>
      </c>
      <c r="AW699" s="11" t="s">
        <v>33</v>
      </c>
      <c r="AX699" s="11" t="s">
        <v>69</v>
      </c>
      <c r="AY699" s="243" t="s">
        <v>137</v>
      </c>
    </row>
    <row r="700" s="12" customFormat="1">
      <c r="B700" s="244"/>
      <c r="C700" s="245"/>
      <c r="D700" s="234" t="s">
        <v>140</v>
      </c>
      <c r="E700" s="246" t="s">
        <v>21</v>
      </c>
      <c r="F700" s="247" t="s">
        <v>878</v>
      </c>
      <c r="G700" s="245"/>
      <c r="H700" s="246" t="s">
        <v>21</v>
      </c>
      <c r="I700" s="248"/>
      <c r="J700" s="245"/>
      <c r="K700" s="245"/>
      <c r="L700" s="249"/>
      <c r="M700" s="250"/>
      <c r="N700" s="251"/>
      <c r="O700" s="251"/>
      <c r="P700" s="251"/>
      <c r="Q700" s="251"/>
      <c r="R700" s="251"/>
      <c r="S700" s="251"/>
      <c r="T700" s="252"/>
      <c r="AT700" s="253" t="s">
        <v>140</v>
      </c>
      <c r="AU700" s="253" t="s">
        <v>78</v>
      </c>
      <c r="AV700" s="12" t="s">
        <v>76</v>
      </c>
      <c r="AW700" s="12" t="s">
        <v>33</v>
      </c>
      <c r="AX700" s="12" t="s">
        <v>69</v>
      </c>
      <c r="AY700" s="253" t="s">
        <v>137</v>
      </c>
    </row>
    <row r="701" s="11" customFormat="1">
      <c r="B701" s="232"/>
      <c r="C701" s="233"/>
      <c r="D701" s="234" t="s">
        <v>140</v>
      </c>
      <c r="E701" s="235" t="s">
        <v>21</v>
      </c>
      <c r="F701" s="236" t="s">
        <v>879</v>
      </c>
      <c r="G701" s="233"/>
      <c r="H701" s="237">
        <v>580</v>
      </c>
      <c r="I701" s="238"/>
      <c r="J701" s="233"/>
      <c r="K701" s="233"/>
      <c r="L701" s="239"/>
      <c r="M701" s="240"/>
      <c r="N701" s="241"/>
      <c r="O701" s="241"/>
      <c r="P701" s="241"/>
      <c r="Q701" s="241"/>
      <c r="R701" s="241"/>
      <c r="S701" s="241"/>
      <c r="T701" s="242"/>
      <c r="AT701" s="243" t="s">
        <v>140</v>
      </c>
      <c r="AU701" s="243" t="s">
        <v>78</v>
      </c>
      <c r="AV701" s="11" t="s">
        <v>78</v>
      </c>
      <c r="AW701" s="11" t="s">
        <v>33</v>
      </c>
      <c r="AX701" s="11" t="s">
        <v>69</v>
      </c>
      <c r="AY701" s="243" t="s">
        <v>137</v>
      </c>
    </row>
    <row r="702" s="12" customFormat="1">
      <c r="B702" s="244"/>
      <c r="C702" s="245"/>
      <c r="D702" s="234" t="s">
        <v>140</v>
      </c>
      <c r="E702" s="246" t="s">
        <v>21</v>
      </c>
      <c r="F702" s="247" t="s">
        <v>880</v>
      </c>
      <c r="G702" s="245"/>
      <c r="H702" s="246" t="s">
        <v>21</v>
      </c>
      <c r="I702" s="248"/>
      <c r="J702" s="245"/>
      <c r="K702" s="245"/>
      <c r="L702" s="249"/>
      <c r="M702" s="250"/>
      <c r="N702" s="251"/>
      <c r="O702" s="251"/>
      <c r="P702" s="251"/>
      <c r="Q702" s="251"/>
      <c r="R702" s="251"/>
      <c r="S702" s="251"/>
      <c r="T702" s="252"/>
      <c r="AT702" s="253" t="s">
        <v>140</v>
      </c>
      <c r="AU702" s="253" t="s">
        <v>78</v>
      </c>
      <c r="AV702" s="12" t="s">
        <v>76</v>
      </c>
      <c r="AW702" s="12" t="s">
        <v>33</v>
      </c>
      <c r="AX702" s="12" t="s">
        <v>69</v>
      </c>
      <c r="AY702" s="253" t="s">
        <v>137</v>
      </c>
    </row>
    <row r="703" s="11" customFormat="1">
      <c r="B703" s="232"/>
      <c r="C703" s="233"/>
      <c r="D703" s="234" t="s">
        <v>140</v>
      </c>
      <c r="E703" s="235" t="s">
        <v>21</v>
      </c>
      <c r="F703" s="236" t="s">
        <v>881</v>
      </c>
      <c r="G703" s="233"/>
      <c r="H703" s="237">
        <v>294</v>
      </c>
      <c r="I703" s="238"/>
      <c r="J703" s="233"/>
      <c r="K703" s="233"/>
      <c r="L703" s="239"/>
      <c r="M703" s="240"/>
      <c r="N703" s="241"/>
      <c r="O703" s="241"/>
      <c r="P703" s="241"/>
      <c r="Q703" s="241"/>
      <c r="R703" s="241"/>
      <c r="S703" s="241"/>
      <c r="T703" s="242"/>
      <c r="AT703" s="243" t="s">
        <v>140</v>
      </c>
      <c r="AU703" s="243" t="s">
        <v>78</v>
      </c>
      <c r="AV703" s="11" t="s">
        <v>78</v>
      </c>
      <c r="AW703" s="11" t="s">
        <v>33</v>
      </c>
      <c r="AX703" s="11" t="s">
        <v>69</v>
      </c>
      <c r="AY703" s="243" t="s">
        <v>137</v>
      </c>
    </row>
    <row r="704" s="12" customFormat="1">
      <c r="B704" s="244"/>
      <c r="C704" s="245"/>
      <c r="D704" s="234" t="s">
        <v>140</v>
      </c>
      <c r="E704" s="246" t="s">
        <v>21</v>
      </c>
      <c r="F704" s="247" t="s">
        <v>882</v>
      </c>
      <c r="G704" s="245"/>
      <c r="H704" s="246" t="s">
        <v>21</v>
      </c>
      <c r="I704" s="248"/>
      <c r="J704" s="245"/>
      <c r="K704" s="245"/>
      <c r="L704" s="249"/>
      <c r="M704" s="250"/>
      <c r="N704" s="251"/>
      <c r="O704" s="251"/>
      <c r="P704" s="251"/>
      <c r="Q704" s="251"/>
      <c r="R704" s="251"/>
      <c r="S704" s="251"/>
      <c r="T704" s="252"/>
      <c r="AT704" s="253" t="s">
        <v>140</v>
      </c>
      <c r="AU704" s="253" t="s">
        <v>78</v>
      </c>
      <c r="AV704" s="12" t="s">
        <v>76</v>
      </c>
      <c r="AW704" s="12" t="s">
        <v>33</v>
      </c>
      <c r="AX704" s="12" t="s">
        <v>69</v>
      </c>
      <c r="AY704" s="253" t="s">
        <v>137</v>
      </c>
    </row>
    <row r="705" s="11" customFormat="1">
      <c r="B705" s="232"/>
      <c r="C705" s="233"/>
      <c r="D705" s="234" t="s">
        <v>140</v>
      </c>
      <c r="E705" s="235" t="s">
        <v>21</v>
      </c>
      <c r="F705" s="236" t="s">
        <v>883</v>
      </c>
      <c r="G705" s="233"/>
      <c r="H705" s="237">
        <v>254</v>
      </c>
      <c r="I705" s="238"/>
      <c r="J705" s="233"/>
      <c r="K705" s="233"/>
      <c r="L705" s="239"/>
      <c r="M705" s="240"/>
      <c r="N705" s="241"/>
      <c r="O705" s="241"/>
      <c r="P705" s="241"/>
      <c r="Q705" s="241"/>
      <c r="R705" s="241"/>
      <c r="S705" s="241"/>
      <c r="T705" s="242"/>
      <c r="AT705" s="243" t="s">
        <v>140</v>
      </c>
      <c r="AU705" s="243" t="s">
        <v>78</v>
      </c>
      <c r="AV705" s="11" t="s">
        <v>78</v>
      </c>
      <c r="AW705" s="11" t="s">
        <v>33</v>
      </c>
      <c r="AX705" s="11" t="s">
        <v>69</v>
      </c>
      <c r="AY705" s="243" t="s">
        <v>137</v>
      </c>
    </row>
    <row r="706" s="12" customFormat="1">
      <c r="B706" s="244"/>
      <c r="C706" s="245"/>
      <c r="D706" s="234" t="s">
        <v>140</v>
      </c>
      <c r="E706" s="246" t="s">
        <v>21</v>
      </c>
      <c r="F706" s="247" t="s">
        <v>884</v>
      </c>
      <c r="G706" s="245"/>
      <c r="H706" s="246" t="s">
        <v>21</v>
      </c>
      <c r="I706" s="248"/>
      <c r="J706" s="245"/>
      <c r="K706" s="245"/>
      <c r="L706" s="249"/>
      <c r="M706" s="250"/>
      <c r="N706" s="251"/>
      <c r="O706" s="251"/>
      <c r="P706" s="251"/>
      <c r="Q706" s="251"/>
      <c r="R706" s="251"/>
      <c r="S706" s="251"/>
      <c r="T706" s="252"/>
      <c r="AT706" s="253" t="s">
        <v>140</v>
      </c>
      <c r="AU706" s="253" t="s">
        <v>78</v>
      </c>
      <c r="AV706" s="12" t="s">
        <v>76</v>
      </c>
      <c r="AW706" s="12" t="s">
        <v>33</v>
      </c>
      <c r="AX706" s="12" t="s">
        <v>69</v>
      </c>
      <c r="AY706" s="253" t="s">
        <v>137</v>
      </c>
    </row>
    <row r="707" s="11" customFormat="1">
      <c r="B707" s="232"/>
      <c r="C707" s="233"/>
      <c r="D707" s="234" t="s">
        <v>140</v>
      </c>
      <c r="E707" s="235" t="s">
        <v>21</v>
      </c>
      <c r="F707" s="236" t="s">
        <v>885</v>
      </c>
      <c r="G707" s="233"/>
      <c r="H707" s="237">
        <v>254</v>
      </c>
      <c r="I707" s="238"/>
      <c r="J707" s="233"/>
      <c r="K707" s="233"/>
      <c r="L707" s="239"/>
      <c r="M707" s="240"/>
      <c r="N707" s="241"/>
      <c r="O707" s="241"/>
      <c r="P707" s="241"/>
      <c r="Q707" s="241"/>
      <c r="R707" s="241"/>
      <c r="S707" s="241"/>
      <c r="T707" s="242"/>
      <c r="AT707" s="243" t="s">
        <v>140</v>
      </c>
      <c r="AU707" s="243" t="s">
        <v>78</v>
      </c>
      <c r="AV707" s="11" t="s">
        <v>78</v>
      </c>
      <c r="AW707" s="11" t="s">
        <v>33</v>
      </c>
      <c r="AX707" s="11" t="s">
        <v>69</v>
      </c>
      <c r="AY707" s="243" t="s">
        <v>137</v>
      </c>
    </row>
    <row r="708" s="12" customFormat="1">
      <c r="B708" s="244"/>
      <c r="C708" s="245"/>
      <c r="D708" s="234" t="s">
        <v>140</v>
      </c>
      <c r="E708" s="246" t="s">
        <v>21</v>
      </c>
      <c r="F708" s="247" t="s">
        <v>817</v>
      </c>
      <c r="G708" s="245"/>
      <c r="H708" s="246" t="s">
        <v>21</v>
      </c>
      <c r="I708" s="248"/>
      <c r="J708" s="245"/>
      <c r="K708" s="245"/>
      <c r="L708" s="249"/>
      <c r="M708" s="250"/>
      <c r="N708" s="251"/>
      <c r="O708" s="251"/>
      <c r="P708" s="251"/>
      <c r="Q708" s="251"/>
      <c r="R708" s="251"/>
      <c r="S708" s="251"/>
      <c r="T708" s="252"/>
      <c r="AT708" s="253" t="s">
        <v>140</v>
      </c>
      <c r="AU708" s="253" t="s">
        <v>78</v>
      </c>
      <c r="AV708" s="12" t="s">
        <v>76</v>
      </c>
      <c r="AW708" s="12" t="s">
        <v>33</v>
      </c>
      <c r="AX708" s="12" t="s">
        <v>69</v>
      </c>
      <c r="AY708" s="253" t="s">
        <v>137</v>
      </c>
    </row>
    <row r="709" s="11" customFormat="1">
      <c r="B709" s="232"/>
      <c r="C709" s="233"/>
      <c r="D709" s="234" t="s">
        <v>140</v>
      </c>
      <c r="E709" s="235" t="s">
        <v>21</v>
      </c>
      <c r="F709" s="236" t="s">
        <v>455</v>
      </c>
      <c r="G709" s="233"/>
      <c r="H709" s="237">
        <v>50</v>
      </c>
      <c r="I709" s="238"/>
      <c r="J709" s="233"/>
      <c r="K709" s="233"/>
      <c r="L709" s="239"/>
      <c r="M709" s="240"/>
      <c r="N709" s="241"/>
      <c r="O709" s="241"/>
      <c r="P709" s="241"/>
      <c r="Q709" s="241"/>
      <c r="R709" s="241"/>
      <c r="S709" s="241"/>
      <c r="T709" s="242"/>
      <c r="AT709" s="243" t="s">
        <v>140</v>
      </c>
      <c r="AU709" s="243" t="s">
        <v>78</v>
      </c>
      <c r="AV709" s="11" t="s">
        <v>78</v>
      </c>
      <c r="AW709" s="11" t="s">
        <v>33</v>
      </c>
      <c r="AX709" s="11" t="s">
        <v>69</v>
      </c>
      <c r="AY709" s="243" t="s">
        <v>137</v>
      </c>
    </row>
    <row r="710" s="12" customFormat="1">
      <c r="B710" s="244"/>
      <c r="C710" s="245"/>
      <c r="D710" s="234" t="s">
        <v>140</v>
      </c>
      <c r="E710" s="246" t="s">
        <v>21</v>
      </c>
      <c r="F710" s="247" t="s">
        <v>1005</v>
      </c>
      <c r="G710" s="245"/>
      <c r="H710" s="246" t="s">
        <v>21</v>
      </c>
      <c r="I710" s="248"/>
      <c r="J710" s="245"/>
      <c r="K710" s="245"/>
      <c r="L710" s="249"/>
      <c r="M710" s="250"/>
      <c r="N710" s="251"/>
      <c r="O710" s="251"/>
      <c r="P710" s="251"/>
      <c r="Q710" s="251"/>
      <c r="R710" s="251"/>
      <c r="S710" s="251"/>
      <c r="T710" s="252"/>
      <c r="AT710" s="253" t="s">
        <v>140</v>
      </c>
      <c r="AU710" s="253" t="s">
        <v>78</v>
      </c>
      <c r="AV710" s="12" t="s">
        <v>76</v>
      </c>
      <c r="AW710" s="12" t="s">
        <v>33</v>
      </c>
      <c r="AX710" s="12" t="s">
        <v>69</v>
      </c>
      <c r="AY710" s="253" t="s">
        <v>137</v>
      </c>
    </row>
    <row r="711" s="11" customFormat="1">
      <c r="B711" s="232"/>
      <c r="C711" s="233"/>
      <c r="D711" s="234" t="s">
        <v>140</v>
      </c>
      <c r="E711" s="235" t="s">
        <v>21</v>
      </c>
      <c r="F711" s="236" t="s">
        <v>822</v>
      </c>
      <c r="G711" s="233"/>
      <c r="H711" s="237">
        <v>10</v>
      </c>
      <c r="I711" s="238"/>
      <c r="J711" s="233"/>
      <c r="K711" s="233"/>
      <c r="L711" s="239"/>
      <c r="M711" s="240"/>
      <c r="N711" s="241"/>
      <c r="O711" s="241"/>
      <c r="P711" s="241"/>
      <c r="Q711" s="241"/>
      <c r="R711" s="241"/>
      <c r="S711" s="241"/>
      <c r="T711" s="242"/>
      <c r="AT711" s="243" t="s">
        <v>140</v>
      </c>
      <c r="AU711" s="243" t="s">
        <v>78</v>
      </c>
      <c r="AV711" s="11" t="s">
        <v>78</v>
      </c>
      <c r="AW711" s="11" t="s">
        <v>33</v>
      </c>
      <c r="AX711" s="11" t="s">
        <v>69</v>
      </c>
      <c r="AY711" s="243" t="s">
        <v>137</v>
      </c>
    </row>
    <row r="712" s="12" customFormat="1">
      <c r="B712" s="244"/>
      <c r="C712" s="245"/>
      <c r="D712" s="234" t="s">
        <v>140</v>
      </c>
      <c r="E712" s="246" t="s">
        <v>21</v>
      </c>
      <c r="F712" s="247" t="s">
        <v>886</v>
      </c>
      <c r="G712" s="245"/>
      <c r="H712" s="246" t="s">
        <v>21</v>
      </c>
      <c r="I712" s="248"/>
      <c r="J712" s="245"/>
      <c r="K712" s="245"/>
      <c r="L712" s="249"/>
      <c r="M712" s="250"/>
      <c r="N712" s="251"/>
      <c r="O712" s="251"/>
      <c r="P712" s="251"/>
      <c r="Q712" s="251"/>
      <c r="R712" s="251"/>
      <c r="S712" s="251"/>
      <c r="T712" s="252"/>
      <c r="AT712" s="253" t="s">
        <v>140</v>
      </c>
      <c r="AU712" s="253" t="s">
        <v>78</v>
      </c>
      <c r="AV712" s="12" t="s">
        <v>76</v>
      </c>
      <c r="AW712" s="12" t="s">
        <v>33</v>
      </c>
      <c r="AX712" s="12" t="s">
        <v>69</v>
      </c>
      <c r="AY712" s="253" t="s">
        <v>137</v>
      </c>
    </row>
    <row r="713" s="11" customFormat="1">
      <c r="B713" s="232"/>
      <c r="C713" s="233"/>
      <c r="D713" s="234" t="s">
        <v>140</v>
      </c>
      <c r="E713" s="235" t="s">
        <v>21</v>
      </c>
      <c r="F713" s="236" t="s">
        <v>249</v>
      </c>
      <c r="G713" s="233"/>
      <c r="H713" s="237">
        <v>44</v>
      </c>
      <c r="I713" s="238"/>
      <c r="J713" s="233"/>
      <c r="K713" s="233"/>
      <c r="L713" s="239"/>
      <c r="M713" s="240"/>
      <c r="N713" s="241"/>
      <c r="O713" s="241"/>
      <c r="P713" s="241"/>
      <c r="Q713" s="241"/>
      <c r="R713" s="241"/>
      <c r="S713" s="241"/>
      <c r="T713" s="242"/>
      <c r="AT713" s="243" t="s">
        <v>140</v>
      </c>
      <c r="AU713" s="243" t="s">
        <v>78</v>
      </c>
      <c r="AV713" s="11" t="s">
        <v>78</v>
      </c>
      <c r="AW713" s="11" t="s">
        <v>33</v>
      </c>
      <c r="AX713" s="11" t="s">
        <v>69</v>
      </c>
      <c r="AY713" s="243" t="s">
        <v>137</v>
      </c>
    </row>
    <row r="714" s="12" customFormat="1">
      <c r="B714" s="244"/>
      <c r="C714" s="245"/>
      <c r="D714" s="234" t="s">
        <v>140</v>
      </c>
      <c r="E714" s="246" t="s">
        <v>21</v>
      </c>
      <c r="F714" s="247" t="s">
        <v>887</v>
      </c>
      <c r="G714" s="245"/>
      <c r="H714" s="246" t="s">
        <v>21</v>
      </c>
      <c r="I714" s="248"/>
      <c r="J714" s="245"/>
      <c r="K714" s="245"/>
      <c r="L714" s="249"/>
      <c r="M714" s="250"/>
      <c r="N714" s="251"/>
      <c r="O714" s="251"/>
      <c r="P714" s="251"/>
      <c r="Q714" s="251"/>
      <c r="R714" s="251"/>
      <c r="S714" s="251"/>
      <c r="T714" s="252"/>
      <c r="AT714" s="253" t="s">
        <v>140</v>
      </c>
      <c r="AU714" s="253" t="s">
        <v>78</v>
      </c>
      <c r="AV714" s="12" t="s">
        <v>76</v>
      </c>
      <c r="AW714" s="12" t="s">
        <v>33</v>
      </c>
      <c r="AX714" s="12" t="s">
        <v>69</v>
      </c>
      <c r="AY714" s="253" t="s">
        <v>137</v>
      </c>
    </row>
    <row r="715" s="11" customFormat="1">
      <c r="B715" s="232"/>
      <c r="C715" s="233"/>
      <c r="D715" s="234" t="s">
        <v>140</v>
      </c>
      <c r="E715" s="235" t="s">
        <v>21</v>
      </c>
      <c r="F715" s="236" t="s">
        <v>201</v>
      </c>
      <c r="G715" s="233"/>
      <c r="H715" s="237">
        <v>24</v>
      </c>
      <c r="I715" s="238"/>
      <c r="J715" s="233"/>
      <c r="K715" s="233"/>
      <c r="L715" s="239"/>
      <c r="M715" s="240"/>
      <c r="N715" s="241"/>
      <c r="O715" s="241"/>
      <c r="P715" s="241"/>
      <c r="Q715" s="241"/>
      <c r="R715" s="241"/>
      <c r="S715" s="241"/>
      <c r="T715" s="242"/>
      <c r="AT715" s="243" t="s">
        <v>140</v>
      </c>
      <c r="AU715" s="243" t="s">
        <v>78</v>
      </c>
      <c r="AV715" s="11" t="s">
        <v>78</v>
      </c>
      <c r="AW715" s="11" t="s">
        <v>33</v>
      </c>
      <c r="AX715" s="11" t="s">
        <v>69</v>
      </c>
      <c r="AY715" s="243" t="s">
        <v>137</v>
      </c>
    </row>
    <row r="716" s="12" customFormat="1">
      <c r="B716" s="244"/>
      <c r="C716" s="245"/>
      <c r="D716" s="234" t="s">
        <v>140</v>
      </c>
      <c r="E716" s="246" t="s">
        <v>21</v>
      </c>
      <c r="F716" s="247" t="s">
        <v>888</v>
      </c>
      <c r="G716" s="245"/>
      <c r="H716" s="246" t="s">
        <v>21</v>
      </c>
      <c r="I716" s="248"/>
      <c r="J716" s="245"/>
      <c r="K716" s="245"/>
      <c r="L716" s="249"/>
      <c r="M716" s="250"/>
      <c r="N716" s="251"/>
      <c r="O716" s="251"/>
      <c r="P716" s="251"/>
      <c r="Q716" s="251"/>
      <c r="R716" s="251"/>
      <c r="S716" s="251"/>
      <c r="T716" s="252"/>
      <c r="AT716" s="253" t="s">
        <v>140</v>
      </c>
      <c r="AU716" s="253" t="s">
        <v>78</v>
      </c>
      <c r="AV716" s="12" t="s">
        <v>76</v>
      </c>
      <c r="AW716" s="12" t="s">
        <v>33</v>
      </c>
      <c r="AX716" s="12" t="s">
        <v>69</v>
      </c>
      <c r="AY716" s="253" t="s">
        <v>137</v>
      </c>
    </row>
    <row r="717" s="11" customFormat="1">
      <c r="B717" s="232"/>
      <c r="C717" s="233"/>
      <c r="D717" s="234" t="s">
        <v>140</v>
      </c>
      <c r="E717" s="235" t="s">
        <v>21</v>
      </c>
      <c r="F717" s="236" t="s">
        <v>201</v>
      </c>
      <c r="G717" s="233"/>
      <c r="H717" s="237">
        <v>24</v>
      </c>
      <c r="I717" s="238"/>
      <c r="J717" s="233"/>
      <c r="K717" s="233"/>
      <c r="L717" s="239"/>
      <c r="M717" s="240"/>
      <c r="N717" s="241"/>
      <c r="O717" s="241"/>
      <c r="P717" s="241"/>
      <c r="Q717" s="241"/>
      <c r="R717" s="241"/>
      <c r="S717" s="241"/>
      <c r="T717" s="242"/>
      <c r="AT717" s="243" t="s">
        <v>140</v>
      </c>
      <c r="AU717" s="243" t="s">
        <v>78</v>
      </c>
      <c r="AV717" s="11" t="s">
        <v>78</v>
      </c>
      <c r="AW717" s="11" t="s">
        <v>33</v>
      </c>
      <c r="AX717" s="11" t="s">
        <v>69</v>
      </c>
      <c r="AY717" s="243" t="s">
        <v>137</v>
      </c>
    </row>
    <row r="718" s="12" customFormat="1">
      <c r="B718" s="244"/>
      <c r="C718" s="245"/>
      <c r="D718" s="234" t="s">
        <v>140</v>
      </c>
      <c r="E718" s="246" t="s">
        <v>21</v>
      </c>
      <c r="F718" s="247" t="s">
        <v>889</v>
      </c>
      <c r="G718" s="245"/>
      <c r="H718" s="246" t="s">
        <v>21</v>
      </c>
      <c r="I718" s="248"/>
      <c r="J718" s="245"/>
      <c r="K718" s="245"/>
      <c r="L718" s="249"/>
      <c r="M718" s="250"/>
      <c r="N718" s="251"/>
      <c r="O718" s="251"/>
      <c r="P718" s="251"/>
      <c r="Q718" s="251"/>
      <c r="R718" s="251"/>
      <c r="S718" s="251"/>
      <c r="T718" s="252"/>
      <c r="AT718" s="253" t="s">
        <v>140</v>
      </c>
      <c r="AU718" s="253" t="s">
        <v>78</v>
      </c>
      <c r="AV718" s="12" t="s">
        <v>76</v>
      </c>
      <c r="AW718" s="12" t="s">
        <v>33</v>
      </c>
      <c r="AX718" s="12" t="s">
        <v>69</v>
      </c>
      <c r="AY718" s="253" t="s">
        <v>137</v>
      </c>
    </row>
    <row r="719" s="11" customFormat="1">
      <c r="B719" s="232"/>
      <c r="C719" s="233"/>
      <c r="D719" s="234" t="s">
        <v>140</v>
      </c>
      <c r="E719" s="235" t="s">
        <v>21</v>
      </c>
      <c r="F719" s="236" t="s">
        <v>890</v>
      </c>
      <c r="G719" s="233"/>
      <c r="H719" s="237">
        <v>20</v>
      </c>
      <c r="I719" s="238"/>
      <c r="J719" s="233"/>
      <c r="K719" s="233"/>
      <c r="L719" s="239"/>
      <c r="M719" s="240"/>
      <c r="N719" s="241"/>
      <c r="O719" s="241"/>
      <c r="P719" s="241"/>
      <c r="Q719" s="241"/>
      <c r="R719" s="241"/>
      <c r="S719" s="241"/>
      <c r="T719" s="242"/>
      <c r="AT719" s="243" t="s">
        <v>140</v>
      </c>
      <c r="AU719" s="243" t="s">
        <v>78</v>
      </c>
      <c r="AV719" s="11" t="s">
        <v>78</v>
      </c>
      <c r="AW719" s="11" t="s">
        <v>33</v>
      </c>
      <c r="AX719" s="11" t="s">
        <v>69</v>
      </c>
      <c r="AY719" s="243" t="s">
        <v>137</v>
      </c>
    </row>
    <row r="720" s="12" customFormat="1">
      <c r="B720" s="244"/>
      <c r="C720" s="245"/>
      <c r="D720" s="234" t="s">
        <v>140</v>
      </c>
      <c r="E720" s="246" t="s">
        <v>21</v>
      </c>
      <c r="F720" s="247" t="s">
        <v>828</v>
      </c>
      <c r="G720" s="245"/>
      <c r="H720" s="246" t="s">
        <v>21</v>
      </c>
      <c r="I720" s="248"/>
      <c r="J720" s="245"/>
      <c r="K720" s="245"/>
      <c r="L720" s="249"/>
      <c r="M720" s="250"/>
      <c r="N720" s="251"/>
      <c r="O720" s="251"/>
      <c r="P720" s="251"/>
      <c r="Q720" s="251"/>
      <c r="R720" s="251"/>
      <c r="S720" s="251"/>
      <c r="T720" s="252"/>
      <c r="AT720" s="253" t="s">
        <v>140</v>
      </c>
      <c r="AU720" s="253" t="s">
        <v>78</v>
      </c>
      <c r="AV720" s="12" t="s">
        <v>76</v>
      </c>
      <c r="AW720" s="12" t="s">
        <v>33</v>
      </c>
      <c r="AX720" s="12" t="s">
        <v>69</v>
      </c>
      <c r="AY720" s="253" t="s">
        <v>137</v>
      </c>
    </row>
    <row r="721" s="11" customFormat="1">
      <c r="B721" s="232"/>
      <c r="C721" s="233"/>
      <c r="D721" s="234" t="s">
        <v>140</v>
      </c>
      <c r="E721" s="235" t="s">
        <v>21</v>
      </c>
      <c r="F721" s="236" t="s">
        <v>455</v>
      </c>
      <c r="G721" s="233"/>
      <c r="H721" s="237">
        <v>50</v>
      </c>
      <c r="I721" s="238"/>
      <c r="J721" s="233"/>
      <c r="K721" s="233"/>
      <c r="L721" s="239"/>
      <c r="M721" s="240"/>
      <c r="N721" s="241"/>
      <c r="O721" s="241"/>
      <c r="P721" s="241"/>
      <c r="Q721" s="241"/>
      <c r="R721" s="241"/>
      <c r="S721" s="241"/>
      <c r="T721" s="242"/>
      <c r="AT721" s="243" t="s">
        <v>140</v>
      </c>
      <c r="AU721" s="243" t="s">
        <v>78</v>
      </c>
      <c r="AV721" s="11" t="s">
        <v>78</v>
      </c>
      <c r="AW721" s="11" t="s">
        <v>33</v>
      </c>
      <c r="AX721" s="11" t="s">
        <v>69</v>
      </c>
      <c r="AY721" s="243" t="s">
        <v>137</v>
      </c>
    </row>
    <row r="722" s="12" customFormat="1">
      <c r="B722" s="244"/>
      <c r="C722" s="245"/>
      <c r="D722" s="234" t="s">
        <v>140</v>
      </c>
      <c r="E722" s="246" t="s">
        <v>21</v>
      </c>
      <c r="F722" s="247" t="s">
        <v>891</v>
      </c>
      <c r="G722" s="245"/>
      <c r="H722" s="246" t="s">
        <v>21</v>
      </c>
      <c r="I722" s="248"/>
      <c r="J722" s="245"/>
      <c r="K722" s="245"/>
      <c r="L722" s="249"/>
      <c r="M722" s="250"/>
      <c r="N722" s="251"/>
      <c r="O722" s="251"/>
      <c r="P722" s="251"/>
      <c r="Q722" s="251"/>
      <c r="R722" s="251"/>
      <c r="S722" s="251"/>
      <c r="T722" s="252"/>
      <c r="AT722" s="253" t="s">
        <v>140</v>
      </c>
      <c r="AU722" s="253" t="s">
        <v>78</v>
      </c>
      <c r="AV722" s="12" t="s">
        <v>76</v>
      </c>
      <c r="AW722" s="12" t="s">
        <v>33</v>
      </c>
      <c r="AX722" s="12" t="s">
        <v>69</v>
      </c>
      <c r="AY722" s="253" t="s">
        <v>137</v>
      </c>
    </row>
    <row r="723" s="11" customFormat="1">
      <c r="B723" s="232"/>
      <c r="C723" s="233"/>
      <c r="D723" s="234" t="s">
        <v>140</v>
      </c>
      <c r="E723" s="235" t="s">
        <v>21</v>
      </c>
      <c r="F723" s="236" t="s">
        <v>455</v>
      </c>
      <c r="G723" s="233"/>
      <c r="H723" s="237">
        <v>50</v>
      </c>
      <c r="I723" s="238"/>
      <c r="J723" s="233"/>
      <c r="K723" s="233"/>
      <c r="L723" s="239"/>
      <c r="M723" s="240"/>
      <c r="N723" s="241"/>
      <c r="O723" s="241"/>
      <c r="P723" s="241"/>
      <c r="Q723" s="241"/>
      <c r="R723" s="241"/>
      <c r="S723" s="241"/>
      <c r="T723" s="242"/>
      <c r="AT723" s="243" t="s">
        <v>140</v>
      </c>
      <c r="AU723" s="243" t="s">
        <v>78</v>
      </c>
      <c r="AV723" s="11" t="s">
        <v>78</v>
      </c>
      <c r="AW723" s="11" t="s">
        <v>33</v>
      </c>
      <c r="AX723" s="11" t="s">
        <v>69</v>
      </c>
      <c r="AY723" s="243" t="s">
        <v>137</v>
      </c>
    </row>
    <row r="724" s="12" customFormat="1">
      <c r="B724" s="244"/>
      <c r="C724" s="245"/>
      <c r="D724" s="234" t="s">
        <v>140</v>
      </c>
      <c r="E724" s="246" t="s">
        <v>21</v>
      </c>
      <c r="F724" s="247" t="s">
        <v>892</v>
      </c>
      <c r="G724" s="245"/>
      <c r="H724" s="246" t="s">
        <v>21</v>
      </c>
      <c r="I724" s="248"/>
      <c r="J724" s="245"/>
      <c r="K724" s="245"/>
      <c r="L724" s="249"/>
      <c r="M724" s="250"/>
      <c r="N724" s="251"/>
      <c r="O724" s="251"/>
      <c r="P724" s="251"/>
      <c r="Q724" s="251"/>
      <c r="R724" s="251"/>
      <c r="S724" s="251"/>
      <c r="T724" s="252"/>
      <c r="AT724" s="253" t="s">
        <v>140</v>
      </c>
      <c r="AU724" s="253" t="s">
        <v>78</v>
      </c>
      <c r="AV724" s="12" t="s">
        <v>76</v>
      </c>
      <c r="AW724" s="12" t="s">
        <v>33</v>
      </c>
      <c r="AX724" s="12" t="s">
        <v>69</v>
      </c>
      <c r="AY724" s="253" t="s">
        <v>137</v>
      </c>
    </row>
    <row r="725" s="11" customFormat="1">
      <c r="B725" s="232"/>
      <c r="C725" s="233"/>
      <c r="D725" s="234" t="s">
        <v>140</v>
      </c>
      <c r="E725" s="235" t="s">
        <v>21</v>
      </c>
      <c r="F725" s="236" t="s">
        <v>455</v>
      </c>
      <c r="G725" s="233"/>
      <c r="H725" s="237">
        <v>50</v>
      </c>
      <c r="I725" s="238"/>
      <c r="J725" s="233"/>
      <c r="K725" s="233"/>
      <c r="L725" s="239"/>
      <c r="M725" s="240"/>
      <c r="N725" s="241"/>
      <c r="O725" s="241"/>
      <c r="P725" s="241"/>
      <c r="Q725" s="241"/>
      <c r="R725" s="241"/>
      <c r="S725" s="241"/>
      <c r="T725" s="242"/>
      <c r="AT725" s="243" t="s">
        <v>140</v>
      </c>
      <c r="AU725" s="243" t="s">
        <v>78</v>
      </c>
      <c r="AV725" s="11" t="s">
        <v>78</v>
      </c>
      <c r="AW725" s="11" t="s">
        <v>33</v>
      </c>
      <c r="AX725" s="11" t="s">
        <v>69</v>
      </c>
      <c r="AY725" s="243" t="s">
        <v>137</v>
      </c>
    </row>
    <row r="726" s="12" customFormat="1">
      <c r="B726" s="244"/>
      <c r="C726" s="245"/>
      <c r="D726" s="234" t="s">
        <v>140</v>
      </c>
      <c r="E726" s="246" t="s">
        <v>21</v>
      </c>
      <c r="F726" s="247" t="s">
        <v>830</v>
      </c>
      <c r="G726" s="245"/>
      <c r="H726" s="246" t="s">
        <v>21</v>
      </c>
      <c r="I726" s="248"/>
      <c r="J726" s="245"/>
      <c r="K726" s="245"/>
      <c r="L726" s="249"/>
      <c r="M726" s="250"/>
      <c r="N726" s="251"/>
      <c r="O726" s="251"/>
      <c r="P726" s="251"/>
      <c r="Q726" s="251"/>
      <c r="R726" s="251"/>
      <c r="S726" s="251"/>
      <c r="T726" s="252"/>
      <c r="AT726" s="253" t="s">
        <v>140</v>
      </c>
      <c r="AU726" s="253" t="s">
        <v>78</v>
      </c>
      <c r="AV726" s="12" t="s">
        <v>76</v>
      </c>
      <c r="AW726" s="12" t="s">
        <v>33</v>
      </c>
      <c r="AX726" s="12" t="s">
        <v>69</v>
      </c>
      <c r="AY726" s="253" t="s">
        <v>137</v>
      </c>
    </row>
    <row r="727" s="11" customFormat="1">
      <c r="B727" s="232"/>
      <c r="C727" s="233"/>
      <c r="D727" s="234" t="s">
        <v>140</v>
      </c>
      <c r="E727" s="235" t="s">
        <v>21</v>
      </c>
      <c r="F727" s="236" t="s">
        <v>455</v>
      </c>
      <c r="G727" s="233"/>
      <c r="H727" s="237">
        <v>50</v>
      </c>
      <c r="I727" s="238"/>
      <c r="J727" s="233"/>
      <c r="K727" s="233"/>
      <c r="L727" s="239"/>
      <c r="M727" s="240"/>
      <c r="N727" s="241"/>
      <c r="O727" s="241"/>
      <c r="P727" s="241"/>
      <c r="Q727" s="241"/>
      <c r="R727" s="241"/>
      <c r="S727" s="241"/>
      <c r="T727" s="242"/>
      <c r="AT727" s="243" t="s">
        <v>140</v>
      </c>
      <c r="AU727" s="243" t="s">
        <v>78</v>
      </c>
      <c r="AV727" s="11" t="s">
        <v>78</v>
      </c>
      <c r="AW727" s="11" t="s">
        <v>33</v>
      </c>
      <c r="AX727" s="11" t="s">
        <v>69</v>
      </c>
      <c r="AY727" s="243" t="s">
        <v>137</v>
      </c>
    </row>
    <row r="728" s="13" customFormat="1">
      <c r="B728" s="254"/>
      <c r="C728" s="255"/>
      <c r="D728" s="234" t="s">
        <v>140</v>
      </c>
      <c r="E728" s="256" t="s">
        <v>21</v>
      </c>
      <c r="F728" s="257" t="s">
        <v>151</v>
      </c>
      <c r="G728" s="255"/>
      <c r="H728" s="258">
        <v>2272.6260000000002</v>
      </c>
      <c r="I728" s="259"/>
      <c r="J728" s="255"/>
      <c r="K728" s="255"/>
      <c r="L728" s="260"/>
      <c r="M728" s="261"/>
      <c r="N728" s="262"/>
      <c r="O728" s="262"/>
      <c r="P728" s="262"/>
      <c r="Q728" s="262"/>
      <c r="R728" s="262"/>
      <c r="S728" s="262"/>
      <c r="T728" s="263"/>
      <c r="AT728" s="264" t="s">
        <v>140</v>
      </c>
      <c r="AU728" s="264" t="s">
        <v>78</v>
      </c>
      <c r="AV728" s="13" t="s">
        <v>138</v>
      </c>
      <c r="AW728" s="13" t="s">
        <v>33</v>
      </c>
      <c r="AX728" s="13" t="s">
        <v>76</v>
      </c>
      <c r="AY728" s="264" t="s">
        <v>137</v>
      </c>
    </row>
    <row r="729" s="1" customFormat="1" ht="89.25" customHeight="1">
      <c r="B729" s="46"/>
      <c r="C729" s="281" t="s">
        <v>502</v>
      </c>
      <c r="D729" s="281" t="s">
        <v>368</v>
      </c>
      <c r="E729" s="282" t="s">
        <v>1099</v>
      </c>
      <c r="F729" s="283" t="s">
        <v>1100</v>
      </c>
      <c r="G729" s="284" t="s">
        <v>196</v>
      </c>
      <c r="H729" s="285">
        <v>2272.6260000000002</v>
      </c>
      <c r="I729" s="286"/>
      <c r="J729" s="287">
        <f>ROUND(I729*H729,2)</f>
        <v>0</v>
      </c>
      <c r="K729" s="283" t="s">
        <v>135</v>
      </c>
      <c r="L729" s="72"/>
      <c r="M729" s="288" t="s">
        <v>21</v>
      </c>
      <c r="N729" s="289" t="s">
        <v>40</v>
      </c>
      <c r="O729" s="47"/>
      <c r="P729" s="229">
        <f>O729*H729</f>
        <v>0</v>
      </c>
      <c r="Q729" s="229">
        <v>0</v>
      </c>
      <c r="R729" s="229">
        <f>Q729*H729</f>
        <v>0</v>
      </c>
      <c r="S729" s="229">
        <v>0</v>
      </c>
      <c r="T729" s="230">
        <f>S729*H729</f>
        <v>0</v>
      </c>
      <c r="AR729" s="24" t="s">
        <v>138</v>
      </c>
      <c r="AT729" s="24" t="s">
        <v>368</v>
      </c>
      <c r="AU729" s="24" t="s">
        <v>78</v>
      </c>
      <c r="AY729" s="24" t="s">
        <v>137</v>
      </c>
      <c r="BE729" s="231">
        <f>IF(N729="základní",J729,0)</f>
        <v>0</v>
      </c>
      <c r="BF729" s="231">
        <f>IF(N729="snížená",J729,0)</f>
        <v>0</v>
      </c>
      <c r="BG729" s="231">
        <f>IF(N729="zákl. přenesená",J729,0)</f>
        <v>0</v>
      </c>
      <c r="BH729" s="231">
        <f>IF(N729="sníž. přenesená",J729,0)</f>
        <v>0</v>
      </c>
      <c r="BI729" s="231">
        <f>IF(N729="nulová",J729,0)</f>
        <v>0</v>
      </c>
      <c r="BJ729" s="24" t="s">
        <v>76</v>
      </c>
      <c r="BK729" s="231">
        <f>ROUND(I729*H729,2)</f>
        <v>0</v>
      </c>
      <c r="BL729" s="24" t="s">
        <v>138</v>
      </c>
      <c r="BM729" s="24" t="s">
        <v>1101</v>
      </c>
    </row>
    <row r="730" s="12" customFormat="1">
      <c r="B730" s="244"/>
      <c r="C730" s="245"/>
      <c r="D730" s="234" t="s">
        <v>140</v>
      </c>
      <c r="E730" s="246" t="s">
        <v>21</v>
      </c>
      <c r="F730" s="247" t="s">
        <v>855</v>
      </c>
      <c r="G730" s="245"/>
      <c r="H730" s="246" t="s">
        <v>21</v>
      </c>
      <c r="I730" s="248"/>
      <c r="J730" s="245"/>
      <c r="K730" s="245"/>
      <c r="L730" s="249"/>
      <c r="M730" s="250"/>
      <c r="N730" s="251"/>
      <c r="O730" s="251"/>
      <c r="P730" s="251"/>
      <c r="Q730" s="251"/>
      <c r="R730" s="251"/>
      <c r="S730" s="251"/>
      <c r="T730" s="252"/>
      <c r="AT730" s="253" t="s">
        <v>140</v>
      </c>
      <c r="AU730" s="253" t="s">
        <v>78</v>
      </c>
      <c r="AV730" s="12" t="s">
        <v>76</v>
      </c>
      <c r="AW730" s="12" t="s">
        <v>33</v>
      </c>
      <c r="AX730" s="12" t="s">
        <v>69</v>
      </c>
      <c r="AY730" s="253" t="s">
        <v>137</v>
      </c>
    </row>
    <row r="731" s="11" customFormat="1">
      <c r="B731" s="232"/>
      <c r="C731" s="233"/>
      <c r="D731" s="234" t="s">
        <v>140</v>
      </c>
      <c r="E731" s="235" t="s">
        <v>21</v>
      </c>
      <c r="F731" s="236" t="s">
        <v>1055</v>
      </c>
      <c r="G731" s="233"/>
      <c r="H731" s="237">
        <v>194.46000000000001</v>
      </c>
      <c r="I731" s="238"/>
      <c r="J731" s="233"/>
      <c r="K731" s="233"/>
      <c r="L731" s="239"/>
      <c r="M731" s="240"/>
      <c r="N731" s="241"/>
      <c r="O731" s="241"/>
      <c r="P731" s="241"/>
      <c r="Q731" s="241"/>
      <c r="R731" s="241"/>
      <c r="S731" s="241"/>
      <c r="T731" s="242"/>
      <c r="AT731" s="243" t="s">
        <v>140</v>
      </c>
      <c r="AU731" s="243" t="s">
        <v>78</v>
      </c>
      <c r="AV731" s="11" t="s">
        <v>78</v>
      </c>
      <c r="AW731" s="11" t="s">
        <v>33</v>
      </c>
      <c r="AX731" s="11" t="s">
        <v>69</v>
      </c>
      <c r="AY731" s="243" t="s">
        <v>137</v>
      </c>
    </row>
    <row r="732" s="12" customFormat="1">
      <c r="B732" s="244"/>
      <c r="C732" s="245"/>
      <c r="D732" s="234" t="s">
        <v>140</v>
      </c>
      <c r="E732" s="246" t="s">
        <v>21</v>
      </c>
      <c r="F732" s="247" t="s">
        <v>857</v>
      </c>
      <c r="G732" s="245"/>
      <c r="H732" s="246" t="s">
        <v>21</v>
      </c>
      <c r="I732" s="248"/>
      <c r="J732" s="245"/>
      <c r="K732" s="245"/>
      <c r="L732" s="249"/>
      <c r="M732" s="250"/>
      <c r="N732" s="251"/>
      <c r="O732" s="251"/>
      <c r="P732" s="251"/>
      <c r="Q732" s="251"/>
      <c r="R732" s="251"/>
      <c r="S732" s="251"/>
      <c r="T732" s="252"/>
      <c r="AT732" s="253" t="s">
        <v>140</v>
      </c>
      <c r="AU732" s="253" t="s">
        <v>78</v>
      </c>
      <c r="AV732" s="12" t="s">
        <v>76</v>
      </c>
      <c r="AW732" s="12" t="s">
        <v>33</v>
      </c>
      <c r="AX732" s="12" t="s">
        <v>69</v>
      </c>
      <c r="AY732" s="253" t="s">
        <v>137</v>
      </c>
    </row>
    <row r="733" s="11" customFormat="1">
      <c r="B733" s="232"/>
      <c r="C733" s="233"/>
      <c r="D733" s="234" t="s">
        <v>140</v>
      </c>
      <c r="E733" s="235" t="s">
        <v>21</v>
      </c>
      <c r="F733" s="236" t="s">
        <v>1056</v>
      </c>
      <c r="G733" s="233"/>
      <c r="H733" s="237">
        <v>124.782</v>
      </c>
      <c r="I733" s="238"/>
      <c r="J733" s="233"/>
      <c r="K733" s="233"/>
      <c r="L733" s="239"/>
      <c r="M733" s="240"/>
      <c r="N733" s="241"/>
      <c r="O733" s="241"/>
      <c r="P733" s="241"/>
      <c r="Q733" s="241"/>
      <c r="R733" s="241"/>
      <c r="S733" s="241"/>
      <c r="T733" s="242"/>
      <c r="AT733" s="243" t="s">
        <v>140</v>
      </c>
      <c r="AU733" s="243" t="s">
        <v>78</v>
      </c>
      <c r="AV733" s="11" t="s">
        <v>78</v>
      </c>
      <c r="AW733" s="11" t="s">
        <v>33</v>
      </c>
      <c r="AX733" s="11" t="s">
        <v>69</v>
      </c>
      <c r="AY733" s="243" t="s">
        <v>137</v>
      </c>
    </row>
    <row r="734" s="12" customFormat="1">
      <c r="B734" s="244"/>
      <c r="C734" s="245"/>
      <c r="D734" s="234" t="s">
        <v>140</v>
      </c>
      <c r="E734" s="246" t="s">
        <v>21</v>
      </c>
      <c r="F734" s="247" t="s">
        <v>859</v>
      </c>
      <c r="G734" s="245"/>
      <c r="H734" s="246" t="s">
        <v>21</v>
      </c>
      <c r="I734" s="248"/>
      <c r="J734" s="245"/>
      <c r="K734" s="245"/>
      <c r="L734" s="249"/>
      <c r="M734" s="250"/>
      <c r="N734" s="251"/>
      <c r="O734" s="251"/>
      <c r="P734" s="251"/>
      <c r="Q734" s="251"/>
      <c r="R734" s="251"/>
      <c r="S734" s="251"/>
      <c r="T734" s="252"/>
      <c r="AT734" s="253" t="s">
        <v>140</v>
      </c>
      <c r="AU734" s="253" t="s">
        <v>78</v>
      </c>
      <c r="AV734" s="12" t="s">
        <v>76</v>
      </c>
      <c r="AW734" s="12" t="s">
        <v>33</v>
      </c>
      <c r="AX734" s="12" t="s">
        <v>69</v>
      </c>
      <c r="AY734" s="253" t="s">
        <v>137</v>
      </c>
    </row>
    <row r="735" s="11" customFormat="1">
      <c r="B735" s="232"/>
      <c r="C735" s="233"/>
      <c r="D735" s="234" t="s">
        <v>140</v>
      </c>
      <c r="E735" s="235" t="s">
        <v>21</v>
      </c>
      <c r="F735" s="236" t="s">
        <v>1057</v>
      </c>
      <c r="G735" s="233"/>
      <c r="H735" s="237">
        <v>199.38399999999999</v>
      </c>
      <c r="I735" s="238"/>
      <c r="J735" s="233"/>
      <c r="K735" s="233"/>
      <c r="L735" s="239"/>
      <c r="M735" s="240"/>
      <c r="N735" s="241"/>
      <c r="O735" s="241"/>
      <c r="P735" s="241"/>
      <c r="Q735" s="241"/>
      <c r="R735" s="241"/>
      <c r="S735" s="241"/>
      <c r="T735" s="242"/>
      <c r="AT735" s="243" t="s">
        <v>140</v>
      </c>
      <c r="AU735" s="243" t="s">
        <v>78</v>
      </c>
      <c r="AV735" s="11" t="s">
        <v>78</v>
      </c>
      <c r="AW735" s="11" t="s">
        <v>33</v>
      </c>
      <c r="AX735" s="11" t="s">
        <v>69</v>
      </c>
      <c r="AY735" s="243" t="s">
        <v>137</v>
      </c>
    </row>
    <row r="736" s="12" customFormat="1">
      <c r="B736" s="244"/>
      <c r="C736" s="245"/>
      <c r="D736" s="234" t="s">
        <v>140</v>
      </c>
      <c r="E736" s="246" t="s">
        <v>21</v>
      </c>
      <c r="F736" s="247" t="s">
        <v>878</v>
      </c>
      <c r="G736" s="245"/>
      <c r="H736" s="246" t="s">
        <v>21</v>
      </c>
      <c r="I736" s="248"/>
      <c r="J736" s="245"/>
      <c r="K736" s="245"/>
      <c r="L736" s="249"/>
      <c r="M736" s="250"/>
      <c r="N736" s="251"/>
      <c r="O736" s="251"/>
      <c r="P736" s="251"/>
      <c r="Q736" s="251"/>
      <c r="R736" s="251"/>
      <c r="S736" s="251"/>
      <c r="T736" s="252"/>
      <c r="AT736" s="253" t="s">
        <v>140</v>
      </c>
      <c r="AU736" s="253" t="s">
        <v>78</v>
      </c>
      <c r="AV736" s="12" t="s">
        <v>76</v>
      </c>
      <c r="AW736" s="12" t="s">
        <v>33</v>
      </c>
      <c r="AX736" s="12" t="s">
        <v>69</v>
      </c>
      <c r="AY736" s="253" t="s">
        <v>137</v>
      </c>
    </row>
    <row r="737" s="11" customFormat="1">
      <c r="B737" s="232"/>
      <c r="C737" s="233"/>
      <c r="D737" s="234" t="s">
        <v>140</v>
      </c>
      <c r="E737" s="235" t="s">
        <v>21</v>
      </c>
      <c r="F737" s="236" t="s">
        <v>879</v>
      </c>
      <c r="G737" s="233"/>
      <c r="H737" s="237">
        <v>580</v>
      </c>
      <c r="I737" s="238"/>
      <c r="J737" s="233"/>
      <c r="K737" s="233"/>
      <c r="L737" s="239"/>
      <c r="M737" s="240"/>
      <c r="N737" s="241"/>
      <c r="O737" s="241"/>
      <c r="P737" s="241"/>
      <c r="Q737" s="241"/>
      <c r="R737" s="241"/>
      <c r="S737" s="241"/>
      <c r="T737" s="242"/>
      <c r="AT737" s="243" t="s">
        <v>140</v>
      </c>
      <c r="AU737" s="243" t="s">
        <v>78</v>
      </c>
      <c r="AV737" s="11" t="s">
        <v>78</v>
      </c>
      <c r="AW737" s="11" t="s">
        <v>33</v>
      </c>
      <c r="AX737" s="11" t="s">
        <v>69</v>
      </c>
      <c r="AY737" s="243" t="s">
        <v>137</v>
      </c>
    </row>
    <row r="738" s="12" customFormat="1">
      <c r="B738" s="244"/>
      <c r="C738" s="245"/>
      <c r="D738" s="234" t="s">
        <v>140</v>
      </c>
      <c r="E738" s="246" t="s">
        <v>21</v>
      </c>
      <c r="F738" s="247" t="s">
        <v>880</v>
      </c>
      <c r="G738" s="245"/>
      <c r="H738" s="246" t="s">
        <v>21</v>
      </c>
      <c r="I738" s="248"/>
      <c r="J738" s="245"/>
      <c r="K738" s="245"/>
      <c r="L738" s="249"/>
      <c r="M738" s="250"/>
      <c r="N738" s="251"/>
      <c r="O738" s="251"/>
      <c r="P738" s="251"/>
      <c r="Q738" s="251"/>
      <c r="R738" s="251"/>
      <c r="S738" s="251"/>
      <c r="T738" s="252"/>
      <c r="AT738" s="253" t="s">
        <v>140</v>
      </c>
      <c r="AU738" s="253" t="s">
        <v>78</v>
      </c>
      <c r="AV738" s="12" t="s">
        <v>76</v>
      </c>
      <c r="AW738" s="12" t="s">
        <v>33</v>
      </c>
      <c r="AX738" s="12" t="s">
        <v>69</v>
      </c>
      <c r="AY738" s="253" t="s">
        <v>137</v>
      </c>
    </row>
    <row r="739" s="11" customFormat="1">
      <c r="B739" s="232"/>
      <c r="C739" s="233"/>
      <c r="D739" s="234" t="s">
        <v>140</v>
      </c>
      <c r="E739" s="235" t="s">
        <v>21</v>
      </c>
      <c r="F739" s="236" t="s">
        <v>881</v>
      </c>
      <c r="G739" s="233"/>
      <c r="H739" s="237">
        <v>294</v>
      </c>
      <c r="I739" s="238"/>
      <c r="J739" s="233"/>
      <c r="K739" s="233"/>
      <c r="L739" s="239"/>
      <c r="M739" s="240"/>
      <c r="N739" s="241"/>
      <c r="O739" s="241"/>
      <c r="P739" s="241"/>
      <c r="Q739" s="241"/>
      <c r="R739" s="241"/>
      <c r="S739" s="241"/>
      <c r="T739" s="242"/>
      <c r="AT739" s="243" t="s">
        <v>140</v>
      </c>
      <c r="AU739" s="243" t="s">
        <v>78</v>
      </c>
      <c r="AV739" s="11" t="s">
        <v>78</v>
      </c>
      <c r="AW739" s="11" t="s">
        <v>33</v>
      </c>
      <c r="AX739" s="11" t="s">
        <v>69</v>
      </c>
      <c r="AY739" s="243" t="s">
        <v>137</v>
      </c>
    </row>
    <row r="740" s="12" customFormat="1">
      <c r="B740" s="244"/>
      <c r="C740" s="245"/>
      <c r="D740" s="234" t="s">
        <v>140</v>
      </c>
      <c r="E740" s="246" t="s">
        <v>21</v>
      </c>
      <c r="F740" s="247" t="s">
        <v>882</v>
      </c>
      <c r="G740" s="245"/>
      <c r="H740" s="246" t="s">
        <v>21</v>
      </c>
      <c r="I740" s="248"/>
      <c r="J740" s="245"/>
      <c r="K740" s="245"/>
      <c r="L740" s="249"/>
      <c r="M740" s="250"/>
      <c r="N740" s="251"/>
      <c r="O740" s="251"/>
      <c r="P740" s="251"/>
      <c r="Q740" s="251"/>
      <c r="R740" s="251"/>
      <c r="S740" s="251"/>
      <c r="T740" s="252"/>
      <c r="AT740" s="253" t="s">
        <v>140</v>
      </c>
      <c r="AU740" s="253" t="s">
        <v>78</v>
      </c>
      <c r="AV740" s="12" t="s">
        <v>76</v>
      </c>
      <c r="AW740" s="12" t="s">
        <v>33</v>
      </c>
      <c r="AX740" s="12" t="s">
        <v>69</v>
      </c>
      <c r="AY740" s="253" t="s">
        <v>137</v>
      </c>
    </row>
    <row r="741" s="11" customFormat="1">
      <c r="B741" s="232"/>
      <c r="C741" s="233"/>
      <c r="D741" s="234" t="s">
        <v>140</v>
      </c>
      <c r="E741" s="235" t="s">
        <v>21</v>
      </c>
      <c r="F741" s="236" t="s">
        <v>883</v>
      </c>
      <c r="G741" s="233"/>
      <c r="H741" s="237">
        <v>254</v>
      </c>
      <c r="I741" s="238"/>
      <c r="J741" s="233"/>
      <c r="K741" s="233"/>
      <c r="L741" s="239"/>
      <c r="M741" s="240"/>
      <c r="N741" s="241"/>
      <c r="O741" s="241"/>
      <c r="P741" s="241"/>
      <c r="Q741" s="241"/>
      <c r="R741" s="241"/>
      <c r="S741" s="241"/>
      <c r="T741" s="242"/>
      <c r="AT741" s="243" t="s">
        <v>140</v>
      </c>
      <c r="AU741" s="243" t="s">
        <v>78</v>
      </c>
      <c r="AV741" s="11" t="s">
        <v>78</v>
      </c>
      <c r="AW741" s="11" t="s">
        <v>33</v>
      </c>
      <c r="AX741" s="11" t="s">
        <v>69</v>
      </c>
      <c r="AY741" s="243" t="s">
        <v>137</v>
      </c>
    </row>
    <row r="742" s="12" customFormat="1">
      <c r="B742" s="244"/>
      <c r="C742" s="245"/>
      <c r="D742" s="234" t="s">
        <v>140</v>
      </c>
      <c r="E742" s="246" t="s">
        <v>21</v>
      </c>
      <c r="F742" s="247" t="s">
        <v>884</v>
      </c>
      <c r="G742" s="245"/>
      <c r="H742" s="246" t="s">
        <v>21</v>
      </c>
      <c r="I742" s="248"/>
      <c r="J742" s="245"/>
      <c r="K742" s="245"/>
      <c r="L742" s="249"/>
      <c r="M742" s="250"/>
      <c r="N742" s="251"/>
      <c r="O742" s="251"/>
      <c r="P742" s="251"/>
      <c r="Q742" s="251"/>
      <c r="R742" s="251"/>
      <c r="S742" s="251"/>
      <c r="T742" s="252"/>
      <c r="AT742" s="253" t="s">
        <v>140</v>
      </c>
      <c r="AU742" s="253" t="s">
        <v>78</v>
      </c>
      <c r="AV742" s="12" t="s">
        <v>76</v>
      </c>
      <c r="AW742" s="12" t="s">
        <v>33</v>
      </c>
      <c r="AX742" s="12" t="s">
        <v>69</v>
      </c>
      <c r="AY742" s="253" t="s">
        <v>137</v>
      </c>
    </row>
    <row r="743" s="11" customFormat="1">
      <c r="B743" s="232"/>
      <c r="C743" s="233"/>
      <c r="D743" s="234" t="s">
        <v>140</v>
      </c>
      <c r="E743" s="235" t="s">
        <v>21</v>
      </c>
      <c r="F743" s="236" t="s">
        <v>885</v>
      </c>
      <c r="G743" s="233"/>
      <c r="H743" s="237">
        <v>254</v>
      </c>
      <c r="I743" s="238"/>
      <c r="J743" s="233"/>
      <c r="K743" s="233"/>
      <c r="L743" s="239"/>
      <c r="M743" s="240"/>
      <c r="N743" s="241"/>
      <c r="O743" s="241"/>
      <c r="P743" s="241"/>
      <c r="Q743" s="241"/>
      <c r="R743" s="241"/>
      <c r="S743" s="241"/>
      <c r="T743" s="242"/>
      <c r="AT743" s="243" t="s">
        <v>140</v>
      </c>
      <c r="AU743" s="243" t="s">
        <v>78</v>
      </c>
      <c r="AV743" s="11" t="s">
        <v>78</v>
      </c>
      <c r="AW743" s="11" t="s">
        <v>33</v>
      </c>
      <c r="AX743" s="11" t="s">
        <v>69</v>
      </c>
      <c r="AY743" s="243" t="s">
        <v>137</v>
      </c>
    </row>
    <row r="744" s="12" customFormat="1">
      <c r="B744" s="244"/>
      <c r="C744" s="245"/>
      <c r="D744" s="234" t="s">
        <v>140</v>
      </c>
      <c r="E744" s="246" t="s">
        <v>21</v>
      </c>
      <c r="F744" s="247" t="s">
        <v>817</v>
      </c>
      <c r="G744" s="245"/>
      <c r="H744" s="246" t="s">
        <v>21</v>
      </c>
      <c r="I744" s="248"/>
      <c r="J744" s="245"/>
      <c r="K744" s="245"/>
      <c r="L744" s="249"/>
      <c r="M744" s="250"/>
      <c r="N744" s="251"/>
      <c r="O744" s="251"/>
      <c r="P744" s="251"/>
      <c r="Q744" s="251"/>
      <c r="R744" s="251"/>
      <c r="S744" s="251"/>
      <c r="T744" s="252"/>
      <c r="AT744" s="253" t="s">
        <v>140</v>
      </c>
      <c r="AU744" s="253" t="s">
        <v>78</v>
      </c>
      <c r="AV744" s="12" t="s">
        <v>76</v>
      </c>
      <c r="AW744" s="12" t="s">
        <v>33</v>
      </c>
      <c r="AX744" s="12" t="s">
        <v>69</v>
      </c>
      <c r="AY744" s="253" t="s">
        <v>137</v>
      </c>
    </row>
    <row r="745" s="11" customFormat="1">
      <c r="B745" s="232"/>
      <c r="C745" s="233"/>
      <c r="D745" s="234" t="s">
        <v>140</v>
      </c>
      <c r="E745" s="235" t="s">
        <v>21</v>
      </c>
      <c r="F745" s="236" t="s">
        <v>455</v>
      </c>
      <c r="G745" s="233"/>
      <c r="H745" s="237">
        <v>50</v>
      </c>
      <c r="I745" s="238"/>
      <c r="J745" s="233"/>
      <c r="K745" s="233"/>
      <c r="L745" s="239"/>
      <c r="M745" s="240"/>
      <c r="N745" s="241"/>
      <c r="O745" s="241"/>
      <c r="P745" s="241"/>
      <c r="Q745" s="241"/>
      <c r="R745" s="241"/>
      <c r="S745" s="241"/>
      <c r="T745" s="242"/>
      <c r="AT745" s="243" t="s">
        <v>140</v>
      </c>
      <c r="AU745" s="243" t="s">
        <v>78</v>
      </c>
      <c r="AV745" s="11" t="s">
        <v>78</v>
      </c>
      <c r="AW745" s="11" t="s">
        <v>33</v>
      </c>
      <c r="AX745" s="11" t="s">
        <v>69</v>
      </c>
      <c r="AY745" s="243" t="s">
        <v>137</v>
      </c>
    </row>
    <row r="746" s="12" customFormat="1">
      <c r="B746" s="244"/>
      <c r="C746" s="245"/>
      <c r="D746" s="234" t="s">
        <v>140</v>
      </c>
      <c r="E746" s="246" t="s">
        <v>21</v>
      </c>
      <c r="F746" s="247" t="s">
        <v>1005</v>
      </c>
      <c r="G746" s="245"/>
      <c r="H746" s="246" t="s">
        <v>21</v>
      </c>
      <c r="I746" s="248"/>
      <c r="J746" s="245"/>
      <c r="K746" s="245"/>
      <c r="L746" s="249"/>
      <c r="M746" s="250"/>
      <c r="N746" s="251"/>
      <c r="O746" s="251"/>
      <c r="P746" s="251"/>
      <c r="Q746" s="251"/>
      <c r="R746" s="251"/>
      <c r="S746" s="251"/>
      <c r="T746" s="252"/>
      <c r="AT746" s="253" t="s">
        <v>140</v>
      </c>
      <c r="AU746" s="253" t="s">
        <v>78</v>
      </c>
      <c r="AV746" s="12" t="s">
        <v>76</v>
      </c>
      <c r="AW746" s="12" t="s">
        <v>33</v>
      </c>
      <c r="AX746" s="12" t="s">
        <v>69</v>
      </c>
      <c r="AY746" s="253" t="s">
        <v>137</v>
      </c>
    </row>
    <row r="747" s="11" customFormat="1">
      <c r="B747" s="232"/>
      <c r="C747" s="233"/>
      <c r="D747" s="234" t="s">
        <v>140</v>
      </c>
      <c r="E747" s="235" t="s">
        <v>21</v>
      </c>
      <c r="F747" s="236" t="s">
        <v>822</v>
      </c>
      <c r="G747" s="233"/>
      <c r="H747" s="237">
        <v>10</v>
      </c>
      <c r="I747" s="238"/>
      <c r="J747" s="233"/>
      <c r="K747" s="233"/>
      <c r="L747" s="239"/>
      <c r="M747" s="240"/>
      <c r="N747" s="241"/>
      <c r="O747" s="241"/>
      <c r="P747" s="241"/>
      <c r="Q747" s="241"/>
      <c r="R747" s="241"/>
      <c r="S747" s="241"/>
      <c r="T747" s="242"/>
      <c r="AT747" s="243" t="s">
        <v>140</v>
      </c>
      <c r="AU747" s="243" t="s">
        <v>78</v>
      </c>
      <c r="AV747" s="11" t="s">
        <v>78</v>
      </c>
      <c r="AW747" s="11" t="s">
        <v>33</v>
      </c>
      <c r="AX747" s="11" t="s">
        <v>69</v>
      </c>
      <c r="AY747" s="243" t="s">
        <v>137</v>
      </c>
    </row>
    <row r="748" s="12" customFormat="1">
      <c r="B748" s="244"/>
      <c r="C748" s="245"/>
      <c r="D748" s="234" t="s">
        <v>140</v>
      </c>
      <c r="E748" s="246" t="s">
        <v>21</v>
      </c>
      <c r="F748" s="247" t="s">
        <v>886</v>
      </c>
      <c r="G748" s="245"/>
      <c r="H748" s="246" t="s">
        <v>21</v>
      </c>
      <c r="I748" s="248"/>
      <c r="J748" s="245"/>
      <c r="K748" s="245"/>
      <c r="L748" s="249"/>
      <c r="M748" s="250"/>
      <c r="N748" s="251"/>
      <c r="O748" s="251"/>
      <c r="P748" s="251"/>
      <c r="Q748" s="251"/>
      <c r="R748" s="251"/>
      <c r="S748" s="251"/>
      <c r="T748" s="252"/>
      <c r="AT748" s="253" t="s">
        <v>140</v>
      </c>
      <c r="AU748" s="253" t="s">
        <v>78</v>
      </c>
      <c r="AV748" s="12" t="s">
        <v>76</v>
      </c>
      <c r="AW748" s="12" t="s">
        <v>33</v>
      </c>
      <c r="AX748" s="12" t="s">
        <v>69</v>
      </c>
      <c r="AY748" s="253" t="s">
        <v>137</v>
      </c>
    </row>
    <row r="749" s="11" customFormat="1">
      <c r="B749" s="232"/>
      <c r="C749" s="233"/>
      <c r="D749" s="234" t="s">
        <v>140</v>
      </c>
      <c r="E749" s="235" t="s">
        <v>21</v>
      </c>
      <c r="F749" s="236" t="s">
        <v>249</v>
      </c>
      <c r="G749" s="233"/>
      <c r="H749" s="237">
        <v>44</v>
      </c>
      <c r="I749" s="238"/>
      <c r="J749" s="233"/>
      <c r="K749" s="233"/>
      <c r="L749" s="239"/>
      <c r="M749" s="240"/>
      <c r="N749" s="241"/>
      <c r="O749" s="241"/>
      <c r="P749" s="241"/>
      <c r="Q749" s="241"/>
      <c r="R749" s="241"/>
      <c r="S749" s="241"/>
      <c r="T749" s="242"/>
      <c r="AT749" s="243" t="s">
        <v>140</v>
      </c>
      <c r="AU749" s="243" t="s">
        <v>78</v>
      </c>
      <c r="AV749" s="11" t="s">
        <v>78</v>
      </c>
      <c r="AW749" s="11" t="s">
        <v>33</v>
      </c>
      <c r="AX749" s="11" t="s">
        <v>69</v>
      </c>
      <c r="AY749" s="243" t="s">
        <v>137</v>
      </c>
    </row>
    <row r="750" s="12" customFormat="1">
      <c r="B750" s="244"/>
      <c r="C750" s="245"/>
      <c r="D750" s="234" t="s">
        <v>140</v>
      </c>
      <c r="E750" s="246" t="s">
        <v>21</v>
      </c>
      <c r="F750" s="247" t="s">
        <v>887</v>
      </c>
      <c r="G750" s="245"/>
      <c r="H750" s="246" t="s">
        <v>21</v>
      </c>
      <c r="I750" s="248"/>
      <c r="J750" s="245"/>
      <c r="K750" s="245"/>
      <c r="L750" s="249"/>
      <c r="M750" s="250"/>
      <c r="N750" s="251"/>
      <c r="O750" s="251"/>
      <c r="P750" s="251"/>
      <c r="Q750" s="251"/>
      <c r="R750" s="251"/>
      <c r="S750" s="251"/>
      <c r="T750" s="252"/>
      <c r="AT750" s="253" t="s">
        <v>140</v>
      </c>
      <c r="AU750" s="253" t="s">
        <v>78</v>
      </c>
      <c r="AV750" s="12" t="s">
        <v>76</v>
      </c>
      <c r="AW750" s="12" t="s">
        <v>33</v>
      </c>
      <c r="AX750" s="12" t="s">
        <v>69</v>
      </c>
      <c r="AY750" s="253" t="s">
        <v>137</v>
      </c>
    </row>
    <row r="751" s="11" customFormat="1">
      <c r="B751" s="232"/>
      <c r="C751" s="233"/>
      <c r="D751" s="234" t="s">
        <v>140</v>
      </c>
      <c r="E751" s="235" t="s">
        <v>21</v>
      </c>
      <c r="F751" s="236" t="s">
        <v>201</v>
      </c>
      <c r="G751" s="233"/>
      <c r="H751" s="237">
        <v>24</v>
      </c>
      <c r="I751" s="238"/>
      <c r="J751" s="233"/>
      <c r="K751" s="233"/>
      <c r="L751" s="239"/>
      <c r="M751" s="240"/>
      <c r="N751" s="241"/>
      <c r="O751" s="241"/>
      <c r="P751" s="241"/>
      <c r="Q751" s="241"/>
      <c r="R751" s="241"/>
      <c r="S751" s="241"/>
      <c r="T751" s="242"/>
      <c r="AT751" s="243" t="s">
        <v>140</v>
      </c>
      <c r="AU751" s="243" t="s">
        <v>78</v>
      </c>
      <c r="AV751" s="11" t="s">
        <v>78</v>
      </c>
      <c r="AW751" s="11" t="s">
        <v>33</v>
      </c>
      <c r="AX751" s="11" t="s">
        <v>69</v>
      </c>
      <c r="AY751" s="243" t="s">
        <v>137</v>
      </c>
    </row>
    <row r="752" s="12" customFormat="1">
      <c r="B752" s="244"/>
      <c r="C752" s="245"/>
      <c r="D752" s="234" t="s">
        <v>140</v>
      </c>
      <c r="E752" s="246" t="s">
        <v>21</v>
      </c>
      <c r="F752" s="247" t="s">
        <v>888</v>
      </c>
      <c r="G752" s="245"/>
      <c r="H752" s="246" t="s">
        <v>21</v>
      </c>
      <c r="I752" s="248"/>
      <c r="J752" s="245"/>
      <c r="K752" s="245"/>
      <c r="L752" s="249"/>
      <c r="M752" s="250"/>
      <c r="N752" s="251"/>
      <c r="O752" s="251"/>
      <c r="P752" s="251"/>
      <c r="Q752" s="251"/>
      <c r="R752" s="251"/>
      <c r="S752" s="251"/>
      <c r="T752" s="252"/>
      <c r="AT752" s="253" t="s">
        <v>140</v>
      </c>
      <c r="AU752" s="253" t="s">
        <v>78</v>
      </c>
      <c r="AV752" s="12" t="s">
        <v>76</v>
      </c>
      <c r="AW752" s="12" t="s">
        <v>33</v>
      </c>
      <c r="AX752" s="12" t="s">
        <v>69</v>
      </c>
      <c r="AY752" s="253" t="s">
        <v>137</v>
      </c>
    </row>
    <row r="753" s="11" customFormat="1">
      <c r="B753" s="232"/>
      <c r="C753" s="233"/>
      <c r="D753" s="234" t="s">
        <v>140</v>
      </c>
      <c r="E753" s="235" t="s">
        <v>21</v>
      </c>
      <c r="F753" s="236" t="s">
        <v>201</v>
      </c>
      <c r="G753" s="233"/>
      <c r="H753" s="237">
        <v>24</v>
      </c>
      <c r="I753" s="238"/>
      <c r="J753" s="233"/>
      <c r="K753" s="233"/>
      <c r="L753" s="239"/>
      <c r="M753" s="240"/>
      <c r="N753" s="241"/>
      <c r="O753" s="241"/>
      <c r="P753" s="241"/>
      <c r="Q753" s="241"/>
      <c r="R753" s="241"/>
      <c r="S753" s="241"/>
      <c r="T753" s="242"/>
      <c r="AT753" s="243" t="s">
        <v>140</v>
      </c>
      <c r="AU753" s="243" t="s">
        <v>78</v>
      </c>
      <c r="AV753" s="11" t="s">
        <v>78</v>
      </c>
      <c r="AW753" s="11" t="s">
        <v>33</v>
      </c>
      <c r="AX753" s="11" t="s">
        <v>69</v>
      </c>
      <c r="AY753" s="243" t="s">
        <v>137</v>
      </c>
    </row>
    <row r="754" s="12" customFormat="1">
      <c r="B754" s="244"/>
      <c r="C754" s="245"/>
      <c r="D754" s="234" t="s">
        <v>140</v>
      </c>
      <c r="E754" s="246" t="s">
        <v>21</v>
      </c>
      <c r="F754" s="247" t="s">
        <v>889</v>
      </c>
      <c r="G754" s="245"/>
      <c r="H754" s="246" t="s">
        <v>21</v>
      </c>
      <c r="I754" s="248"/>
      <c r="J754" s="245"/>
      <c r="K754" s="245"/>
      <c r="L754" s="249"/>
      <c r="M754" s="250"/>
      <c r="N754" s="251"/>
      <c r="O754" s="251"/>
      <c r="P754" s="251"/>
      <c r="Q754" s="251"/>
      <c r="R754" s="251"/>
      <c r="S754" s="251"/>
      <c r="T754" s="252"/>
      <c r="AT754" s="253" t="s">
        <v>140</v>
      </c>
      <c r="AU754" s="253" t="s">
        <v>78</v>
      </c>
      <c r="AV754" s="12" t="s">
        <v>76</v>
      </c>
      <c r="AW754" s="12" t="s">
        <v>33</v>
      </c>
      <c r="AX754" s="12" t="s">
        <v>69</v>
      </c>
      <c r="AY754" s="253" t="s">
        <v>137</v>
      </c>
    </row>
    <row r="755" s="11" customFormat="1">
      <c r="B755" s="232"/>
      <c r="C755" s="233"/>
      <c r="D755" s="234" t="s">
        <v>140</v>
      </c>
      <c r="E755" s="235" t="s">
        <v>21</v>
      </c>
      <c r="F755" s="236" t="s">
        <v>890</v>
      </c>
      <c r="G755" s="233"/>
      <c r="H755" s="237">
        <v>20</v>
      </c>
      <c r="I755" s="238"/>
      <c r="J755" s="233"/>
      <c r="K755" s="233"/>
      <c r="L755" s="239"/>
      <c r="M755" s="240"/>
      <c r="N755" s="241"/>
      <c r="O755" s="241"/>
      <c r="P755" s="241"/>
      <c r="Q755" s="241"/>
      <c r="R755" s="241"/>
      <c r="S755" s="241"/>
      <c r="T755" s="242"/>
      <c r="AT755" s="243" t="s">
        <v>140</v>
      </c>
      <c r="AU755" s="243" t="s">
        <v>78</v>
      </c>
      <c r="AV755" s="11" t="s">
        <v>78</v>
      </c>
      <c r="AW755" s="11" t="s">
        <v>33</v>
      </c>
      <c r="AX755" s="11" t="s">
        <v>69</v>
      </c>
      <c r="AY755" s="243" t="s">
        <v>137</v>
      </c>
    </row>
    <row r="756" s="12" customFormat="1">
      <c r="B756" s="244"/>
      <c r="C756" s="245"/>
      <c r="D756" s="234" t="s">
        <v>140</v>
      </c>
      <c r="E756" s="246" t="s">
        <v>21</v>
      </c>
      <c r="F756" s="247" t="s">
        <v>828</v>
      </c>
      <c r="G756" s="245"/>
      <c r="H756" s="246" t="s">
        <v>21</v>
      </c>
      <c r="I756" s="248"/>
      <c r="J756" s="245"/>
      <c r="K756" s="245"/>
      <c r="L756" s="249"/>
      <c r="M756" s="250"/>
      <c r="N756" s="251"/>
      <c r="O756" s="251"/>
      <c r="P756" s="251"/>
      <c r="Q756" s="251"/>
      <c r="R756" s="251"/>
      <c r="S756" s="251"/>
      <c r="T756" s="252"/>
      <c r="AT756" s="253" t="s">
        <v>140</v>
      </c>
      <c r="AU756" s="253" t="s">
        <v>78</v>
      </c>
      <c r="AV756" s="12" t="s">
        <v>76</v>
      </c>
      <c r="AW756" s="12" t="s">
        <v>33</v>
      </c>
      <c r="AX756" s="12" t="s">
        <v>69</v>
      </c>
      <c r="AY756" s="253" t="s">
        <v>137</v>
      </c>
    </row>
    <row r="757" s="11" customFormat="1">
      <c r="B757" s="232"/>
      <c r="C757" s="233"/>
      <c r="D757" s="234" t="s">
        <v>140</v>
      </c>
      <c r="E757" s="235" t="s">
        <v>21</v>
      </c>
      <c r="F757" s="236" t="s">
        <v>455</v>
      </c>
      <c r="G757" s="233"/>
      <c r="H757" s="237">
        <v>50</v>
      </c>
      <c r="I757" s="238"/>
      <c r="J757" s="233"/>
      <c r="K757" s="233"/>
      <c r="L757" s="239"/>
      <c r="M757" s="240"/>
      <c r="N757" s="241"/>
      <c r="O757" s="241"/>
      <c r="P757" s="241"/>
      <c r="Q757" s="241"/>
      <c r="R757" s="241"/>
      <c r="S757" s="241"/>
      <c r="T757" s="242"/>
      <c r="AT757" s="243" t="s">
        <v>140</v>
      </c>
      <c r="AU757" s="243" t="s">
        <v>78</v>
      </c>
      <c r="AV757" s="11" t="s">
        <v>78</v>
      </c>
      <c r="AW757" s="11" t="s">
        <v>33</v>
      </c>
      <c r="AX757" s="11" t="s">
        <v>69</v>
      </c>
      <c r="AY757" s="243" t="s">
        <v>137</v>
      </c>
    </row>
    <row r="758" s="12" customFormat="1">
      <c r="B758" s="244"/>
      <c r="C758" s="245"/>
      <c r="D758" s="234" t="s">
        <v>140</v>
      </c>
      <c r="E758" s="246" t="s">
        <v>21</v>
      </c>
      <c r="F758" s="247" t="s">
        <v>891</v>
      </c>
      <c r="G758" s="245"/>
      <c r="H758" s="246" t="s">
        <v>21</v>
      </c>
      <c r="I758" s="248"/>
      <c r="J758" s="245"/>
      <c r="K758" s="245"/>
      <c r="L758" s="249"/>
      <c r="M758" s="250"/>
      <c r="N758" s="251"/>
      <c r="O758" s="251"/>
      <c r="P758" s="251"/>
      <c r="Q758" s="251"/>
      <c r="R758" s="251"/>
      <c r="S758" s="251"/>
      <c r="T758" s="252"/>
      <c r="AT758" s="253" t="s">
        <v>140</v>
      </c>
      <c r="AU758" s="253" t="s">
        <v>78</v>
      </c>
      <c r="AV758" s="12" t="s">
        <v>76</v>
      </c>
      <c r="AW758" s="12" t="s">
        <v>33</v>
      </c>
      <c r="AX758" s="12" t="s">
        <v>69</v>
      </c>
      <c r="AY758" s="253" t="s">
        <v>137</v>
      </c>
    </row>
    <row r="759" s="11" customFormat="1">
      <c r="B759" s="232"/>
      <c r="C759" s="233"/>
      <c r="D759" s="234" t="s">
        <v>140</v>
      </c>
      <c r="E759" s="235" t="s">
        <v>21</v>
      </c>
      <c r="F759" s="236" t="s">
        <v>455</v>
      </c>
      <c r="G759" s="233"/>
      <c r="H759" s="237">
        <v>50</v>
      </c>
      <c r="I759" s="238"/>
      <c r="J759" s="233"/>
      <c r="K759" s="233"/>
      <c r="L759" s="239"/>
      <c r="M759" s="240"/>
      <c r="N759" s="241"/>
      <c r="O759" s="241"/>
      <c r="P759" s="241"/>
      <c r="Q759" s="241"/>
      <c r="R759" s="241"/>
      <c r="S759" s="241"/>
      <c r="T759" s="242"/>
      <c r="AT759" s="243" t="s">
        <v>140</v>
      </c>
      <c r="AU759" s="243" t="s">
        <v>78</v>
      </c>
      <c r="AV759" s="11" t="s">
        <v>78</v>
      </c>
      <c r="AW759" s="11" t="s">
        <v>33</v>
      </c>
      <c r="AX759" s="11" t="s">
        <v>69</v>
      </c>
      <c r="AY759" s="243" t="s">
        <v>137</v>
      </c>
    </row>
    <row r="760" s="12" customFormat="1">
      <c r="B760" s="244"/>
      <c r="C760" s="245"/>
      <c r="D760" s="234" t="s">
        <v>140</v>
      </c>
      <c r="E760" s="246" t="s">
        <v>21</v>
      </c>
      <c r="F760" s="247" t="s">
        <v>892</v>
      </c>
      <c r="G760" s="245"/>
      <c r="H760" s="246" t="s">
        <v>21</v>
      </c>
      <c r="I760" s="248"/>
      <c r="J760" s="245"/>
      <c r="K760" s="245"/>
      <c r="L760" s="249"/>
      <c r="M760" s="250"/>
      <c r="N760" s="251"/>
      <c r="O760" s="251"/>
      <c r="P760" s="251"/>
      <c r="Q760" s="251"/>
      <c r="R760" s="251"/>
      <c r="S760" s="251"/>
      <c r="T760" s="252"/>
      <c r="AT760" s="253" t="s">
        <v>140</v>
      </c>
      <c r="AU760" s="253" t="s">
        <v>78</v>
      </c>
      <c r="AV760" s="12" t="s">
        <v>76</v>
      </c>
      <c r="AW760" s="12" t="s">
        <v>33</v>
      </c>
      <c r="AX760" s="12" t="s">
        <v>69</v>
      </c>
      <c r="AY760" s="253" t="s">
        <v>137</v>
      </c>
    </row>
    <row r="761" s="11" customFormat="1">
      <c r="B761" s="232"/>
      <c r="C761" s="233"/>
      <c r="D761" s="234" t="s">
        <v>140</v>
      </c>
      <c r="E761" s="235" t="s">
        <v>21</v>
      </c>
      <c r="F761" s="236" t="s">
        <v>455</v>
      </c>
      <c r="G761" s="233"/>
      <c r="H761" s="237">
        <v>50</v>
      </c>
      <c r="I761" s="238"/>
      <c r="J761" s="233"/>
      <c r="K761" s="233"/>
      <c r="L761" s="239"/>
      <c r="M761" s="240"/>
      <c r="N761" s="241"/>
      <c r="O761" s="241"/>
      <c r="P761" s="241"/>
      <c r="Q761" s="241"/>
      <c r="R761" s="241"/>
      <c r="S761" s="241"/>
      <c r="T761" s="242"/>
      <c r="AT761" s="243" t="s">
        <v>140</v>
      </c>
      <c r="AU761" s="243" t="s">
        <v>78</v>
      </c>
      <c r="AV761" s="11" t="s">
        <v>78</v>
      </c>
      <c r="AW761" s="11" t="s">
        <v>33</v>
      </c>
      <c r="AX761" s="11" t="s">
        <v>69</v>
      </c>
      <c r="AY761" s="243" t="s">
        <v>137</v>
      </c>
    </row>
    <row r="762" s="12" customFormat="1">
      <c r="B762" s="244"/>
      <c r="C762" s="245"/>
      <c r="D762" s="234" t="s">
        <v>140</v>
      </c>
      <c r="E762" s="246" t="s">
        <v>21</v>
      </c>
      <c r="F762" s="247" t="s">
        <v>830</v>
      </c>
      <c r="G762" s="245"/>
      <c r="H762" s="246" t="s">
        <v>21</v>
      </c>
      <c r="I762" s="248"/>
      <c r="J762" s="245"/>
      <c r="K762" s="245"/>
      <c r="L762" s="249"/>
      <c r="M762" s="250"/>
      <c r="N762" s="251"/>
      <c r="O762" s="251"/>
      <c r="P762" s="251"/>
      <c r="Q762" s="251"/>
      <c r="R762" s="251"/>
      <c r="S762" s="251"/>
      <c r="T762" s="252"/>
      <c r="AT762" s="253" t="s">
        <v>140</v>
      </c>
      <c r="AU762" s="253" t="s">
        <v>78</v>
      </c>
      <c r="AV762" s="12" t="s">
        <v>76</v>
      </c>
      <c r="AW762" s="12" t="s">
        <v>33</v>
      </c>
      <c r="AX762" s="12" t="s">
        <v>69</v>
      </c>
      <c r="AY762" s="253" t="s">
        <v>137</v>
      </c>
    </row>
    <row r="763" s="11" customFormat="1">
      <c r="B763" s="232"/>
      <c r="C763" s="233"/>
      <c r="D763" s="234" t="s">
        <v>140</v>
      </c>
      <c r="E763" s="235" t="s">
        <v>21</v>
      </c>
      <c r="F763" s="236" t="s">
        <v>455</v>
      </c>
      <c r="G763" s="233"/>
      <c r="H763" s="237">
        <v>50</v>
      </c>
      <c r="I763" s="238"/>
      <c r="J763" s="233"/>
      <c r="K763" s="233"/>
      <c r="L763" s="239"/>
      <c r="M763" s="240"/>
      <c r="N763" s="241"/>
      <c r="O763" s="241"/>
      <c r="P763" s="241"/>
      <c r="Q763" s="241"/>
      <c r="R763" s="241"/>
      <c r="S763" s="241"/>
      <c r="T763" s="242"/>
      <c r="AT763" s="243" t="s">
        <v>140</v>
      </c>
      <c r="AU763" s="243" t="s">
        <v>78</v>
      </c>
      <c r="AV763" s="11" t="s">
        <v>78</v>
      </c>
      <c r="AW763" s="11" t="s">
        <v>33</v>
      </c>
      <c r="AX763" s="11" t="s">
        <v>69</v>
      </c>
      <c r="AY763" s="243" t="s">
        <v>137</v>
      </c>
    </row>
    <row r="764" s="13" customFormat="1">
      <c r="B764" s="254"/>
      <c r="C764" s="255"/>
      <c r="D764" s="234" t="s">
        <v>140</v>
      </c>
      <c r="E764" s="256" t="s">
        <v>21</v>
      </c>
      <c r="F764" s="257" t="s">
        <v>151</v>
      </c>
      <c r="G764" s="255"/>
      <c r="H764" s="258">
        <v>2272.6260000000002</v>
      </c>
      <c r="I764" s="259"/>
      <c r="J764" s="255"/>
      <c r="K764" s="255"/>
      <c r="L764" s="260"/>
      <c r="M764" s="261"/>
      <c r="N764" s="262"/>
      <c r="O764" s="262"/>
      <c r="P764" s="262"/>
      <c r="Q764" s="262"/>
      <c r="R764" s="262"/>
      <c r="S764" s="262"/>
      <c r="T764" s="263"/>
      <c r="AT764" s="264" t="s">
        <v>140</v>
      </c>
      <c r="AU764" s="264" t="s">
        <v>78</v>
      </c>
      <c r="AV764" s="13" t="s">
        <v>138</v>
      </c>
      <c r="AW764" s="13" t="s">
        <v>33</v>
      </c>
      <c r="AX764" s="13" t="s">
        <v>76</v>
      </c>
      <c r="AY764" s="264" t="s">
        <v>137</v>
      </c>
    </row>
    <row r="765" s="1" customFormat="1" ht="16.5" customHeight="1">
      <c r="B765" s="46"/>
      <c r="C765" s="281" t="s">
        <v>506</v>
      </c>
      <c r="D765" s="281" t="s">
        <v>368</v>
      </c>
      <c r="E765" s="282" t="s">
        <v>1102</v>
      </c>
      <c r="F765" s="283" t="s">
        <v>1103</v>
      </c>
      <c r="G765" s="284" t="s">
        <v>196</v>
      </c>
      <c r="H765" s="285">
        <v>2272.6260000000002</v>
      </c>
      <c r="I765" s="286"/>
      <c r="J765" s="287">
        <f>ROUND(I765*H765,2)</f>
        <v>0</v>
      </c>
      <c r="K765" s="283" t="s">
        <v>21</v>
      </c>
      <c r="L765" s="72"/>
      <c r="M765" s="288" t="s">
        <v>21</v>
      </c>
      <c r="N765" s="289" t="s">
        <v>40</v>
      </c>
      <c r="O765" s="47"/>
      <c r="P765" s="229">
        <f>O765*H765</f>
        <v>0</v>
      </c>
      <c r="Q765" s="229">
        <v>0</v>
      </c>
      <c r="R765" s="229">
        <f>Q765*H765</f>
        <v>0</v>
      </c>
      <c r="S765" s="229">
        <v>0</v>
      </c>
      <c r="T765" s="230">
        <f>S765*H765</f>
        <v>0</v>
      </c>
      <c r="AR765" s="24" t="s">
        <v>138</v>
      </c>
      <c r="AT765" s="24" t="s">
        <v>368</v>
      </c>
      <c r="AU765" s="24" t="s">
        <v>78</v>
      </c>
      <c r="AY765" s="24" t="s">
        <v>137</v>
      </c>
      <c r="BE765" s="231">
        <f>IF(N765="základní",J765,0)</f>
        <v>0</v>
      </c>
      <c r="BF765" s="231">
        <f>IF(N765="snížená",J765,0)</f>
        <v>0</v>
      </c>
      <c r="BG765" s="231">
        <f>IF(N765="zákl. přenesená",J765,0)</f>
        <v>0</v>
      </c>
      <c r="BH765" s="231">
        <f>IF(N765="sníž. přenesená",J765,0)</f>
        <v>0</v>
      </c>
      <c r="BI765" s="231">
        <f>IF(N765="nulová",J765,0)</f>
        <v>0</v>
      </c>
      <c r="BJ765" s="24" t="s">
        <v>76</v>
      </c>
      <c r="BK765" s="231">
        <f>ROUND(I765*H765,2)</f>
        <v>0</v>
      </c>
      <c r="BL765" s="24" t="s">
        <v>138</v>
      </c>
      <c r="BM765" s="24" t="s">
        <v>1104</v>
      </c>
    </row>
    <row r="766" s="12" customFormat="1">
      <c r="B766" s="244"/>
      <c r="C766" s="245"/>
      <c r="D766" s="234" t="s">
        <v>140</v>
      </c>
      <c r="E766" s="246" t="s">
        <v>21</v>
      </c>
      <c r="F766" s="247" t="s">
        <v>855</v>
      </c>
      <c r="G766" s="245"/>
      <c r="H766" s="246" t="s">
        <v>21</v>
      </c>
      <c r="I766" s="248"/>
      <c r="J766" s="245"/>
      <c r="K766" s="245"/>
      <c r="L766" s="249"/>
      <c r="M766" s="250"/>
      <c r="N766" s="251"/>
      <c r="O766" s="251"/>
      <c r="P766" s="251"/>
      <c r="Q766" s="251"/>
      <c r="R766" s="251"/>
      <c r="S766" s="251"/>
      <c r="T766" s="252"/>
      <c r="AT766" s="253" t="s">
        <v>140</v>
      </c>
      <c r="AU766" s="253" t="s">
        <v>78</v>
      </c>
      <c r="AV766" s="12" t="s">
        <v>76</v>
      </c>
      <c r="AW766" s="12" t="s">
        <v>33</v>
      </c>
      <c r="AX766" s="12" t="s">
        <v>69</v>
      </c>
      <c r="AY766" s="253" t="s">
        <v>137</v>
      </c>
    </row>
    <row r="767" s="11" customFormat="1">
      <c r="B767" s="232"/>
      <c r="C767" s="233"/>
      <c r="D767" s="234" t="s">
        <v>140</v>
      </c>
      <c r="E767" s="235" t="s">
        <v>21</v>
      </c>
      <c r="F767" s="236" t="s">
        <v>1055</v>
      </c>
      <c r="G767" s="233"/>
      <c r="H767" s="237">
        <v>194.46000000000001</v>
      </c>
      <c r="I767" s="238"/>
      <c r="J767" s="233"/>
      <c r="K767" s="233"/>
      <c r="L767" s="239"/>
      <c r="M767" s="240"/>
      <c r="N767" s="241"/>
      <c r="O767" s="241"/>
      <c r="P767" s="241"/>
      <c r="Q767" s="241"/>
      <c r="R767" s="241"/>
      <c r="S767" s="241"/>
      <c r="T767" s="242"/>
      <c r="AT767" s="243" t="s">
        <v>140</v>
      </c>
      <c r="AU767" s="243" t="s">
        <v>78</v>
      </c>
      <c r="AV767" s="11" t="s">
        <v>78</v>
      </c>
      <c r="AW767" s="11" t="s">
        <v>33</v>
      </c>
      <c r="AX767" s="11" t="s">
        <v>69</v>
      </c>
      <c r="AY767" s="243" t="s">
        <v>137</v>
      </c>
    </row>
    <row r="768" s="12" customFormat="1">
      <c r="B768" s="244"/>
      <c r="C768" s="245"/>
      <c r="D768" s="234" t="s">
        <v>140</v>
      </c>
      <c r="E768" s="246" t="s">
        <v>21</v>
      </c>
      <c r="F768" s="247" t="s">
        <v>857</v>
      </c>
      <c r="G768" s="245"/>
      <c r="H768" s="246" t="s">
        <v>21</v>
      </c>
      <c r="I768" s="248"/>
      <c r="J768" s="245"/>
      <c r="K768" s="245"/>
      <c r="L768" s="249"/>
      <c r="M768" s="250"/>
      <c r="N768" s="251"/>
      <c r="O768" s="251"/>
      <c r="P768" s="251"/>
      <c r="Q768" s="251"/>
      <c r="R768" s="251"/>
      <c r="S768" s="251"/>
      <c r="T768" s="252"/>
      <c r="AT768" s="253" t="s">
        <v>140</v>
      </c>
      <c r="AU768" s="253" t="s">
        <v>78</v>
      </c>
      <c r="AV768" s="12" t="s">
        <v>76</v>
      </c>
      <c r="AW768" s="12" t="s">
        <v>33</v>
      </c>
      <c r="AX768" s="12" t="s">
        <v>69</v>
      </c>
      <c r="AY768" s="253" t="s">
        <v>137</v>
      </c>
    </row>
    <row r="769" s="11" customFormat="1">
      <c r="B769" s="232"/>
      <c r="C769" s="233"/>
      <c r="D769" s="234" t="s">
        <v>140</v>
      </c>
      <c r="E769" s="235" t="s">
        <v>21</v>
      </c>
      <c r="F769" s="236" t="s">
        <v>1056</v>
      </c>
      <c r="G769" s="233"/>
      <c r="H769" s="237">
        <v>124.782</v>
      </c>
      <c r="I769" s="238"/>
      <c r="J769" s="233"/>
      <c r="K769" s="233"/>
      <c r="L769" s="239"/>
      <c r="M769" s="240"/>
      <c r="N769" s="241"/>
      <c r="O769" s="241"/>
      <c r="P769" s="241"/>
      <c r="Q769" s="241"/>
      <c r="R769" s="241"/>
      <c r="S769" s="241"/>
      <c r="T769" s="242"/>
      <c r="AT769" s="243" t="s">
        <v>140</v>
      </c>
      <c r="AU769" s="243" t="s">
        <v>78</v>
      </c>
      <c r="AV769" s="11" t="s">
        <v>78</v>
      </c>
      <c r="AW769" s="11" t="s">
        <v>33</v>
      </c>
      <c r="AX769" s="11" t="s">
        <v>69</v>
      </c>
      <c r="AY769" s="243" t="s">
        <v>137</v>
      </c>
    </row>
    <row r="770" s="12" customFormat="1">
      <c r="B770" s="244"/>
      <c r="C770" s="245"/>
      <c r="D770" s="234" t="s">
        <v>140</v>
      </c>
      <c r="E770" s="246" t="s">
        <v>21</v>
      </c>
      <c r="F770" s="247" t="s">
        <v>859</v>
      </c>
      <c r="G770" s="245"/>
      <c r="H770" s="246" t="s">
        <v>21</v>
      </c>
      <c r="I770" s="248"/>
      <c r="J770" s="245"/>
      <c r="K770" s="245"/>
      <c r="L770" s="249"/>
      <c r="M770" s="250"/>
      <c r="N770" s="251"/>
      <c r="O770" s="251"/>
      <c r="P770" s="251"/>
      <c r="Q770" s="251"/>
      <c r="R770" s="251"/>
      <c r="S770" s="251"/>
      <c r="T770" s="252"/>
      <c r="AT770" s="253" t="s">
        <v>140</v>
      </c>
      <c r="AU770" s="253" t="s">
        <v>78</v>
      </c>
      <c r="AV770" s="12" t="s">
        <v>76</v>
      </c>
      <c r="AW770" s="12" t="s">
        <v>33</v>
      </c>
      <c r="AX770" s="12" t="s">
        <v>69</v>
      </c>
      <c r="AY770" s="253" t="s">
        <v>137</v>
      </c>
    </row>
    <row r="771" s="11" customFormat="1">
      <c r="B771" s="232"/>
      <c r="C771" s="233"/>
      <c r="D771" s="234" t="s">
        <v>140</v>
      </c>
      <c r="E771" s="235" t="s">
        <v>21</v>
      </c>
      <c r="F771" s="236" t="s">
        <v>1057</v>
      </c>
      <c r="G771" s="233"/>
      <c r="H771" s="237">
        <v>199.38399999999999</v>
      </c>
      <c r="I771" s="238"/>
      <c r="J771" s="233"/>
      <c r="K771" s="233"/>
      <c r="L771" s="239"/>
      <c r="M771" s="240"/>
      <c r="N771" s="241"/>
      <c r="O771" s="241"/>
      <c r="P771" s="241"/>
      <c r="Q771" s="241"/>
      <c r="R771" s="241"/>
      <c r="S771" s="241"/>
      <c r="T771" s="242"/>
      <c r="AT771" s="243" t="s">
        <v>140</v>
      </c>
      <c r="AU771" s="243" t="s">
        <v>78</v>
      </c>
      <c r="AV771" s="11" t="s">
        <v>78</v>
      </c>
      <c r="AW771" s="11" t="s">
        <v>33</v>
      </c>
      <c r="AX771" s="11" t="s">
        <v>69</v>
      </c>
      <c r="AY771" s="243" t="s">
        <v>137</v>
      </c>
    </row>
    <row r="772" s="12" customFormat="1">
      <c r="B772" s="244"/>
      <c r="C772" s="245"/>
      <c r="D772" s="234" t="s">
        <v>140</v>
      </c>
      <c r="E772" s="246" t="s">
        <v>21</v>
      </c>
      <c r="F772" s="247" t="s">
        <v>878</v>
      </c>
      <c r="G772" s="245"/>
      <c r="H772" s="246" t="s">
        <v>21</v>
      </c>
      <c r="I772" s="248"/>
      <c r="J772" s="245"/>
      <c r="K772" s="245"/>
      <c r="L772" s="249"/>
      <c r="M772" s="250"/>
      <c r="N772" s="251"/>
      <c r="O772" s="251"/>
      <c r="P772" s="251"/>
      <c r="Q772" s="251"/>
      <c r="R772" s="251"/>
      <c r="S772" s="251"/>
      <c r="T772" s="252"/>
      <c r="AT772" s="253" t="s">
        <v>140</v>
      </c>
      <c r="AU772" s="253" t="s">
        <v>78</v>
      </c>
      <c r="AV772" s="12" t="s">
        <v>76</v>
      </c>
      <c r="AW772" s="12" t="s">
        <v>33</v>
      </c>
      <c r="AX772" s="12" t="s">
        <v>69</v>
      </c>
      <c r="AY772" s="253" t="s">
        <v>137</v>
      </c>
    </row>
    <row r="773" s="11" customFormat="1">
      <c r="B773" s="232"/>
      <c r="C773" s="233"/>
      <c r="D773" s="234" t="s">
        <v>140</v>
      </c>
      <c r="E773" s="235" t="s">
        <v>21</v>
      </c>
      <c r="F773" s="236" t="s">
        <v>879</v>
      </c>
      <c r="G773" s="233"/>
      <c r="H773" s="237">
        <v>580</v>
      </c>
      <c r="I773" s="238"/>
      <c r="J773" s="233"/>
      <c r="K773" s="233"/>
      <c r="L773" s="239"/>
      <c r="M773" s="240"/>
      <c r="N773" s="241"/>
      <c r="O773" s="241"/>
      <c r="P773" s="241"/>
      <c r="Q773" s="241"/>
      <c r="R773" s="241"/>
      <c r="S773" s="241"/>
      <c r="T773" s="242"/>
      <c r="AT773" s="243" t="s">
        <v>140</v>
      </c>
      <c r="AU773" s="243" t="s">
        <v>78</v>
      </c>
      <c r="AV773" s="11" t="s">
        <v>78</v>
      </c>
      <c r="AW773" s="11" t="s">
        <v>33</v>
      </c>
      <c r="AX773" s="11" t="s">
        <v>69</v>
      </c>
      <c r="AY773" s="243" t="s">
        <v>137</v>
      </c>
    </row>
    <row r="774" s="12" customFormat="1">
      <c r="B774" s="244"/>
      <c r="C774" s="245"/>
      <c r="D774" s="234" t="s">
        <v>140</v>
      </c>
      <c r="E774" s="246" t="s">
        <v>21</v>
      </c>
      <c r="F774" s="247" t="s">
        <v>880</v>
      </c>
      <c r="G774" s="245"/>
      <c r="H774" s="246" t="s">
        <v>21</v>
      </c>
      <c r="I774" s="248"/>
      <c r="J774" s="245"/>
      <c r="K774" s="245"/>
      <c r="L774" s="249"/>
      <c r="M774" s="250"/>
      <c r="N774" s="251"/>
      <c r="O774" s="251"/>
      <c r="P774" s="251"/>
      <c r="Q774" s="251"/>
      <c r="R774" s="251"/>
      <c r="S774" s="251"/>
      <c r="T774" s="252"/>
      <c r="AT774" s="253" t="s">
        <v>140</v>
      </c>
      <c r="AU774" s="253" t="s">
        <v>78</v>
      </c>
      <c r="AV774" s="12" t="s">
        <v>76</v>
      </c>
      <c r="AW774" s="12" t="s">
        <v>33</v>
      </c>
      <c r="AX774" s="12" t="s">
        <v>69</v>
      </c>
      <c r="AY774" s="253" t="s">
        <v>137</v>
      </c>
    </row>
    <row r="775" s="11" customFormat="1">
      <c r="B775" s="232"/>
      <c r="C775" s="233"/>
      <c r="D775" s="234" t="s">
        <v>140</v>
      </c>
      <c r="E775" s="235" t="s">
        <v>21</v>
      </c>
      <c r="F775" s="236" t="s">
        <v>881</v>
      </c>
      <c r="G775" s="233"/>
      <c r="H775" s="237">
        <v>294</v>
      </c>
      <c r="I775" s="238"/>
      <c r="J775" s="233"/>
      <c r="K775" s="233"/>
      <c r="L775" s="239"/>
      <c r="M775" s="240"/>
      <c r="N775" s="241"/>
      <c r="O775" s="241"/>
      <c r="P775" s="241"/>
      <c r="Q775" s="241"/>
      <c r="R775" s="241"/>
      <c r="S775" s="241"/>
      <c r="T775" s="242"/>
      <c r="AT775" s="243" t="s">
        <v>140</v>
      </c>
      <c r="AU775" s="243" t="s">
        <v>78</v>
      </c>
      <c r="AV775" s="11" t="s">
        <v>78</v>
      </c>
      <c r="AW775" s="11" t="s">
        <v>33</v>
      </c>
      <c r="AX775" s="11" t="s">
        <v>69</v>
      </c>
      <c r="AY775" s="243" t="s">
        <v>137</v>
      </c>
    </row>
    <row r="776" s="12" customFormat="1">
      <c r="B776" s="244"/>
      <c r="C776" s="245"/>
      <c r="D776" s="234" t="s">
        <v>140</v>
      </c>
      <c r="E776" s="246" t="s">
        <v>21</v>
      </c>
      <c r="F776" s="247" t="s">
        <v>882</v>
      </c>
      <c r="G776" s="245"/>
      <c r="H776" s="246" t="s">
        <v>21</v>
      </c>
      <c r="I776" s="248"/>
      <c r="J776" s="245"/>
      <c r="K776" s="245"/>
      <c r="L776" s="249"/>
      <c r="M776" s="250"/>
      <c r="N776" s="251"/>
      <c r="O776" s="251"/>
      <c r="P776" s="251"/>
      <c r="Q776" s="251"/>
      <c r="R776" s="251"/>
      <c r="S776" s="251"/>
      <c r="T776" s="252"/>
      <c r="AT776" s="253" t="s">
        <v>140</v>
      </c>
      <c r="AU776" s="253" t="s">
        <v>78</v>
      </c>
      <c r="AV776" s="12" t="s">
        <v>76</v>
      </c>
      <c r="AW776" s="12" t="s">
        <v>33</v>
      </c>
      <c r="AX776" s="12" t="s">
        <v>69</v>
      </c>
      <c r="AY776" s="253" t="s">
        <v>137</v>
      </c>
    </row>
    <row r="777" s="11" customFormat="1">
      <c r="B777" s="232"/>
      <c r="C777" s="233"/>
      <c r="D777" s="234" t="s">
        <v>140</v>
      </c>
      <c r="E777" s="235" t="s">
        <v>21</v>
      </c>
      <c r="F777" s="236" t="s">
        <v>883</v>
      </c>
      <c r="G777" s="233"/>
      <c r="H777" s="237">
        <v>254</v>
      </c>
      <c r="I777" s="238"/>
      <c r="J777" s="233"/>
      <c r="K777" s="233"/>
      <c r="L777" s="239"/>
      <c r="M777" s="240"/>
      <c r="N777" s="241"/>
      <c r="O777" s="241"/>
      <c r="P777" s="241"/>
      <c r="Q777" s="241"/>
      <c r="R777" s="241"/>
      <c r="S777" s="241"/>
      <c r="T777" s="242"/>
      <c r="AT777" s="243" t="s">
        <v>140</v>
      </c>
      <c r="AU777" s="243" t="s">
        <v>78</v>
      </c>
      <c r="AV777" s="11" t="s">
        <v>78</v>
      </c>
      <c r="AW777" s="11" t="s">
        <v>33</v>
      </c>
      <c r="AX777" s="11" t="s">
        <v>69</v>
      </c>
      <c r="AY777" s="243" t="s">
        <v>137</v>
      </c>
    </row>
    <row r="778" s="12" customFormat="1">
      <c r="B778" s="244"/>
      <c r="C778" s="245"/>
      <c r="D778" s="234" t="s">
        <v>140</v>
      </c>
      <c r="E778" s="246" t="s">
        <v>21</v>
      </c>
      <c r="F778" s="247" t="s">
        <v>884</v>
      </c>
      <c r="G778" s="245"/>
      <c r="H778" s="246" t="s">
        <v>21</v>
      </c>
      <c r="I778" s="248"/>
      <c r="J778" s="245"/>
      <c r="K778" s="245"/>
      <c r="L778" s="249"/>
      <c r="M778" s="250"/>
      <c r="N778" s="251"/>
      <c r="O778" s="251"/>
      <c r="P778" s="251"/>
      <c r="Q778" s="251"/>
      <c r="R778" s="251"/>
      <c r="S778" s="251"/>
      <c r="T778" s="252"/>
      <c r="AT778" s="253" t="s">
        <v>140</v>
      </c>
      <c r="AU778" s="253" t="s">
        <v>78</v>
      </c>
      <c r="AV778" s="12" t="s">
        <v>76</v>
      </c>
      <c r="AW778" s="12" t="s">
        <v>33</v>
      </c>
      <c r="AX778" s="12" t="s">
        <v>69</v>
      </c>
      <c r="AY778" s="253" t="s">
        <v>137</v>
      </c>
    </row>
    <row r="779" s="11" customFormat="1">
      <c r="B779" s="232"/>
      <c r="C779" s="233"/>
      <c r="D779" s="234" t="s">
        <v>140</v>
      </c>
      <c r="E779" s="235" t="s">
        <v>21</v>
      </c>
      <c r="F779" s="236" t="s">
        <v>885</v>
      </c>
      <c r="G779" s="233"/>
      <c r="H779" s="237">
        <v>254</v>
      </c>
      <c r="I779" s="238"/>
      <c r="J779" s="233"/>
      <c r="K779" s="233"/>
      <c r="L779" s="239"/>
      <c r="M779" s="240"/>
      <c r="N779" s="241"/>
      <c r="O779" s="241"/>
      <c r="P779" s="241"/>
      <c r="Q779" s="241"/>
      <c r="R779" s="241"/>
      <c r="S779" s="241"/>
      <c r="T779" s="242"/>
      <c r="AT779" s="243" t="s">
        <v>140</v>
      </c>
      <c r="AU779" s="243" t="s">
        <v>78</v>
      </c>
      <c r="AV779" s="11" t="s">
        <v>78</v>
      </c>
      <c r="AW779" s="11" t="s">
        <v>33</v>
      </c>
      <c r="AX779" s="11" t="s">
        <v>69</v>
      </c>
      <c r="AY779" s="243" t="s">
        <v>137</v>
      </c>
    </row>
    <row r="780" s="12" customFormat="1">
      <c r="B780" s="244"/>
      <c r="C780" s="245"/>
      <c r="D780" s="234" t="s">
        <v>140</v>
      </c>
      <c r="E780" s="246" t="s">
        <v>21</v>
      </c>
      <c r="F780" s="247" t="s">
        <v>817</v>
      </c>
      <c r="G780" s="245"/>
      <c r="H780" s="246" t="s">
        <v>21</v>
      </c>
      <c r="I780" s="248"/>
      <c r="J780" s="245"/>
      <c r="K780" s="245"/>
      <c r="L780" s="249"/>
      <c r="M780" s="250"/>
      <c r="N780" s="251"/>
      <c r="O780" s="251"/>
      <c r="P780" s="251"/>
      <c r="Q780" s="251"/>
      <c r="R780" s="251"/>
      <c r="S780" s="251"/>
      <c r="T780" s="252"/>
      <c r="AT780" s="253" t="s">
        <v>140</v>
      </c>
      <c r="AU780" s="253" t="s">
        <v>78</v>
      </c>
      <c r="AV780" s="12" t="s">
        <v>76</v>
      </c>
      <c r="AW780" s="12" t="s">
        <v>33</v>
      </c>
      <c r="AX780" s="12" t="s">
        <v>69</v>
      </c>
      <c r="AY780" s="253" t="s">
        <v>137</v>
      </c>
    </row>
    <row r="781" s="11" customFormat="1">
      <c r="B781" s="232"/>
      <c r="C781" s="233"/>
      <c r="D781" s="234" t="s">
        <v>140</v>
      </c>
      <c r="E781" s="235" t="s">
        <v>21</v>
      </c>
      <c r="F781" s="236" t="s">
        <v>455</v>
      </c>
      <c r="G781" s="233"/>
      <c r="H781" s="237">
        <v>50</v>
      </c>
      <c r="I781" s="238"/>
      <c r="J781" s="233"/>
      <c r="K781" s="233"/>
      <c r="L781" s="239"/>
      <c r="M781" s="240"/>
      <c r="N781" s="241"/>
      <c r="O781" s="241"/>
      <c r="P781" s="241"/>
      <c r="Q781" s="241"/>
      <c r="R781" s="241"/>
      <c r="S781" s="241"/>
      <c r="T781" s="242"/>
      <c r="AT781" s="243" t="s">
        <v>140</v>
      </c>
      <c r="AU781" s="243" t="s">
        <v>78</v>
      </c>
      <c r="AV781" s="11" t="s">
        <v>78</v>
      </c>
      <c r="AW781" s="11" t="s">
        <v>33</v>
      </c>
      <c r="AX781" s="11" t="s">
        <v>69</v>
      </c>
      <c r="AY781" s="243" t="s">
        <v>137</v>
      </c>
    </row>
    <row r="782" s="12" customFormat="1">
      <c r="B782" s="244"/>
      <c r="C782" s="245"/>
      <c r="D782" s="234" t="s">
        <v>140</v>
      </c>
      <c r="E782" s="246" t="s">
        <v>21</v>
      </c>
      <c r="F782" s="247" t="s">
        <v>1005</v>
      </c>
      <c r="G782" s="245"/>
      <c r="H782" s="246" t="s">
        <v>21</v>
      </c>
      <c r="I782" s="248"/>
      <c r="J782" s="245"/>
      <c r="K782" s="245"/>
      <c r="L782" s="249"/>
      <c r="M782" s="250"/>
      <c r="N782" s="251"/>
      <c r="O782" s="251"/>
      <c r="P782" s="251"/>
      <c r="Q782" s="251"/>
      <c r="R782" s="251"/>
      <c r="S782" s="251"/>
      <c r="T782" s="252"/>
      <c r="AT782" s="253" t="s">
        <v>140</v>
      </c>
      <c r="AU782" s="253" t="s">
        <v>78</v>
      </c>
      <c r="AV782" s="12" t="s">
        <v>76</v>
      </c>
      <c r="AW782" s="12" t="s">
        <v>33</v>
      </c>
      <c r="AX782" s="12" t="s">
        <v>69</v>
      </c>
      <c r="AY782" s="253" t="s">
        <v>137</v>
      </c>
    </row>
    <row r="783" s="11" customFormat="1">
      <c r="B783" s="232"/>
      <c r="C783" s="233"/>
      <c r="D783" s="234" t="s">
        <v>140</v>
      </c>
      <c r="E783" s="235" t="s">
        <v>21</v>
      </c>
      <c r="F783" s="236" t="s">
        <v>822</v>
      </c>
      <c r="G783" s="233"/>
      <c r="H783" s="237">
        <v>10</v>
      </c>
      <c r="I783" s="238"/>
      <c r="J783" s="233"/>
      <c r="K783" s="233"/>
      <c r="L783" s="239"/>
      <c r="M783" s="240"/>
      <c r="N783" s="241"/>
      <c r="O783" s="241"/>
      <c r="P783" s="241"/>
      <c r="Q783" s="241"/>
      <c r="R783" s="241"/>
      <c r="S783" s="241"/>
      <c r="T783" s="242"/>
      <c r="AT783" s="243" t="s">
        <v>140</v>
      </c>
      <c r="AU783" s="243" t="s">
        <v>78</v>
      </c>
      <c r="AV783" s="11" t="s">
        <v>78</v>
      </c>
      <c r="AW783" s="11" t="s">
        <v>33</v>
      </c>
      <c r="AX783" s="11" t="s">
        <v>69</v>
      </c>
      <c r="AY783" s="243" t="s">
        <v>137</v>
      </c>
    </row>
    <row r="784" s="12" customFormat="1">
      <c r="B784" s="244"/>
      <c r="C784" s="245"/>
      <c r="D784" s="234" t="s">
        <v>140</v>
      </c>
      <c r="E784" s="246" t="s">
        <v>21</v>
      </c>
      <c r="F784" s="247" t="s">
        <v>886</v>
      </c>
      <c r="G784" s="245"/>
      <c r="H784" s="246" t="s">
        <v>21</v>
      </c>
      <c r="I784" s="248"/>
      <c r="J784" s="245"/>
      <c r="K784" s="245"/>
      <c r="L784" s="249"/>
      <c r="M784" s="250"/>
      <c r="N784" s="251"/>
      <c r="O784" s="251"/>
      <c r="P784" s="251"/>
      <c r="Q784" s="251"/>
      <c r="R784" s="251"/>
      <c r="S784" s="251"/>
      <c r="T784" s="252"/>
      <c r="AT784" s="253" t="s">
        <v>140</v>
      </c>
      <c r="AU784" s="253" t="s">
        <v>78</v>
      </c>
      <c r="AV784" s="12" t="s">
        <v>76</v>
      </c>
      <c r="AW784" s="12" t="s">
        <v>33</v>
      </c>
      <c r="AX784" s="12" t="s">
        <v>69</v>
      </c>
      <c r="AY784" s="253" t="s">
        <v>137</v>
      </c>
    </row>
    <row r="785" s="11" customFormat="1">
      <c r="B785" s="232"/>
      <c r="C785" s="233"/>
      <c r="D785" s="234" t="s">
        <v>140</v>
      </c>
      <c r="E785" s="235" t="s">
        <v>21</v>
      </c>
      <c r="F785" s="236" t="s">
        <v>249</v>
      </c>
      <c r="G785" s="233"/>
      <c r="H785" s="237">
        <v>44</v>
      </c>
      <c r="I785" s="238"/>
      <c r="J785" s="233"/>
      <c r="K785" s="233"/>
      <c r="L785" s="239"/>
      <c r="M785" s="240"/>
      <c r="N785" s="241"/>
      <c r="O785" s="241"/>
      <c r="P785" s="241"/>
      <c r="Q785" s="241"/>
      <c r="R785" s="241"/>
      <c r="S785" s="241"/>
      <c r="T785" s="242"/>
      <c r="AT785" s="243" t="s">
        <v>140</v>
      </c>
      <c r="AU785" s="243" t="s">
        <v>78</v>
      </c>
      <c r="AV785" s="11" t="s">
        <v>78</v>
      </c>
      <c r="AW785" s="11" t="s">
        <v>33</v>
      </c>
      <c r="AX785" s="11" t="s">
        <v>69</v>
      </c>
      <c r="AY785" s="243" t="s">
        <v>137</v>
      </c>
    </row>
    <row r="786" s="12" customFormat="1">
      <c r="B786" s="244"/>
      <c r="C786" s="245"/>
      <c r="D786" s="234" t="s">
        <v>140</v>
      </c>
      <c r="E786" s="246" t="s">
        <v>21</v>
      </c>
      <c r="F786" s="247" t="s">
        <v>887</v>
      </c>
      <c r="G786" s="245"/>
      <c r="H786" s="246" t="s">
        <v>21</v>
      </c>
      <c r="I786" s="248"/>
      <c r="J786" s="245"/>
      <c r="K786" s="245"/>
      <c r="L786" s="249"/>
      <c r="M786" s="250"/>
      <c r="N786" s="251"/>
      <c r="O786" s="251"/>
      <c r="P786" s="251"/>
      <c r="Q786" s="251"/>
      <c r="R786" s="251"/>
      <c r="S786" s="251"/>
      <c r="T786" s="252"/>
      <c r="AT786" s="253" t="s">
        <v>140</v>
      </c>
      <c r="AU786" s="253" t="s">
        <v>78</v>
      </c>
      <c r="AV786" s="12" t="s">
        <v>76</v>
      </c>
      <c r="AW786" s="12" t="s">
        <v>33</v>
      </c>
      <c r="AX786" s="12" t="s">
        <v>69</v>
      </c>
      <c r="AY786" s="253" t="s">
        <v>137</v>
      </c>
    </row>
    <row r="787" s="11" customFormat="1">
      <c r="B787" s="232"/>
      <c r="C787" s="233"/>
      <c r="D787" s="234" t="s">
        <v>140</v>
      </c>
      <c r="E787" s="235" t="s">
        <v>21</v>
      </c>
      <c r="F787" s="236" t="s">
        <v>201</v>
      </c>
      <c r="G787" s="233"/>
      <c r="H787" s="237">
        <v>24</v>
      </c>
      <c r="I787" s="238"/>
      <c r="J787" s="233"/>
      <c r="K787" s="233"/>
      <c r="L787" s="239"/>
      <c r="M787" s="240"/>
      <c r="N787" s="241"/>
      <c r="O787" s="241"/>
      <c r="P787" s="241"/>
      <c r="Q787" s="241"/>
      <c r="R787" s="241"/>
      <c r="S787" s="241"/>
      <c r="T787" s="242"/>
      <c r="AT787" s="243" t="s">
        <v>140</v>
      </c>
      <c r="AU787" s="243" t="s">
        <v>78</v>
      </c>
      <c r="AV787" s="11" t="s">
        <v>78</v>
      </c>
      <c r="AW787" s="11" t="s">
        <v>33</v>
      </c>
      <c r="AX787" s="11" t="s">
        <v>69</v>
      </c>
      <c r="AY787" s="243" t="s">
        <v>137</v>
      </c>
    </row>
    <row r="788" s="12" customFormat="1">
      <c r="B788" s="244"/>
      <c r="C788" s="245"/>
      <c r="D788" s="234" t="s">
        <v>140</v>
      </c>
      <c r="E788" s="246" t="s">
        <v>21</v>
      </c>
      <c r="F788" s="247" t="s">
        <v>888</v>
      </c>
      <c r="G788" s="245"/>
      <c r="H788" s="246" t="s">
        <v>21</v>
      </c>
      <c r="I788" s="248"/>
      <c r="J788" s="245"/>
      <c r="K788" s="245"/>
      <c r="L788" s="249"/>
      <c r="M788" s="250"/>
      <c r="N788" s="251"/>
      <c r="O788" s="251"/>
      <c r="P788" s="251"/>
      <c r="Q788" s="251"/>
      <c r="R788" s="251"/>
      <c r="S788" s="251"/>
      <c r="T788" s="252"/>
      <c r="AT788" s="253" t="s">
        <v>140</v>
      </c>
      <c r="AU788" s="253" t="s">
        <v>78</v>
      </c>
      <c r="AV788" s="12" t="s">
        <v>76</v>
      </c>
      <c r="AW788" s="12" t="s">
        <v>33</v>
      </c>
      <c r="AX788" s="12" t="s">
        <v>69</v>
      </c>
      <c r="AY788" s="253" t="s">
        <v>137</v>
      </c>
    </row>
    <row r="789" s="11" customFormat="1">
      <c r="B789" s="232"/>
      <c r="C789" s="233"/>
      <c r="D789" s="234" t="s">
        <v>140</v>
      </c>
      <c r="E789" s="235" t="s">
        <v>21</v>
      </c>
      <c r="F789" s="236" t="s">
        <v>201</v>
      </c>
      <c r="G789" s="233"/>
      <c r="H789" s="237">
        <v>24</v>
      </c>
      <c r="I789" s="238"/>
      <c r="J789" s="233"/>
      <c r="K789" s="233"/>
      <c r="L789" s="239"/>
      <c r="M789" s="240"/>
      <c r="N789" s="241"/>
      <c r="O789" s="241"/>
      <c r="P789" s="241"/>
      <c r="Q789" s="241"/>
      <c r="R789" s="241"/>
      <c r="S789" s="241"/>
      <c r="T789" s="242"/>
      <c r="AT789" s="243" t="s">
        <v>140</v>
      </c>
      <c r="AU789" s="243" t="s">
        <v>78</v>
      </c>
      <c r="AV789" s="11" t="s">
        <v>78</v>
      </c>
      <c r="AW789" s="11" t="s">
        <v>33</v>
      </c>
      <c r="AX789" s="11" t="s">
        <v>69</v>
      </c>
      <c r="AY789" s="243" t="s">
        <v>137</v>
      </c>
    </row>
    <row r="790" s="12" customFormat="1">
      <c r="B790" s="244"/>
      <c r="C790" s="245"/>
      <c r="D790" s="234" t="s">
        <v>140</v>
      </c>
      <c r="E790" s="246" t="s">
        <v>21</v>
      </c>
      <c r="F790" s="247" t="s">
        <v>889</v>
      </c>
      <c r="G790" s="245"/>
      <c r="H790" s="246" t="s">
        <v>21</v>
      </c>
      <c r="I790" s="248"/>
      <c r="J790" s="245"/>
      <c r="K790" s="245"/>
      <c r="L790" s="249"/>
      <c r="M790" s="250"/>
      <c r="N790" s="251"/>
      <c r="O790" s="251"/>
      <c r="P790" s="251"/>
      <c r="Q790" s="251"/>
      <c r="R790" s="251"/>
      <c r="S790" s="251"/>
      <c r="T790" s="252"/>
      <c r="AT790" s="253" t="s">
        <v>140</v>
      </c>
      <c r="AU790" s="253" t="s">
        <v>78</v>
      </c>
      <c r="AV790" s="12" t="s">
        <v>76</v>
      </c>
      <c r="AW790" s="12" t="s">
        <v>33</v>
      </c>
      <c r="AX790" s="12" t="s">
        <v>69</v>
      </c>
      <c r="AY790" s="253" t="s">
        <v>137</v>
      </c>
    </row>
    <row r="791" s="11" customFormat="1">
      <c r="B791" s="232"/>
      <c r="C791" s="233"/>
      <c r="D791" s="234" t="s">
        <v>140</v>
      </c>
      <c r="E791" s="235" t="s">
        <v>21</v>
      </c>
      <c r="F791" s="236" t="s">
        <v>890</v>
      </c>
      <c r="G791" s="233"/>
      <c r="H791" s="237">
        <v>20</v>
      </c>
      <c r="I791" s="238"/>
      <c r="J791" s="233"/>
      <c r="K791" s="233"/>
      <c r="L791" s="239"/>
      <c r="M791" s="240"/>
      <c r="N791" s="241"/>
      <c r="O791" s="241"/>
      <c r="P791" s="241"/>
      <c r="Q791" s="241"/>
      <c r="R791" s="241"/>
      <c r="S791" s="241"/>
      <c r="T791" s="242"/>
      <c r="AT791" s="243" t="s">
        <v>140</v>
      </c>
      <c r="AU791" s="243" t="s">
        <v>78</v>
      </c>
      <c r="AV791" s="11" t="s">
        <v>78</v>
      </c>
      <c r="AW791" s="11" t="s">
        <v>33</v>
      </c>
      <c r="AX791" s="11" t="s">
        <v>69</v>
      </c>
      <c r="AY791" s="243" t="s">
        <v>137</v>
      </c>
    </row>
    <row r="792" s="12" customFormat="1">
      <c r="B792" s="244"/>
      <c r="C792" s="245"/>
      <c r="D792" s="234" t="s">
        <v>140</v>
      </c>
      <c r="E792" s="246" t="s">
        <v>21</v>
      </c>
      <c r="F792" s="247" t="s">
        <v>828</v>
      </c>
      <c r="G792" s="245"/>
      <c r="H792" s="246" t="s">
        <v>21</v>
      </c>
      <c r="I792" s="248"/>
      <c r="J792" s="245"/>
      <c r="K792" s="245"/>
      <c r="L792" s="249"/>
      <c r="M792" s="250"/>
      <c r="N792" s="251"/>
      <c r="O792" s="251"/>
      <c r="P792" s="251"/>
      <c r="Q792" s="251"/>
      <c r="R792" s="251"/>
      <c r="S792" s="251"/>
      <c r="T792" s="252"/>
      <c r="AT792" s="253" t="s">
        <v>140</v>
      </c>
      <c r="AU792" s="253" t="s">
        <v>78</v>
      </c>
      <c r="AV792" s="12" t="s">
        <v>76</v>
      </c>
      <c r="AW792" s="12" t="s">
        <v>33</v>
      </c>
      <c r="AX792" s="12" t="s">
        <v>69</v>
      </c>
      <c r="AY792" s="253" t="s">
        <v>137</v>
      </c>
    </row>
    <row r="793" s="11" customFormat="1">
      <c r="B793" s="232"/>
      <c r="C793" s="233"/>
      <c r="D793" s="234" t="s">
        <v>140</v>
      </c>
      <c r="E793" s="235" t="s">
        <v>21</v>
      </c>
      <c r="F793" s="236" t="s">
        <v>455</v>
      </c>
      <c r="G793" s="233"/>
      <c r="H793" s="237">
        <v>50</v>
      </c>
      <c r="I793" s="238"/>
      <c r="J793" s="233"/>
      <c r="K793" s="233"/>
      <c r="L793" s="239"/>
      <c r="M793" s="240"/>
      <c r="N793" s="241"/>
      <c r="O793" s="241"/>
      <c r="P793" s="241"/>
      <c r="Q793" s="241"/>
      <c r="R793" s="241"/>
      <c r="S793" s="241"/>
      <c r="T793" s="242"/>
      <c r="AT793" s="243" t="s">
        <v>140</v>
      </c>
      <c r="AU793" s="243" t="s">
        <v>78</v>
      </c>
      <c r="AV793" s="11" t="s">
        <v>78</v>
      </c>
      <c r="AW793" s="11" t="s">
        <v>33</v>
      </c>
      <c r="AX793" s="11" t="s">
        <v>69</v>
      </c>
      <c r="AY793" s="243" t="s">
        <v>137</v>
      </c>
    </row>
    <row r="794" s="12" customFormat="1">
      <c r="B794" s="244"/>
      <c r="C794" s="245"/>
      <c r="D794" s="234" t="s">
        <v>140</v>
      </c>
      <c r="E794" s="246" t="s">
        <v>21</v>
      </c>
      <c r="F794" s="247" t="s">
        <v>891</v>
      </c>
      <c r="G794" s="245"/>
      <c r="H794" s="246" t="s">
        <v>21</v>
      </c>
      <c r="I794" s="248"/>
      <c r="J794" s="245"/>
      <c r="K794" s="245"/>
      <c r="L794" s="249"/>
      <c r="M794" s="250"/>
      <c r="N794" s="251"/>
      <c r="O794" s="251"/>
      <c r="P794" s="251"/>
      <c r="Q794" s="251"/>
      <c r="R794" s="251"/>
      <c r="S794" s="251"/>
      <c r="T794" s="252"/>
      <c r="AT794" s="253" t="s">
        <v>140</v>
      </c>
      <c r="AU794" s="253" t="s">
        <v>78</v>
      </c>
      <c r="AV794" s="12" t="s">
        <v>76</v>
      </c>
      <c r="AW794" s="12" t="s">
        <v>33</v>
      </c>
      <c r="AX794" s="12" t="s">
        <v>69</v>
      </c>
      <c r="AY794" s="253" t="s">
        <v>137</v>
      </c>
    </row>
    <row r="795" s="11" customFormat="1">
      <c r="B795" s="232"/>
      <c r="C795" s="233"/>
      <c r="D795" s="234" t="s">
        <v>140</v>
      </c>
      <c r="E795" s="235" t="s">
        <v>21</v>
      </c>
      <c r="F795" s="236" t="s">
        <v>455</v>
      </c>
      <c r="G795" s="233"/>
      <c r="H795" s="237">
        <v>50</v>
      </c>
      <c r="I795" s="238"/>
      <c r="J795" s="233"/>
      <c r="K795" s="233"/>
      <c r="L795" s="239"/>
      <c r="M795" s="240"/>
      <c r="N795" s="241"/>
      <c r="O795" s="241"/>
      <c r="P795" s="241"/>
      <c r="Q795" s="241"/>
      <c r="R795" s="241"/>
      <c r="S795" s="241"/>
      <c r="T795" s="242"/>
      <c r="AT795" s="243" t="s">
        <v>140</v>
      </c>
      <c r="AU795" s="243" t="s">
        <v>78</v>
      </c>
      <c r="AV795" s="11" t="s">
        <v>78</v>
      </c>
      <c r="AW795" s="11" t="s">
        <v>33</v>
      </c>
      <c r="AX795" s="11" t="s">
        <v>69</v>
      </c>
      <c r="AY795" s="243" t="s">
        <v>137</v>
      </c>
    </row>
    <row r="796" s="12" customFormat="1">
      <c r="B796" s="244"/>
      <c r="C796" s="245"/>
      <c r="D796" s="234" t="s">
        <v>140</v>
      </c>
      <c r="E796" s="246" t="s">
        <v>21</v>
      </c>
      <c r="F796" s="247" t="s">
        <v>892</v>
      </c>
      <c r="G796" s="245"/>
      <c r="H796" s="246" t="s">
        <v>21</v>
      </c>
      <c r="I796" s="248"/>
      <c r="J796" s="245"/>
      <c r="K796" s="245"/>
      <c r="L796" s="249"/>
      <c r="M796" s="250"/>
      <c r="N796" s="251"/>
      <c r="O796" s="251"/>
      <c r="P796" s="251"/>
      <c r="Q796" s="251"/>
      <c r="R796" s="251"/>
      <c r="S796" s="251"/>
      <c r="T796" s="252"/>
      <c r="AT796" s="253" t="s">
        <v>140</v>
      </c>
      <c r="AU796" s="253" t="s">
        <v>78</v>
      </c>
      <c r="AV796" s="12" t="s">
        <v>76</v>
      </c>
      <c r="AW796" s="12" t="s">
        <v>33</v>
      </c>
      <c r="AX796" s="12" t="s">
        <v>69</v>
      </c>
      <c r="AY796" s="253" t="s">
        <v>137</v>
      </c>
    </row>
    <row r="797" s="11" customFormat="1">
      <c r="B797" s="232"/>
      <c r="C797" s="233"/>
      <c r="D797" s="234" t="s">
        <v>140</v>
      </c>
      <c r="E797" s="235" t="s">
        <v>21</v>
      </c>
      <c r="F797" s="236" t="s">
        <v>455</v>
      </c>
      <c r="G797" s="233"/>
      <c r="H797" s="237">
        <v>50</v>
      </c>
      <c r="I797" s="238"/>
      <c r="J797" s="233"/>
      <c r="K797" s="233"/>
      <c r="L797" s="239"/>
      <c r="M797" s="240"/>
      <c r="N797" s="241"/>
      <c r="O797" s="241"/>
      <c r="P797" s="241"/>
      <c r="Q797" s="241"/>
      <c r="R797" s="241"/>
      <c r="S797" s="241"/>
      <c r="T797" s="242"/>
      <c r="AT797" s="243" t="s">
        <v>140</v>
      </c>
      <c r="AU797" s="243" t="s">
        <v>78</v>
      </c>
      <c r="AV797" s="11" t="s">
        <v>78</v>
      </c>
      <c r="AW797" s="11" t="s">
        <v>33</v>
      </c>
      <c r="AX797" s="11" t="s">
        <v>69</v>
      </c>
      <c r="AY797" s="243" t="s">
        <v>137</v>
      </c>
    </row>
    <row r="798" s="12" customFormat="1">
      <c r="B798" s="244"/>
      <c r="C798" s="245"/>
      <c r="D798" s="234" t="s">
        <v>140</v>
      </c>
      <c r="E798" s="246" t="s">
        <v>21</v>
      </c>
      <c r="F798" s="247" t="s">
        <v>830</v>
      </c>
      <c r="G798" s="245"/>
      <c r="H798" s="246" t="s">
        <v>21</v>
      </c>
      <c r="I798" s="248"/>
      <c r="J798" s="245"/>
      <c r="K798" s="245"/>
      <c r="L798" s="249"/>
      <c r="M798" s="250"/>
      <c r="N798" s="251"/>
      <c r="O798" s="251"/>
      <c r="P798" s="251"/>
      <c r="Q798" s="251"/>
      <c r="R798" s="251"/>
      <c r="S798" s="251"/>
      <c r="T798" s="252"/>
      <c r="AT798" s="253" t="s">
        <v>140</v>
      </c>
      <c r="AU798" s="253" t="s">
        <v>78</v>
      </c>
      <c r="AV798" s="12" t="s">
        <v>76</v>
      </c>
      <c r="AW798" s="12" t="s">
        <v>33</v>
      </c>
      <c r="AX798" s="12" t="s">
        <v>69</v>
      </c>
      <c r="AY798" s="253" t="s">
        <v>137</v>
      </c>
    </row>
    <row r="799" s="11" customFormat="1">
      <c r="B799" s="232"/>
      <c r="C799" s="233"/>
      <c r="D799" s="234" t="s">
        <v>140</v>
      </c>
      <c r="E799" s="235" t="s">
        <v>21</v>
      </c>
      <c r="F799" s="236" t="s">
        <v>455</v>
      </c>
      <c r="G799" s="233"/>
      <c r="H799" s="237">
        <v>50</v>
      </c>
      <c r="I799" s="238"/>
      <c r="J799" s="233"/>
      <c r="K799" s="233"/>
      <c r="L799" s="239"/>
      <c r="M799" s="240"/>
      <c r="N799" s="241"/>
      <c r="O799" s="241"/>
      <c r="P799" s="241"/>
      <c r="Q799" s="241"/>
      <c r="R799" s="241"/>
      <c r="S799" s="241"/>
      <c r="T799" s="242"/>
      <c r="AT799" s="243" t="s">
        <v>140</v>
      </c>
      <c r="AU799" s="243" t="s">
        <v>78</v>
      </c>
      <c r="AV799" s="11" t="s">
        <v>78</v>
      </c>
      <c r="AW799" s="11" t="s">
        <v>33</v>
      </c>
      <c r="AX799" s="11" t="s">
        <v>69</v>
      </c>
      <c r="AY799" s="243" t="s">
        <v>137</v>
      </c>
    </row>
    <row r="800" s="13" customFormat="1">
      <c r="B800" s="254"/>
      <c r="C800" s="255"/>
      <c r="D800" s="234" t="s">
        <v>140</v>
      </c>
      <c r="E800" s="256" t="s">
        <v>21</v>
      </c>
      <c r="F800" s="257" t="s">
        <v>151</v>
      </c>
      <c r="G800" s="255"/>
      <c r="H800" s="258">
        <v>2272.6260000000002</v>
      </c>
      <c r="I800" s="259"/>
      <c r="J800" s="255"/>
      <c r="K800" s="255"/>
      <c r="L800" s="260"/>
      <c r="M800" s="261"/>
      <c r="N800" s="262"/>
      <c r="O800" s="262"/>
      <c r="P800" s="262"/>
      <c r="Q800" s="262"/>
      <c r="R800" s="262"/>
      <c r="S800" s="262"/>
      <c r="T800" s="263"/>
      <c r="AT800" s="264" t="s">
        <v>140</v>
      </c>
      <c r="AU800" s="264" t="s">
        <v>78</v>
      </c>
      <c r="AV800" s="13" t="s">
        <v>138</v>
      </c>
      <c r="AW800" s="13" t="s">
        <v>33</v>
      </c>
      <c r="AX800" s="13" t="s">
        <v>76</v>
      </c>
      <c r="AY800" s="264" t="s">
        <v>137</v>
      </c>
    </row>
    <row r="801" s="1" customFormat="1" ht="38.25" customHeight="1">
      <c r="B801" s="46"/>
      <c r="C801" s="281" t="s">
        <v>510</v>
      </c>
      <c r="D801" s="281" t="s">
        <v>368</v>
      </c>
      <c r="E801" s="282" t="s">
        <v>1105</v>
      </c>
      <c r="F801" s="283" t="s">
        <v>1106</v>
      </c>
      <c r="G801" s="284" t="s">
        <v>196</v>
      </c>
      <c r="H801" s="285">
        <v>2272.6260000000002</v>
      </c>
      <c r="I801" s="286"/>
      <c r="J801" s="287">
        <f>ROUND(I801*H801,2)</f>
        <v>0</v>
      </c>
      <c r="K801" s="283" t="s">
        <v>135</v>
      </c>
      <c r="L801" s="72"/>
      <c r="M801" s="288" t="s">
        <v>21</v>
      </c>
      <c r="N801" s="289" t="s">
        <v>40</v>
      </c>
      <c r="O801" s="47"/>
      <c r="P801" s="229">
        <f>O801*H801</f>
        <v>0</v>
      </c>
      <c r="Q801" s="229">
        <v>0</v>
      </c>
      <c r="R801" s="229">
        <f>Q801*H801</f>
        <v>0</v>
      </c>
      <c r="S801" s="229">
        <v>0</v>
      </c>
      <c r="T801" s="230">
        <f>S801*H801</f>
        <v>0</v>
      </c>
      <c r="AR801" s="24" t="s">
        <v>138</v>
      </c>
      <c r="AT801" s="24" t="s">
        <v>368</v>
      </c>
      <c r="AU801" s="24" t="s">
        <v>78</v>
      </c>
      <c r="AY801" s="24" t="s">
        <v>137</v>
      </c>
      <c r="BE801" s="231">
        <f>IF(N801="základní",J801,0)</f>
        <v>0</v>
      </c>
      <c r="BF801" s="231">
        <f>IF(N801="snížená",J801,0)</f>
        <v>0</v>
      </c>
      <c r="BG801" s="231">
        <f>IF(N801="zákl. přenesená",J801,0)</f>
        <v>0</v>
      </c>
      <c r="BH801" s="231">
        <f>IF(N801="sníž. přenesená",J801,0)</f>
        <v>0</v>
      </c>
      <c r="BI801" s="231">
        <f>IF(N801="nulová",J801,0)</f>
        <v>0</v>
      </c>
      <c r="BJ801" s="24" t="s">
        <v>76</v>
      </c>
      <c r="BK801" s="231">
        <f>ROUND(I801*H801,2)</f>
        <v>0</v>
      </c>
      <c r="BL801" s="24" t="s">
        <v>138</v>
      </c>
      <c r="BM801" s="24" t="s">
        <v>1107</v>
      </c>
    </row>
    <row r="802" s="12" customFormat="1">
      <c r="B802" s="244"/>
      <c r="C802" s="245"/>
      <c r="D802" s="234" t="s">
        <v>140</v>
      </c>
      <c r="E802" s="246" t="s">
        <v>21</v>
      </c>
      <c r="F802" s="247" t="s">
        <v>855</v>
      </c>
      <c r="G802" s="245"/>
      <c r="H802" s="246" t="s">
        <v>21</v>
      </c>
      <c r="I802" s="248"/>
      <c r="J802" s="245"/>
      <c r="K802" s="245"/>
      <c r="L802" s="249"/>
      <c r="M802" s="250"/>
      <c r="N802" s="251"/>
      <c r="O802" s="251"/>
      <c r="P802" s="251"/>
      <c r="Q802" s="251"/>
      <c r="R802" s="251"/>
      <c r="S802" s="251"/>
      <c r="T802" s="252"/>
      <c r="AT802" s="253" t="s">
        <v>140</v>
      </c>
      <c r="AU802" s="253" t="s">
        <v>78</v>
      </c>
      <c r="AV802" s="12" t="s">
        <v>76</v>
      </c>
      <c r="AW802" s="12" t="s">
        <v>33</v>
      </c>
      <c r="AX802" s="12" t="s">
        <v>69</v>
      </c>
      <c r="AY802" s="253" t="s">
        <v>137</v>
      </c>
    </row>
    <row r="803" s="11" customFormat="1">
      <c r="B803" s="232"/>
      <c r="C803" s="233"/>
      <c r="D803" s="234" t="s">
        <v>140</v>
      </c>
      <c r="E803" s="235" t="s">
        <v>21</v>
      </c>
      <c r="F803" s="236" t="s">
        <v>1055</v>
      </c>
      <c r="G803" s="233"/>
      <c r="H803" s="237">
        <v>194.46000000000001</v>
      </c>
      <c r="I803" s="238"/>
      <c r="J803" s="233"/>
      <c r="K803" s="233"/>
      <c r="L803" s="239"/>
      <c r="M803" s="240"/>
      <c r="N803" s="241"/>
      <c r="O803" s="241"/>
      <c r="P803" s="241"/>
      <c r="Q803" s="241"/>
      <c r="R803" s="241"/>
      <c r="S803" s="241"/>
      <c r="T803" s="242"/>
      <c r="AT803" s="243" t="s">
        <v>140</v>
      </c>
      <c r="AU803" s="243" t="s">
        <v>78</v>
      </c>
      <c r="AV803" s="11" t="s">
        <v>78</v>
      </c>
      <c r="AW803" s="11" t="s">
        <v>33</v>
      </c>
      <c r="AX803" s="11" t="s">
        <v>69</v>
      </c>
      <c r="AY803" s="243" t="s">
        <v>137</v>
      </c>
    </row>
    <row r="804" s="12" customFormat="1">
      <c r="B804" s="244"/>
      <c r="C804" s="245"/>
      <c r="D804" s="234" t="s">
        <v>140</v>
      </c>
      <c r="E804" s="246" t="s">
        <v>21</v>
      </c>
      <c r="F804" s="247" t="s">
        <v>857</v>
      </c>
      <c r="G804" s="245"/>
      <c r="H804" s="246" t="s">
        <v>21</v>
      </c>
      <c r="I804" s="248"/>
      <c r="J804" s="245"/>
      <c r="K804" s="245"/>
      <c r="L804" s="249"/>
      <c r="M804" s="250"/>
      <c r="N804" s="251"/>
      <c r="O804" s="251"/>
      <c r="P804" s="251"/>
      <c r="Q804" s="251"/>
      <c r="R804" s="251"/>
      <c r="S804" s="251"/>
      <c r="T804" s="252"/>
      <c r="AT804" s="253" t="s">
        <v>140</v>
      </c>
      <c r="AU804" s="253" t="s">
        <v>78</v>
      </c>
      <c r="AV804" s="12" t="s">
        <v>76</v>
      </c>
      <c r="AW804" s="12" t="s">
        <v>33</v>
      </c>
      <c r="AX804" s="12" t="s">
        <v>69</v>
      </c>
      <c r="AY804" s="253" t="s">
        <v>137</v>
      </c>
    </row>
    <row r="805" s="11" customFormat="1">
      <c r="B805" s="232"/>
      <c r="C805" s="233"/>
      <c r="D805" s="234" t="s">
        <v>140</v>
      </c>
      <c r="E805" s="235" t="s">
        <v>21</v>
      </c>
      <c r="F805" s="236" t="s">
        <v>1056</v>
      </c>
      <c r="G805" s="233"/>
      <c r="H805" s="237">
        <v>124.782</v>
      </c>
      <c r="I805" s="238"/>
      <c r="J805" s="233"/>
      <c r="K805" s="233"/>
      <c r="L805" s="239"/>
      <c r="M805" s="240"/>
      <c r="N805" s="241"/>
      <c r="O805" s="241"/>
      <c r="P805" s="241"/>
      <c r="Q805" s="241"/>
      <c r="R805" s="241"/>
      <c r="S805" s="241"/>
      <c r="T805" s="242"/>
      <c r="AT805" s="243" t="s">
        <v>140</v>
      </c>
      <c r="AU805" s="243" t="s">
        <v>78</v>
      </c>
      <c r="AV805" s="11" t="s">
        <v>78</v>
      </c>
      <c r="AW805" s="11" t="s">
        <v>33</v>
      </c>
      <c r="AX805" s="11" t="s">
        <v>69</v>
      </c>
      <c r="AY805" s="243" t="s">
        <v>137</v>
      </c>
    </row>
    <row r="806" s="12" customFormat="1">
      <c r="B806" s="244"/>
      <c r="C806" s="245"/>
      <c r="D806" s="234" t="s">
        <v>140</v>
      </c>
      <c r="E806" s="246" t="s">
        <v>21</v>
      </c>
      <c r="F806" s="247" t="s">
        <v>859</v>
      </c>
      <c r="G806" s="245"/>
      <c r="H806" s="246" t="s">
        <v>21</v>
      </c>
      <c r="I806" s="248"/>
      <c r="J806" s="245"/>
      <c r="K806" s="245"/>
      <c r="L806" s="249"/>
      <c r="M806" s="250"/>
      <c r="N806" s="251"/>
      <c r="O806" s="251"/>
      <c r="P806" s="251"/>
      <c r="Q806" s="251"/>
      <c r="R806" s="251"/>
      <c r="S806" s="251"/>
      <c r="T806" s="252"/>
      <c r="AT806" s="253" t="s">
        <v>140</v>
      </c>
      <c r="AU806" s="253" t="s">
        <v>78</v>
      </c>
      <c r="AV806" s="12" t="s">
        <v>76</v>
      </c>
      <c r="AW806" s="12" t="s">
        <v>33</v>
      </c>
      <c r="AX806" s="12" t="s">
        <v>69</v>
      </c>
      <c r="AY806" s="253" t="s">
        <v>137</v>
      </c>
    </row>
    <row r="807" s="11" customFormat="1">
      <c r="B807" s="232"/>
      <c r="C807" s="233"/>
      <c r="D807" s="234" t="s">
        <v>140</v>
      </c>
      <c r="E807" s="235" t="s">
        <v>21</v>
      </c>
      <c r="F807" s="236" t="s">
        <v>1057</v>
      </c>
      <c r="G807" s="233"/>
      <c r="H807" s="237">
        <v>199.38399999999999</v>
      </c>
      <c r="I807" s="238"/>
      <c r="J807" s="233"/>
      <c r="K807" s="233"/>
      <c r="L807" s="239"/>
      <c r="M807" s="240"/>
      <c r="N807" s="241"/>
      <c r="O807" s="241"/>
      <c r="P807" s="241"/>
      <c r="Q807" s="241"/>
      <c r="R807" s="241"/>
      <c r="S807" s="241"/>
      <c r="T807" s="242"/>
      <c r="AT807" s="243" t="s">
        <v>140</v>
      </c>
      <c r="AU807" s="243" t="s">
        <v>78</v>
      </c>
      <c r="AV807" s="11" t="s">
        <v>78</v>
      </c>
      <c r="AW807" s="11" t="s">
        <v>33</v>
      </c>
      <c r="AX807" s="11" t="s">
        <v>69</v>
      </c>
      <c r="AY807" s="243" t="s">
        <v>137</v>
      </c>
    </row>
    <row r="808" s="12" customFormat="1">
      <c r="B808" s="244"/>
      <c r="C808" s="245"/>
      <c r="D808" s="234" t="s">
        <v>140</v>
      </c>
      <c r="E808" s="246" t="s">
        <v>21</v>
      </c>
      <c r="F808" s="247" t="s">
        <v>878</v>
      </c>
      <c r="G808" s="245"/>
      <c r="H808" s="246" t="s">
        <v>21</v>
      </c>
      <c r="I808" s="248"/>
      <c r="J808" s="245"/>
      <c r="K808" s="245"/>
      <c r="L808" s="249"/>
      <c r="M808" s="250"/>
      <c r="N808" s="251"/>
      <c r="O808" s="251"/>
      <c r="P808" s="251"/>
      <c r="Q808" s="251"/>
      <c r="R808" s="251"/>
      <c r="S808" s="251"/>
      <c r="T808" s="252"/>
      <c r="AT808" s="253" t="s">
        <v>140</v>
      </c>
      <c r="AU808" s="253" t="s">
        <v>78</v>
      </c>
      <c r="AV808" s="12" t="s">
        <v>76</v>
      </c>
      <c r="AW808" s="12" t="s">
        <v>33</v>
      </c>
      <c r="AX808" s="12" t="s">
        <v>69</v>
      </c>
      <c r="AY808" s="253" t="s">
        <v>137</v>
      </c>
    </row>
    <row r="809" s="11" customFormat="1">
      <c r="B809" s="232"/>
      <c r="C809" s="233"/>
      <c r="D809" s="234" t="s">
        <v>140</v>
      </c>
      <c r="E809" s="235" t="s">
        <v>21</v>
      </c>
      <c r="F809" s="236" t="s">
        <v>879</v>
      </c>
      <c r="G809" s="233"/>
      <c r="H809" s="237">
        <v>580</v>
      </c>
      <c r="I809" s="238"/>
      <c r="J809" s="233"/>
      <c r="K809" s="233"/>
      <c r="L809" s="239"/>
      <c r="M809" s="240"/>
      <c r="N809" s="241"/>
      <c r="O809" s="241"/>
      <c r="P809" s="241"/>
      <c r="Q809" s="241"/>
      <c r="R809" s="241"/>
      <c r="S809" s="241"/>
      <c r="T809" s="242"/>
      <c r="AT809" s="243" t="s">
        <v>140</v>
      </c>
      <c r="AU809" s="243" t="s">
        <v>78</v>
      </c>
      <c r="AV809" s="11" t="s">
        <v>78</v>
      </c>
      <c r="AW809" s="11" t="s">
        <v>33</v>
      </c>
      <c r="AX809" s="11" t="s">
        <v>69</v>
      </c>
      <c r="AY809" s="243" t="s">
        <v>137</v>
      </c>
    </row>
    <row r="810" s="12" customFormat="1">
      <c r="B810" s="244"/>
      <c r="C810" s="245"/>
      <c r="D810" s="234" t="s">
        <v>140</v>
      </c>
      <c r="E810" s="246" t="s">
        <v>21</v>
      </c>
      <c r="F810" s="247" t="s">
        <v>880</v>
      </c>
      <c r="G810" s="245"/>
      <c r="H810" s="246" t="s">
        <v>21</v>
      </c>
      <c r="I810" s="248"/>
      <c r="J810" s="245"/>
      <c r="K810" s="245"/>
      <c r="L810" s="249"/>
      <c r="M810" s="250"/>
      <c r="N810" s="251"/>
      <c r="O810" s="251"/>
      <c r="P810" s="251"/>
      <c r="Q810" s="251"/>
      <c r="R810" s="251"/>
      <c r="S810" s="251"/>
      <c r="T810" s="252"/>
      <c r="AT810" s="253" t="s">
        <v>140</v>
      </c>
      <c r="AU810" s="253" t="s">
        <v>78</v>
      </c>
      <c r="AV810" s="12" t="s">
        <v>76</v>
      </c>
      <c r="AW810" s="12" t="s">
        <v>33</v>
      </c>
      <c r="AX810" s="12" t="s">
        <v>69</v>
      </c>
      <c r="AY810" s="253" t="s">
        <v>137</v>
      </c>
    </row>
    <row r="811" s="11" customFormat="1">
      <c r="B811" s="232"/>
      <c r="C811" s="233"/>
      <c r="D811" s="234" t="s">
        <v>140</v>
      </c>
      <c r="E811" s="235" t="s">
        <v>21</v>
      </c>
      <c r="F811" s="236" t="s">
        <v>881</v>
      </c>
      <c r="G811" s="233"/>
      <c r="H811" s="237">
        <v>294</v>
      </c>
      <c r="I811" s="238"/>
      <c r="J811" s="233"/>
      <c r="K811" s="233"/>
      <c r="L811" s="239"/>
      <c r="M811" s="240"/>
      <c r="N811" s="241"/>
      <c r="O811" s="241"/>
      <c r="P811" s="241"/>
      <c r="Q811" s="241"/>
      <c r="R811" s="241"/>
      <c r="S811" s="241"/>
      <c r="T811" s="242"/>
      <c r="AT811" s="243" t="s">
        <v>140</v>
      </c>
      <c r="AU811" s="243" t="s">
        <v>78</v>
      </c>
      <c r="AV811" s="11" t="s">
        <v>78</v>
      </c>
      <c r="AW811" s="11" t="s">
        <v>33</v>
      </c>
      <c r="AX811" s="11" t="s">
        <v>69</v>
      </c>
      <c r="AY811" s="243" t="s">
        <v>137</v>
      </c>
    </row>
    <row r="812" s="12" customFormat="1">
      <c r="B812" s="244"/>
      <c r="C812" s="245"/>
      <c r="D812" s="234" t="s">
        <v>140</v>
      </c>
      <c r="E812" s="246" t="s">
        <v>21</v>
      </c>
      <c r="F812" s="247" t="s">
        <v>882</v>
      </c>
      <c r="G812" s="245"/>
      <c r="H812" s="246" t="s">
        <v>21</v>
      </c>
      <c r="I812" s="248"/>
      <c r="J812" s="245"/>
      <c r="K812" s="245"/>
      <c r="L812" s="249"/>
      <c r="M812" s="250"/>
      <c r="N812" s="251"/>
      <c r="O812" s="251"/>
      <c r="P812" s="251"/>
      <c r="Q812" s="251"/>
      <c r="R812" s="251"/>
      <c r="S812" s="251"/>
      <c r="T812" s="252"/>
      <c r="AT812" s="253" t="s">
        <v>140</v>
      </c>
      <c r="AU812" s="253" t="s">
        <v>78</v>
      </c>
      <c r="AV812" s="12" t="s">
        <v>76</v>
      </c>
      <c r="AW812" s="12" t="s">
        <v>33</v>
      </c>
      <c r="AX812" s="12" t="s">
        <v>69</v>
      </c>
      <c r="AY812" s="253" t="s">
        <v>137</v>
      </c>
    </row>
    <row r="813" s="11" customFormat="1">
      <c r="B813" s="232"/>
      <c r="C813" s="233"/>
      <c r="D813" s="234" t="s">
        <v>140</v>
      </c>
      <c r="E813" s="235" t="s">
        <v>21</v>
      </c>
      <c r="F813" s="236" t="s">
        <v>883</v>
      </c>
      <c r="G813" s="233"/>
      <c r="H813" s="237">
        <v>254</v>
      </c>
      <c r="I813" s="238"/>
      <c r="J813" s="233"/>
      <c r="K813" s="233"/>
      <c r="L813" s="239"/>
      <c r="M813" s="240"/>
      <c r="N813" s="241"/>
      <c r="O813" s="241"/>
      <c r="P813" s="241"/>
      <c r="Q813" s="241"/>
      <c r="R813" s="241"/>
      <c r="S813" s="241"/>
      <c r="T813" s="242"/>
      <c r="AT813" s="243" t="s">
        <v>140</v>
      </c>
      <c r="AU813" s="243" t="s">
        <v>78</v>
      </c>
      <c r="AV813" s="11" t="s">
        <v>78</v>
      </c>
      <c r="AW813" s="11" t="s">
        <v>33</v>
      </c>
      <c r="AX813" s="11" t="s">
        <v>69</v>
      </c>
      <c r="AY813" s="243" t="s">
        <v>137</v>
      </c>
    </row>
    <row r="814" s="12" customFormat="1">
      <c r="B814" s="244"/>
      <c r="C814" s="245"/>
      <c r="D814" s="234" t="s">
        <v>140</v>
      </c>
      <c r="E814" s="246" t="s">
        <v>21</v>
      </c>
      <c r="F814" s="247" t="s">
        <v>884</v>
      </c>
      <c r="G814" s="245"/>
      <c r="H814" s="246" t="s">
        <v>21</v>
      </c>
      <c r="I814" s="248"/>
      <c r="J814" s="245"/>
      <c r="K814" s="245"/>
      <c r="L814" s="249"/>
      <c r="M814" s="250"/>
      <c r="N814" s="251"/>
      <c r="O814" s="251"/>
      <c r="P814" s="251"/>
      <c r="Q814" s="251"/>
      <c r="R814" s="251"/>
      <c r="S814" s="251"/>
      <c r="T814" s="252"/>
      <c r="AT814" s="253" t="s">
        <v>140</v>
      </c>
      <c r="AU814" s="253" t="s">
        <v>78</v>
      </c>
      <c r="AV814" s="12" t="s">
        <v>76</v>
      </c>
      <c r="AW814" s="12" t="s">
        <v>33</v>
      </c>
      <c r="AX814" s="12" t="s">
        <v>69</v>
      </c>
      <c r="AY814" s="253" t="s">
        <v>137</v>
      </c>
    </row>
    <row r="815" s="11" customFormat="1">
      <c r="B815" s="232"/>
      <c r="C815" s="233"/>
      <c r="D815" s="234" t="s">
        <v>140</v>
      </c>
      <c r="E815" s="235" t="s">
        <v>21</v>
      </c>
      <c r="F815" s="236" t="s">
        <v>885</v>
      </c>
      <c r="G815" s="233"/>
      <c r="H815" s="237">
        <v>254</v>
      </c>
      <c r="I815" s="238"/>
      <c r="J815" s="233"/>
      <c r="K815" s="233"/>
      <c r="L815" s="239"/>
      <c r="M815" s="240"/>
      <c r="N815" s="241"/>
      <c r="O815" s="241"/>
      <c r="P815" s="241"/>
      <c r="Q815" s="241"/>
      <c r="R815" s="241"/>
      <c r="S815" s="241"/>
      <c r="T815" s="242"/>
      <c r="AT815" s="243" t="s">
        <v>140</v>
      </c>
      <c r="AU815" s="243" t="s">
        <v>78</v>
      </c>
      <c r="AV815" s="11" t="s">
        <v>78</v>
      </c>
      <c r="AW815" s="11" t="s">
        <v>33</v>
      </c>
      <c r="AX815" s="11" t="s">
        <v>69</v>
      </c>
      <c r="AY815" s="243" t="s">
        <v>137</v>
      </c>
    </row>
    <row r="816" s="12" customFormat="1">
      <c r="B816" s="244"/>
      <c r="C816" s="245"/>
      <c r="D816" s="234" t="s">
        <v>140</v>
      </c>
      <c r="E816" s="246" t="s">
        <v>21</v>
      </c>
      <c r="F816" s="247" t="s">
        <v>817</v>
      </c>
      <c r="G816" s="245"/>
      <c r="H816" s="246" t="s">
        <v>21</v>
      </c>
      <c r="I816" s="248"/>
      <c r="J816" s="245"/>
      <c r="K816" s="245"/>
      <c r="L816" s="249"/>
      <c r="M816" s="250"/>
      <c r="N816" s="251"/>
      <c r="O816" s="251"/>
      <c r="P816" s="251"/>
      <c r="Q816" s="251"/>
      <c r="R816" s="251"/>
      <c r="S816" s="251"/>
      <c r="T816" s="252"/>
      <c r="AT816" s="253" t="s">
        <v>140</v>
      </c>
      <c r="AU816" s="253" t="s">
        <v>78</v>
      </c>
      <c r="AV816" s="12" t="s">
        <v>76</v>
      </c>
      <c r="AW816" s="12" t="s">
        <v>33</v>
      </c>
      <c r="AX816" s="12" t="s">
        <v>69</v>
      </c>
      <c r="AY816" s="253" t="s">
        <v>137</v>
      </c>
    </row>
    <row r="817" s="11" customFormat="1">
      <c r="B817" s="232"/>
      <c r="C817" s="233"/>
      <c r="D817" s="234" t="s">
        <v>140</v>
      </c>
      <c r="E817" s="235" t="s">
        <v>21</v>
      </c>
      <c r="F817" s="236" t="s">
        <v>455</v>
      </c>
      <c r="G817" s="233"/>
      <c r="H817" s="237">
        <v>50</v>
      </c>
      <c r="I817" s="238"/>
      <c r="J817" s="233"/>
      <c r="K817" s="233"/>
      <c r="L817" s="239"/>
      <c r="M817" s="240"/>
      <c r="N817" s="241"/>
      <c r="O817" s="241"/>
      <c r="P817" s="241"/>
      <c r="Q817" s="241"/>
      <c r="R817" s="241"/>
      <c r="S817" s="241"/>
      <c r="T817" s="242"/>
      <c r="AT817" s="243" t="s">
        <v>140</v>
      </c>
      <c r="AU817" s="243" t="s">
        <v>78</v>
      </c>
      <c r="AV817" s="11" t="s">
        <v>78</v>
      </c>
      <c r="AW817" s="11" t="s">
        <v>33</v>
      </c>
      <c r="AX817" s="11" t="s">
        <v>69</v>
      </c>
      <c r="AY817" s="243" t="s">
        <v>137</v>
      </c>
    </row>
    <row r="818" s="12" customFormat="1">
      <c r="B818" s="244"/>
      <c r="C818" s="245"/>
      <c r="D818" s="234" t="s">
        <v>140</v>
      </c>
      <c r="E818" s="246" t="s">
        <v>21</v>
      </c>
      <c r="F818" s="247" t="s">
        <v>1005</v>
      </c>
      <c r="G818" s="245"/>
      <c r="H818" s="246" t="s">
        <v>21</v>
      </c>
      <c r="I818" s="248"/>
      <c r="J818" s="245"/>
      <c r="K818" s="245"/>
      <c r="L818" s="249"/>
      <c r="M818" s="250"/>
      <c r="N818" s="251"/>
      <c r="O818" s="251"/>
      <c r="P818" s="251"/>
      <c r="Q818" s="251"/>
      <c r="R818" s="251"/>
      <c r="S818" s="251"/>
      <c r="T818" s="252"/>
      <c r="AT818" s="253" t="s">
        <v>140</v>
      </c>
      <c r="AU818" s="253" t="s">
        <v>78</v>
      </c>
      <c r="AV818" s="12" t="s">
        <v>76</v>
      </c>
      <c r="AW818" s="12" t="s">
        <v>33</v>
      </c>
      <c r="AX818" s="12" t="s">
        <v>69</v>
      </c>
      <c r="AY818" s="253" t="s">
        <v>137</v>
      </c>
    </row>
    <row r="819" s="11" customFormat="1">
      <c r="B819" s="232"/>
      <c r="C819" s="233"/>
      <c r="D819" s="234" t="s">
        <v>140</v>
      </c>
      <c r="E819" s="235" t="s">
        <v>21</v>
      </c>
      <c r="F819" s="236" t="s">
        <v>822</v>
      </c>
      <c r="G819" s="233"/>
      <c r="H819" s="237">
        <v>10</v>
      </c>
      <c r="I819" s="238"/>
      <c r="J819" s="233"/>
      <c r="K819" s="233"/>
      <c r="L819" s="239"/>
      <c r="M819" s="240"/>
      <c r="N819" s="241"/>
      <c r="O819" s="241"/>
      <c r="P819" s="241"/>
      <c r="Q819" s="241"/>
      <c r="R819" s="241"/>
      <c r="S819" s="241"/>
      <c r="T819" s="242"/>
      <c r="AT819" s="243" t="s">
        <v>140</v>
      </c>
      <c r="AU819" s="243" t="s">
        <v>78</v>
      </c>
      <c r="AV819" s="11" t="s">
        <v>78</v>
      </c>
      <c r="AW819" s="11" t="s">
        <v>33</v>
      </c>
      <c r="AX819" s="11" t="s">
        <v>69</v>
      </c>
      <c r="AY819" s="243" t="s">
        <v>137</v>
      </c>
    </row>
    <row r="820" s="12" customFormat="1">
      <c r="B820" s="244"/>
      <c r="C820" s="245"/>
      <c r="D820" s="234" t="s">
        <v>140</v>
      </c>
      <c r="E820" s="246" t="s">
        <v>21</v>
      </c>
      <c r="F820" s="247" t="s">
        <v>886</v>
      </c>
      <c r="G820" s="245"/>
      <c r="H820" s="246" t="s">
        <v>21</v>
      </c>
      <c r="I820" s="248"/>
      <c r="J820" s="245"/>
      <c r="K820" s="245"/>
      <c r="L820" s="249"/>
      <c r="M820" s="250"/>
      <c r="N820" s="251"/>
      <c r="O820" s="251"/>
      <c r="P820" s="251"/>
      <c r="Q820" s="251"/>
      <c r="R820" s="251"/>
      <c r="S820" s="251"/>
      <c r="T820" s="252"/>
      <c r="AT820" s="253" t="s">
        <v>140</v>
      </c>
      <c r="AU820" s="253" t="s">
        <v>78</v>
      </c>
      <c r="AV820" s="12" t="s">
        <v>76</v>
      </c>
      <c r="AW820" s="12" t="s">
        <v>33</v>
      </c>
      <c r="AX820" s="12" t="s">
        <v>69</v>
      </c>
      <c r="AY820" s="253" t="s">
        <v>137</v>
      </c>
    </row>
    <row r="821" s="11" customFormat="1">
      <c r="B821" s="232"/>
      <c r="C821" s="233"/>
      <c r="D821" s="234" t="s">
        <v>140</v>
      </c>
      <c r="E821" s="235" t="s">
        <v>21</v>
      </c>
      <c r="F821" s="236" t="s">
        <v>249</v>
      </c>
      <c r="G821" s="233"/>
      <c r="H821" s="237">
        <v>44</v>
      </c>
      <c r="I821" s="238"/>
      <c r="J821" s="233"/>
      <c r="K821" s="233"/>
      <c r="L821" s="239"/>
      <c r="M821" s="240"/>
      <c r="N821" s="241"/>
      <c r="O821" s="241"/>
      <c r="P821" s="241"/>
      <c r="Q821" s="241"/>
      <c r="R821" s="241"/>
      <c r="S821" s="241"/>
      <c r="T821" s="242"/>
      <c r="AT821" s="243" t="s">
        <v>140</v>
      </c>
      <c r="AU821" s="243" t="s">
        <v>78</v>
      </c>
      <c r="AV821" s="11" t="s">
        <v>78</v>
      </c>
      <c r="AW821" s="11" t="s">
        <v>33</v>
      </c>
      <c r="AX821" s="11" t="s">
        <v>69</v>
      </c>
      <c r="AY821" s="243" t="s">
        <v>137</v>
      </c>
    </row>
    <row r="822" s="12" customFormat="1">
      <c r="B822" s="244"/>
      <c r="C822" s="245"/>
      <c r="D822" s="234" t="s">
        <v>140</v>
      </c>
      <c r="E822" s="246" t="s">
        <v>21</v>
      </c>
      <c r="F822" s="247" t="s">
        <v>887</v>
      </c>
      <c r="G822" s="245"/>
      <c r="H822" s="246" t="s">
        <v>21</v>
      </c>
      <c r="I822" s="248"/>
      <c r="J822" s="245"/>
      <c r="K822" s="245"/>
      <c r="L822" s="249"/>
      <c r="M822" s="250"/>
      <c r="N822" s="251"/>
      <c r="O822" s="251"/>
      <c r="P822" s="251"/>
      <c r="Q822" s="251"/>
      <c r="R822" s="251"/>
      <c r="S822" s="251"/>
      <c r="T822" s="252"/>
      <c r="AT822" s="253" t="s">
        <v>140</v>
      </c>
      <c r="AU822" s="253" t="s">
        <v>78</v>
      </c>
      <c r="AV822" s="12" t="s">
        <v>76</v>
      </c>
      <c r="AW822" s="12" t="s">
        <v>33</v>
      </c>
      <c r="AX822" s="12" t="s">
        <v>69</v>
      </c>
      <c r="AY822" s="253" t="s">
        <v>137</v>
      </c>
    </row>
    <row r="823" s="11" customFormat="1">
      <c r="B823" s="232"/>
      <c r="C823" s="233"/>
      <c r="D823" s="234" t="s">
        <v>140</v>
      </c>
      <c r="E823" s="235" t="s">
        <v>21</v>
      </c>
      <c r="F823" s="236" t="s">
        <v>201</v>
      </c>
      <c r="G823" s="233"/>
      <c r="H823" s="237">
        <v>24</v>
      </c>
      <c r="I823" s="238"/>
      <c r="J823" s="233"/>
      <c r="K823" s="233"/>
      <c r="L823" s="239"/>
      <c r="M823" s="240"/>
      <c r="N823" s="241"/>
      <c r="O823" s="241"/>
      <c r="P823" s="241"/>
      <c r="Q823" s="241"/>
      <c r="R823" s="241"/>
      <c r="S823" s="241"/>
      <c r="T823" s="242"/>
      <c r="AT823" s="243" t="s">
        <v>140</v>
      </c>
      <c r="AU823" s="243" t="s">
        <v>78</v>
      </c>
      <c r="AV823" s="11" t="s">
        <v>78</v>
      </c>
      <c r="AW823" s="11" t="s">
        <v>33</v>
      </c>
      <c r="AX823" s="11" t="s">
        <v>69</v>
      </c>
      <c r="AY823" s="243" t="s">
        <v>137</v>
      </c>
    </row>
    <row r="824" s="12" customFormat="1">
      <c r="B824" s="244"/>
      <c r="C824" s="245"/>
      <c r="D824" s="234" t="s">
        <v>140</v>
      </c>
      <c r="E824" s="246" t="s">
        <v>21</v>
      </c>
      <c r="F824" s="247" t="s">
        <v>888</v>
      </c>
      <c r="G824" s="245"/>
      <c r="H824" s="246" t="s">
        <v>21</v>
      </c>
      <c r="I824" s="248"/>
      <c r="J824" s="245"/>
      <c r="K824" s="245"/>
      <c r="L824" s="249"/>
      <c r="M824" s="250"/>
      <c r="N824" s="251"/>
      <c r="O824" s="251"/>
      <c r="P824" s="251"/>
      <c r="Q824" s="251"/>
      <c r="R824" s="251"/>
      <c r="S824" s="251"/>
      <c r="T824" s="252"/>
      <c r="AT824" s="253" t="s">
        <v>140</v>
      </c>
      <c r="AU824" s="253" t="s">
        <v>78</v>
      </c>
      <c r="AV824" s="12" t="s">
        <v>76</v>
      </c>
      <c r="AW824" s="12" t="s">
        <v>33</v>
      </c>
      <c r="AX824" s="12" t="s">
        <v>69</v>
      </c>
      <c r="AY824" s="253" t="s">
        <v>137</v>
      </c>
    </row>
    <row r="825" s="11" customFormat="1">
      <c r="B825" s="232"/>
      <c r="C825" s="233"/>
      <c r="D825" s="234" t="s">
        <v>140</v>
      </c>
      <c r="E825" s="235" t="s">
        <v>21</v>
      </c>
      <c r="F825" s="236" t="s">
        <v>201</v>
      </c>
      <c r="G825" s="233"/>
      <c r="H825" s="237">
        <v>24</v>
      </c>
      <c r="I825" s="238"/>
      <c r="J825" s="233"/>
      <c r="K825" s="233"/>
      <c r="L825" s="239"/>
      <c r="M825" s="240"/>
      <c r="N825" s="241"/>
      <c r="O825" s="241"/>
      <c r="P825" s="241"/>
      <c r="Q825" s="241"/>
      <c r="R825" s="241"/>
      <c r="S825" s="241"/>
      <c r="T825" s="242"/>
      <c r="AT825" s="243" t="s">
        <v>140</v>
      </c>
      <c r="AU825" s="243" t="s">
        <v>78</v>
      </c>
      <c r="AV825" s="11" t="s">
        <v>78</v>
      </c>
      <c r="AW825" s="11" t="s">
        <v>33</v>
      </c>
      <c r="AX825" s="11" t="s">
        <v>69</v>
      </c>
      <c r="AY825" s="243" t="s">
        <v>137</v>
      </c>
    </row>
    <row r="826" s="12" customFormat="1">
      <c r="B826" s="244"/>
      <c r="C826" s="245"/>
      <c r="D826" s="234" t="s">
        <v>140</v>
      </c>
      <c r="E826" s="246" t="s">
        <v>21</v>
      </c>
      <c r="F826" s="247" t="s">
        <v>889</v>
      </c>
      <c r="G826" s="245"/>
      <c r="H826" s="246" t="s">
        <v>21</v>
      </c>
      <c r="I826" s="248"/>
      <c r="J826" s="245"/>
      <c r="K826" s="245"/>
      <c r="L826" s="249"/>
      <c r="M826" s="250"/>
      <c r="N826" s="251"/>
      <c r="O826" s="251"/>
      <c r="P826" s="251"/>
      <c r="Q826" s="251"/>
      <c r="R826" s="251"/>
      <c r="S826" s="251"/>
      <c r="T826" s="252"/>
      <c r="AT826" s="253" t="s">
        <v>140</v>
      </c>
      <c r="AU826" s="253" t="s">
        <v>78</v>
      </c>
      <c r="AV826" s="12" t="s">
        <v>76</v>
      </c>
      <c r="AW826" s="12" t="s">
        <v>33</v>
      </c>
      <c r="AX826" s="12" t="s">
        <v>69</v>
      </c>
      <c r="AY826" s="253" t="s">
        <v>137</v>
      </c>
    </row>
    <row r="827" s="11" customFormat="1">
      <c r="B827" s="232"/>
      <c r="C827" s="233"/>
      <c r="D827" s="234" t="s">
        <v>140</v>
      </c>
      <c r="E827" s="235" t="s">
        <v>21</v>
      </c>
      <c r="F827" s="236" t="s">
        <v>890</v>
      </c>
      <c r="G827" s="233"/>
      <c r="H827" s="237">
        <v>20</v>
      </c>
      <c r="I827" s="238"/>
      <c r="J827" s="233"/>
      <c r="K827" s="233"/>
      <c r="L827" s="239"/>
      <c r="M827" s="240"/>
      <c r="N827" s="241"/>
      <c r="O827" s="241"/>
      <c r="P827" s="241"/>
      <c r="Q827" s="241"/>
      <c r="R827" s="241"/>
      <c r="S827" s="241"/>
      <c r="T827" s="242"/>
      <c r="AT827" s="243" t="s">
        <v>140</v>
      </c>
      <c r="AU827" s="243" t="s">
        <v>78</v>
      </c>
      <c r="AV827" s="11" t="s">
        <v>78</v>
      </c>
      <c r="AW827" s="11" t="s">
        <v>33</v>
      </c>
      <c r="AX827" s="11" t="s">
        <v>69</v>
      </c>
      <c r="AY827" s="243" t="s">
        <v>137</v>
      </c>
    </row>
    <row r="828" s="12" customFormat="1">
      <c r="B828" s="244"/>
      <c r="C828" s="245"/>
      <c r="D828" s="234" t="s">
        <v>140</v>
      </c>
      <c r="E828" s="246" t="s">
        <v>21</v>
      </c>
      <c r="F828" s="247" t="s">
        <v>828</v>
      </c>
      <c r="G828" s="245"/>
      <c r="H828" s="246" t="s">
        <v>21</v>
      </c>
      <c r="I828" s="248"/>
      <c r="J828" s="245"/>
      <c r="K828" s="245"/>
      <c r="L828" s="249"/>
      <c r="M828" s="250"/>
      <c r="N828" s="251"/>
      <c r="O828" s="251"/>
      <c r="P828" s="251"/>
      <c r="Q828" s="251"/>
      <c r="R828" s="251"/>
      <c r="S828" s="251"/>
      <c r="T828" s="252"/>
      <c r="AT828" s="253" t="s">
        <v>140</v>
      </c>
      <c r="AU828" s="253" t="s">
        <v>78</v>
      </c>
      <c r="AV828" s="12" t="s">
        <v>76</v>
      </c>
      <c r="AW828" s="12" t="s">
        <v>33</v>
      </c>
      <c r="AX828" s="12" t="s">
        <v>69</v>
      </c>
      <c r="AY828" s="253" t="s">
        <v>137</v>
      </c>
    </row>
    <row r="829" s="11" customFormat="1">
      <c r="B829" s="232"/>
      <c r="C829" s="233"/>
      <c r="D829" s="234" t="s">
        <v>140</v>
      </c>
      <c r="E829" s="235" t="s">
        <v>21</v>
      </c>
      <c r="F829" s="236" t="s">
        <v>455</v>
      </c>
      <c r="G829" s="233"/>
      <c r="H829" s="237">
        <v>50</v>
      </c>
      <c r="I829" s="238"/>
      <c r="J829" s="233"/>
      <c r="K829" s="233"/>
      <c r="L829" s="239"/>
      <c r="M829" s="240"/>
      <c r="N829" s="241"/>
      <c r="O829" s="241"/>
      <c r="P829" s="241"/>
      <c r="Q829" s="241"/>
      <c r="R829" s="241"/>
      <c r="S829" s="241"/>
      <c r="T829" s="242"/>
      <c r="AT829" s="243" t="s">
        <v>140</v>
      </c>
      <c r="AU829" s="243" t="s">
        <v>78</v>
      </c>
      <c r="AV829" s="11" t="s">
        <v>78</v>
      </c>
      <c r="AW829" s="11" t="s">
        <v>33</v>
      </c>
      <c r="AX829" s="11" t="s">
        <v>69</v>
      </c>
      <c r="AY829" s="243" t="s">
        <v>137</v>
      </c>
    </row>
    <row r="830" s="12" customFormat="1">
      <c r="B830" s="244"/>
      <c r="C830" s="245"/>
      <c r="D830" s="234" t="s">
        <v>140</v>
      </c>
      <c r="E830" s="246" t="s">
        <v>21</v>
      </c>
      <c r="F830" s="247" t="s">
        <v>891</v>
      </c>
      <c r="G830" s="245"/>
      <c r="H830" s="246" t="s">
        <v>21</v>
      </c>
      <c r="I830" s="248"/>
      <c r="J830" s="245"/>
      <c r="K830" s="245"/>
      <c r="L830" s="249"/>
      <c r="M830" s="250"/>
      <c r="N830" s="251"/>
      <c r="O830" s="251"/>
      <c r="P830" s="251"/>
      <c r="Q830" s="251"/>
      <c r="R830" s="251"/>
      <c r="S830" s="251"/>
      <c r="T830" s="252"/>
      <c r="AT830" s="253" t="s">
        <v>140</v>
      </c>
      <c r="AU830" s="253" t="s">
        <v>78</v>
      </c>
      <c r="AV830" s="12" t="s">
        <v>76</v>
      </c>
      <c r="AW830" s="12" t="s">
        <v>33</v>
      </c>
      <c r="AX830" s="12" t="s">
        <v>69</v>
      </c>
      <c r="AY830" s="253" t="s">
        <v>137</v>
      </c>
    </row>
    <row r="831" s="11" customFormat="1">
      <c r="B831" s="232"/>
      <c r="C831" s="233"/>
      <c r="D831" s="234" t="s">
        <v>140</v>
      </c>
      <c r="E831" s="235" t="s">
        <v>21</v>
      </c>
      <c r="F831" s="236" t="s">
        <v>455</v>
      </c>
      <c r="G831" s="233"/>
      <c r="H831" s="237">
        <v>50</v>
      </c>
      <c r="I831" s="238"/>
      <c r="J831" s="233"/>
      <c r="K831" s="233"/>
      <c r="L831" s="239"/>
      <c r="M831" s="240"/>
      <c r="N831" s="241"/>
      <c r="O831" s="241"/>
      <c r="P831" s="241"/>
      <c r="Q831" s="241"/>
      <c r="R831" s="241"/>
      <c r="S831" s="241"/>
      <c r="T831" s="242"/>
      <c r="AT831" s="243" t="s">
        <v>140</v>
      </c>
      <c r="AU831" s="243" t="s">
        <v>78</v>
      </c>
      <c r="AV831" s="11" t="s">
        <v>78</v>
      </c>
      <c r="AW831" s="11" t="s">
        <v>33</v>
      </c>
      <c r="AX831" s="11" t="s">
        <v>69</v>
      </c>
      <c r="AY831" s="243" t="s">
        <v>137</v>
      </c>
    </row>
    <row r="832" s="12" customFormat="1">
      <c r="B832" s="244"/>
      <c r="C832" s="245"/>
      <c r="D832" s="234" t="s">
        <v>140</v>
      </c>
      <c r="E832" s="246" t="s">
        <v>21</v>
      </c>
      <c r="F832" s="247" t="s">
        <v>892</v>
      </c>
      <c r="G832" s="245"/>
      <c r="H832" s="246" t="s">
        <v>21</v>
      </c>
      <c r="I832" s="248"/>
      <c r="J832" s="245"/>
      <c r="K832" s="245"/>
      <c r="L832" s="249"/>
      <c r="M832" s="250"/>
      <c r="N832" s="251"/>
      <c r="O832" s="251"/>
      <c r="P832" s="251"/>
      <c r="Q832" s="251"/>
      <c r="R832" s="251"/>
      <c r="S832" s="251"/>
      <c r="T832" s="252"/>
      <c r="AT832" s="253" t="s">
        <v>140</v>
      </c>
      <c r="AU832" s="253" t="s">
        <v>78</v>
      </c>
      <c r="AV832" s="12" t="s">
        <v>76</v>
      </c>
      <c r="AW832" s="12" t="s">
        <v>33</v>
      </c>
      <c r="AX832" s="12" t="s">
        <v>69</v>
      </c>
      <c r="AY832" s="253" t="s">
        <v>137</v>
      </c>
    </row>
    <row r="833" s="11" customFormat="1">
      <c r="B833" s="232"/>
      <c r="C833" s="233"/>
      <c r="D833" s="234" t="s">
        <v>140</v>
      </c>
      <c r="E833" s="235" t="s">
        <v>21</v>
      </c>
      <c r="F833" s="236" t="s">
        <v>455</v>
      </c>
      <c r="G833" s="233"/>
      <c r="H833" s="237">
        <v>50</v>
      </c>
      <c r="I833" s="238"/>
      <c r="J833" s="233"/>
      <c r="K833" s="233"/>
      <c r="L833" s="239"/>
      <c r="M833" s="240"/>
      <c r="N833" s="241"/>
      <c r="O833" s="241"/>
      <c r="P833" s="241"/>
      <c r="Q833" s="241"/>
      <c r="R833" s="241"/>
      <c r="S833" s="241"/>
      <c r="T833" s="242"/>
      <c r="AT833" s="243" t="s">
        <v>140</v>
      </c>
      <c r="AU833" s="243" t="s">
        <v>78</v>
      </c>
      <c r="AV833" s="11" t="s">
        <v>78</v>
      </c>
      <c r="AW833" s="11" t="s">
        <v>33</v>
      </c>
      <c r="AX833" s="11" t="s">
        <v>69</v>
      </c>
      <c r="AY833" s="243" t="s">
        <v>137</v>
      </c>
    </row>
    <row r="834" s="12" customFormat="1">
      <c r="B834" s="244"/>
      <c r="C834" s="245"/>
      <c r="D834" s="234" t="s">
        <v>140</v>
      </c>
      <c r="E834" s="246" t="s">
        <v>21</v>
      </c>
      <c r="F834" s="247" t="s">
        <v>830</v>
      </c>
      <c r="G834" s="245"/>
      <c r="H834" s="246" t="s">
        <v>21</v>
      </c>
      <c r="I834" s="248"/>
      <c r="J834" s="245"/>
      <c r="K834" s="245"/>
      <c r="L834" s="249"/>
      <c r="M834" s="250"/>
      <c r="N834" s="251"/>
      <c r="O834" s="251"/>
      <c r="P834" s="251"/>
      <c r="Q834" s="251"/>
      <c r="R834" s="251"/>
      <c r="S834" s="251"/>
      <c r="T834" s="252"/>
      <c r="AT834" s="253" t="s">
        <v>140</v>
      </c>
      <c r="AU834" s="253" t="s">
        <v>78</v>
      </c>
      <c r="AV834" s="12" t="s">
        <v>76</v>
      </c>
      <c r="AW834" s="12" t="s">
        <v>33</v>
      </c>
      <c r="AX834" s="12" t="s">
        <v>69</v>
      </c>
      <c r="AY834" s="253" t="s">
        <v>137</v>
      </c>
    </row>
    <row r="835" s="11" customFormat="1">
      <c r="B835" s="232"/>
      <c r="C835" s="233"/>
      <c r="D835" s="234" t="s">
        <v>140</v>
      </c>
      <c r="E835" s="235" t="s">
        <v>21</v>
      </c>
      <c r="F835" s="236" t="s">
        <v>455</v>
      </c>
      <c r="G835" s="233"/>
      <c r="H835" s="237">
        <v>50</v>
      </c>
      <c r="I835" s="238"/>
      <c r="J835" s="233"/>
      <c r="K835" s="233"/>
      <c r="L835" s="239"/>
      <c r="M835" s="240"/>
      <c r="N835" s="241"/>
      <c r="O835" s="241"/>
      <c r="P835" s="241"/>
      <c r="Q835" s="241"/>
      <c r="R835" s="241"/>
      <c r="S835" s="241"/>
      <c r="T835" s="242"/>
      <c r="AT835" s="243" t="s">
        <v>140</v>
      </c>
      <c r="AU835" s="243" t="s">
        <v>78</v>
      </c>
      <c r="AV835" s="11" t="s">
        <v>78</v>
      </c>
      <c r="AW835" s="11" t="s">
        <v>33</v>
      </c>
      <c r="AX835" s="11" t="s">
        <v>69</v>
      </c>
      <c r="AY835" s="243" t="s">
        <v>137</v>
      </c>
    </row>
    <row r="836" s="13" customFormat="1">
      <c r="B836" s="254"/>
      <c r="C836" s="255"/>
      <c r="D836" s="234" t="s">
        <v>140</v>
      </c>
      <c r="E836" s="256" t="s">
        <v>21</v>
      </c>
      <c r="F836" s="257" t="s">
        <v>151</v>
      </c>
      <c r="G836" s="255"/>
      <c r="H836" s="258">
        <v>2272.6260000000002</v>
      </c>
      <c r="I836" s="259"/>
      <c r="J836" s="255"/>
      <c r="K836" s="255"/>
      <c r="L836" s="260"/>
      <c r="M836" s="261"/>
      <c r="N836" s="262"/>
      <c r="O836" s="262"/>
      <c r="P836" s="262"/>
      <c r="Q836" s="262"/>
      <c r="R836" s="262"/>
      <c r="S836" s="262"/>
      <c r="T836" s="263"/>
      <c r="AT836" s="264" t="s">
        <v>140</v>
      </c>
      <c r="AU836" s="264" t="s">
        <v>78</v>
      </c>
      <c r="AV836" s="13" t="s">
        <v>138</v>
      </c>
      <c r="AW836" s="13" t="s">
        <v>33</v>
      </c>
      <c r="AX836" s="13" t="s">
        <v>76</v>
      </c>
      <c r="AY836" s="264" t="s">
        <v>137</v>
      </c>
    </row>
    <row r="837" s="1" customFormat="1" ht="102" customHeight="1">
      <c r="B837" s="46"/>
      <c r="C837" s="281" t="s">
        <v>514</v>
      </c>
      <c r="D837" s="281" t="s">
        <v>368</v>
      </c>
      <c r="E837" s="282" t="s">
        <v>1108</v>
      </c>
      <c r="F837" s="283" t="s">
        <v>1109</v>
      </c>
      <c r="G837" s="284" t="s">
        <v>525</v>
      </c>
      <c r="H837" s="285">
        <v>52</v>
      </c>
      <c r="I837" s="286"/>
      <c r="J837" s="287">
        <f>ROUND(I837*H837,2)</f>
        <v>0</v>
      </c>
      <c r="K837" s="283" t="s">
        <v>135</v>
      </c>
      <c r="L837" s="72"/>
      <c r="M837" s="288" t="s">
        <v>21</v>
      </c>
      <c r="N837" s="289" t="s">
        <v>40</v>
      </c>
      <c r="O837" s="47"/>
      <c r="P837" s="229">
        <f>O837*H837</f>
        <v>0</v>
      </c>
      <c r="Q837" s="229">
        <v>0</v>
      </c>
      <c r="R837" s="229">
        <f>Q837*H837</f>
        <v>0</v>
      </c>
      <c r="S837" s="229">
        <v>0</v>
      </c>
      <c r="T837" s="230">
        <f>S837*H837</f>
        <v>0</v>
      </c>
      <c r="AR837" s="24" t="s">
        <v>462</v>
      </c>
      <c r="AT837" s="24" t="s">
        <v>368</v>
      </c>
      <c r="AU837" s="24" t="s">
        <v>78</v>
      </c>
      <c r="AY837" s="24" t="s">
        <v>137</v>
      </c>
      <c r="BE837" s="231">
        <f>IF(N837="základní",J837,0)</f>
        <v>0</v>
      </c>
      <c r="BF837" s="231">
        <f>IF(N837="snížená",J837,0)</f>
        <v>0</v>
      </c>
      <c r="BG837" s="231">
        <f>IF(N837="zákl. přenesená",J837,0)</f>
        <v>0</v>
      </c>
      <c r="BH837" s="231">
        <f>IF(N837="sníž. přenesená",J837,0)</f>
        <v>0</v>
      </c>
      <c r="BI837" s="231">
        <f>IF(N837="nulová",J837,0)</f>
        <v>0</v>
      </c>
      <c r="BJ837" s="24" t="s">
        <v>76</v>
      </c>
      <c r="BK837" s="231">
        <f>ROUND(I837*H837,2)</f>
        <v>0</v>
      </c>
      <c r="BL837" s="24" t="s">
        <v>462</v>
      </c>
      <c r="BM837" s="24" t="s">
        <v>1110</v>
      </c>
    </row>
    <row r="838" s="12" customFormat="1">
      <c r="B838" s="244"/>
      <c r="C838" s="245"/>
      <c r="D838" s="234" t="s">
        <v>140</v>
      </c>
      <c r="E838" s="246" t="s">
        <v>21</v>
      </c>
      <c r="F838" s="247" t="s">
        <v>878</v>
      </c>
      <c r="G838" s="245"/>
      <c r="H838" s="246" t="s">
        <v>21</v>
      </c>
      <c r="I838" s="248"/>
      <c r="J838" s="245"/>
      <c r="K838" s="245"/>
      <c r="L838" s="249"/>
      <c r="M838" s="250"/>
      <c r="N838" s="251"/>
      <c r="O838" s="251"/>
      <c r="P838" s="251"/>
      <c r="Q838" s="251"/>
      <c r="R838" s="251"/>
      <c r="S838" s="251"/>
      <c r="T838" s="252"/>
      <c r="AT838" s="253" t="s">
        <v>140</v>
      </c>
      <c r="AU838" s="253" t="s">
        <v>78</v>
      </c>
      <c r="AV838" s="12" t="s">
        <v>76</v>
      </c>
      <c r="AW838" s="12" t="s">
        <v>33</v>
      </c>
      <c r="AX838" s="12" t="s">
        <v>69</v>
      </c>
      <c r="AY838" s="253" t="s">
        <v>137</v>
      </c>
    </row>
    <row r="839" s="11" customFormat="1">
      <c r="B839" s="232"/>
      <c r="C839" s="233"/>
      <c r="D839" s="234" t="s">
        <v>140</v>
      </c>
      <c r="E839" s="235" t="s">
        <v>21</v>
      </c>
      <c r="F839" s="236" t="s">
        <v>1111</v>
      </c>
      <c r="G839" s="233"/>
      <c r="H839" s="237">
        <v>23.199999999999999</v>
      </c>
      <c r="I839" s="238"/>
      <c r="J839" s="233"/>
      <c r="K839" s="233"/>
      <c r="L839" s="239"/>
      <c r="M839" s="240"/>
      <c r="N839" s="241"/>
      <c r="O839" s="241"/>
      <c r="P839" s="241"/>
      <c r="Q839" s="241"/>
      <c r="R839" s="241"/>
      <c r="S839" s="241"/>
      <c r="T839" s="242"/>
      <c r="AT839" s="243" t="s">
        <v>140</v>
      </c>
      <c r="AU839" s="243" t="s">
        <v>78</v>
      </c>
      <c r="AV839" s="11" t="s">
        <v>78</v>
      </c>
      <c r="AW839" s="11" t="s">
        <v>33</v>
      </c>
      <c r="AX839" s="11" t="s">
        <v>69</v>
      </c>
      <c r="AY839" s="243" t="s">
        <v>137</v>
      </c>
    </row>
    <row r="840" s="11" customFormat="1">
      <c r="B840" s="232"/>
      <c r="C840" s="233"/>
      <c r="D840" s="234" t="s">
        <v>140</v>
      </c>
      <c r="E840" s="235" t="s">
        <v>21</v>
      </c>
      <c r="F840" s="236" t="s">
        <v>1112</v>
      </c>
      <c r="G840" s="233"/>
      <c r="H840" s="237">
        <v>-1.2</v>
      </c>
      <c r="I840" s="238"/>
      <c r="J840" s="233"/>
      <c r="K840" s="233"/>
      <c r="L840" s="239"/>
      <c r="M840" s="240"/>
      <c r="N840" s="241"/>
      <c r="O840" s="241"/>
      <c r="P840" s="241"/>
      <c r="Q840" s="241"/>
      <c r="R840" s="241"/>
      <c r="S840" s="241"/>
      <c r="T840" s="242"/>
      <c r="AT840" s="243" t="s">
        <v>140</v>
      </c>
      <c r="AU840" s="243" t="s">
        <v>78</v>
      </c>
      <c r="AV840" s="11" t="s">
        <v>78</v>
      </c>
      <c r="AW840" s="11" t="s">
        <v>33</v>
      </c>
      <c r="AX840" s="11" t="s">
        <v>69</v>
      </c>
      <c r="AY840" s="243" t="s">
        <v>137</v>
      </c>
    </row>
    <row r="841" s="12" customFormat="1">
      <c r="B841" s="244"/>
      <c r="C841" s="245"/>
      <c r="D841" s="234" t="s">
        <v>140</v>
      </c>
      <c r="E841" s="246" t="s">
        <v>21</v>
      </c>
      <c r="F841" s="247" t="s">
        <v>880</v>
      </c>
      <c r="G841" s="245"/>
      <c r="H841" s="246" t="s">
        <v>21</v>
      </c>
      <c r="I841" s="248"/>
      <c r="J841" s="245"/>
      <c r="K841" s="245"/>
      <c r="L841" s="249"/>
      <c r="M841" s="250"/>
      <c r="N841" s="251"/>
      <c r="O841" s="251"/>
      <c r="P841" s="251"/>
      <c r="Q841" s="251"/>
      <c r="R841" s="251"/>
      <c r="S841" s="251"/>
      <c r="T841" s="252"/>
      <c r="AT841" s="253" t="s">
        <v>140</v>
      </c>
      <c r="AU841" s="253" t="s">
        <v>78</v>
      </c>
      <c r="AV841" s="12" t="s">
        <v>76</v>
      </c>
      <c r="AW841" s="12" t="s">
        <v>33</v>
      </c>
      <c r="AX841" s="12" t="s">
        <v>69</v>
      </c>
      <c r="AY841" s="253" t="s">
        <v>137</v>
      </c>
    </row>
    <row r="842" s="11" customFormat="1">
      <c r="B842" s="232"/>
      <c r="C842" s="233"/>
      <c r="D842" s="234" t="s">
        <v>140</v>
      </c>
      <c r="E842" s="235" t="s">
        <v>21</v>
      </c>
      <c r="F842" s="236" t="s">
        <v>1113</v>
      </c>
      <c r="G842" s="233"/>
      <c r="H842" s="237">
        <v>11.76</v>
      </c>
      <c r="I842" s="238"/>
      <c r="J842" s="233"/>
      <c r="K842" s="233"/>
      <c r="L842" s="239"/>
      <c r="M842" s="240"/>
      <c r="N842" s="241"/>
      <c r="O842" s="241"/>
      <c r="P842" s="241"/>
      <c r="Q842" s="241"/>
      <c r="R842" s="241"/>
      <c r="S842" s="241"/>
      <c r="T842" s="242"/>
      <c r="AT842" s="243" t="s">
        <v>140</v>
      </c>
      <c r="AU842" s="243" t="s">
        <v>78</v>
      </c>
      <c r="AV842" s="11" t="s">
        <v>78</v>
      </c>
      <c r="AW842" s="11" t="s">
        <v>33</v>
      </c>
      <c r="AX842" s="11" t="s">
        <v>69</v>
      </c>
      <c r="AY842" s="243" t="s">
        <v>137</v>
      </c>
    </row>
    <row r="843" s="11" customFormat="1">
      <c r="B843" s="232"/>
      <c r="C843" s="233"/>
      <c r="D843" s="234" t="s">
        <v>140</v>
      </c>
      <c r="E843" s="235" t="s">
        <v>21</v>
      </c>
      <c r="F843" s="236" t="s">
        <v>1114</v>
      </c>
      <c r="G843" s="233"/>
      <c r="H843" s="237">
        <v>-1.76</v>
      </c>
      <c r="I843" s="238"/>
      <c r="J843" s="233"/>
      <c r="K843" s="233"/>
      <c r="L843" s="239"/>
      <c r="M843" s="240"/>
      <c r="N843" s="241"/>
      <c r="O843" s="241"/>
      <c r="P843" s="241"/>
      <c r="Q843" s="241"/>
      <c r="R843" s="241"/>
      <c r="S843" s="241"/>
      <c r="T843" s="242"/>
      <c r="AT843" s="243" t="s">
        <v>140</v>
      </c>
      <c r="AU843" s="243" t="s">
        <v>78</v>
      </c>
      <c r="AV843" s="11" t="s">
        <v>78</v>
      </c>
      <c r="AW843" s="11" t="s">
        <v>33</v>
      </c>
      <c r="AX843" s="11" t="s">
        <v>69</v>
      </c>
      <c r="AY843" s="243" t="s">
        <v>137</v>
      </c>
    </row>
    <row r="844" s="12" customFormat="1">
      <c r="B844" s="244"/>
      <c r="C844" s="245"/>
      <c r="D844" s="234" t="s">
        <v>140</v>
      </c>
      <c r="E844" s="246" t="s">
        <v>21</v>
      </c>
      <c r="F844" s="247" t="s">
        <v>882</v>
      </c>
      <c r="G844" s="245"/>
      <c r="H844" s="246" t="s">
        <v>21</v>
      </c>
      <c r="I844" s="248"/>
      <c r="J844" s="245"/>
      <c r="K844" s="245"/>
      <c r="L844" s="249"/>
      <c r="M844" s="250"/>
      <c r="N844" s="251"/>
      <c r="O844" s="251"/>
      <c r="P844" s="251"/>
      <c r="Q844" s="251"/>
      <c r="R844" s="251"/>
      <c r="S844" s="251"/>
      <c r="T844" s="252"/>
      <c r="AT844" s="253" t="s">
        <v>140</v>
      </c>
      <c r="AU844" s="253" t="s">
        <v>78</v>
      </c>
      <c r="AV844" s="12" t="s">
        <v>76</v>
      </c>
      <c r="AW844" s="12" t="s">
        <v>33</v>
      </c>
      <c r="AX844" s="12" t="s">
        <v>69</v>
      </c>
      <c r="AY844" s="253" t="s">
        <v>137</v>
      </c>
    </row>
    <row r="845" s="11" customFormat="1">
      <c r="B845" s="232"/>
      <c r="C845" s="233"/>
      <c r="D845" s="234" t="s">
        <v>140</v>
      </c>
      <c r="E845" s="235" t="s">
        <v>21</v>
      </c>
      <c r="F845" s="236" t="s">
        <v>1115</v>
      </c>
      <c r="G845" s="233"/>
      <c r="H845" s="237">
        <v>10.16</v>
      </c>
      <c r="I845" s="238"/>
      <c r="J845" s="233"/>
      <c r="K845" s="233"/>
      <c r="L845" s="239"/>
      <c r="M845" s="240"/>
      <c r="N845" s="241"/>
      <c r="O845" s="241"/>
      <c r="P845" s="241"/>
      <c r="Q845" s="241"/>
      <c r="R845" s="241"/>
      <c r="S845" s="241"/>
      <c r="T845" s="242"/>
      <c r="AT845" s="243" t="s">
        <v>140</v>
      </c>
      <c r="AU845" s="243" t="s">
        <v>78</v>
      </c>
      <c r="AV845" s="11" t="s">
        <v>78</v>
      </c>
      <c r="AW845" s="11" t="s">
        <v>33</v>
      </c>
      <c r="AX845" s="11" t="s">
        <v>69</v>
      </c>
      <c r="AY845" s="243" t="s">
        <v>137</v>
      </c>
    </row>
    <row r="846" s="11" customFormat="1">
      <c r="B846" s="232"/>
      <c r="C846" s="233"/>
      <c r="D846" s="234" t="s">
        <v>140</v>
      </c>
      <c r="E846" s="235" t="s">
        <v>21</v>
      </c>
      <c r="F846" s="236" t="s">
        <v>1116</v>
      </c>
      <c r="G846" s="233"/>
      <c r="H846" s="237">
        <v>-0.16</v>
      </c>
      <c r="I846" s="238"/>
      <c r="J846" s="233"/>
      <c r="K846" s="233"/>
      <c r="L846" s="239"/>
      <c r="M846" s="240"/>
      <c r="N846" s="241"/>
      <c r="O846" s="241"/>
      <c r="P846" s="241"/>
      <c r="Q846" s="241"/>
      <c r="R846" s="241"/>
      <c r="S846" s="241"/>
      <c r="T846" s="242"/>
      <c r="AT846" s="243" t="s">
        <v>140</v>
      </c>
      <c r="AU846" s="243" t="s">
        <v>78</v>
      </c>
      <c r="AV846" s="11" t="s">
        <v>78</v>
      </c>
      <c r="AW846" s="11" t="s">
        <v>33</v>
      </c>
      <c r="AX846" s="11" t="s">
        <v>69</v>
      </c>
      <c r="AY846" s="243" t="s">
        <v>137</v>
      </c>
    </row>
    <row r="847" s="12" customFormat="1">
      <c r="B847" s="244"/>
      <c r="C847" s="245"/>
      <c r="D847" s="234" t="s">
        <v>140</v>
      </c>
      <c r="E847" s="246" t="s">
        <v>21</v>
      </c>
      <c r="F847" s="247" t="s">
        <v>884</v>
      </c>
      <c r="G847" s="245"/>
      <c r="H847" s="246" t="s">
        <v>21</v>
      </c>
      <c r="I847" s="248"/>
      <c r="J847" s="245"/>
      <c r="K847" s="245"/>
      <c r="L847" s="249"/>
      <c r="M847" s="250"/>
      <c r="N847" s="251"/>
      <c r="O847" s="251"/>
      <c r="P847" s="251"/>
      <c r="Q847" s="251"/>
      <c r="R847" s="251"/>
      <c r="S847" s="251"/>
      <c r="T847" s="252"/>
      <c r="AT847" s="253" t="s">
        <v>140</v>
      </c>
      <c r="AU847" s="253" t="s">
        <v>78</v>
      </c>
      <c r="AV847" s="12" t="s">
        <v>76</v>
      </c>
      <c r="AW847" s="12" t="s">
        <v>33</v>
      </c>
      <c r="AX847" s="12" t="s">
        <v>69</v>
      </c>
      <c r="AY847" s="253" t="s">
        <v>137</v>
      </c>
    </row>
    <row r="848" s="11" customFormat="1">
      <c r="B848" s="232"/>
      <c r="C848" s="233"/>
      <c r="D848" s="234" t="s">
        <v>140</v>
      </c>
      <c r="E848" s="235" t="s">
        <v>21</v>
      </c>
      <c r="F848" s="236" t="s">
        <v>1117</v>
      </c>
      <c r="G848" s="233"/>
      <c r="H848" s="237">
        <v>10.16</v>
      </c>
      <c r="I848" s="238"/>
      <c r="J848" s="233"/>
      <c r="K848" s="233"/>
      <c r="L848" s="239"/>
      <c r="M848" s="240"/>
      <c r="N848" s="241"/>
      <c r="O848" s="241"/>
      <c r="P848" s="241"/>
      <c r="Q848" s="241"/>
      <c r="R848" s="241"/>
      <c r="S848" s="241"/>
      <c r="T848" s="242"/>
      <c r="AT848" s="243" t="s">
        <v>140</v>
      </c>
      <c r="AU848" s="243" t="s">
        <v>78</v>
      </c>
      <c r="AV848" s="11" t="s">
        <v>78</v>
      </c>
      <c r="AW848" s="11" t="s">
        <v>33</v>
      </c>
      <c r="AX848" s="11" t="s">
        <v>69</v>
      </c>
      <c r="AY848" s="243" t="s">
        <v>137</v>
      </c>
    </row>
    <row r="849" s="11" customFormat="1">
      <c r="B849" s="232"/>
      <c r="C849" s="233"/>
      <c r="D849" s="234" t="s">
        <v>140</v>
      </c>
      <c r="E849" s="235" t="s">
        <v>21</v>
      </c>
      <c r="F849" s="236" t="s">
        <v>1116</v>
      </c>
      <c r="G849" s="233"/>
      <c r="H849" s="237">
        <v>-0.16</v>
      </c>
      <c r="I849" s="238"/>
      <c r="J849" s="233"/>
      <c r="K849" s="233"/>
      <c r="L849" s="239"/>
      <c r="M849" s="240"/>
      <c r="N849" s="241"/>
      <c r="O849" s="241"/>
      <c r="P849" s="241"/>
      <c r="Q849" s="241"/>
      <c r="R849" s="241"/>
      <c r="S849" s="241"/>
      <c r="T849" s="242"/>
      <c r="AT849" s="243" t="s">
        <v>140</v>
      </c>
      <c r="AU849" s="243" t="s">
        <v>78</v>
      </c>
      <c r="AV849" s="11" t="s">
        <v>78</v>
      </c>
      <c r="AW849" s="11" t="s">
        <v>33</v>
      </c>
      <c r="AX849" s="11" t="s">
        <v>69</v>
      </c>
      <c r="AY849" s="243" t="s">
        <v>137</v>
      </c>
    </row>
    <row r="850" s="13" customFormat="1">
      <c r="B850" s="254"/>
      <c r="C850" s="255"/>
      <c r="D850" s="234" t="s">
        <v>140</v>
      </c>
      <c r="E850" s="256" t="s">
        <v>21</v>
      </c>
      <c r="F850" s="257" t="s">
        <v>151</v>
      </c>
      <c r="G850" s="255"/>
      <c r="H850" s="258">
        <v>52</v>
      </c>
      <c r="I850" s="259"/>
      <c r="J850" s="255"/>
      <c r="K850" s="255"/>
      <c r="L850" s="260"/>
      <c r="M850" s="261"/>
      <c r="N850" s="262"/>
      <c r="O850" s="262"/>
      <c r="P850" s="262"/>
      <c r="Q850" s="262"/>
      <c r="R850" s="262"/>
      <c r="S850" s="262"/>
      <c r="T850" s="263"/>
      <c r="AT850" s="264" t="s">
        <v>140</v>
      </c>
      <c r="AU850" s="264" t="s">
        <v>78</v>
      </c>
      <c r="AV850" s="13" t="s">
        <v>138</v>
      </c>
      <c r="AW850" s="13" t="s">
        <v>33</v>
      </c>
      <c r="AX850" s="13" t="s">
        <v>76</v>
      </c>
      <c r="AY850" s="264" t="s">
        <v>137</v>
      </c>
    </row>
    <row r="851" s="1" customFormat="1" ht="76.5" customHeight="1">
      <c r="B851" s="46"/>
      <c r="C851" s="281" t="s">
        <v>518</v>
      </c>
      <c r="D851" s="281" t="s">
        <v>368</v>
      </c>
      <c r="E851" s="282" t="s">
        <v>1118</v>
      </c>
      <c r="F851" s="283" t="s">
        <v>1119</v>
      </c>
      <c r="G851" s="284" t="s">
        <v>525</v>
      </c>
      <c r="H851" s="285">
        <v>182</v>
      </c>
      <c r="I851" s="286"/>
      <c r="J851" s="287">
        <f>ROUND(I851*H851,2)</f>
        <v>0</v>
      </c>
      <c r="K851" s="283" t="s">
        <v>135</v>
      </c>
      <c r="L851" s="72"/>
      <c r="M851" s="288" t="s">
        <v>21</v>
      </c>
      <c r="N851" s="289" t="s">
        <v>40</v>
      </c>
      <c r="O851" s="47"/>
      <c r="P851" s="229">
        <f>O851*H851</f>
        <v>0</v>
      </c>
      <c r="Q851" s="229">
        <v>0</v>
      </c>
      <c r="R851" s="229">
        <f>Q851*H851</f>
        <v>0</v>
      </c>
      <c r="S851" s="229">
        <v>0</v>
      </c>
      <c r="T851" s="230">
        <f>S851*H851</f>
        <v>0</v>
      </c>
      <c r="AR851" s="24" t="s">
        <v>138</v>
      </c>
      <c r="AT851" s="24" t="s">
        <v>368</v>
      </c>
      <c r="AU851" s="24" t="s">
        <v>78</v>
      </c>
      <c r="AY851" s="24" t="s">
        <v>137</v>
      </c>
      <c r="BE851" s="231">
        <f>IF(N851="základní",J851,0)</f>
        <v>0</v>
      </c>
      <c r="BF851" s="231">
        <f>IF(N851="snížená",J851,0)</f>
        <v>0</v>
      </c>
      <c r="BG851" s="231">
        <f>IF(N851="zákl. přenesená",J851,0)</f>
        <v>0</v>
      </c>
      <c r="BH851" s="231">
        <f>IF(N851="sníž. přenesená",J851,0)</f>
        <v>0</v>
      </c>
      <c r="BI851" s="231">
        <f>IF(N851="nulová",J851,0)</f>
        <v>0</v>
      </c>
      <c r="BJ851" s="24" t="s">
        <v>76</v>
      </c>
      <c r="BK851" s="231">
        <f>ROUND(I851*H851,2)</f>
        <v>0</v>
      </c>
      <c r="BL851" s="24" t="s">
        <v>138</v>
      </c>
      <c r="BM851" s="24" t="s">
        <v>1120</v>
      </c>
    </row>
    <row r="852" s="12" customFormat="1">
      <c r="B852" s="244"/>
      <c r="C852" s="245"/>
      <c r="D852" s="234" t="s">
        <v>140</v>
      </c>
      <c r="E852" s="246" t="s">
        <v>21</v>
      </c>
      <c r="F852" s="247" t="s">
        <v>855</v>
      </c>
      <c r="G852" s="245"/>
      <c r="H852" s="246" t="s">
        <v>21</v>
      </c>
      <c r="I852" s="248"/>
      <c r="J852" s="245"/>
      <c r="K852" s="245"/>
      <c r="L852" s="249"/>
      <c r="M852" s="250"/>
      <c r="N852" s="251"/>
      <c r="O852" s="251"/>
      <c r="P852" s="251"/>
      <c r="Q852" s="251"/>
      <c r="R852" s="251"/>
      <c r="S852" s="251"/>
      <c r="T852" s="252"/>
      <c r="AT852" s="253" t="s">
        <v>140</v>
      </c>
      <c r="AU852" s="253" t="s">
        <v>78</v>
      </c>
      <c r="AV852" s="12" t="s">
        <v>76</v>
      </c>
      <c r="AW852" s="12" t="s">
        <v>33</v>
      </c>
      <c r="AX852" s="12" t="s">
        <v>69</v>
      </c>
      <c r="AY852" s="253" t="s">
        <v>137</v>
      </c>
    </row>
    <row r="853" s="11" customFormat="1">
      <c r="B853" s="232"/>
      <c r="C853" s="233"/>
      <c r="D853" s="234" t="s">
        <v>140</v>
      </c>
      <c r="E853" s="235" t="s">
        <v>21</v>
      </c>
      <c r="F853" s="236" t="s">
        <v>1121</v>
      </c>
      <c r="G853" s="233"/>
      <c r="H853" s="237">
        <v>36</v>
      </c>
      <c r="I853" s="238"/>
      <c r="J853" s="233"/>
      <c r="K853" s="233"/>
      <c r="L853" s="239"/>
      <c r="M853" s="240"/>
      <c r="N853" s="241"/>
      <c r="O853" s="241"/>
      <c r="P853" s="241"/>
      <c r="Q853" s="241"/>
      <c r="R853" s="241"/>
      <c r="S853" s="241"/>
      <c r="T853" s="242"/>
      <c r="AT853" s="243" t="s">
        <v>140</v>
      </c>
      <c r="AU853" s="243" t="s">
        <v>78</v>
      </c>
      <c r="AV853" s="11" t="s">
        <v>78</v>
      </c>
      <c r="AW853" s="11" t="s">
        <v>33</v>
      </c>
      <c r="AX853" s="11" t="s">
        <v>69</v>
      </c>
      <c r="AY853" s="243" t="s">
        <v>137</v>
      </c>
    </row>
    <row r="854" s="12" customFormat="1">
      <c r="B854" s="244"/>
      <c r="C854" s="245"/>
      <c r="D854" s="234" t="s">
        <v>140</v>
      </c>
      <c r="E854" s="246" t="s">
        <v>21</v>
      </c>
      <c r="F854" s="247" t="s">
        <v>857</v>
      </c>
      <c r="G854" s="245"/>
      <c r="H854" s="246" t="s">
        <v>21</v>
      </c>
      <c r="I854" s="248"/>
      <c r="J854" s="245"/>
      <c r="K854" s="245"/>
      <c r="L854" s="249"/>
      <c r="M854" s="250"/>
      <c r="N854" s="251"/>
      <c r="O854" s="251"/>
      <c r="P854" s="251"/>
      <c r="Q854" s="251"/>
      <c r="R854" s="251"/>
      <c r="S854" s="251"/>
      <c r="T854" s="252"/>
      <c r="AT854" s="253" t="s">
        <v>140</v>
      </c>
      <c r="AU854" s="253" t="s">
        <v>78</v>
      </c>
      <c r="AV854" s="12" t="s">
        <v>76</v>
      </c>
      <c r="AW854" s="12" t="s">
        <v>33</v>
      </c>
      <c r="AX854" s="12" t="s">
        <v>69</v>
      </c>
      <c r="AY854" s="253" t="s">
        <v>137</v>
      </c>
    </row>
    <row r="855" s="11" customFormat="1">
      <c r="B855" s="232"/>
      <c r="C855" s="233"/>
      <c r="D855" s="234" t="s">
        <v>140</v>
      </c>
      <c r="E855" s="235" t="s">
        <v>21</v>
      </c>
      <c r="F855" s="236" t="s">
        <v>1122</v>
      </c>
      <c r="G855" s="233"/>
      <c r="H855" s="237">
        <v>28</v>
      </c>
      <c r="I855" s="238"/>
      <c r="J855" s="233"/>
      <c r="K855" s="233"/>
      <c r="L855" s="239"/>
      <c r="M855" s="240"/>
      <c r="N855" s="241"/>
      <c r="O855" s="241"/>
      <c r="P855" s="241"/>
      <c r="Q855" s="241"/>
      <c r="R855" s="241"/>
      <c r="S855" s="241"/>
      <c r="T855" s="242"/>
      <c r="AT855" s="243" t="s">
        <v>140</v>
      </c>
      <c r="AU855" s="243" t="s">
        <v>78</v>
      </c>
      <c r="AV855" s="11" t="s">
        <v>78</v>
      </c>
      <c r="AW855" s="11" t="s">
        <v>33</v>
      </c>
      <c r="AX855" s="11" t="s">
        <v>69</v>
      </c>
      <c r="AY855" s="243" t="s">
        <v>137</v>
      </c>
    </row>
    <row r="856" s="12" customFormat="1">
      <c r="B856" s="244"/>
      <c r="C856" s="245"/>
      <c r="D856" s="234" t="s">
        <v>140</v>
      </c>
      <c r="E856" s="246" t="s">
        <v>21</v>
      </c>
      <c r="F856" s="247" t="s">
        <v>859</v>
      </c>
      <c r="G856" s="245"/>
      <c r="H856" s="246" t="s">
        <v>21</v>
      </c>
      <c r="I856" s="248"/>
      <c r="J856" s="245"/>
      <c r="K856" s="245"/>
      <c r="L856" s="249"/>
      <c r="M856" s="250"/>
      <c r="N856" s="251"/>
      <c r="O856" s="251"/>
      <c r="P856" s="251"/>
      <c r="Q856" s="251"/>
      <c r="R856" s="251"/>
      <c r="S856" s="251"/>
      <c r="T856" s="252"/>
      <c r="AT856" s="253" t="s">
        <v>140</v>
      </c>
      <c r="AU856" s="253" t="s">
        <v>78</v>
      </c>
      <c r="AV856" s="12" t="s">
        <v>76</v>
      </c>
      <c r="AW856" s="12" t="s">
        <v>33</v>
      </c>
      <c r="AX856" s="12" t="s">
        <v>69</v>
      </c>
      <c r="AY856" s="253" t="s">
        <v>137</v>
      </c>
    </row>
    <row r="857" s="11" customFormat="1">
      <c r="B857" s="232"/>
      <c r="C857" s="233"/>
      <c r="D857" s="234" t="s">
        <v>140</v>
      </c>
      <c r="E857" s="235" t="s">
        <v>21</v>
      </c>
      <c r="F857" s="236" t="s">
        <v>1123</v>
      </c>
      <c r="G857" s="233"/>
      <c r="H857" s="237">
        <v>56</v>
      </c>
      <c r="I857" s="238"/>
      <c r="J857" s="233"/>
      <c r="K857" s="233"/>
      <c r="L857" s="239"/>
      <c r="M857" s="240"/>
      <c r="N857" s="241"/>
      <c r="O857" s="241"/>
      <c r="P857" s="241"/>
      <c r="Q857" s="241"/>
      <c r="R857" s="241"/>
      <c r="S857" s="241"/>
      <c r="T857" s="242"/>
      <c r="AT857" s="243" t="s">
        <v>140</v>
      </c>
      <c r="AU857" s="243" t="s">
        <v>78</v>
      </c>
      <c r="AV857" s="11" t="s">
        <v>78</v>
      </c>
      <c r="AW857" s="11" t="s">
        <v>33</v>
      </c>
      <c r="AX857" s="11" t="s">
        <v>69</v>
      </c>
      <c r="AY857" s="243" t="s">
        <v>137</v>
      </c>
    </row>
    <row r="858" s="12" customFormat="1">
      <c r="B858" s="244"/>
      <c r="C858" s="245"/>
      <c r="D858" s="234" t="s">
        <v>140</v>
      </c>
      <c r="E858" s="246" t="s">
        <v>21</v>
      </c>
      <c r="F858" s="247" t="s">
        <v>828</v>
      </c>
      <c r="G858" s="245"/>
      <c r="H858" s="246" t="s">
        <v>21</v>
      </c>
      <c r="I858" s="248"/>
      <c r="J858" s="245"/>
      <c r="K858" s="245"/>
      <c r="L858" s="249"/>
      <c r="M858" s="250"/>
      <c r="N858" s="251"/>
      <c r="O858" s="251"/>
      <c r="P858" s="251"/>
      <c r="Q858" s="251"/>
      <c r="R858" s="251"/>
      <c r="S858" s="251"/>
      <c r="T858" s="252"/>
      <c r="AT858" s="253" t="s">
        <v>140</v>
      </c>
      <c r="AU858" s="253" t="s">
        <v>78</v>
      </c>
      <c r="AV858" s="12" t="s">
        <v>76</v>
      </c>
      <c r="AW858" s="12" t="s">
        <v>33</v>
      </c>
      <c r="AX858" s="12" t="s">
        <v>69</v>
      </c>
      <c r="AY858" s="253" t="s">
        <v>137</v>
      </c>
    </row>
    <row r="859" s="11" customFormat="1">
      <c r="B859" s="232"/>
      <c r="C859" s="233"/>
      <c r="D859" s="234" t="s">
        <v>140</v>
      </c>
      <c r="E859" s="235" t="s">
        <v>21</v>
      </c>
      <c r="F859" s="236" t="s">
        <v>78</v>
      </c>
      <c r="G859" s="233"/>
      <c r="H859" s="237">
        <v>2</v>
      </c>
      <c r="I859" s="238"/>
      <c r="J859" s="233"/>
      <c r="K859" s="233"/>
      <c r="L859" s="239"/>
      <c r="M859" s="240"/>
      <c r="N859" s="241"/>
      <c r="O859" s="241"/>
      <c r="P859" s="241"/>
      <c r="Q859" s="241"/>
      <c r="R859" s="241"/>
      <c r="S859" s="241"/>
      <c r="T859" s="242"/>
      <c r="AT859" s="243" t="s">
        <v>140</v>
      </c>
      <c r="AU859" s="243" t="s">
        <v>78</v>
      </c>
      <c r="AV859" s="11" t="s">
        <v>78</v>
      </c>
      <c r="AW859" s="11" t="s">
        <v>33</v>
      </c>
      <c r="AX859" s="11" t="s">
        <v>69</v>
      </c>
      <c r="AY859" s="243" t="s">
        <v>137</v>
      </c>
    </row>
    <row r="860" s="12" customFormat="1">
      <c r="B860" s="244"/>
      <c r="C860" s="245"/>
      <c r="D860" s="234" t="s">
        <v>140</v>
      </c>
      <c r="E860" s="246" t="s">
        <v>21</v>
      </c>
      <c r="F860" s="247" t="s">
        <v>891</v>
      </c>
      <c r="G860" s="245"/>
      <c r="H860" s="246" t="s">
        <v>21</v>
      </c>
      <c r="I860" s="248"/>
      <c r="J860" s="245"/>
      <c r="K860" s="245"/>
      <c r="L860" s="249"/>
      <c r="M860" s="250"/>
      <c r="N860" s="251"/>
      <c r="O860" s="251"/>
      <c r="P860" s="251"/>
      <c r="Q860" s="251"/>
      <c r="R860" s="251"/>
      <c r="S860" s="251"/>
      <c r="T860" s="252"/>
      <c r="AT860" s="253" t="s">
        <v>140</v>
      </c>
      <c r="AU860" s="253" t="s">
        <v>78</v>
      </c>
      <c r="AV860" s="12" t="s">
        <v>76</v>
      </c>
      <c r="AW860" s="12" t="s">
        <v>33</v>
      </c>
      <c r="AX860" s="12" t="s">
        <v>69</v>
      </c>
      <c r="AY860" s="253" t="s">
        <v>137</v>
      </c>
    </row>
    <row r="861" s="11" customFormat="1">
      <c r="B861" s="232"/>
      <c r="C861" s="233"/>
      <c r="D861" s="234" t="s">
        <v>140</v>
      </c>
      <c r="E861" s="235" t="s">
        <v>21</v>
      </c>
      <c r="F861" s="236" t="s">
        <v>78</v>
      </c>
      <c r="G861" s="233"/>
      <c r="H861" s="237">
        <v>2</v>
      </c>
      <c r="I861" s="238"/>
      <c r="J861" s="233"/>
      <c r="K861" s="233"/>
      <c r="L861" s="239"/>
      <c r="M861" s="240"/>
      <c r="N861" s="241"/>
      <c r="O861" s="241"/>
      <c r="P861" s="241"/>
      <c r="Q861" s="241"/>
      <c r="R861" s="241"/>
      <c r="S861" s="241"/>
      <c r="T861" s="242"/>
      <c r="AT861" s="243" t="s">
        <v>140</v>
      </c>
      <c r="AU861" s="243" t="s">
        <v>78</v>
      </c>
      <c r="AV861" s="11" t="s">
        <v>78</v>
      </c>
      <c r="AW861" s="11" t="s">
        <v>33</v>
      </c>
      <c r="AX861" s="11" t="s">
        <v>69</v>
      </c>
      <c r="AY861" s="243" t="s">
        <v>137</v>
      </c>
    </row>
    <row r="862" s="12" customFormat="1">
      <c r="B862" s="244"/>
      <c r="C862" s="245"/>
      <c r="D862" s="234" t="s">
        <v>140</v>
      </c>
      <c r="E862" s="246" t="s">
        <v>21</v>
      </c>
      <c r="F862" s="247" t="s">
        <v>892</v>
      </c>
      <c r="G862" s="245"/>
      <c r="H862" s="246" t="s">
        <v>21</v>
      </c>
      <c r="I862" s="248"/>
      <c r="J862" s="245"/>
      <c r="K862" s="245"/>
      <c r="L862" s="249"/>
      <c r="M862" s="250"/>
      <c r="N862" s="251"/>
      <c r="O862" s="251"/>
      <c r="P862" s="251"/>
      <c r="Q862" s="251"/>
      <c r="R862" s="251"/>
      <c r="S862" s="251"/>
      <c r="T862" s="252"/>
      <c r="AT862" s="253" t="s">
        <v>140</v>
      </c>
      <c r="AU862" s="253" t="s">
        <v>78</v>
      </c>
      <c r="AV862" s="12" t="s">
        <v>76</v>
      </c>
      <c r="AW862" s="12" t="s">
        <v>33</v>
      </c>
      <c r="AX862" s="12" t="s">
        <v>69</v>
      </c>
      <c r="AY862" s="253" t="s">
        <v>137</v>
      </c>
    </row>
    <row r="863" s="11" customFormat="1">
      <c r="B863" s="232"/>
      <c r="C863" s="233"/>
      <c r="D863" s="234" t="s">
        <v>140</v>
      </c>
      <c r="E863" s="235" t="s">
        <v>21</v>
      </c>
      <c r="F863" s="236" t="s">
        <v>78</v>
      </c>
      <c r="G863" s="233"/>
      <c r="H863" s="237">
        <v>2</v>
      </c>
      <c r="I863" s="238"/>
      <c r="J863" s="233"/>
      <c r="K863" s="233"/>
      <c r="L863" s="239"/>
      <c r="M863" s="240"/>
      <c r="N863" s="241"/>
      <c r="O863" s="241"/>
      <c r="P863" s="241"/>
      <c r="Q863" s="241"/>
      <c r="R863" s="241"/>
      <c r="S863" s="241"/>
      <c r="T863" s="242"/>
      <c r="AT863" s="243" t="s">
        <v>140</v>
      </c>
      <c r="AU863" s="243" t="s">
        <v>78</v>
      </c>
      <c r="AV863" s="11" t="s">
        <v>78</v>
      </c>
      <c r="AW863" s="11" t="s">
        <v>33</v>
      </c>
      <c r="AX863" s="11" t="s">
        <v>69</v>
      </c>
      <c r="AY863" s="243" t="s">
        <v>137</v>
      </c>
    </row>
    <row r="864" s="12" customFormat="1">
      <c r="B864" s="244"/>
      <c r="C864" s="245"/>
      <c r="D864" s="234" t="s">
        <v>140</v>
      </c>
      <c r="E864" s="246" t="s">
        <v>21</v>
      </c>
      <c r="F864" s="247" t="s">
        <v>830</v>
      </c>
      <c r="G864" s="245"/>
      <c r="H864" s="246" t="s">
        <v>21</v>
      </c>
      <c r="I864" s="248"/>
      <c r="J864" s="245"/>
      <c r="K864" s="245"/>
      <c r="L864" s="249"/>
      <c r="M864" s="250"/>
      <c r="N864" s="251"/>
      <c r="O864" s="251"/>
      <c r="P864" s="251"/>
      <c r="Q864" s="251"/>
      <c r="R864" s="251"/>
      <c r="S864" s="251"/>
      <c r="T864" s="252"/>
      <c r="AT864" s="253" t="s">
        <v>140</v>
      </c>
      <c r="AU864" s="253" t="s">
        <v>78</v>
      </c>
      <c r="AV864" s="12" t="s">
        <v>76</v>
      </c>
      <c r="AW864" s="12" t="s">
        <v>33</v>
      </c>
      <c r="AX864" s="12" t="s">
        <v>69</v>
      </c>
      <c r="AY864" s="253" t="s">
        <v>137</v>
      </c>
    </row>
    <row r="865" s="11" customFormat="1">
      <c r="B865" s="232"/>
      <c r="C865" s="233"/>
      <c r="D865" s="234" t="s">
        <v>140</v>
      </c>
      <c r="E865" s="235" t="s">
        <v>21</v>
      </c>
      <c r="F865" s="236" t="s">
        <v>78</v>
      </c>
      <c r="G865" s="233"/>
      <c r="H865" s="237">
        <v>2</v>
      </c>
      <c r="I865" s="238"/>
      <c r="J865" s="233"/>
      <c r="K865" s="233"/>
      <c r="L865" s="239"/>
      <c r="M865" s="240"/>
      <c r="N865" s="241"/>
      <c r="O865" s="241"/>
      <c r="P865" s="241"/>
      <c r="Q865" s="241"/>
      <c r="R865" s="241"/>
      <c r="S865" s="241"/>
      <c r="T865" s="242"/>
      <c r="AT865" s="243" t="s">
        <v>140</v>
      </c>
      <c r="AU865" s="243" t="s">
        <v>78</v>
      </c>
      <c r="AV865" s="11" t="s">
        <v>78</v>
      </c>
      <c r="AW865" s="11" t="s">
        <v>33</v>
      </c>
      <c r="AX865" s="11" t="s">
        <v>69</v>
      </c>
      <c r="AY865" s="243" t="s">
        <v>137</v>
      </c>
    </row>
    <row r="866" s="12" customFormat="1">
      <c r="B866" s="244"/>
      <c r="C866" s="245"/>
      <c r="D866" s="234" t="s">
        <v>140</v>
      </c>
      <c r="E866" s="246" t="s">
        <v>21</v>
      </c>
      <c r="F866" s="247" t="s">
        <v>817</v>
      </c>
      <c r="G866" s="245"/>
      <c r="H866" s="246" t="s">
        <v>21</v>
      </c>
      <c r="I866" s="248"/>
      <c r="J866" s="245"/>
      <c r="K866" s="245"/>
      <c r="L866" s="249"/>
      <c r="M866" s="250"/>
      <c r="N866" s="251"/>
      <c r="O866" s="251"/>
      <c r="P866" s="251"/>
      <c r="Q866" s="251"/>
      <c r="R866" s="251"/>
      <c r="S866" s="251"/>
      <c r="T866" s="252"/>
      <c r="AT866" s="253" t="s">
        <v>140</v>
      </c>
      <c r="AU866" s="253" t="s">
        <v>78</v>
      </c>
      <c r="AV866" s="12" t="s">
        <v>76</v>
      </c>
      <c r="AW866" s="12" t="s">
        <v>33</v>
      </c>
      <c r="AX866" s="12" t="s">
        <v>69</v>
      </c>
      <c r="AY866" s="253" t="s">
        <v>137</v>
      </c>
    </row>
    <row r="867" s="11" customFormat="1">
      <c r="B867" s="232"/>
      <c r="C867" s="233"/>
      <c r="D867" s="234" t="s">
        <v>140</v>
      </c>
      <c r="E867" s="235" t="s">
        <v>21</v>
      </c>
      <c r="F867" s="236" t="s">
        <v>78</v>
      </c>
      <c r="G867" s="233"/>
      <c r="H867" s="237">
        <v>2</v>
      </c>
      <c r="I867" s="238"/>
      <c r="J867" s="233"/>
      <c r="K867" s="233"/>
      <c r="L867" s="239"/>
      <c r="M867" s="240"/>
      <c r="N867" s="241"/>
      <c r="O867" s="241"/>
      <c r="P867" s="241"/>
      <c r="Q867" s="241"/>
      <c r="R867" s="241"/>
      <c r="S867" s="241"/>
      <c r="T867" s="242"/>
      <c r="AT867" s="243" t="s">
        <v>140</v>
      </c>
      <c r="AU867" s="243" t="s">
        <v>78</v>
      </c>
      <c r="AV867" s="11" t="s">
        <v>78</v>
      </c>
      <c r="AW867" s="11" t="s">
        <v>33</v>
      </c>
      <c r="AX867" s="11" t="s">
        <v>69</v>
      </c>
      <c r="AY867" s="243" t="s">
        <v>137</v>
      </c>
    </row>
    <row r="868" s="12" customFormat="1">
      <c r="B868" s="244"/>
      <c r="C868" s="245"/>
      <c r="D868" s="234" t="s">
        <v>140</v>
      </c>
      <c r="E868" s="246" t="s">
        <v>21</v>
      </c>
      <c r="F868" s="247" t="s">
        <v>1124</v>
      </c>
      <c r="G868" s="245"/>
      <c r="H868" s="246" t="s">
        <v>21</v>
      </c>
      <c r="I868" s="248"/>
      <c r="J868" s="245"/>
      <c r="K868" s="245"/>
      <c r="L868" s="249"/>
      <c r="M868" s="250"/>
      <c r="N868" s="251"/>
      <c r="O868" s="251"/>
      <c r="P868" s="251"/>
      <c r="Q868" s="251"/>
      <c r="R868" s="251"/>
      <c r="S868" s="251"/>
      <c r="T868" s="252"/>
      <c r="AT868" s="253" t="s">
        <v>140</v>
      </c>
      <c r="AU868" s="253" t="s">
        <v>78</v>
      </c>
      <c r="AV868" s="12" t="s">
        <v>76</v>
      </c>
      <c r="AW868" s="12" t="s">
        <v>33</v>
      </c>
      <c r="AX868" s="12" t="s">
        <v>69</v>
      </c>
      <c r="AY868" s="253" t="s">
        <v>137</v>
      </c>
    </row>
    <row r="869" s="11" customFormat="1">
      <c r="B869" s="232"/>
      <c r="C869" s="233"/>
      <c r="D869" s="234" t="s">
        <v>140</v>
      </c>
      <c r="E869" s="235" t="s">
        <v>21</v>
      </c>
      <c r="F869" s="236" t="s">
        <v>1125</v>
      </c>
      <c r="G869" s="233"/>
      <c r="H869" s="237">
        <v>52</v>
      </c>
      <c r="I869" s="238"/>
      <c r="J869" s="233"/>
      <c r="K869" s="233"/>
      <c r="L869" s="239"/>
      <c r="M869" s="240"/>
      <c r="N869" s="241"/>
      <c r="O869" s="241"/>
      <c r="P869" s="241"/>
      <c r="Q869" s="241"/>
      <c r="R869" s="241"/>
      <c r="S869" s="241"/>
      <c r="T869" s="242"/>
      <c r="AT869" s="243" t="s">
        <v>140</v>
      </c>
      <c r="AU869" s="243" t="s">
        <v>78</v>
      </c>
      <c r="AV869" s="11" t="s">
        <v>78</v>
      </c>
      <c r="AW869" s="11" t="s">
        <v>33</v>
      </c>
      <c r="AX869" s="11" t="s">
        <v>69</v>
      </c>
      <c r="AY869" s="243" t="s">
        <v>137</v>
      </c>
    </row>
    <row r="870" s="13" customFormat="1">
      <c r="B870" s="254"/>
      <c r="C870" s="255"/>
      <c r="D870" s="234" t="s">
        <v>140</v>
      </c>
      <c r="E870" s="256" t="s">
        <v>21</v>
      </c>
      <c r="F870" s="257" t="s">
        <v>151</v>
      </c>
      <c r="G870" s="255"/>
      <c r="H870" s="258">
        <v>182</v>
      </c>
      <c r="I870" s="259"/>
      <c r="J870" s="255"/>
      <c r="K870" s="255"/>
      <c r="L870" s="260"/>
      <c r="M870" s="261"/>
      <c r="N870" s="262"/>
      <c r="O870" s="262"/>
      <c r="P870" s="262"/>
      <c r="Q870" s="262"/>
      <c r="R870" s="262"/>
      <c r="S870" s="262"/>
      <c r="T870" s="263"/>
      <c r="AT870" s="264" t="s">
        <v>140</v>
      </c>
      <c r="AU870" s="264" t="s">
        <v>78</v>
      </c>
      <c r="AV870" s="13" t="s">
        <v>138</v>
      </c>
      <c r="AW870" s="13" t="s">
        <v>33</v>
      </c>
      <c r="AX870" s="13" t="s">
        <v>76</v>
      </c>
      <c r="AY870" s="264" t="s">
        <v>137</v>
      </c>
    </row>
    <row r="871" s="1" customFormat="1" ht="76.5" customHeight="1">
      <c r="B871" s="46"/>
      <c r="C871" s="281" t="s">
        <v>522</v>
      </c>
      <c r="D871" s="281" t="s">
        <v>368</v>
      </c>
      <c r="E871" s="282" t="s">
        <v>1126</v>
      </c>
      <c r="F871" s="283" t="s">
        <v>1127</v>
      </c>
      <c r="G871" s="284" t="s">
        <v>525</v>
      </c>
      <c r="H871" s="285">
        <v>2</v>
      </c>
      <c r="I871" s="286"/>
      <c r="J871" s="287">
        <f>ROUND(I871*H871,2)</f>
        <v>0</v>
      </c>
      <c r="K871" s="283" t="s">
        <v>135</v>
      </c>
      <c r="L871" s="72"/>
      <c r="M871" s="288" t="s">
        <v>21</v>
      </c>
      <c r="N871" s="289" t="s">
        <v>40</v>
      </c>
      <c r="O871" s="47"/>
      <c r="P871" s="229">
        <f>O871*H871</f>
        <v>0</v>
      </c>
      <c r="Q871" s="229">
        <v>0</v>
      </c>
      <c r="R871" s="229">
        <f>Q871*H871</f>
        <v>0</v>
      </c>
      <c r="S871" s="229">
        <v>0</v>
      </c>
      <c r="T871" s="230">
        <f>S871*H871</f>
        <v>0</v>
      </c>
      <c r="AR871" s="24" t="s">
        <v>138</v>
      </c>
      <c r="AT871" s="24" t="s">
        <v>368</v>
      </c>
      <c r="AU871" s="24" t="s">
        <v>78</v>
      </c>
      <c r="AY871" s="24" t="s">
        <v>137</v>
      </c>
      <c r="BE871" s="231">
        <f>IF(N871="základní",J871,0)</f>
        <v>0</v>
      </c>
      <c r="BF871" s="231">
        <f>IF(N871="snížená",J871,0)</f>
        <v>0</v>
      </c>
      <c r="BG871" s="231">
        <f>IF(N871="zákl. přenesená",J871,0)</f>
        <v>0</v>
      </c>
      <c r="BH871" s="231">
        <f>IF(N871="sníž. přenesená",J871,0)</f>
        <v>0</v>
      </c>
      <c r="BI871" s="231">
        <f>IF(N871="nulová",J871,0)</f>
        <v>0</v>
      </c>
      <c r="BJ871" s="24" t="s">
        <v>76</v>
      </c>
      <c r="BK871" s="231">
        <f>ROUND(I871*H871,2)</f>
        <v>0</v>
      </c>
      <c r="BL871" s="24" t="s">
        <v>138</v>
      </c>
      <c r="BM871" s="24" t="s">
        <v>1128</v>
      </c>
    </row>
    <row r="872" s="12" customFormat="1">
      <c r="B872" s="244"/>
      <c r="C872" s="245"/>
      <c r="D872" s="234" t="s">
        <v>140</v>
      </c>
      <c r="E872" s="246" t="s">
        <v>21</v>
      </c>
      <c r="F872" s="247" t="s">
        <v>821</v>
      </c>
      <c r="G872" s="245"/>
      <c r="H872" s="246" t="s">
        <v>21</v>
      </c>
      <c r="I872" s="248"/>
      <c r="J872" s="245"/>
      <c r="K872" s="245"/>
      <c r="L872" s="249"/>
      <c r="M872" s="250"/>
      <c r="N872" s="251"/>
      <c r="O872" s="251"/>
      <c r="P872" s="251"/>
      <c r="Q872" s="251"/>
      <c r="R872" s="251"/>
      <c r="S872" s="251"/>
      <c r="T872" s="252"/>
      <c r="AT872" s="253" t="s">
        <v>140</v>
      </c>
      <c r="AU872" s="253" t="s">
        <v>78</v>
      </c>
      <c r="AV872" s="12" t="s">
        <v>76</v>
      </c>
      <c r="AW872" s="12" t="s">
        <v>33</v>
      </c>
      <c r="AX872" s="12" t="s">
        <v>69</v>
      </c>
      <c r="AY872" s="253" t="s">
        <v>137</v>
      </c>
    </row>
    <row r="873" s="11" customFormat="1">
      <c r="B873" s="232"/>
      <c r="C873" s="233"/>
      <c r="D873" s="234" t="s">
        <v>140</v>
      </c>
      <c r="E873" s="235" t="s">
        <v>21</v>
      </c>
      <c r="F873" s="236" t="s">
        <v>78</v>
      </c>
      <c r="G873" s="233"/>
      <c r="H873" s="237">
        <v>2</v>
      </c>
      <c r="I873" s="238"/>
      <c r="J873" s="233"/>
      <c r="K873" s="233"/>
      <c r="L873" s="239"/>
      <c r="M873" s="240"/>
      <c r="N873" s="241"/>
      <c r="O873" s="241"/>
      <c r="P873" s="241"/>
      <c r="Q873" s="241"/>
      <c r="R873" s="241"/>
      <c r="S873" s="241"/>
      <c r="T873" s="242"/>
      <c r="AT873" s="243" t="s">
        <v>140</v>
      </c>
      <c r="AU873" s="243" t="s">
        <v>78</v>
      </c>
      <c r="AV873" s="11" t="s">
        <v>78</v>
      </c>
      <c r="AW873" s="11" t="s">
        <v>33</v>
      </c>
      <c r="AX873" s="11" t="s">
        <v>69</v>
      </c>
      <c r="AY873" s="243" t="s">
        <v>137</v>
      </c>
    </row>
    <row r="874" s="13" customFormat="1">
      <c r="B874" s="254"/>
      <c r="C874" s="255"/>
      <c r="D874" s="234" t="s">
        <v>140</v>
      </c>
      <c r="E874" s="256" t="s">
        <v>21</v>
      </c>
      <c r="F874" s="257" t="s">
        <v>151</v>
      </c>
      <c r="G874" s="255"/>
      <c r="H874" s="258">
        <v>2</v>
      </c>
      <c r="I874" s="259"/>
      <c r="J874" s="255"/>
      <c r="K874" s="255"/>
      <c r="L874" s="260"/>
      <c r="M874" s="261"/>
      <c r="N874" s="262"/>
      <c r="O874" s="262"/>
      <c r="P874" s="262"/>
      <c r="Q874" s="262"/>
      <c r="R874" s="262"/>
      <c r="S874" s="262"/>
      <c r="T874" s="263"/>
      <c r="AT874" s="264" t="s">
        <v>140</v>
      </c>
      <c r="AU874" s="264" t="s">
        <v>78</v>
      </c>
      <c r="AV874" s="13" t="s">
        <v>138</v>
      </c>
      <c r="AW874" s="13" t="s">
        <v>33</v>
      </c>
      <c r="AX874" s="13" t="s">
        <v>76</v>
      </c>
      <c r="AY874" s="264" t="s">
        <v>137</v>
      </c>
    </row>
    <row r="875" s="1" customFormat="1" ht="63.75" customHeight="1">
      <c r="B875" s="46"/>
      <c r="C875" s="281" t="s">
        <v>533</v>
      </c>
      <c r="D875" s="281" t="s">
        <v>368</v>
      </c>
      <c r="E875" s="282" t="s">
        <v>1129</v>
      </c>
      <c r="F875" s="283" t="s">
        <v>1130</v>
      </c>
      <c r="G875" s="284" t="s">
        <v>525</v>
      </c>
      <c r="H875" s="285">
        <v>14</v>
      </c>
      <c r="I875" s="286"/>
      <c r="J875" s="287">
        <f>ROUND(I875*H875,2)</f>
        <v>0</v>
      </c>
      <c r="K875" s="283" t="s">
        <v>135</v>
      </c>
      <c r="L875" s="72"/>
      <c r="M875" s="288" t="s">
        <v>21</v>
      </c>
      <c r="N875" s="289" t="s">
        <v>40</v>
      </c>
      <c r="O875" s="47"/>
      <c r="P875" s="229">
        <f>O875*H875</f>
        <v>0</v>
      </c>
      <c r="Q875" s="229">
        <v>0</v>
      </c>
      <c r="R875" s="229">
        <f>Q875*H875</f>
        <v>0</v>
      </c>
      <c r="S875" s="229">
        <v>0</v>
      </c>
      <c r="T875" s="230">
        <f>S875*H875</f>
        <v>0</v>
      </c>
      <c r="AR875" s="24" t="s">
        <v>138</v>
      </c>
      <c r="AT875" s="24" t="s">
        <v>368</v>
      </c>
      <c r="AU875" s="24" t="s">
        <v>78</v>
      </c>
      <c r="AY875" s="24" t="s">
        <v>137</v>
      </c>
      <c r="BE875" s="231">
        <f>IF(N875="základní",J875,0)</f>
        <v>0</v>
      </c>
      <c r="BF875" s="231">
        <f>IF(N875="snížená",J875,0)</f>
        <v>0</v>
      </c>
      <c r="BG875" s="231">
        <f>IF(N875="zákl. přenesená",J875,0)</f>
        <v>0</v>
      </c>
      <c r="BH875" s="231">
        <f>IF(N875="sníž. přenesená",J875,0)</f>
        <v>0</v>
      </c>
      <c r="BI875" s="231">
        <f>IF(N875="nulová",J875,0)</f>
        <v>0</v>
      </c>
      <c r="BJ875" s="24" t="s">
        <v>76</v>
      </c>
      <c r="BK875" s="231">
        <f>ROUND(I875*H875,2)</f>
        <v>0</v>
      </c>
      <c r="BL875" s="24" t="s">
        <v>138</v>
      </c>
      <c r="BM875" s="24" t="s">
        <v>1131</v>
      </c>
    </row>
    <row r="876" s="11" customFormat="1">
      <c r="B876" s="232"/>
      <c r="C876" s="233"/>
      <c r="D876" s="234" t="s">
        <v>140</v>
      </c>
      <c r="E876" s="235" t="s">
        <v>21</v>
      </c>
      <c r="F876" s="236" t="s">
        <v>250</v>
      </c>
      <c r="G876" s="233"/>
      <c r="H876" s="237">
        <v>14</v>
      </c>
      <c r="I876" s="238"/>
      <c r="J876" s="233"/>
      <c r="K876" s="233"/>
      <c r="L876" s="239"/>
      <c r="M876" s="240"/>
      <c r="N876" s="241"/>
      <c r="O876" s="241"/>
      <c r="P876" s="241"/>
      <c r="Q876" s="241"/>
      <c r="R876" s="241"/>
      <c r="S876" s="241"/>
      <c r="T876" s="242"/>
      <c r="AT876" s="243" t="s">
        <v>140</v>
      </c>
      <c r="AU876" s="243" t="s">
        <v>78</v>
      </c>
      <c r="AV876" s="11" t="s">
        <v>78</v>
      </c>
      <c r="AW876" s="11" t="s">
        <v>33</v>
      </c>
      <c r="AX876" s="11" t="s">
        <v>69</v>
      </c>
      <c r="AY876" s="243" t="s">
        <v>137</v>
      </c>
    </row>
    <row r="877" s="13" customFormat="1">
      <c r="B877" s="254"/>
      <c r="C877" s="255"/>
      <c r="D877" s="234" t="s">
        <v>140</v>
      </c>
      <c r="E877" s="256" t="s">
        <v>21</v>
      </c>
      <c r="F877" s="257" t="s">
        <v>151</v>
      </c>
      <c r="G877" s="255"/>
      <c r="H877" s="258">
        <v>14</v>
      </c>
      <c r="I877" s="259"/>
      <c r="J877" s="255"/>
      <c r="K877" s="255"/>
      <c r="L877" s="260"/>
      <c r="M877" s="261"/>
      <c r="N877" s="262"/>
      <c r="O877" s="262"/>
      <c r="P877" s="262"/>
      <c r="Q877" s="262"/>
      <c r="R877" s="262"/>
      <c r="S877" s="262"/>
      <c r="T877" s="263"/>
      <c r="AT877" s="264" t="s">
        <v>140</v>
      </c>
      <c r="AU877" s="264" t="s">
        <v>78</v>
      </c>
      <c r="AV877" s="13" t="s">
        <v>138</v>
      </c>
      <c r="AW877" s="13" t="s">
        <v>33</v>
      </c>
      <c r="AX877" s="13" t="s">
        <v>76</v>
      </c>
      <c r="AY877" s="264" t="s">
        <v>137</v>
      </c>
    </row>
    <row r="878" s="1" customFormat="1" ht="63.75" customHeight="1">
      <c r="B878" s="46"/>
      <c r="C878" s="281" t="s">
        <v>539</v>
      </c>
      <c r="D878" s="281" t="s">
        <v>368</v>
      </c>
      <c r="E878" s="282" t="s">
        <v>556</v>
      </c>
      <c r="F878" s="283" t="s">
        <v>557</v>
      </c>
      <c r="G878" s="284" t="s">
        <v>196</v>
      </c>
      <c r="H878" s="285">
        <v>1754</v>
      </c>
      <c r="I878" s="286"/>
      <c r="J878" s="287">
        <f>ROUND(I878*H878,2)</f>
        <v>0</v>
      </c>
      <c r="K878" s="283" t="s">
        <v>135</v>
      </c>
      <c r="L878" s="72"/>
      <c r="M878" s="288" t="s">
        <v>21</v>
      </c>
      <c r="N878" s="289" t="s">
        <v>40</v>
      </c>
      <c r="O878" s="47"/>
      <c r="P878" s="229">
        <f>O878*H878</f>
        <v>0</v>
      </c>
      <c r="Q878" s="229">
        <v>0</v>
      </c>
      <c r="R878" s="229">
        <f>Q878*H878</f>
        <v>0</v>
      </c>
      <c r="S878" s="229">
        <v>0</v>
      </c>
      <c r="T878" s="230">
        <f>S878*H878</f>
        <v>0</v>
      </c>
      <c r="AR878" s="24" t="s">
        <v>138</v>
      </c>
      <c r="AT878" s="24" t="s">
        <v>368</v>
      </c>
      <c r="AU878" s="24" t="s">
        <v>78</v>
      </c>
      <c r="AY878" s="24" t="s">
        <v>137</v>
      </c>
      <c r="BE878" s="231">
        <f>IF(N878="základní",J878,0)</f>
        <v>0</v>
      </c>
      <c r="BF878" s="231">
        <f>IF(N878="snížená",J878,0)</f>
        <v>0</v>
      </c>
      <c r="BG878" s="231">
        <f>IF(N878="zákl. přenesená",J878,0)</f>
        <v>0</v>
      </c>
      <c r="BH878" s="231">
        <f>IF(N878="sníž. přenesená",J878,0)</f>
        <v>0</v>
      </c>
      <c r="BI878" s="231">
        <f>IF(N878="nulová",J878,0)</f>
        <v>0</v>
      </c>
      <c r="BJ878" s="24" t="s">
        <v>76</v>
      </c>
      <c r="BK878" s="231">
        <f>ROUND(I878*H878,2)</f>
        <v>0</v>
      </c>
      <c r="BL878" s="24" t="s">
        <v>138</v>
      </c>
      <c r="BM878" s="24" t="s">
        <v>1132</v>
      </c>
    </row>
    <row r="879" s="12" customFormat="1">
      <c r="B879" s="244"/>
      <c r="C879" s="245"/>
      <c r="D879" s="234" t="s">
        <v>140</v>
      </c>
      <c r="E879" s="246" t="s">
        <v>21</v>
      </c>
      <c r="F879" s="247" t="s">
        <v>878</v>
      </c>
      <c r="G879" s="245"/>
      <c r="H879" s="246" t="s">
        <v>21</v>
      </c>
      <c r="I879" s="248"/>
      <c r="J879" s="245"/>
      <c r="K879" s="245"/>
      <c r="L879" s="249"/>
      <c r="M879" s="250"/>
      <c r="N879" s="251"/>
      <c r="O879" s="251"/>
      <c r="P879" s="251"/>
      <c r="Q879" s="251"/>
      <c r="R879" s="251"/>
      <c r="S879" s="251"/>
      <c r="T879" s="252"/>
      <c r="AT879" s="253" t="s">
        <v>140</v>
      </c>
      <c r="AU879" s="253" t="s">
        <v>78</v>
      </c>
      <c r="AV879" s="12" t="s">
        <v>76</v>
      </c>
      <c r="AW879" s="12" t="s">
        <v>33</v>
      </c>
      <c r="AX879" s="12" t="s">
        <v>69</v>
      </c>
      <c r="AY879" s="253" t="s">
        <v>137</v>
      </c>
    </row>
    <row r="880" s="11" customFormat="1">
      <c r="B880" s="232"/>
      <c r="C880" s="233"/>
      <c r="D880" s="234" t="s">
        <v>140</v>
      </c>
      <c r="E880" s="235" t="s">
        <v>21</v>
      </c>
      <c r="F880" s="236" t="s">
        <v>879</v>
      </c>
      <c r="G880" s="233"/>
      <c r="H880" s="237">
        <v>580</v>
      </c>
      <c r="I880" s="238"/>
      <c r="J880" s="233"/>
      <c r="K880" s="233"/>
      <c r="L880" s="239"/>
      <c r="M880" s="240"/>
      <c r="N880" s="241"/>
      <c r="O880" s="241"/>
      <c r="P880" s="241"/>
      <c r="Q880" s="241"/>
      <c r="R880" s="241"/>
      <c r="S880" s="241"/>
      <c r="T880" s="242"/>
      <c r="AT880" s="243" t="s">
        <v>140</v>
      </c>
      <c r="AU880" s="243" t="s">
        <v>78</v>
      </c>
      <c r="AV880" s="11" t="s">
        <v>78</v>
      </c>
      <c r="AW880" s="11" t="s">
        <v>33</v>
      </c>
      <c r="AX880" s="11" t="s">
        <v>69</v>
      </c>
      <c r="AY880" s="243" t="s">
        <v>137</v>
      </c>
    </row>
    <row r="881" s="12" customFormat="1">
      <c r="B881" s="244"/>
      <c r="C881" s="245"/>
      <c r="D881" s="234" t="s">
        <v>140</v>
      </c>
      <c r="E881" s="246" t="s">
        <v>21</v>
      </c>
      <c r="F881" s="247" t="s">
        <v>880</v>
      </c>
      <c r="G881" s="245"/>
      <c r="H881" s="246" t="s">
        <v>21</v>
      </c>
      <c r="I881" s="248"/>
      <c r="J881" s="245"/>
      <c r="K881" s="245"/>
      <c r="L881" s="249"/>
      <c r="M881" s="250"/>
      <c r="N881" s="251"/>
      <c r="O881" s="251"/>
      <c r="P881" s="251"/>
      <c r="Q881" s="251"/>
      <c r="R881" s="251"/>
      <c r="S881" s="251"/>
      <c r="T881" s="252"/>
      <c r="AT881" s="253" t="s">
        <v>140</v>
      </c>
      <c r="AU881" s="253" t="s">
        <v>78</v>
      </c>
      <c r="AV881" s="12" t="s">
        <v>76</v>
      </c>
      <c r="AW881" s="12" t="s">
        <v>33</v>
      </c>
      <c r="AX881" s="12" t="s">
        <v>69</v>
      </c>
      <c r="AY881" s="253" t="s">
        <v>137</v>
      </c>
    </row>
    <row r="882" s="11" customFormat="1">
      <c r="B882" s="232"/>
      <c r="C882" s="233"/>
      <c r="D882" s="234" t="s">
        <v>140</v>
      </c>
      <c r="E882" s="235" t="s">
        <v>21</v>
      </c>
      <c r="F882" s="236" t="s">
        <v>881</v>
      </c>
      <c r="G882" s="233"/>
      <c r="H882" s="237">
        <v>294</v>
      </c>
      <c r="I882" s="238"/>
      <c r="J882" s="233"/>
      <c r="K882" s="233"/>
      <c r="L882" s="239"/>
      <c r="M882" s="240"/>
      <c r="N882" s="241"/>
      <c r="O882" s="241"/>
      <c r="P882" s="241"/>
      <c r="Q882" s="241"/>
      <c r="R882" s="241"/>
      <c r="S882" s="241"/>
      <c r="T882" s="242"/>
      <c r="AT882" s="243" t="s">
        <v>140</v>
      </c>
      <c r="AU882" s="243" t="s">
        <v>78</v>
      </c>
      <c r="AV882" s="11" t="s">
        <v>78</v>
      </c>
      <c r="AW882" s="11" t="s">
        <v>33</v>
      </c>
      <c r="AX882" s="11" t="s">
        <v>69</v>
      </c>
      <c r="AY882" s="243" t="s">
        <v>137</v>
      </c>
    </row>
    <row r="883" s="12" customFormat="1">
      <c r="B883" s="244"/>
      <c r="C883" s="245"/>
      <c r="D883" s="234" t="s">
        <v>140</v>
      </c>
      <c r="E883" s="246" t="s">
        <v>21</v>
      </c>
      <c r="F883" s="247" t="s">
        <v>882</v>
      </c>
      <c r="G883" s="245"/>
      <c r="H883" s="246" t="s">
        <v>21</v>
      </c>
      <c r="I883" s="248"/>
      <c r="J883" s="245"/>
      <c r="K883" s="245"/>
      <c r="L883" s="249"/>
      <c r="M883" s="250"/>
      <c r="N883" s="251"/>
      <c r="O883" s="251"/>
      <c r="P883" s="251"/>
      <c r="Q883" s="251"/>
      <c r="R883" s="251"/>
      <c r="S883" s="251"/>
      <c r="T883" s="252"/>
      <c r="AT883" s="253" t="s">
        <v>140</v>
      </c>
      <c r="AU883" s="253" t="s">
        <v>78</v>
      </c>
      <c r="AV883" s="12" t="s">
        <v>76</v>
      </c>
      <c r="AW883" s="12" t="s">
        <v>33</v>
      </c>
      <c r="AX883" s="12" t="s">
        <v>69</v>
      </c>
      <c r="AY883" s="253" t="s">
        <v>137</v>
      </c>
    </row>
    <row r="884" s="11" customFormat="1">
      <c r="B884" s="232"/>
      <c r="C884" s="233"/>
      <c r="D884" s="234" t="s">
        <v>140</v>
      </c>
      <c r="E884" s="235" t="s">
        <v>21</v>
      </c>
      <c r="F884" s="236" t="s">
        <v>883</v>
      </c>
      <c r="G884" s="233"/>
      <c r="H884" s="237">
        <v>254</v>
      </c>
      <c r="I884" s="238"/>
      <c r="J884" s="233"/>
      <c r="K884" s="233"/>
      <c r="L884" s="239"/>
      <c r="M884" s="240"/>
      <c r="N884" s="241"/>
      <c r="O884" s="241"/>
      <c r="P884" s="241"/>
      <c r="Q884" s="241"/>
      <c r="R884" s="241"/>
      <c r="S884" s="241"/>
      <c r="T884" s="242"/>
      <c r="AT884" s="243" t="s">
        <v>140</v>
      </c>
      <c r="AU884" s="243" t="s">
        <v>78</v>
      </c>
      <c r="AV884" s="11" t="s">
        <v>78</v>
      </c>
      <c r="AW884" s="11" t="s">
        <v>33</v>
      </c>
      <c r="AX884" s="11" t="s">
        <v>69</v>
      </c>
      <c r="AY884" s="243" t="s">
        <v>137</v>
      </c>
    </row>
    <row r="885" s="12" customFormat="1">
      <c r="B885" s="244"/>
      <c r="C885" s="245"/>
      <c r="D885" s="234" t="s">
        <v>140</v>
      </c>
      <c r="E885" s="246" t="s">
        <v>21</v>
      </c>
      <c r="F885" s="247" t="s">
        <v>884</v>
      </c>
      <c r="G885" s="245"/>
      <c r="H885" s="246" t="s">
        <v>21</v>
      </c>
      <c r="I885" s="248"/>
      <c r="J885" s="245"/>
      <c r="K885" s="245"/>
      <c r="L885" s="249"/>
      <c r="M885" s="250"/>
      <c r="N885" s="251"/>
      <c r="O885" s="251"/>
      <c r="P885" s="251"/>
      <c r="Q885" s="251"/>
      <c r="R885" s="251"/>
      <c r="S885" s="251"/>
      <c r="T885" s="252"/>
      <c r="AT885" s="253" t="s">
        <v>140</v>
      </c>
      <c r="AU885" s="253" t="s">
        <v>78</v>
      </c>
      <c r="AV885" s="12" t="s">
        <v>76</v>
      </c>
      <c r="AW885" s="12" t="s">
        <v>33</v>
      </c>
      <c r="AX885" s="12" t="s">
        <v>69</v>
      </c>
      <c r="AY885" s="253" t="s">
        <v>137</v>
      </c>
    </row>
    <row r="886" s="11" customFormat="1">
      <c r="B886" s="232"/>
      <c r="C886" s="233"/>
      <c r="D886" s="234" t="s">
        <v>140</v>
      </c>
      <c r="E886" s="235" t="s">
        <v>21</v>
      </c>
      <c r="F886" s="236" t="s">
        <v>885</v>
      </c>
      <c r="G886" s="233"/>
      <c r="H886" s="237">
        <v>254</v>
      </c>
      <c r="I886" s="238"/>
      <c r="J886" s="233"/>
      <c r="K886" s="233"/>
      <c r="L886" s="239"/>
      <c r="M886" s="240"/>
      <c r="N886" s="241"/>
      <c r="O886" s="241"/>
      <c r="P886" s="241"/>
      <c r="Q886" s="241"/>
      <c r="R886" s="241"/>
      <c r="S886" s="241"/>
      <c r="T886" s="242"/>
      <c r="AT886" s="243" t="s">
        <v>140</v>
      </c>
      <c r="AU886" s="243" t="s">
        <v>78</v>
      </c>
      <c r="AV886" s="11" t="s">
        <v>78</v>
      </c>
      <c r="AW886" s="11" t="s">
        <v>33</v>
      </c>
      <c r="AX886" s="11" t="s">
        <v>69</v>
      </c>
      <c r="AY886" s="243" t="s">
        <v>137</v>
      </c>
    </row>
    <row r="887" s="12" customFormat="1">
      <c r="B887" s="244"/>
      <c r="C887" s="245"/>
      <c r="D887" s="234" t="s">
        <v>140</v>
      </c>
      <c r="E887" s="246" t="s">
        <v>21</v>
      </c>
      <c r="F887" s="247" t="s">
        <v>817</v>
      </c>
      <c r="G887" s="245"/>
      <c r="H887" s="246" t="s">
        <v>21</v>
      </c>
      <c r="I887" s="248"/>
      <c r="J887" s="245"/>
      <c r="K887" s="245"/>
      <c r="L887" s="249"/>
      <c r="M887" s="250"/>
      <c r="N887" s="251"/>
      <c r="O887" s="251"/>
      <c r="P887" s="251"/>
      <c r="Q887" s="251"/>
      <c r="R887" s="251"/>
      <c r="S887" s="251"/>
      <c r="T887" s="252"/>
      <c r="AT887" s="253" t="s">
        <v>140</v>
      </c>
      <c r="AU887" s="253" t="s">
        <v>78</v>
      </c>
      <c r="AV887" s="12" t="s">
        <v>76</v>
      </c>
      <c r="AW887" s="12" t="s">
        <v>33</v>
      </c>
      <c r="AX887" s="12" t="s">
        <v>69</v>
      </c>
      <c r="AY887" s="253" t="s">
        <v>137</v>
      </c>
    </row>
    <row r="888" s="11" customFormat="1">
      <c r="B888" s="232"/>
      <c r="C888" s="233"/>
      <c r="D888" s="234" t="s">
        <v>140</v>
      </c>
      <c r="E888" s="235" t="s">
        <v>21</v>
      </c>
      <c r="F888" s="236" t="s">
        <v>455</v>
      </c>
      <c r="G888" s="233"/>
      <c r="H888" s="237">
        <v>50</v>
      </c>
      <c r="I888" s="238"/>
      <c r="J888" s="233"/>
      <c r="K888" s="233"/>
      <c r="L888" s="239"/>
      <c r="M888" s="240"/>
      <c r="N888" s="241"/>
      <c r="O888" s="241"/>
      <c r="P888" s="241"/>
      <c r="Q888" s="241"/>
      <c r="R888" s="241"/>
      <c r="S888" s="241"/>
      <c r="T888" s="242"/>
      <c r="AT888" s="243" t="s">
        <v>140</v>
      </c>
      <c r="AU888" s="243" t="s">
        <v>78</v>
      </c>
      <c r="AV888" s="11" t="s">
        <v>78</v>
      </c>
      <c r="AW888" s="11" t="s">
        <v>33</v>
      </c>
      <c r="AX888" s="11" t="s">
        <v>69</v>
      </c>
      <c r="AY888" s="243" t="s">
        <v>137</v>
      </c>
    </row>
    <row r="889" s="12" customFormat="1">
      <c r="B889" s="244"/>
      <c r="C889" s="245"/>
      <c r="D889" s="234" t="s">
        <v>140</v>
      </c>
      <c r="E889" s="246" t="s">
        <v>21</v>
      </c>
      <c r="F889" s="247" t="s">
        <v>1079</v>
      </c>
      <c r="G889" s="245"/>
      <c r="H889" s="246" t="s">
        <v>21</v>
      </c>
      <c r="I889" s="248"/>
      <c r="J889" s="245"/>
      <c r="K889" s="245"/>
      <c r="L889" s="249"/>
      <c r="M889" s="250"/>
      <c r="N889" s="251"/>
      <c r="O889" s="251"/>
      <c r="P889" s="251"/>
      <c r="Q889" s="251"/>
      <c r="R889" s="251"/>
      <c r="S889" s="251"/>
      <c r="T889" s="252"/>
      <c r="AT889" s="253" t="s">
        <v>140</v>
      </c>
      <c r="AU889" s="253" t="s">
        <v>78</v>
      </c>
      <c r="AV889" s="12" t="s">
        <v>76</v>
      </c>
      <c r="AW889" s="12" t="s">
        <v>33</v>
      </c>
      <c r="AX889" s="12" t="s">
        <v>69</v>
      </c>
      <c r="AY889" s="253" t="s">
        <v>137</v>
      </c>
    </row>
    <row r="890" s="11" customFormat="1">
      <c r="B890" s="232"/>
      <c r="C890" s="233"/>
      <c r="D890" s="234" t="s">
        <v>140</v>
      </c>
      <c r="E890" s="235" t="s">
        <v>21</v>
      </c>
      <c r="F890" s="236" t="s">
        <v>822</v>
      </c>
      <c r="G890" s="233"/>
      <c r="H890" s="237">
        <v>10</v>
      </c>
      <c r="I890" s="238"/>
      <c r="J890" s="233"/>
      <c r="K890" s="233"/>
      <c r="L890" s="239"/>
      <c r="M890" s="240"/>
      <c r="N890" s="241"/>
      <c r="O890" s="241"/>
      <c r="P890" s="241"/>
      <c r="Q890" s="241"/>
      <c r="R890" s="241"/>
      <c r="S890" s="241"/>
      <c r="T890" s="242"/>
      <c r="AT890" s="243" t="s">
        <v>140</v>
      </c>
      <c r="AU890" s="243" t="s">
        <v>78</v>
      </c>
      <c r="AV890" s="11" t="s">
        <v>78</v>
      </c>
      <c r="AW890" s="11" t="s">
        <v>33</v>
      </c>
      <c r="AX890" s="11" t="s">
        <v>69</v>
      </c>
      <c r="AY890" s="243" t="s">
        <v>137</v>
      </c>
    </row>
    <row r="891" s="12" customFormat="1">
      <c r="B891" s="244"/>
      <c r="C891" s="245"/>
      <c r="D891" s="234" t="s">
        <v>140</v>
      </c>
      <c r="E891" s="246" t="s">
        <v>21</v>
      </c>
      <c r="F891" s="247" t="s">
        <v>886</v>
      </c>
      <c r="G891" s="245"/>
      <c r="H891" s="246" t="s">
        <v>21</v>
      </c>
      <c r="I891" s="248"/>
      <c r="J891" s="245"/>
      <c r="K891" s="245"/>
      <c r="L891" s="249"/>
      <c r="M891" s="250"/>
      <c r="N891" s="251"/>
      <c r="O891" s="251"/>
      <c r="P891" s="251"/>
      <c r="Q891" s="251"/>
      <c r="R891" s="251"/>
      <c r="S891" s="251"/>
      <c r="T891" s="252"/>
      <c r="AT891" s="253" t="s">
        <v>140</v>
      </c>
      <c r="AU891" s="253" t="s">
        <v>78</v>
      </c>
      <c r="AV891" s="12" t="s">
        <v>76</v>
      </c>
      <c r="AW891" s="12" t="s">
        <v>33</v>
      </c>
      <c r="AX891" s="12" t="s">
        <v>69</v>
      </c>
      <c r="AY891" s="253" t="s">
        <v>137</v>
      </c>
    </row>
    <row r="892" s="11" customFormat="1">
      <c r="B892" s="232"/>
      <c r="C892" s="233"/>
      <c r="D892" s="234" t="s">
        <v>140</v>
      </c>
      <c r="E892" s="235" t="s">
        <v>21</v>
      </c>
      <c r="F892" s="236" t="s">
        <v>249</v>
      </c>
      <c r="G892" s="233"/>
      <c r="H892" s="237">
        <v>44</v>
      </c>
      <c r="I892" s="238"/>
      <c r="J892" s="233"/>
      <c r="K892" s="233"/>
      <c r="L892" s="239"/>
      <c r="M892" s="240"/>
      <c r="N892" s="241"/>
      <c r="O892" s="241"/>
      <c r="P892" s="241"/>
      <c r="Q892" s="241"/>
      <c r="R892" s="241"/>
      <c r="S892" s="241"/>
      <c r="T892" s="242"/>
      <c r="AT892" s="243" t="s">
        <v>140</v>
      </c>
      <c r="AU892" s="243" t="s">
        <v>78</v>
      </c>
      <c r="AV892" s="11" t="s">
        <v>78</v>
      </c>
      <c r="AW892" s="11" t="s">
        <v>33</v>
      </c>
      <c r="AX892" s="11" t="s">
        <v>69</v>
      </c>
      <c r="AY892" s="243" t="s">
        <v>137</v>
      </c>
    </row>
    <row r="893" s="12" customFormat="1">
      <c r="B893" s="244"/>
      <c r="C893" s="245"/>
      <c r="D893" s="234" t="s">
        <v>140</v>
      </c>
      <c r="E893" s="246" t="s">
        <v>21</v>
      </c>
      <c r="F893" s="247" t="s">
        <v>887</v>
      </c>
      <c r="G893" s="245"/>
      <c r="H893" s="246" t="s">
        <v>21</v>
      </c>
      <c r="I893" s="248"/>
      <c r="J893" s="245"/>
      <c r="K893" s="245"/>
      <c r="L893" s="249"/>
      <c r="M893" s="250"/>
      <c r="N893" s="251"/>
      <c r="O893" s="251"/>
      <c r="P893" s="251"/>
      <c r="Q893" s="251"/>
      <c r="R893" s="251"/>
      <c r="S893" s="251"/>
      <c r="T893" s="252"/>
      <c r="AT893" s="253" t="s">
        <v>140</v>
      </c>
      <c r="AU893" s="253" t="s">
        <v>78</v>
      </c>
      <c r="AV893" s="12" t="s">
        <v>76</v>
      </c>
      <c r="AW893" s="12" t="s">
        <v>33</v>
      </c>
      <c r="AX893" s="12" t="s">
        <v>69</v>
      </c>
      <c r="AY893" s="253" t="s">
        <v>137</v>
      </c>
    </row>
    <row r="894" s="11" customFormat="1">
      <c r="B894" s="232"/>
      <c r="C894" s="233"/>
      <c r="D894" s="234" t="s">
        <v>140</v>
      </c>
      <c r="E894" s="235" t="s">
        <v>21</v>
      </c>
      <c r="F894" s="236" t="s">
        <v>201</v>
      </c>
      <c r="G894" s="233"/>
      <c r="H894" s="237">
        <v>24</v>
      </c>
      <c r="I894" s="238"/>
      <c r="J894" s="233"/>
      <c r="K894" s="233"/>
      <c r="L894" s="239"/>
      <c r="M894" s="240"/>
      <c r="N894" s="241"/>
      <c r="O894" s="241"/>
      <c r="P894" s="241"/>
      <c r="Q894" s="241"/>
      <c r="R894" s="241"/>
      <c r="S894" s="241"/>
      <c r="T894" s="242"/>
      <c r="AT894" s="243" t="s">
        <v>140</v>
      </c>
      <c r="AU894" s="243" t="s">
        <v>78</v>
      </c>
      <c r="AV894" s="11" t="s">
        <v>78</v>
      </c>
      <c r="AW894" s="11" t="s">
        <v>33</v>
      </c>
      <c r="AX894" s="11" t="s">
        <v>69</v>
      </c>
      <c r="AY894" s="243" t="s">
        <v>137</v>
      </c>
    </row>
    <row r="895" s="12" customFormat="1">
      <c r="B895" s="244"/>
      <c r="C895" s="245"/>
      <c r="D895" s="234" t="s">
        <v>140</v>
      </c>
      <c r="E895" s="246" t="s">
        <v>21</v>
      </c>
      <c r="F895" s="247" t="s">
        <v>888</v>
      </c>
      <c r="G895" s="245"/>
      <c r="H895" s="246" t="s">
        <v>21</v>
      </c>
      <c r="I895" s="248"/>
      <c r="J895" s="245"/>
      <c r="K895" s="245"/>
      <c r="L895" s="249"/>
      <c r="M895" s="250"/>
      <c r="N895" s="251"/>
      <c r="O895" s="251"/>
      <c r="P895" s="251"/>
      <c r="Q895" s="251"/>
      <c r="R895" s="251"/>
      <c r="S895" s="251"/>
      <c r="T895" s="252"/>
      <c r="AT895" s="253" t="s">
        <v>140</v>
      </c>
      <c r="AU895" s="253" t="s">
        <v>78</v>
      </c>
      <c r="AV895" s="12" t="s">
        <v>76</v>
      </c>
      <c r="AW895" s="12" t="s">
        <v>33</v>
      </c>
      <c r="AX895" s="12" t="s">
        <v>69</v>
      </c>
      <c r="AY895" s="253" t="s">
        <v>137</v>
      </c>
    </row>
    <row r="896" s="11" customFormat="1">
      <c r="B896" s="232"/>
      <c r="C896" s="233"/>
      <c r="D896" s="234" t="s">
        <v>140</v>
      </c>
      <c r="E896" s="235" t="s">
        <v>21</v>
      </c>
      <c r="F896" s="236" t="s">
        <v>201</v>
      </c>
      <c r="G896" s="233"/>
      <c r="H896" s="237">
        <v>24</v>
      </c>
      <c r="I896" s="238"/>
      <c r="J896" s="233"/>
      <c r="K896" s="233"/>
      <c r="L896" s="239"/>
      <c r="M896" s="240"/>
      <c r="N896" s="241"/>
      <c r="O896" s="241"/>
      <c r="P896" s="241"/>
      <c r="Q896" s="241"/>
      <c r="R896" s="241"/>
      <c r="S896" s="241"/>
      <c r="T896" s="242"/>
      <c r="AT896" s="243" t="s">
        <v>140</v>
      </c>
      <c r="AU896" s="243" t="s">
        <v>78</v>
      </c>
      <c r="AV896" s="11" t="s">
        <v>78</v>
      </c>
      <c r="AW896" s="11" t="s">
        <v>33</v>
      </c>
      <c r="AX896" s="11" t="s">
        <v>69</v>
      </c>
      <c r="AY896" s="243" t="s">
        <v>137</v>
      </c>
    </row>
    <row r="897" s="12" customFormat="1">
      <c r="B897" s="244"/>
      <c r="C897" s="245"/>
      <c r="D897" s="234" t="s">
        <v>140</v>
      </c>
      <c r="E897" s="246" t="s">
        <v>21</v>
      </c>
      <c r="F897" s="247" t="s">
        <v>889</v>
      </c>
      <c r="G897" s="245"/>
      <c r="H897" s="246" t="s">
        <v>21</v>
      </c>
      <c r="I897" s="248"/>
      <c r="J897" s="245"/>
      <c r="K897" s="245"/>
      <c r="L897" s="249"/>
      <c r="M897" s="250"/>
      <c r="N897" s="251"/>
      <c r="O897" s="251"/>
      <c r="P897" s="251"/>
      <c r="Q897" s="251"/>
      <c r="R897" s="251"/>
      <c r="S897" s="251"/>
      <c r="T897" s="252"/>
      <c r="AT897" s="253" t="s">
        <v>140</v>
      </c>
      <c r="AU897" s="253" t="s">
        <v>78</v>
      </c>
      <c r="AV897" s="12" t="s">
        <v>76</v>
      </c>
      <c r="AW897" s="12" t="s">
        <v>33</v>
      </c>
      <c r="AX897" s="12" t="s">
        <v>69</v>
      </c>
      <c r="AY897" s="253" t="s">
        <v>137</v>
      </c>
    </row>
    <row r="898" s="11" customFormat="1">
      <c r="B898" s="232"/>
      <c r="C898" s="233"/>
      <c r="D898" s="234" t="s">
        <v>140</v>
      </c>
      <c r="E898" s="235" t="s">
        <v>21</v>
      </c>
      <c r="F898" s="236" t="s">
        <v>890</v>
      </c>
      <c r="G898" s="233"/>
      <c r="H898" s="237">
        <v>20</v>
      </c>
      <c r="I898" s="238"/>
      <c r="J898" s="233"/>
      <c r="K898" s="233"/>
      <c r="L898" s="239"/>
      <c r="M898" s="240"/>
      <c r="N898" s="241"/>
      <c r="O898" s="241"/>
      <c r="P898" s="241"/>
      <c r="Q898" s="241"/>
      <c r="R898" s="241"/>
      <c r="S898" s="241"/>
      <c r="T898" s="242"/>
      <c r="AT898" s="243" t="s">
        <v>140</v>
      </c>
      <c r="AU898" s="243" t="s">
        <v>78</v>
      </c>
      <c r="AV898" s="11" t="s">
        <v>78</v>
      </c>
      <c r="AW898" s="11" t="s">
        <v>33</v>
      </c>
      <c r="AX898" s="11" t="s">
        <v>69</v>
      </c>
      <c r="AY898" s="243" t="s">
        <v>137</v>
      </c>
    </row>
    <row r="899" s="12" customFormat="1">
      <c r="B899" s="244"/>
      <c r="C899" s="245"/>
      <c r="D899" s="234" t="s">
        <v>140</v>
      </c>
      <c r="E899" s="246" t="s">
        <v>21</v>
      </c>
      <c r="F899" s="247" t="s">
        <v>828</v>
      </c>
      <c r="G899" s="245"/>
      <c r="H899" s="246" t="s">
        <v>21</v>
      </c>
      <c r="I899" s="248"/>
      <c r="J899" s="245"/>
      <c r="K899" s="245"/>
      <c r="L899" s="249"/>
      <c r="M899" s="250"/>
      <c r="N899" s="251"/>
      <c r="O899" s="251"/>
      <c r="P899" s="251"/>
      <c r="Q899" s="251"/>
      <c r="R899" s="251"/>
      <c r="S899" s="251"/>
      <c r="T899" s="252"/>
      <c r="AT899" s="253" t="s">
        <v>140</v>
      </c>
      <c r="AU899" s="253" t="s">
        <v>78</v>
      </c>
      <c r="AV899" s="12" t="s">
        <v>76</v>
      </c>
      <c r="AW899" s="12" t="s">
        <v>33</v>
      </c>
      <c r="AX899" s="12" t="s">
        <v>69</v>
      </c>
      <c r="AY899" s="253" t="s">
        <v>137</v>
      </c>
    </row>
    <row r="900" s="11" customFormat="1">
      <c r="B900" s="232"/>
      <c r="C900" s="233"/>
      <c r="D900" s="234" t="s">
        <v>140</v>
      </c>
      <c r="E900" s="235" t="s">
        <v>21</v>
      </c>
      <c r="F900" s="236" t="s">
        <v>455</v>
      </c>
      <c r="G900" s="233"/>
      <c r="H900" s="237">
        <v>50</v>
      </c>
      <c r="I900" s="238"/>
      <c r="J900" s="233"/>
      <c r="K900" s="233"/>
      <c r="L900" s="239"/>
      <c r="M900" s="240"/>
      <c r="N900" s="241"/>
      <c r="O900" s="241"/>
      <c r="P900" s="241"/>
      <c r="Q900" s="241"/>
      <c r="R900" s="241"/>
      <c r="S900" s="241"/>
      <c r="T900" s="242"/>
      <c r="AT900" s="243" t="s">
        <v>140</v>
      </c>
      <c r="AU900" s="243" t="s">
        <v>78</v>
      </c>
      <c r="AV900" s="11" t="s">
        <v>78</v>
      </c>
      <c r="AW900" s="11" t="s">
        <v>33</v>
      </c>
      <c r="AX900" s="11" t="s">
        <v>69</v>
      </c>
      <c r="AY900" s="243" t="s">
        <v>137</v>
      </c>
    </row>
    <row r="901" s="12" customFormat="1">
      <c r="B901" s="244"/>
      <c r="C901" s="245"/>
      <c r="D901" s="234" t="s">
        <v>140</v>
      </c>
      <c r="E901" s="246" t="s">
        <v>21</v>
      </c>
      <c r="F901" s="247" t="s">
        <v>891</v>
      </c>
      <c r="G901" s="245"/>
      <c r="H901" s="246" t="s">
        <v>21</v>
      </c>
      <c r="I901" s="248"/>
      <c r="J901" s="245"/>
      <c r="K901" s="245"/>
      <c r="L901" s="249"/>
      <c r="M901" s="250"/>
      <c r="N901" s="251"/>
      <c r="O901" s="251"/>
      <c r="P901" s="251"/>
      <c r="Q901" s="251"/>
      <c r="R901" s="251"/>
      <c r="S901" s="251"/>
      <c r="T901" s="252"/>
      <c r="AT901" s="253" t="s">
        <v>140</v>
      </c>
      <c r="AU901" s="253" t="s">
        <v>78</v>
      </c>
      <c r="AV901" s="12" t="s">
        <v>76</v>
      </c>
      <c r="AW901" s="12" t="s">
        <v>33</v>
      </c>
      <c r="AX901" s="12" t="s">
        <v>69</v>
      </c>
      <c r="AY901" s="253" t="s">
        <v>137</v>
      </c>
    </row>
    <row r="902" s="11" customFormat="1">
      <c r="B902" s="232"/>
      <c r="C902" s="233"/>
      <c r="D902" s="234" t="s">
        <v>140</v>
      </c>
      <c r="E902" s="235" t="s">
        <v>21</v>
      </c>
      <c r="F902" s="236" t="s">
        <v>455</v>
      </c>
      <c r="G902" s="233"/>
      <c r="H902" s="237">
        <v>50</v>
      </c>
      <c r="I902" s="238"/>
      <c r="J902" s="233"/>
      <c r="K902" s="233"/>
      <c r="L902" s="239"/>
      <c r="M902" s="240"/>
      <c r="N902" s="241"/>
      <c r="O902" s="241"/>
      <c r="P902" s="241"/>
      <c r="Q902" s="241"/>
      <c r="R902" s="241"/>
      <c r="S902" s="241"/>
      <c r="T902" s="242"/>
      <c r="AT902" s="243" t="s">
        <v>140</v>
      </c>
      <c r="AU902" s="243" t="s">
        <v>78</v>
      </c>
      <c r="AV902" s="11" t="s">
        <v>78</v>
      </c>
      <c r="AW902" s="11" t="s">
        <v>33</v>
      </c>
      <c r="AX902" s="11" t="s">
        <v>69</v>
      </c>
      <c r="AY902" s="243" t="s">
        <v>137</v>
      </c>
    </row>
    <row r="903" s="12" customFormat="1">
      <c r="B903" s="244"/>
      <c r="C903" s="245"/>
      <c r="D903" s="234" t="s">
        <v>140</v>
      </c>
      <c r="E903" s="246" t="s">
        <v>21</v>
      </c>
      <c r="F903" s="247" t="s">
        <v>892</v>
      </c>
      <c r="G903" s="245"/>
      <c r="H903" s="246" t="s">
        <v>21</v>
      </c>
      <c r="I903" s="248"/>
      <c r="J903" s="245"/>
      <c r="K903" s="245"/>
      <c r="L903" s="249"/>
      <c r="M903" s="250"/>
      <c r="N903" s="251"/>
      <c r="O903" s="251"/>
      <c r="P903" s="251"/>
      <c r="Q903" s="251"/>
      <c r="R903" s="251"/>
      <c r="S903" s="251"/>
      <c r="T903" s="252"/>
      <c r="AT903" s="253" t="s">
        <v>140</v>
      </c>
      <c r="AU903" s="253" t="s">
        <v>78</v>
      </c>
      <c r="AV903" s="12" t="s">
        <v>76</v>
      </c>
      <c r="AW903" s="12" t="s">
        <v>33</v>
      </c>
      <c r="AX903" s="12" t="s">
        <v>69</v>
      </c>
      <c r="AY903" s="253" t="s">
        <v>137</v>
      </c>
    </row>
    <row r="904" s="11" customFormat="1">
      <c r="B904" s="232"/>
      <c r="C904" s="233"/>
      <c r="D904" s="234" t="s">
        <v>140</v>
      </c>
      <c r="E904" s="235" t="s">
        <v>21</v>
      </c>
      <c r="F904" s="236" t="s">
        <v>455</v>
      </c>
      <c r="G904" s="233"/>
      <c r="H904" s="237">
        <v>50</v>
      </c>
      <c r="I904" s="238"/>
      <c r="J904" s="233"/>
      <c r="K904" s="233"/>
      <c r="L904" s="239"/>
      <c r="M904" s="240"/>
      <c r="N904" s="241"/>
      <c r="O904" s="241"/>
      <c r="P904" s="241"/>
      <c r="Q904" s="241"/>
      <c r="R904" s="241"/>
      <c r="S904" s="241"/>
      <c r="T904" s="242"/>
      <c r="AT904" s="243" t="s">
        <v>140</v>
      </c>
      <c r="AU904" s="243" t="s">
        <v>78</v>
      </c>
      <c r="AV904" s="11" t="s">
        <v>78</v>
      </c>
      <c r="AW904" s="11" t="s">
        <v>33</v>
      </c>
      <c r="AX904" s="11" t="s">
        <v>69</v>
      </c>
      <c r="AY904" s="243" t="s">
        <v>137</v>
      </c>
    </row>
    <row r="905" s="12" customFormat="1">
      <c r="B905" s="244"/>
      <c r="C905" s="245"/>
      <c r="D905" s="234" t="s">
        <v>140</v>
      </c>
      <c r="E905" s="246" t="s">
        <v>21</v>
      </c>
      <c r="F905" s="247" t="s">
        <v>830</v>
      </c>
      <c r="G905" s="245"/>
      <c r="H905" s="246" t="s">
        <v>21</v>
      </c>
      <c r="I905" s="248"/>
      <c r="J905" s="245"/>
      <c r="K905" s="245"/>
      <c r="L905" s="249"/>
      <c r="M905" s="250"/>
      <c r="N905" s="251"/>
      <c r="O905" s="251"/>
      <c r="P905" s="251"/>
      <c r="Q905" s="251"/>
      <c r="R905" s="251"/>
      <c r="S905" s="251"/>
      <c r="T905" s="252"/>
      <c r="AT905" s="253" t="s">
        <v>140</v>
      </c>
      <c r="AU905" s="253" t="s">
        <v>78</v>
      </c>
      <c r="AV905" s="12" t="s">
        <v>76</v>
      </c>
      <c r="AW905" s="12" t="s">
        <v>33</v>
      </c>
      <c r="AX905" s="12" t="s">
        <v>69</v>
      </c>
      <c r="AY905" s="253" t="s">
        <v>137</v>
      </c>
    </row>
    <row r="906" s="11" customFormat="1">
      <c r="B906" s="232"/>
      <c r="C906" s="233"/>
      <c r="D906" s="234" t="s">
        <v>140</v>
      </c>
      <c r="E906" s="235" t="s">
        <v>21</v>
      </c>
      <c r="F906" s="236" t="s">
        <v>455</v>
      </c>
      <c r="G906" s="233"/>
      <c r="H906" s="237">
        <v>50</v>
      </c>
      <c r="I906" s="238"/>
      <c r="J906" s="233"/>
      <c r="K906" s="233"/>
      <c r="L906" s="239"/>
      <c r="M906" s="240"/>
      <c r="N906" s="241"/>
      <c r="O906" s="241"/>
      <c r="P906" s="241"/>
      <c r="Q906" s="241"/>
      <c r="R906" s="241"/>
      <c r="S906" s="241"/>
      <c r="T906" s="242"/>
      <c r="AT906" s="243" t="s">
        <v>140</v>
      </c>
      <c r="AU906" s="243" t="s">
        <v>78</v>
      </c>
      <c r="AV906" s="11" t="s">
        <v>78</v>
      </c>
      <c r="AW906" s="11" t="s">
        <v>33</v>
      </c>
      <c r="AX906" s="11" t="s">
        <v>69</v>
      </c>
      <c r="AY906" s="243" t="s">
        <v>137</v>
      </c>
    </row>
    <row r="907" s="13" customFormat="1">
      <c r="B907" s="254"/>
      <c r="C907" s="255"/>
      <c r="D907" s="234" t="s">
        <v>140</v>
      </c>
      <c r="E907" s="256" t="s">
        <v>21</v>
      </c>
      <c r="F907" s="257" t="s">
        <v>151</v>
      </c>
      <c r="G907" s="255"/>
      <c r="H907" s="258">
        <v>1754</v>
      </c>
      <c r="I907" s="259"/>
      <c r="J907" s="255"/>
      <c r="K907" s="255"/>
      <c r="L907" s="260"/>
      <c r="M907" s="261"/>
      <c r="N907" s="262"/>
      <c r="O907" s="262"/>
      <c r="P907" s="262"/>
      <c r="Q907" s="262"/>
      <c r="R907" s="262"/>
      <c r="S907" s="262"/>
      <c r="T907" s="263"/>
      <c r="AT907" s="264" t="s">
        <v>140</v>
      </c>
      <c r="AU907" s="264" t="s">
        <v>78</v>
      </c>
      <c r="AV907" s="13" t="s">
        <v>138</v>
      </c>
      <c r="AW907" s="13" t="s">
        <v>33</v>
      </c>
      <c r="AX907" s="13" t="s">
        <v>76</v>
      </c>
      <c r="AY907" s="264" t="s">
        <v>137</v>
      </c>
    </row>
    <row r="908" s="1" customFormat="1" ht="63.75" customHeight="1">
      <c r="B908" s="46"/>
      <c r="C908" s="281" t="s">
        <v>543</v>
      </c>
      <c r="D908" s="281" t="s">
        <v>368</v>
      </c>
      <c r="E908" s="282" t="s">
        <v>560</v>
      </c>
      <c r="F908" s="283" t="s">
        <v>561</v>
      </c>
      <c r="G908" s="284" t="s">
        <v>196</v>
      </c>
      <c r="H908" s="285">
        <v>1754</v>
      </c>
      <c r="I908" s="286"/>
      <c r="J908" s="287">
        <f>ROUND(I908*H908,2)</f>
        <v>0</v>
      </c>
      <c r="K908" s="283" t="s">
        <v>135</v>
      </c>
      <c r="L908" s="72"/>
      <c r="M908" s="288" t="s">
        <v>21</v>
      </c>
      <c r="N908" s="289" t="s">
        <v>40</v>
      </c>
      <c r="O908" s="47"/>
      <c r="P908" s="229">
        <f>O908*H908</f>
        <v>0</v>
      </c>
      <c r="Q908" s="229">
        <v>0</v>
      </c>
      <c r="R908" s="229">
        <f>Q908*H908</f>
        <v>0</v>
      </c>
      <c r="S908" s="229">
        <v>0</v>
      </c>
      <c r="T908" s="230">
        <f>S908*H908</f>
        <v>0</v>
      </c>
      <c r="AR908" s="24" t="s">
        <v>138</v>
      </c>
      <c r="AT908" s="24" t="s">
        <v>368</v>
      </c>
      <c r="AU908" s="24" t="s">
        <v>78</v>
      </c>
      <c r="AY908" s="24" t="s">
        <v>137</v>
      </c>
      <c r="BE908" s="231">
        <f>IF(N908="základní",J908,0)</f>
        <v>0</v>
      </c>
      <c r="BF908" s="231">
        <f>IF(N908="snížená",J908,0)</f>
        <v>0</v>
      </c>
      <c r="BG908" s="231">
        <f>IF(N908="zákl. přenesená",J908,0)</f>
        <v>0</v>
      </c>
      <c r="BH908" s="231">
        <f>IF(N908="sníž. přenesená",J908,0)</f>
        <v>0</v>
      </c>
      <c r="BI908" s="231">
        <f>IF(N908="nulová",J908,0)</f>
        <v>0</v>
      </c>
      <c r="BJ908" s="24" t="s">
        <v>76</v>
      </c>
      <c r="BK908" s="231">
        <f>ROUND(I908*H908,2)</f>
        <v>0</v>
      </c>
      <c r="BL908" s="24" t="s">
        <v>138</v>
      </c>
      <c r="BM908" s="24" t="s">
        <v>1133</v>
      </c>
    </row>
    <row r="909" s="12" customFormat="1">
      <c r="B909" s="244"/>
      <c r="C909" s="245"/>
      <c r="D909" s="234" t="s">
        <v>140</v>
      </c>
      <c r="E909" s="246" t="s">
        <v>21</v>
      </c>
      <c r="F909" s="247" t="s">
        <v>878</v>
      </c>
      <c r="G909" s="245"/>
      <c r="H909" s="246" t="s">
        <v>21</v>
      </c>
      <c r="I909" s="248"/>
      <c r="J909" s="245"/>
      <c r="K909" s="245"/>
      <c r="L909" s="249"/>
      <c r="M909" s="250"/>
      <c r="N909" s="251"/>
      <c r="O909" s="251"/>
      <c r="P909" s="251"/>
      <c r="Q909" s="251"/>
      <c r="R909" s="251"/>
      <c r="S909" s="251"/>
      <c r="T909" s="252"/>
      <c r="AT909" s="253" t="s">
        <v>140</v>
      </c>
      <c r="AU909" s="253" t="s">
        <v>78</v>
      </c>
      <c r="AV909" s="12" t="s">
        <v>76</v>
      </c>
      <c r="AW909" s="12" t="s">
        <v>33</v>
      </c>
      <c r="AX909" s="12" t="s">
        <v>69</v>
      </c>
      <c r="AY909" s="253" t="s">
        <v>137</v>
      </c>
    </row>
    <row r="910" s="11" customFormat="1">
      <c r="B910" s="232"/>
      <c r="C910" s="233"/>
      <c r="D910" s="234" t="s">
        <v>140</v>
      </c>
      <c r="E910" s="235" t="s">
        <v>21</v>
      </c>
      <c r="F910" s="236" t="s">
        <v>879</v>
      </c>
      <c r="G910" s="233"/>
      <c r="H910" s="237">
        <v>580</v>
      </c>
      <c r="I910" s="238"/>
      <c r="J910" s="233"/>
      <c r="K910" s="233"/>
      <c r="L910" s="239"/>
      <c r="M910" s="240"/>
      <c r="N910" s="241"/>
      <c r="O910" s="241"/>
      <c r="P910" s="241"/>
      <c r="Q910" s="241"/>
      <c r="R910" s="241"/>
      <c r="S910" s="241"/>
      <c r="T910" s="242"/>
      <c r="AT910" s="243" t="s">
        <v>140</v>
      </c>
      <c r="AU910" s="243" t="s">
        <v>78</v>
      </c>
      <c r="AV910" s="11" t="s">
        <v>78</v>
      </c>
      <c r="AW910" s="11" t="s">
        <v>33</v>
      </c>
      <c r="AX910" s="11" t="s">
        <v>69</v>
      </c>
      <c r="AY910" s="243" t="s">
        <v>137</v>
      </c>
    </row>
    <row r="911" s="12" customFormat="1">
      <c r="B911" s="244"/>
      <c r="C911" s="245"/>
      <c r="D911" s="234" t="s">
        <v>140</v>
      </c>
      <c r="E911" s="246" t="s">
        <v>21</v>
      </c>
      <c r="F911" s="247" t="s">
        <v>880</v>
      </c>
      <c r="G911" s="245"/>
      <c r="H911" s="246" t="s">
        <v>21</v>
      </c>
      <c r="I911" s="248"/>
      <c r="J911" s="245"/>
      <c r="K911" s="245"/>
      <c r="L911" s="249"/>
      <c r="M911" s="250"/>
      <c r="N911" s="251"/>
      <c r="O911" s="251"/>
      <c r="P911" s="251"/>
      <c r="Q911" s="251"/>
      <c r="R911" s="251"/>
      <c r="S911" s="251"/>
      <c r="T911" s="252"/>
      <c r="AT911" s="253" t="s">
        <v>140</v>
      </c>
      <c r="AU911" s="253" t="s">
        <v>78</v>
      </c>
      <c r="AV911" s="12" t="s">
        <v>76</v>
      </c>
      <c r="AW911" s="12" t="s">
        <v>33</v>
      </c>
      <c r="AX911" s="12" t="s">
        <v>69</v>
      </c>
      <c r="AY911" s="253" t="s">
        <v>137</v>
      </c>
    </row>
    <row r="912" s="11" customFormat="1">
      <c r="B912" s="232"/>
      <c r="C912" s="233"/>
      <c r="D912" s="234" t="s">
        <v>140</v>
      </c>
      <c r="E912" s="235" t="s">
        <v>21</v>
      </c>
      <c r="F912" s="236" t="s">
        <v>881</v>
      </c>
      <c r="G912" s="233"/>
      <c r="H912" s="237">
        <v>294</v>
      </c>
      <c r="I912" s="238"/>
      <c r="J912" s="233"/>
      <c r="K912" s="233"/>
      <c r="L912" s="239"/>
      <c r="M912" s="240"/>
      <c r="N912" s="241"/>
      <c r="O912" s="241"/>
      <c r="P912" s="241"/>
      <c r="Q912" s="241"/>
      <c r="R912" s="241"/>
      <c r="S912" s="241"/>
      <c r="T912" s="242"/>
      <c r="AT912" s="243" t="s">
        <v>140</v>
      </c>
      <c r="AU912" s="243" t="s">
        <v>78</v>
      </c>
      <c r="AV912" s="11" t="s">
        <v>78</v>
      </c>
      <c r="AW912" s="11" t="s">
        <v>33</v>
      </c>
      <c r="AX912" s="11" t="s">
        <v>69</v>
      </c>
      <c r="AY912" s="243" t="s">
        <v>137</v>
      </c>
    </row>
    <row r="913" s="12" customFormat="1">
      <c r="B913" s="244"/>
      <c r="C913" s="245"/>
      <c r="D913" s="234" t="s">
        <v>140</v>
      </c>
      <c r="E913" s="246" t="s">
        <v>21</v>
      </c>
      <c r="F913" s="247" t="s">
        <v>882</v>
      </c>
      <c r="G913" s="245"/>
      <c r="H913" s="246" t="s">
        <v>21</v>
      </c>
      <c r="I913" s="248"/>
      <c r="J913" s="245"/>
      <c r="K913" s="245"/>
      <c r="L913" s="249"/>
      <c r="M913" s="250"/>
      <c r="N913" s="251"/>
      <c r="O913" s="251"/>
      <c r="P913" s="251"/>
      <c r="Q913" s="251"/>
      <c r="R913" s="251"/>
      <c r="S913" s="251"/>
      <c r="T913" s="252"/>
      <c r="AT913" s="253" t="s">
        <v>140</v>
      </c>
      <c r="AU913" s="253" t="s">
        <v>78</v>
      </c>
      <c r="AV913" s="12" t="s">
        <v>76</v>
      </c>
      <c r="AW913" s="12" t="s">
        <v>33</v>
      </c>
      <c r="AX913" s="12" t="s">
        <v>69</v>
      </c>
      <c r="AY913" s="253" t="s">
        <v>137</v>
      </c>
    </row>
    <row r="914" s="11" customFormat="1">
      <c r="B914" s="232"/>
      <c r="C914" s="233"/>
      <c r="D914" s="234" t="s">
        <v>140</v>
      </c>
      <c r="E914" s="235" t="s">
        <v>21</v>
      </c>
      <c r="F914" s="236" t="s">
        <v>883</v>
      </c>
      <c r="G914" s="233"/>
      <c r="H914" s="237">
        <v>254</v>
      </c>
      <c r="I914" s="238"/>
      <c r="J914" s="233"/>
      <c r="K914" s="233"/>
      <c r="L914" s="239"/>
      <c r="M914" s="240"/>
      <c r="N914" s="241"/>
      <c r="O914" s="241"/>
      <c r="P914" s="241"/>
      <c r="Q914" s="241"/>
      <c r="R914" s="241"/>
      <c r="S914" s="241"/>
      <c r="T914" s="242"/>
      <c r="AT914" s="243" t="s">
        <v>140</v>
      </c>
      <c r="AU914" s="243" t="s">
        <v>78</v>
      </c>
      <c r="AV914" s="11" t="s">
        <v>78</v>
      </c>
      <c r="AW914" s="11" t="s">
        <v>33</v>
      </c>
      <c r="AX914" s="11" t="s">
        <v>69</v>
      </c>
      <c r="AY914" s="243" t="s">
        <v>137</v>
      </c>
    </row>
    <row r="915" s="12" customFormat="1">
      <c r="B915" s="244"/>
      <c r="C915" s="245"/>
      <c r="D915" s="234" t="s">
        <v>140</v>
      </c>
      <c r="E915" s="246" t="s">
        <v>21</v>
      </c>
      <c r="F915" s="247" t="s">
        <v>884</v>
      </c>
      <c r="G915" s="245"/>
      <c r="H915" s="246" t="s">
        <v>21</v>
      </c>
      <c r="I915" s="248"/>
      <c r="J915" s="245"/>
      <c r="K915" s="245"/>
      <c r="L915" s="249"/>
      <c r="M915" s="250"/>
      <c r="N915" s="251"/>
      <c r="O915" s="251"/>
      <c r="P915" s="251"/>
      <c r="Q915" s="251"/>
      <c r="R915" s="251"/>
      <c r="S915" s="251"/>
      <c r="T915" s="252"/>
      <c r="AT915" s="253" t="s">
        <v>140</v>
      </c>
      <c r="AU915" s="253" t="s">
        <v>78</v>
      </c>
      <c r="AV915" s="12" t="s">
        <v>76</v>
      </c>
      <c r="AW915" s="12" t="s">
        <v>33</v>
      </c>
      <c r="AX915" s="12" t="s">
        <v>69</v>
      </c>
      <c r="AY915" s="253" t="s">
        <v>137</v>
      </c>
    </row>
    <row r="916" s="11" customFormat="1">
      <c r="B916" s="232"/>
      <c r="C916" s="233"/>
      <c r="D916" s="234" t="s">
        <v>140</v>
      </c>
      <c r="E916" s="235" t="s">
        <v>21</v>
      </c>
      <c r="F916" s="236" t="s">
        <v>885</v>
      </c>
      <c r="G916" s="233"/>
      <c r="H916" s="237">
        <v>254</v>
      </c>
      <c r="I916" s="238"/>
      <c r="J916" s="233"/>
      <c r="K916" s="233"/>
      <c r="L916" s="239"/>
      <c r="M916" s="240"/>
      <c r="N916" s="241"/>
      <c r="O916" s="241"/>
      <c r="P916" s="241"/>
      <c r="Q916" s="241"/>
      <c r="R916" s="241"/>
      <c r="S916" s="241"/>
      <c r="T916" s="242"/>
      <c r="AT916" s="243" t="s">
        <v>140</v>
      </c>
      <c r="AU916" s="243" t="s">
        <v>78</v>
      </c>
      <c r="AV916" s="11" t="s">
        <v>78</v>
      </c>
      <c r="AW916" s="11" t="s">
        <v>33</v>
      </c>
      <c r="AX916" s="11" t="s">
        <v>69</v>
      </c>
      <c r="AY916" s="243" t="s">
        <v>137</v>
      </c>
    </row>
    <row r="917" s="12" customFormat="1">
      <c r="B917" s="244"/>
      <c r="C917" s="245"/>
      <c r="D917" s="234" t="s">
        <v>140</v>
      </c>
      <c r="E917" s="246" t="s">
        <v>21</v>
      </c>
      <c r="F917" s="247" t="s">
        <v>817</v>
      </c>
      <c r="G917" s="245"/>
      <c r="H917" s="246" t="s">
        <v>21</v>
      </c>
      <c r="I917" s="248"/>
      <c r="J917" s="245"/>
      <c r="K917" s="245"/>
      <c r="L917" s="249"/>
      <c r="M917" s="250"/>
      <c r="N917" s="251"/>
      <c r="O917" s="251"/>
      <c r="P917" s="251"/>
      <c r="Q917" s="251"/>
      <c r="R917" s="251"/>
      <c r="S917" s="251"/>
      <c r="T917" s="252"/>
      <c r="AT917" s="253" t="s">
        <v>140</v>
      </c>
      <c r="AU917" s="253" t="s">
        <v>78</v>
      </c>
      <c r="AV917" s="12" t="s">
        <v>76</v>
      </c>
      <c r="AW917" s="12" t="s">
        <v>33</v>
      </c>
      <c r="AX917" s="12" t="s">
        <v>69</v>
      </c>
      <c r="AY917" s="253" t="s">
        <v>137</v>
      </c>
    </row>
    <row r="918" s="11" customFormat="1">
      <c r="B918" s="232"/>
      <c r="C918" s="233"/>
      <c r="D918" s="234" t="s">
        <v>140</v>
      </c>
      <c r="E918" s="235" t="s">
        <v>21</v>
      </c>
      <c r="F918" s="236" t="s">
        <v>455</v>
      </c>
      <c r="G918" s="233"/>
      <c r="H918" s="237">
        <v>50</v>
      </c>
      <c r="I918" s="238"/>
      <c r="J918" s="233"/>
      <c r="K918" s="233"/>
      <c r="L918" s="239"/>
      <c r="M918" s="240"/>
      <c r="N918" s="241"/>
      <c r="O918" s="241"/>
      <c r="P918" s="241"/>
      <c r="Q918" s="241"/>
      <c r="R918" s="241"/>
      <c r="S918" s="241"/>
      <c r="T918" s="242"/>
      <c r="AT918" s="243" t="s">
        <v>140</v>
      </c>
      <c r="AU918" s="243" t="s">
        <v>78</v>
      </c>
      <c r="AV918" s="11" t="s">
        <v>78</v>
      </c>
      <c r="AW918" s="11" t="s">
        <v>33</v>
      </c>
      <c r="AX918" s="11" t="s">
        <v>69</v>
      </c>
      <c r="AY918" s="243" t="s">
        <v>137</v>
      </c>
    </row>
    <row r="919" s="12" customFormat="1">
      <c r="B919" s="244"/>
      <c r="C919" s="245"/>
      <c r="D919" s="234" t="s">
        <v>140</v>
      </c>
      <c r="E919" s="246" t="s">
        <v>21</v>
      </c>
      <c r="F919" s="247" t="s">
        <v>1079</v>
      </c>
      <c r="G919" s="245"/>
      <c r="H919" s="246" t="s">
        <v>21</v>
      </c>
      <c r="I919" s="248"/>
      <c r="J919" s="245"/>
      <c r="K919" s="245"/>
      <c r="L919" s="249"/>
      <c r="M919" s="250"/>
      <c r="N919" s="251"/>
      <c r="O919" s="251"/>
      <c r="P919" s="251"/>
      <c r="Q919" s="251"/>
      <c r="R919" s="251"/>
      <c r="S919" s="251"/>
      <c r="T919" s="252"/>
      <c r="AT919" s="253" t="s">
        <v>140</v>
      </c>
      <c r="AU919" s="253" t="s">
        <v>78</v>
      </c>
      <c r="AV919" s="12" t="s">
        <v>76</v>
      </c>
      <c r="AW919" s="12" t="s">
        <v>33</v>
      </c>
      <c r="AX919" s="12" t="s">
        <v>69</v>
      </c>
      <c r="AY919" s="253" t="s">
        <v>137</v>
      </c>
    </row>
    <row r="920" s="11" customFormat="1">
      <c r="B920" s="232"/>
      <c r="C920" s="233"/>
      <c r="D920" s="234" t="s">
        <v>140</v>
      </c>
      <c r="E920" s="235" t="s">
        <v>21</v>
      </c>
      <c r="F920" s="236" t="s">
        <v>822</v>
      </c>
      <c r="G920" s="233"/>
      <c r="H920" s="237">
        <v>10</v>
      </c>
      <c r="I920" s="238"/>
      <c r="J920" s="233"/>
      <c r="K920" s="233"/>
      <c r="L920" s="239"/>
      <c r="M920" s="240"/>
      <c r="N920" s="241"/>
      <c r="O920" s="241"/>
      <c r="P920" s="241"/>
      <c r="Q920" s="241"/>
      <c r="R920" s="241"/>
      <c r="S920" s="241"/>
      <c r="T920" s="242"/>
      <c r="AT920" s="243" t="s">
        <v>140</v>
      </c>
      <c r="AU920" s="243" t="s">
        <v>78</v>
      </c>
      <c r="AV920" s="11" t="s">
        <v>78</v>
      </c>
      <c r="AW920" s="11" t="s">
        <v>33</v>
      </c>
      <c r="AX920" s="11" t="s">
        <v>69</v>
      </c>
      <c r="AY920" s="243" t="s">
        <v>137</v>
      </c>
    </row>
    <row r="921" s="12" customFormat="1">
      <c r="B921" s="244"/>
      <c r="C921" s="245"/>
      <c r="D921" s="234" t="s">
        <v>140</v>
      </c>
      <c r="E921" s="246" t="s">
        <v>21</v>
      </c>
      <c r="F921" s="247" t="s">
        <v>886</v>
      </c>
      <c r="G921" s="245"/>
      <c r="H921" s="246" t="s">
        <v>21</v>
      </c>
      <c r="I921" s="248"/>
      <c r="J921" s="245"/>
      <c r="K921" s="245"/>
      <c r="L921" s="249"/>
      <c r="M921" s="250"/>
      <c r="N921" s="251"/>
      <c r="O921" s="251"/>
      <c r="P921" s="251"/>
      <c r="Q921" s="251"/>
      <c r="R921" s="251"/>
      <c r="S921" s="251"/>
      <c r="T921" s="252"/>
      <c r="AT921" s="253" t="s">
        <v>140</v>
      </c>
      <c r="AU921" s="253" t="s">
        <v>78</v>
      </c>
      <c r="AV921" s="12" t="s">
        <v>76</v>
      </c>
      <c r="AW921" s="12" t="s">
        <v>33</v>
      </c>
      <c r="AX921" s="12" t="s">
        <v>69</v>
      </c>
      <c r="AY921" s="253" t="s">
        <v>137</v>
      </c>
    </row>
    <row r="922" s="11" customFormat="1">
      <c r="B922" s="232"/>
      <c r="C922" s="233"/>
      <c r="D922" s="234" t="s">
        <v>140</v>
      </c>
      <c r="E922" s="235" t="s">
        <v>21</v>
      </c>
      <c r="F922" s="236" t="s">
        <v>249</v>
      </c>
      <c r="G922" s="233"/>
      <c r="H922" s="237">
        <v>44</v>
      </c>
      <c r="I922" s="238"/>
      <c r="J922" s="233"/>
      <c r="K922" s="233"/>
      <c r="L922" s="239"/>
      <c r="M922" s="240"/>
      <c r="N922" s="241"/>
      <c r="O922" s="241"/>
      <c r="P922" s="241"/>
      <c r="Q922" s="241"/>
      <c r="R922" s="241"/>
      <c r="S922" s="241"/>
      <c r="T922" s="242"/>
      <c r="AT922" s="243" t="s">
        <v>140</v>
      </c>
      <c r="AU922" s="243" t="s">
        <v>78</v>
      </c>
      <c r="AV922" s="11" t="s">
        <v>78</v>
      </c>
      <c r="AW922" s="11" t="s">
        <v>33</v>
      </c>
      <c r="AX922" s="11" t="s">
        <v>69</v>
      </c>
      <c r="AY922" s="243" t="s">
        <v>137</v>
      </c>
    </row>
    <row r="923" s="12" customFormat="1">
      <c r="B923" s="244"/>
      <c r="C923" s="245"/>
      <c r="D923" s="234" t="s">
        <v>140</v>
      </c>
      <c r="E923" s="246" t="s">
        <v>21</v>
      </c>
      <c r="F923" s="247" t="s">
        <v>887</v>
      </c>
      <c r="G923" s="245"/>
      <c r="H923" s="246" t="s">
        <v>21</v>
      </c>
      <c r="I923" s="248"/>
      <c r="J923" s="245"/>
      <c r="K923" s="245"/>
      <c r="L923" s="249"/>
      <c r="M923" s="250"/>
      <c r="N923" s="251"/>
      <c r="O923" s="251"/>
      <c r="P923" s="251"/>
      <c r="Q923" s="251"/>
      <c r="R923" s="251"/>
      <c r="S923" s="251"/>
      <c r="T923" s="252"/>
      <c r="AT923" s="253" t="s">
        <v>140</v>
      </c>
      <c r="AU923" s="253" t="s">
        <v>78</v>
      </c>
      <c r="AV923" s="12" t="s">
        <v>76</v>
      </c>
      <c r="AW923" s="12" t="s">
        <v>33</v>
      </c>
      <c r="AX923" s="12" t="s">
        <v>69</v>
      </c>
      <c r="AY923" s="253" t="s">
        <v>137</v>
      </c>
    </row>
    <row r="924" s="11" customFormat="1">
      <c r="B924" s="232"/>
      <c r="C924" s="233"/>
      <c r="D924" s="234" t="s">
        <v>140</v>
      </c>
      <c r="E924" s="235" t="s">
        <v>21</v>
      </c>
      <c r="F924" s="236" t="s">
        <v>201</v>
      </c>
      <c r="G924" s="233"/>
      <c r="H924" s="237">
        <v>24</v>
      </c>
      <c r="I924" s="238"/>
      <c r="J924" s="233"/>
      <c r="K924" s="233"/>
      <c r="L924" s="239"/>
      <c r="M924" s="240"/>
      <c r="N924" s="241"/>
      <c r="O924" s="241"/>
      <c r="P924" s="241"/>
      <c r="Q924" s="241"/>
      <c r="R924" s="241"/>
      <c r="S924" s="241"/>
      <c r="T924" s="242"/>
      <c r="AT924" s="243" t="s">
        <v>140</v>
      </c>
      <c r="AU924" s="243" t="s">
        <v>78</v>
      </c>
      <c r="AV924" s="11" t="s">
        <v>78</v>
      </c>
      <c r="AW924" s="11" t="s">
        <v>33</v>
      </c>
      <c r="AX924" s="11" t="s">
        <v>69</v>
      </c>
      <c r="AY924" s="243" t="s">
        <v>137</v>
      </c>
    </row>
    <row r="925" s="12" customFormat="1">
      <c r="B925" s="244"/>
      <c r="C925" s="245"/>
      <c r="D925" s="234" t="s">
        <v>140</v>
      </c>
      <c r="E925" s="246" t="s">
        <v>21</v>
      </c>
      <c r="F925" s="247" t="s">
        <v>888</v>
      </c>
      <c r="G925" s="245"/>
      <c r="H925" s="246" t="s">
        <v>21</v>
      </c>
      <c r="I925" s="248"/>
      <c r="J925" s="245"/>
      <c r="K925" s="245"/>
      <c r="L925" s="249"/>
      <c r="M925" s="250"/>
      <c r="N925" s="251"/>
      <c r="O925" s="251"/>
      <c r="P925" s="251"/>
      <c r="Q925" s="251"/>
      <c r="R925" s="251"/>
      <c r="S925" s="251"/>
      <c r="T925" s="252"/>
      <c r="AT925" s="253" t="s">
        <v>140</v>
      </c>
      <c r="AU925" s="253" t="s">
        <v>78</v>
      </c>
      <c r="AV925" s="12" t="s">
        <v>76</v>
      </c>
      <c r="AW925" s="12" t="s">
        <v>33</v>
      </c>
      <c r="AX925" s="12" t="s">
        <v>69</v>
      </c>
      <c r="AY925" s="253" t="s">
        <v>137</v>
      </c>
    </row>
    <row r="926" s="11" customFormat="1">
      <c r="B926" s="232"/>
      <c r="C926" s="233"/>
      <c r="D926" s="234" t="s">
        <v>140</v>
      </c>
      <c r="E926" s="235" t="s">
        <v>21</v>
      </c>
      <c r="F926" s="236" t="s">
        <v>201</v>
      </c>
      <c r="G926" s="233"/>
      <c r="H926" s="237">
        <v>24</v>
      </c>
      <c r="I926" s="238"/>
      <c r="J926" s="233"/>
      <c r="K926" s="233"/>
      <c r="L926" s="239"/>
      <c r="M926" s="240"/>
      <c r="N926" s="241"/>
      <c r="O926" s="241"/>
      <c r="P926" s="241"/>
      <c r="Q926" s="241"/>
      <c r="R926" s="241"/>
      <c r="S926" s="241"/>
      <c r="T926" s="242"/>
      <c r="AT926" s="243" t="s">
        <v>140</v>
      </c>
      <c r="AU926" s="243" t="s">
        <v>78</v>
      </c>
      <c r="AV926" s="11" t="s">
        <v>78</v>
      </c>
      <c r="AW926" s="11" t="s">
        <v>33</v>
      </c>
      <c r="AX926" s="11" t="s">
        <v>69</v>
      </c>
      <c r="AY926" s="243" t="s">
        <v>137</v>
      </c>
    </row>
    <row r="927" s="12" customFormat="1">
      <c r="B927" s="244"/>
      <c r="C927" s="245"/>
      <c r="D927" s="234" t="s">
        <v>140</v>
      </c>
      <c r="E927" s="246" t="s">
        <v>21</v>
      </c>
      <c r="F927" s="247" t="s">
        <v>889</v>
      </c>
      <c r="G927" s="245"/>
      <c r="H927" s="246" t="s">
        <v>21</v>
      </c>
      <c r="I927" s="248"/>
      <c r="J927" s="245"/>
      <c r="K927" s="245"/>
      <c r="L927" s="249"/>
      <c r="M927" s="250"/>
      <c r="N927" s="251"/>
      <c r="O927" s="251"/>
      <c r="P927" s="251"/>
      <c r="Q927" s="251"/>
      <c r="R927" s="251"/>
      <c r="S927" s="251"/>
      <c r="T927" s="252"/>
      <c r="AT927" s="253" t="s">
        <v>140</v>
      </c>
      <c r="AU927" s="253" t="s">
        <v>78</v>
      </c>
      <c r="AV927" s="12" t="s">
        <v>76</v>
      </c>
      <c r="AW927" s="12" t="s">
        <v>33</v>
      </c>
      <c r="AX927" s="12" t="s">
        <v>69</v>
      </c>
      <c r="AY927" s="253" t="s">
        <v>137</v>
      </c>
    </row>
    <row r="928" s="11" customFormat="1">
      <c r="B928" s="232"/>
      <c r="C928" s="233"/>
      <c r="D928" s="234" t="s">
        <v>140</v>
      </c>
      <c r="E928" s="235" t="s">
        <v>21</v>
      </c>
      <c r="F928" s="236" t="s">
        <v>890</v>
      </c>
      <c r="G928" s="233"/>
      <c r="H928" s="237">
        <v>20</v>
      </c>
      <c r="I928" s="238"/>
      <c r="J928" s="233"/>
      <c r="K928" s="233"/>
      <c r="L928" s="239"/>
      <c r="M928" s="240"/>
      <c r="N928" s="241"/>
      <c r="O928" s="241"/>
      <c r="P928" s="241"/>
      <c r="Q928" s="241"/>
      <c r="R928" s="241"/>
      <c r="S928" s="241"/>
      <c r="T928" s="242"/>
      <c r="AT928" s="243" t="s">
        <v>140</v>
      </c>
      <c r="AU928" s="243" t="s">
        <v>78</v>
      </c>
      <c r="AV928" s="11" t="s">
        <v>78</v>
      </c>
      <c r="AW928" s="11" t="s">
        <v>33</v>
      </c>
      <c r="AX928" s="11" t="s">
        <v>69</v>
      </c>
      <c r="AY928" s="243" t="s">
        <v>137</v>
      </c>
    </row>
    <row r="929" s="12" customFormat="1">
      <c r="B929" s="244"/>
      <c r="C929" s="245"/>
      <c r="D929" s="234" t="s">
        <v>140</v>
      </c>
      <c r="E929" s="246" t="s">
        <v>21</v>
      </c>
      <c r="F929" s="247" t="s">
        <v>828</v>
      </c>
      <c r="G929" s="245"/>
      <c r="H929" s="246" t="s">
        <v>21</v>
      </c>
      <c r="I929" s="248"/>
      <c r="J929" s="245"/>
      <c r="K929" s="245"/>
      <c r="L929" s="249"/>
      <c r="M929" s="250"/>
      <c r="N929" s="251"/>
      <c r="O929" s="251"/>
      <c r="P929" s="251"/>
      <c r="Q929" s="251"/>
      <c r="R929" s="251"/>
      <c r="S929" s="251"/>
      <c r="T929" s="252"/>
      <c r="AT929" s="253" t="s">
        <v>140</v>
      </c>
      <c r="AU929" s="253" t="s">
        <v>78</v>
      </c>
      <c r="AV929" s="12" t="s">
        <v>76</v>
      </c>
      <c r="AW929" s="12" t="s">
        <v>33</v>
      </c>
      <c r="AX929" s="12" t="s">
        <v>69</v>
      </c>
      <c r="AY929" s="253" t="s">
        <v>137</v>
      </c>
    </row>
    <row r="930" s="11" customFormat="1">
      <c r="B930" s="232"/>
      <c r="C930" s="233"/>
      <c r="D930" s="234" t="s">
        <v>140</v>
      </c>
      <c r="E930" s="235" t="s">
        <v>21</v>
      </c>
      <c r="F930" s="236" t="s">
        <v>455</v>
      </c>
      <c r="G930" s="233"/>
      <c r="H930" s="237">
        <v>50</v>
      </c>
      <c r="I930" s="238"/>
      <c r="J930" s="233"/>
      <c r="K930" s="233"/>
      <c r="L930" s="239"/>
      <c r="M930" s="240"/>
      <c r="N930" s="241"/>
      <c r="O930" s="241"/>
      <c r="P930" s="241"/>
      <c r="Q930" s="241"/>
      <c r="R930" s="241"/>
      <c r="S930" s="241"/>
      <c r="T930" s="242"/>
      <c r="AT930" s="243" t="s">
        <v>140</v>
      </c>
      <c r="AU930" s="243" t="s">
        <v>78</v>
      </c>
      <c r="AV930" s="11" t="s">
        <v>78</v>
      </c>
      <c r="AW930" s="11" t="s">
        <v>33</v>
      </c>
      <c r="AX930" s="11" t="s">
        <v>69</v>
      </c>
      <c r="AY930" s="243" t="s">
        <v>137</v>
      </c>
    </row>
    <row r="931" s="12" customFormat="1">
      <c r="B931" s="244"/>
      <c r="C931" s="245"/>
      <c r="D931" s="234" t="s">
        <v>140</v>
      </c>
      <c r="E931" s="246" t="s">
        <v>21</v>
      </c>
      <c r="F931" s="247" t="s">
        <v>891</v>
      </c>
      <c r="G931" s="245"/>
      <c r="H931" s="246" t="s">
        <v>21</v>
      </c>
      <c r="I931" s="248"/>
      <c r="J931" s="245"/>
      <c r="K931" s="245"/>
      <c r="L931" s="249"/>
      <c r="M931" s="250"/>
      <c r="N931" s="251"/>
      <c r="O931" s="251"/>
      <c r="P931" s="251"/>
      <c r="Q931" s="251"/>
      <c r="R931" s="251"/>
      <c r="S931" s="251"/>
      <c r="T931" s="252"/>
      <c r="AT931" s="253" t="s">
        <v>140</v>
      </c>
      <c r="AU931" s="253" t="s">
        <v>78</v>
      </c>
      <c r="AV931" s="12" t="s">
        <v>76</v>
      </c>
      <c r="AW931" s="12" t="s">
        <v>33</v>
      </c>
      <c r="AX931" s="12" t="s">
        <v>69</v>
      </c>
      <c r="AY931" s="253" t="s">
        <v>137</v>
      </c>
    </row>
    <row r="932" s="11" customFormat="1">
      <c r="B932" s="232"/>
      <c r="C932" s="233"/>
      <c r="D932" s="234" t="s">
        <v>140</v>
      </c>
      <c r="E932" s="235" t="s">
        <v>21</v>
      </c>
      <c r="F932" s="236" t="s">
        <v>455</v>
      </c>
      <c r="G932" s="233"/>
      <c r="H932" s="237">
        <v>50</v>
      </c>
      <c r="I932" s="238"/>
      <c r="J932" s="233"/>
      <c r="K932" s="233"/>
      <c r="L932" s="239"/>
      <c r="M932" s="240"/>
      <c r="N932" s="241"/>
      <c r="O932" s="241"/>
      <c r="P932" s="241"/>
      <c r="Q932" s="241"/>
      <c r="R932" s="241"/>
      <c r="S932" s="241"/>
      <c r="T932" s="242"/>
      <c r="AT932" s="243" t="s">
        <v>140</v>
      </c>
      <c r="AU932" s="243" t="s">
        <v>78</v>
      </c>
      <c r="AV932" s="11" t="s">
        <v>78</v>
      </c>
      <c r="AW932" s="11" t="s">
        <v>33</v>
      </c>
      <c r="AX932" s="11" t="s">
        <v>69</v>
      </c>
      <c r="AY932" s="243" t="s">
        <v>137</v>
      </c>
    </row>
    <row r="933" s="12" customFormat="1">
      <c r="B933" s="244"/>
      <c r="C933" s="245"/>
      <c r="D933" s="234" t="s">
        <v>140</v>
      </c>
      <c r="E933" s="246" t="s">
        <v>21</v>
      </c>
      <c r="F933" s="247" t="s">
        <v>892</v>
      </c>
      <c r="G933" s="245"/>
      <c r="H933" s="246" t="s">
        <v>21</v>
      </c>
      <c r="I933" s="248"/>
      <c r="J933" s="245"/>
      <c r="K933" s="245"/>
      <c r="L933" s="249"/>
      <c r="M933" s="250"/>
      <c r="N933" s="251"/>
      <c r="O933" s="251"/>
      <c r="P933" s="251"/>
      <c r="Q933" s="251"/>
      <c r="R933" s="251"/>
      <c r="S933" s="251"/>
      <c r="T933" s="252"/>
      <c r="AT933" s="253" t="s">
        <v>140</v>
      </c>
      <c r="AU933" s="253" t="s">
        <v>78</v>
      </c>
      <c r="AV933" s="12" t="s">
        <v>76</v>
      </c>
      <c r="AW933" s="12" t="s">
        <v>33</v>
      </c>
      <c r="AX933" s="12" t="s">
        <v>69</v>
      </c>
      <c r="AY933" s="253" t="s">
        <v>137</v>
      </c>
    </row>
    <row r="934" s="11" customFormat="1">
      <c r="B934" s="232"/>
      <c r="C934" s="233"/>
      <c r="D934" s="234" t="s">
        <v>140</v>
      </c>
      <c r="E934" s="235" t="s">
        <v>21</v>
      </c>
      <c r="F934" s="236" t="s">
        <v>455</v>
      </c>
      <c r="G934" s="233"/>
      <c r="H934" s="237">
        <v>50</v>
      </c>
      <c r="I934" s="238"/>
      <c r="J934" s="233"/>
      <c r="K934" s="233"/>
      <c r="L934" s="239"/>
      <c r="M934" s="240"/>
      <c r="N934" s="241"/>
      <c r="O934" s="241"/>
      <c r="P934" s="241"/>
      <c r="Q934" s="241"/>
      <c r="R934" s="241"/>
      <c r="S934" s="241"/>
      <c r="T934" s="242"/>
      <c r="AT934" s="243" t="s">
        <v>140</v>
      </c>
      <c r="AU934" s="243" t="s">
        <v>78</v>
      </c>
      <c r="AV934" s="11" t="s">
        <v>78</v>
      </c>
      <c r="AW934" s="11" t="s">
        <v>33</v>
      </c>
      <c r="AX934" s="11" t="s">
        <v>69</v>
      </c>
      <c r="AY934" s="243" t="s">
        <v>137</v>
      </c>
    </row>
    <row r="935" s="12" customFormat="1">
      <c r="B935" s="244"/>
      <c r="C935" s="245"/>
      <c r="D935" s="234" t="s">
        <v>140</v>
      </c>
      <c r="E935" s="246" t="s">
        <v>21</v>
      </c>
      <c r="F935" s="247" t="s">
        <v>830</v>
      </c>
      <c r="G935" s="245"/>
      <c r="H935" s="246" t="s">
        <v>21</v>
      </c>
      <c r="I935" s="248"/>
      <c r="J935" s="245"/>
      <c r="K935" s="245"/>
      <c r="L935" s="249"/>
      <c r="M935" s="250"/>
      <c r="N935" s="251"/>
      <c r="O935" s="251"/>
      <c r="P935" s="251"/>
      <c r="Q935" s="251"/>
      <c r="R935" s="251"/>
      <c r="S935" s="251"/>
      <c r="T935" s="252"/>
      <c r="AT935" s="253" t="s">
        <v>140</v>
      </c>
      <c r="AU935" s="253" t="s">
        <v>78</v>
      </c>
      <c r="AV935" s="12" t="s">
        <v>76</v>
      </c>
      <c r="AW935" s="12" t="s">
        <v>33</v>
      </c>
      <c r="AX935" s="12" t="s">
        <v>69</v>
      </c>
      <c r="AY935" s="253" t="s">
        <v>137</v>
      </c>
    </row>
    <row r="936" s="11" customFormat="1">
      <c r="B936" s="232"/>
      <c r="C936" s="233"/>
      <c r="D936" s="234" t="s">
        <v>140</v>
      </c>
      <c r="E936" s="235" t="s">
        <v>21</v>
      </c>
      <c r="F936" s="236" t="s">
        <v>455</v>
      </c>
      <c r="G936" s="233"/>
      <c r="H936" s="237">
        <v>50</v>
      </c>
      <c r="I936" s="238"/>
      <c r="J936" s="233"/>
      <c r="K936" s="233"/>
      <c r="L936" s="239"/>
      <c r="M936" s="240"/>
      <c r="N936" s="241"/>
      <c r="O936" s="241"/>
      <c r="P936" s="241"/>
      <c r="Q936" s="241"/>
      <c r="R936" s="241"/>
      <c r="S936" s="241"/>
      <c r="T936" s="242"/>
      <c r="AT936" s="243" t="s">
        <v>140</v>
      </c>
      <c r="AU936" s="243" t="s">
        <v>78</v>
      </c>
      <c r="AV936" s="11" t="s">
        <v>78</v>
      </c>
      <c r="AW936" s="11" t="s">
        <v>33</v>
      </c>
      <c r="AX936" s="11" t="s">
        <v>69</v>
      </c>
      <c r="AY936" s="243" t="s">
        <v>137</v>
      </c>
    </row>
    <row r="937" s="13" customFormat="1">
      <c r="B937" s="254"/>
      <c r="C937" s="255"/>
      <c r="D937" s="234" t="s">
        <v>140</v>
      </c>
      <c r="E937" s="256" t="s">
        <v>21</v>
      </c>
      <c r="F937" s="257" t="s">
        <v>151</v>
      </c>
      <c r="G937" s="255"/>
      <c r="H937" s="258">
        <v>1754</v>
      </c>
      <c r="I937" s="259"/>
      <c r="J937" s="255"/>
      <c r="K937" s="255"/>
      <c r="L937" s="260"/>
      <c r="M937" s="261"/>
      <c r="N937" s="262"/>
      <c r="O937" s="262"/>
      <c r="P937" s="262"/>
      <c r="Q937" s="262"/>
      <c r="R937" s="262"/>
      <c r="S937" s="262"/>
      <c r="T937" s="263"/>
      <c r="AT937" s="264" t="s">
        <v>140</v>
      </c>
      <c r="AU937" s="264" t="s">
        <v>78</v>
      </c>
      <c r="AV937" s="13" t="s">
        <v>138</v>
      </c>
      <c r="AW937" s="13" t="s">
        <v>33</v>
      </c>
      <c r="AX937" s="13" t="s">
        <v>76</v>
      </c>
      <c r="AY937" s="264" t="s">
        <v>137</v>
      </c>
    </row>
    <row r="938" s="1" customFormat="1" ht="51" customHeight="1">
      <c r="B938" s="46"/>
      <c r="C938" s="281" t="s">
        <v>555</v>
      </c>
      <c r="D938" s="281" t="s">
        <v>368</v>
      </c>
      <c r="E938" s="282" t="s">
        <v>1134</v>
      </c>
      <c r="F938" s="283" t="s">
        <v>1135</v>
      </c>
      <c r="G938" s="284" t="s">
        <v>196</v>
      </c>
      <c r="H938" s="285">
        <v>518.62599999999998</v>
      </c>
      <c r="I938" s="286"/>
      <c r="J938" s="287">
        <f>ROUND(I938*H938,2)</f>
        <v>0</v>
      </c>
      <c r="K938" s="283" t="s">
        <v>135</v>
      </c>
      <c r="L938" s="72"/>
      <c r="M938" s="288" t="s">
        <v>21</v>
      </c>
      <c r="N938" s="289" t="s">
        <v>40</v>
      </c>
      <c r="O938" s="47"/>
      <c r="P938" s="229">
        <f>O938*H938</f>
        <v>0</v>
      </c>
      <c r="Q938" s="229">
        <v>0</v>
      </c>
      <c r="R938" s="229">
        <f>Q938*H938</f>
        <v>0</v>
      </c>
      <c r="S938" s="229">
        <v>0</v>
      </c>
      <c r="T938" s="230">
        <f>S938*H938</f>
        <v>0</v>
      </c>
      <c r="AR938" s="24" t="s">
        <v>138</v>
      </c>
      <c r="AT938" s="24" t="s">
        <v>368</v>
      </c>
      <c r="AU938" s="24" t="s">
        <v>78</v>
      </c>
      <c r="AY938" s="24" t="s">
        <v>137</v>
      </c>
      <c r="BE938" s="231">
        <f>IF(N938="základní",J938,0)</f>
        <v>0</v>
      </c>
      <c r="BF938" s="231">
        <f>IF(N938="snížená",J938,0)</f>
        <v>0</v>
      </c>
      <c r="BG938" s="231">
        <f>IF(N938="zákl. přenesená",J938,0)</f>
        <v>0</v>
      </c>
      <c r="BH938" s="231">
        <f>IF(N938="sníž. přenesená",J938,0)</f>
        <v>0</v>
      </c>
      <c r="BI938" s="231">
        <f>IF(N938="nulová",J938,0)</f>
        <v>0</v>
      </c>
      <c r="BJ938" s="24" t="s">
        <v>76</v>
      </c>
      <c r="BK938" s="231">
        <f>ROUND(I938*H938,2)</f>
        <v>0</v>
      </c>
      <c r="BL938" s="24" t="s">
        <v>138</v>
      </c>
      <c r="BM938" s="24" t="s">
        <v>1136</v>
      </c>
    </row>
    <row r="939" s="12" customFormat="1">
      <c r="B939" s="244"/>
      <c r="C939" s="245"/>
      <c r="D939" s="234" t="s">
        <v>140</v>
      </c>
      <c r="E939" s="246" t="s">
        <v>21</v>
      </c>
      <c r="F939" s="247" t="s">
        <v>855</v>
      </c>
      <c r="G939" s="245"/>
      <c r="H939" s="246" t="s">
        <v>21</v>
      </c>
      <c r="I939" s="248"/>
      <c r="J939" s="245"/>
      <c r="K939" s="245"/>
      <c r="L939" s="249"/>
      <c r="M939" s="250"/>
      <c r="N939" s="251"/>
      <c r="O939" s="251"/>
      <c r="P939" s="251"/>
      <c r="Q939" s="251"/>
      <c r="R939" s="251"/>
      <c r="S939" s="251"/>
      <c r="T939" s="252"/>
      <c r="AT939" s="253" t="s">
        <v>140</v>
      </c>
      <c r="AU939" s="253" t="s">
        <v>78</v>
      </c>
      <c r="AV939" s="12" t="s">
        <v>76</v>
      </c>
      <c r="AW939" s="12" t="s">
        <v>33</v>
      </c>
      <c r="AX939" s="12" t="s">
        <v>69</v>
      </c>
      <c r="AY939" s="253" t="s">
        <v>137</v>
      </c>
    </row>
    <row r="940" s="11" customFormat="1">
      <c r="B940" s="232"/>
      <c r="C940" s="233"/>
      <c r="D940" s="234" t="s">
        <v>140</v>
      </c>
      <c r="E940" s="235" t="s">
        <v>21</v>
      </c>
      <c r="F940" s="236" t="s">
        <v>1055</v>
      </c>
      <c r="G940" s="233"/>
      <c r="H940" s="237">
        <v>194.46000000000001</v>
      </c>
      <c r="I940" s="238"/>
      <c r="J940" s="233"/>
      <c r="K940" s="233"/>
      <c r="L940" s="239"/>
      <c r="M940" s="240"/>
      <c r="N940" s="241"/>
      <c r="O940" s="241"/>
      <c r="P940" s="241"/>
      <c r="Q940" s="241"/>
      <c r="R940" s="241"/>
      <c r="S940" s="241"/>
      <c r="T940" s="242"/>
      <c r="AT940" s="243" t="s">
        <v>140</v>
      </c>
      <c r="AU940" s="243" t="s">
        <v>78</v>
      </c>
      <c r="AV940" s="11" t="s">
        <v>78</v>
      </c>
      <c r="AW940" s="11" t="s">
        <v>33</v>
      </c>
      <c r="AX940" s="11" t="s">
        <v>69</v>
      </c>
      <c r="AY940" s="243" t="s">
        <v>137</v>
      </c>
    </row>
    <row r="941" s="12" customFormat="1">
      <c r="B941" s="244"/>
      <c r="C941" s="245"/>
      <c r="D941" s="234" t="s">
        <v>140</v>
      </c>
      <c r="E941" s="246" t="s">
        <v>21</v>
      </c>
      <c r="F941" s="247" t="s">
        <v>857</v>
      </c>
      <c r="G941" s="245"/>
      <c r="H941" s="246" t="s">
        <v>21</v>
      </c>
      <c r="I941" s="248"/>
      <c r="J941" s="245"/>
      <c r="K941" s="245"/>
      <c r="L941" s="249"/>
      <c r="M941" s="250"/>
      <c r="N941" s="251"/>
      <c r="O941" s="251"/>
      <c r="P941" s="251"/>
      <c r="Q941" s="251"/>
      <c r="R941" s="251"/>
      <c r="S941" s="251"/>
      <c r="T941" s="252"/>
      <c r="AT941" s="253" t="s">
        <v>140</v>
      </c>
      <c r="AU941" s="253" t="s">
        <v>78</v>
      </c>
      <c r="AV941" s="12" t="s">
        <v>76</v>
      </c>
      <c r="AW941" s="12" t="s">
        <v>33</v>
      </c>
      <c r="AX941" s="12" t="s">
        <v>69</v>
      </c>
      <c r="AY941" s="253" t="s">
        <v>137</v>
      </c>
    </row>
    <row r="942" s="11" customFormat="1">
      <c r="B942" s="232"/>
      <c r="C942" s="233"/>
      <c r="D942" s="234" t="s">
        <v>140</v>
      </c>
      <c r="E942" s="235" t="s">
        <v>21</v>
      </c>
      <c r="F942" s="236" t="s">
        <v>1056</v>
      </c>
      <c r="G942" s="233"/>
      <c r="H942" s="237">
        <v>124.782</v>
      </c>
      <c r="I942" s="238"/>
      <c r="J942" s="233"/>
      <c r="K942" s="233"/>
      <c r="L942" s="239"/>
      <c r="M942" s="240"/>
      <c r="N942" s="241"/>
      <c r="O942" s="241"/>
      <c r="P942" s="241"/>
      <c r="Q942" s="241"/>
      <c r="R942" s="241"/>
      <c r="S942" s="241"/>
      <c r="T942" s="242"/>
      <c r="AT942" s="243" t="s">
        <v>140</v>
      </c>
      <c r="AU942" s="243" t="s">
        <v>78</v>
      </c>
      <c r="AV942" s="11" t="s">
        <v>78</v>
      </c>
      <c r="AW942" s="11" t="s">
        <v>33</v>
      </c>
      <c r="AX942" s="11" t="s">
        <v>69</v>
      </c>
      <c r="AY942" s="243" t="s">
        <v>137</v>
      </c>
    </row>
    <row r="943" s="12" customFormat="1">
      <c r="B943" s="244"/>
      <c r="C943" s="245"/>
      <c r="D943" s="234" t="s">
        <v>140</v>
      </c>
      <c r="E943" s="246" t="s">
        <v>21</v>
      </c>
      <c r="F943" s="247" t="s">
        <v>859</v>
      </c>
      <c r="G943" s="245"/>
      <c r="H943" s="246" t="s">
        <v>21</v>
      </c>
      <c r="I943" s="248"/>
      <c r="J943" s="245"/>
      <c r="K943" s="245"/>
      <c r="L943" s="249"/>
      <c r="M943" s="250"/>
      <c r="N943" s="251"/>
      <c r="O943" s="251"/>
      <c r="P943" s="251"/>
      <c r="Q943" s="251"/>
      <c r="R943" s="251"/>
      <c r="S943" s="251"/>
      <c r="T943" s="252"/>
      <c r="AT943" s="253" t="s">
        <v>140</v>
      </c>
      <c r="AU943" s="253" t="s">
        <v>78</v>
      </c>
      <c r="AV943" s="12" t="s">
        <v>76</v>
      </c>
      <c r="AW943" s="12" t="s">
        <v>33</v>
      </c>
      <c r="AX943" s="12" t="s">
        <v>69</v>
      </c>
      <c r="AY943" s="253" t="s">
        <v>137</v>
      </c>
    </row>
    <row r="944" s="11" customFormat="1">
      <c r="B944" s="232"/>
      <c r="C944" s="233"/>
      <c r="D944" s="234" t="s">
        <v>140</v>
      </c>
      <c r="E944" s="235" t="s">
        <v>21</v>
      </c>
      <c r="F944" s="236" t="s">
        <v>1057</v>
      </c>
      <c r="G944" s="233"/>
      <c r="H944" s="237">
        <v>199.38399999999999</v>
      </c>
      <c r="I944" s="238"/>
      <c r="J944" s="233"/>
      <c r="K944" s="233"/>
      <c r="L944" s="239"/>
      <c r="M944" s="240"/>
      <c r="N944" s="241"/>
      <c r="O944" s="241"/>
      <c r="P944" s="241"/>
      <c r="Q944" s="241"/>
      <c r="R944" s="241"/>
      <c r="S944" s="241"/>
      <c r="T944" s="242"/>
      <c r="AT944" s="243" t="s">
        <v>140</v>
      </c>
      <c r="AU944" s="243" t="s">
        <v>78</v>
      </c>
      <c r="AV944" s="11" t="s">
        <v>78</v>
      </c>
      <c r="AW944" s="11" t="s">
        <v>33</v>
      </c>
      <c r="AX944" s="11" t="s">
        <v>69</v>
      </c>
      <c r="AY944" s="243" t="s">
        <v>137</v>
      </c>
    </row>
    <row r="945" s="13" customFormat="1">
      <c r="B945" s="254"/>
      <c r="C945" s="255"/>
      <c r="D945" s="234" t="s">
        <v>140</v>
      </c>
      <c r="E945" s="256" t="s">
        <v>21</v>
      </c>
      <c r="F945" s="257" t="s">
        <v>151</v>
      </c>
      <c r="G945" s="255"/>
      <c r="H945" s="258">
        <v>518.62599999999998</v>
      </c>
      <c r="I945" s="259"/>
      <c r="J945" s="255"/>
      <c r="K945" s="255"/>
      <c r="L945" s="260"/>
      <c r="M945" s="261"/>
      <c r="N945" s="262"/>
      <c r="O945" s="262"/>
      <c r="P945" s="262"/>
      <c r="Q945" s="262"/>
      <c r="R945" s="262"/>
      <c r="S945" s="262"/>
      <c r="T945" s="263"/>
      <c r="AT945" s="264" t="s">
        <v>140</v>
      </c>
      <c r="AU945" s="264" t="s">
        <v>78</v>
      </c>
      <c r="AV945" s="13" t="s">
        <v>138</v>
      </c>
      <c r="AW945" s="13" t="s">
        <v>33</v>
      </c>
      <c r="AX945" s="13" t="s">
        <v>76</v>
      </c>
      <c r="AY945" s="264" t="s">
        <v>137</v>
      </c>
    </row>
    <row r="946" s="1" customFormat="1" ht="51" customHeight="1">
      <c r="B946" s="46"/>
      <c r="C946" s="281" t="s">
        <v>559</v>
      </c>
      <c r="D946" s="281" t="s">
        <v>368</v>
      </c>
      <c r="E946" s="282" t="s">
        <v>1137</v>
      </c>
      <c r="F946" s="283" t="s">
        <v>1138</v>
      </c>
      <c r="G946" s="284" t="s">
        <v>196</v>
      </c>
      <c r="H946" s="285">
        <v>518.62599999999998</v>
      </c>
      <c r="I946" s="286"/>
      <c r="J946" s="287">
        <f>ROUND(I946*H946,2)</f>
        <v>0</v>
      </c>
      <c r="K946" s="283" t="s">
        <v>135</v>
      </c>
      <c r="L946" s="72"/>
      <c r="M946" s="288" t="s">
        <v>21</v>
      </c>
      <c r="N946" s="289" t="s">
        <v>40</v>
      </c>
      <c r="O946" s="47"/>
      <c r="P946" s="229">
        <f>O946*H946</f>
        <v>0</v>
      </c>
      <c r="Q946" s="229">
        <v>0</v>
      </c>
      <c r="R946" s="229">
        <f>Q946*H946</f>
        <v>0</v>
      </c>
      <c r="S946" s="229">
        <v>0</v>
      </c>
      <c r="T946" s="230">
        <f>S946*H946</f>
        <v>0</v>
      </c>
      <c r="AR946" s="24" t="s">
        <v>138</v>
      </c>
      <c r="AT946" s="24" t="s">
        <v>368</v>
      </c>
      <c r="AU946" s="24" t="s">
        <v>78</v>
      </c>
      <c r="AY946" s="24" t="s">
        <v>137</v>
      </c>
      <c r="BE946" s="231">
        <f>IF(N946="základní",J946,0)</f>
        <v>0</v>
      </c>
      <c r="BF946" s="231">
        <f>IF(N946="snížená",J946,0)</f>
        <v>0</v>
      </c>
      <c r="BG946" s="231">
        <f>IF(N946="zákl. přenesená",J946,0)</f>
        <v>0</v>
      </c>
      <c r="BH946" s="231">
        <f>IF(N946="sníž. přenesená",J946,0)</f>
        <v>0</v>
      </c>
      <c r="BI946" s="231">
        <f>IF(N946="nulová",J946,0)</f>
        <v>0</v>
      </c>
      <c r="BJ946" s="24" t="s">
        <v>76</v>
      </c>
      <c r="BK946" s="231">
        <f>ROUND(I946*H946,2)</f>
        <v>0</v>
      </c>
      <c r="BL946" s="24" t="s">
        <v>138</v>
      </c>
      <c r="BM946" s="24" t="s">
        <v>1139</v>
      </c>
    </row>
    <row r="947" s="12" customFormat="1">
      <c r="B947" s="244"/>
      <c r="C947" s="245"/>
      <c r="D947" s="234" t="s">
        <v>140</v>
      </c>
      <c r="E947" s="246" t="s">
        <v>21</v>
      </c>
      <c r="F947" s="247" t="s">
        <v>855</v>
      </c>
      <c r="G947" s="245"/>
      <c r="H947" s="246" t="s">
        <v>21</v>
      </c>
      <c r="I947" s="248"/>
      <c r="J947" s="245"/>
      <c r="K947" s="245"/>
      <c r="L947" s="249"/>
      <c r="M947" s="250"/>
      <c r="N947" s="251"/>
      <c r="O947" s="251"/>
      <c r="P947" s="251"/>
      <c r="Q947" s="251"/>
      <c r="R947" s="251"/>
      <c r="S947" s="251"/>
      <c r="T947" s="252"/>
      <c r="AT947" s="253" t="s">
        <v>140</v>
      </c>
      <c r="AU947" s="253" t="s">
        <v>78</v>
      </c>
      <c r="AV947" s="12" t="s">
        <v>76</v>
      </c>
      <c r="AW947" s="12" t="s">
        <v>33</v>
      </c>
      <c r="AX947" s="12" t="s">
        <v>69</v>
      </c>
      <c r="AY947" s="253" t="s">
        <v>137</v>
      </c>
    </row>
    <row r="948" s="11" customFormat="1">
      <c r="B948" s="232"/>
      <c r="C948" s="233"/>
      <c r="D948" s="234" t="s">
        <v>140</v>
      </c>
      <c r="E948" s="235" t="s">
        <v>21</v>
      </c>
      <c r="F948" s="236" t="s">
        <v>1055</v>
      </c>
      <c r="G948" s="233"/>
      <c r="H948" s="237">
        <v>194.46000000000001</v>
      </c>
      <c r="I948" s="238"/>
      <c r="J948" s="233"/>
      <c r="K948" s="233"/>
      <c r="L948" s="239"/>
      <c r="M948" s="240"/>
      <c r="N948" s="241"/>
      <c r="O948" s="241"/>
      <c r="P948" s="241"/>
      <c r="Q948" s="241"/>
      <c r="R948" s="241"/>
      <c r="S948" s="241"/>
      <c r="T948" s="242"/>
      <c r="AT948" s="243" t="s">
        <v>140</v>
      </c>
      <c r="AU948" s="243" t="s">
        <v>78</v>
      </c>
      <c r="AV948" s="11" t="s">
        <v>78</v>
      </c>
      <c r="AW948" s="11" t="s">
        <v>33</v>
      </c>
      <c r="AX948" s="11" t="s">
        <v>69</v>
      </c>
      <c r="AY948" s="243" t="s">
        <v>137</v>
      </c>
    </row>
    <row r="949" s="12" customFormat="1">
      <c r="B949" s="244"/>
      <c r="C949" s="245"/>
      <c r="D949" s="234" t="s">
        <v>140</v>
      </c>
      <c r="E949" s="246" t="s">
        <v>21</v>
      </c>
      <c r="F949" s="247" t="s">
        <v>857</v>
      </c>
      <c r="G949" s="245"/>
      <c r="H949" s="246" t="s">
        <v>21</v>
      </c>
      <c r="I949" s="248"/>
      <c r="J949" s="245"/>
      <c r="K949" s="245"/>
      <c r="L949" s="249"/>
      <c r="M949" s="250"/>
      <c r="N949" s="251"/>
      <c r="O949" s="251"/>
      <c r="P949" s="251"/>
      <c r="Q949" s="251"/>
      <c r="R949" s="251"/>
      <c r="S949" s="251"/>
      <c r="T949" s="252"/>
      <c r="AT949" s="253" t="s">
        <v>140</v>
      </c>
      <c r="AU949" s="253" t="s">
        <v>78</v>
      </c>
      <c r="AV949" s="12" t="s">
        <v>76</v>
      </c>
      <c r="AW949" s="12" t="s">
        <v>33</v>
      </c>
      <c r="AX949" s="12" t="s">
        <v>69</v>
      </c>
      <c r="AY949" s="253" t="s">
        <v>137</v>
      </c>
    </row>
    <row r="950" s="11" customFormat="1">
      <c r="B950" s="232"/>
      <c r="C950" s="233"/>
      <c r="D950" s="234" t="s">
        <v>140</v>
      </c>
      <c r="E950" s="235" t="s">
        <v>21</v>
      </c>
      <c r="F950" s="236" t="s">
        <v>1056</v>
      </c>
      <c r="G950" s="233"/>
      <c r="H950" s="237">
        <v>124.782</v>
      </c>
      <c r="I950" s="238"/>
      <c r="J950" s="233"/>
      <c r="K950" s="233"/>
      <c r="L950" s="239"/>
      <c r="M950" s="240"/>
      <c r="N950" s="241"/>
      <c r="O950" s="241"/>
      <c r="P950" s="241"/>
      <c r="Q950" s="241"/>
      <c r="R950" s="241"/>
      <c r="S950" s="241"/>
      <c r="T950" s="242"/>
      <c r="AT950" s="243" t="s">
        <v>140</v>
      </c>
      <c r="AU950" s="243" t="s">
        <v>78</v>
      </c>
      <c r="AV950" s="11" t="s">
        <v>78</v>
      </c>
      <c r="AW950" s="11" t="s">
        <v>33</v>
      </c>
      <c r="AX950" s="11" t="s">
        <v>69</v>
      </c>
      <c r="AY950" s="243" t="s">
        <v>137</v>
      </c>
    </row>
    <row r="951" s="12" customFormat="1">
      <c r="B951" s="244"/>
      <c r="C951" s="245"/>
      <c r="D951" s="234" t="s">
        <v>140</v>
      </c>
      <c r="E951" s="246" t="s">
        <v>21</v>
      </c>
      <c r="F951" s="247" t="s">
        <v>859</v>
      </c>
      <c r="G951" s="245"/>
      <c r="H951" s="246" t="s">
        <v>21</v>
      </c>
      <c r="I951" s="248"/>
      <c r="J951" s="245"/>
      <c r="K951" s="245"/>
      <c r="L951" s="249"/>
      <c r="M951" s="250"/>
      <c r="N951" s="251"/>
      <c r="O951" s="251"/>
      <c r="P951" s="251"/>
      <c r="Q951" s="251"/>
      <c r="R951" s="251"/>
      <c r="S951" s="251"/>
      <c r="T951" s="252"/>
      <c r="AT951" s="253" t="s">
        <v>140</v>
      </c>
      <c r="AU951" s="253" t="s">
        <v>78</v>
      </c>
      <c r="AV951" s="12" t="s">
        <v>76</v>
      </c>
      <c r="AW951" s="12" t="s">
        <v>33</v>
      </c>
      <c r="AX951" s="12" t="s">
        <v>69</v>
      </c>
      <c r="AY951" s="253" t="s">
        <v>137</v>
      </c>
    </row>
    <row r="952" s="11" customFormat="1">
      <c r="B952" s="232"/>
      <c r="C952" s="233"/>
      <c r="D952" s="234" t="s">
        <v>140</v>
      </c>
      <c r="E952" s="235" t="s">
        <v>21</v>
      </c>
      <c r="F952" s="236" t="s">
        <v>1057</v>
      </c>
      <c r="G952" s="233"/>
      <c r="H952" s="237">
        <v>199.38399999999999</v>
      </c>
      <c r="I952" s="238"/>
      <c r="J952" s="233"/>
      <c r="K952" s="233"/>
      <c r="L952" s="239"/>
      <c r="M952" s="240"/>
      <c r="N952" s="241"/>
      <c r="O952" s="241"/>
      <c r="P952" s="241"/>
      <c r="Q952" s="241"/>
      <c r="R952" s="241"/>
      <c r="S952" s="241"/>
      <c r="T952" s="242"/>
      <c r="AT952" s="243" t="s">
        <v>140</v>
      </c>
      <c r="AU952" s="243" t="s">
        <v>78</v>
      </c>
      <c r="AV952" s="11" t="s">
        <v>78</v>
      </c>
      <c r="AW952" s="11" t="s">
        <v>33</v>
      </c>
      <c r="AX952" s="11" t="s">
        <v>69</v>
      </c>
      <c r="AY952" s="243" t="s">
        <v>137</v>
      </c>
    </row>
    <row r="953" s="13" customFormat="1">
      <c r="B953" s="254"/>
      <c r="C953" s="255"/>
      <c r="D953" s="234" t="s">
        <v>140</v>
      </c>
      <c r="E953" s="256" t="s">
        <v>21</v>
      </c>
      <c r="F953" s="257" t="s">
        <v>151</v>
      </c>
      <c r="G953" s="255"/>
      <c r="H953" s="258">
        <v>518.62599999999998</v>
      </c>
      <c r="I953" s="259"/>
      <c r="J953" s="255"/>
      <c r="K953" s="255"/>
      <c r="L953" s="260"/>
      <c r="M953" s="261"/>
      <c r="N953" s="262"/>
      <c r="O953" s="262"/>
      <c r="P953" s="262"/>
      <c r="Q953" s="262"/>
      <c r="R953" s="262"/>
      <c r="S953" s="262"/>
      <c r="T953" s="263"/>
      <c r="AT953" s="264" t="s">
        <v>140</v>
      </c>
      <c r="AU953" s="264" t="s">
        <v>78</v>
      </c>
      <c r="AV953" s="13" t="s">
        <v>138</v>
      </c>
      <c r="AW953" s="13" t="s">
        <v>33</v>
      </c>
      <c r="AX953" s="13" t="s">
        <v>76</v>
      </c>
      <c r="AY953" s="264" t="s">
        <v>137</v>
      </c>
    </row>
    <row r="954" s="1" customFormat="1" ht="51" customHeight="1">
      <c r="B954" s="46"/>
      <c r="C954" s="281" t="s">
        <v>563</v>
      </c>
      <c r="D954" s="281" t="s">
        <v>368</v>
      </c>
      <c r="E954" s="282" t="s">
        <v>1140</v>
      </c>
      <c r="F954" s="283" t="s">
        <v>1141</v>
      </c>
      <c r="G954" s="284" t="s">
        <v>134</v>
      </c>
      <c r="H954" s="285">
        <v>52</v>
      </c>
      <c r="I954" s="286"/>
      <c r="J954" s="287">
        <f>ROUND(I954*H954,2)</f>
        <v>0</v>
      </c>
      <c r="K954" s="283" t="s">
        <v>135</v>
      </c>
      <c r="L954" s="72"/>
      <c r="M954" s="288" t="s">
        <v>21</v>
      </c>
      <c r="N954" s="289" t="s">
        <v>40</v>
      </c>
      <c r="O954" s="47"/>
      <c r="P954" s="229">
        <f>O954*H954</f>
        <v>0</v>
      </c>
      <c r="Q954" s="229">
        <v>0</v>
      </c>
      <c r="R954" s="229">
        <f>Q954*H954</f>
        <v>0</v>
      </c>
      <c r="S954" s="229">
        <v>0</v>
      </c>
      <c r="T954" s="230">
        <f>S954*H954</f>
        <v>0</v>
      </c>
      <c r="AR954" s="24" t="s">
        <v>138</v>
      </c>
      <c r="AT954" s="24" t="s">
        <v>368</v>
      </c>
      <c r="AU954" s="24" t="s">
        <v>78</v>
      </c>
      <c r="AY954" s="24" t="s">
        <v>137</v>
      </c>
      <c r="BE954" s="231">
        <f>IF(N954="základní",J954,0)</f>
        <v>0</v>
      </c>
      <c r="BF954" s="231">
        <f>IF(N954="snížená",J954,0)</f>
        <v>0</v>
      </c>
      <c r="BG954" s="231">
        <f>IF(N954="zákl. přenesená",J954,0)</f>
        <v>0</v>
      </c>
      <c r="BH954" s="231">
        <f>IF(N954="sníž. přenesená",J954,0)</f>
        <v>0</v>
      </c>
      <c r="BI954" s="231">
        <f>IF(N954="nulová",J954,0)</f>
        <v>0</v>
      </c>
      <c r="BJ954" s="24" t="s">
        <v>76</v>
      </c>
      <c r="BK954" s="231">
        <f>ROUND(I954*H954,2)</f>
        <v>0</v>
      </c>
      <c r="BL954" s="24" t="s">
        <v>138</v>
      </c>
      <c r="BM954" s="24" t="s">
        <v>1142</v>
      </c>
    </row>
    <row r="955" s="12" customFormat="1">
      <c r="B955" s="244"/>
      <c r="C955" s="245"/>
      <c r="D955" s="234" t="s">
        <v>140</v>
      </c>
      <c r="E955" s="246" t="s">
        <v>21</v>
      </c>
      <c r="F955" s="247" t="s">
        <v>855</v>
      </c>
      <c r="G955" s="245"/>
      <c r="H955" s="246" t="s">
        <v>21</v>
      </c>
      <c r="I955" s="248"/>
      <c r="J955" s="245"/>
      <c r="K955" s="245"/>
      <c r="L955" s="249"/>
      <c r="M955" s="250"/>
      <c r="N955" s="251"/>
      <c r="O955" s="251"/>
      <c r="P955" s="251"/>
      <c r="Q955" s="251"/>
      <c r="R955" s="251"/>
      <c r="S955" s="251"/>
      <c r="T955" s="252"/>
      <c r="AT955" s="253" t="s">
        <v>140</v>
      </c>
      <c r="AU955" s="253" t="s">
        <v>78</v>
      </c>
      <c r="AV955" s="12" t="s">
        <v>76</v>
      </c>
      <c r="AW955" s="12" t="s">
        <v>33</v>
      </c>
      <c r="AX955" s="12" t="s">
        <v>69</v>
      </c>
      <c r="AY955" s="253" t="s">
        <v>137</v>
      </c>
    </row>
    <row r="956" s="11" customFormat="1">
      <c r="B956" s="232"/>
      <c r="C956" s="233"/>
      <c r="D956" s="234" t="s">
        <v>140</v>
      </c>
      <c r="E956" s="235" t="s">
        <v>21</v>
      </c>
      <c r="F956" s="236" t="s">
        <v>856</v>
      </c>
      <c r="G956" s="233"/>
      <c r="H956" s="237">
        <v>16</v>
      </c>
      <c r="I956" s="238"/>
      <c r="J956" s="233"/>
      <c r="K956" s="233"/>
      <c r="L956" s="239"/>
      <c r="M956" s="240"/>
      <c r="N956" s="241"/>
      <c r="O956" s="241"/>
      <c r="P956" s="241"/>
      <c r="Q956" s="241"/>
      <c r="R956" s="241"/>
      <c r="S956" s="241"/>
      <c r="T956" s="242"/>
      <c r="AT956" s="243" t="s">
        <v>140</v>
      </c>
      <c r="AU956" s="243" t="s">
        <v>78</v>
      </c>
      <c r="AV956" s="11" t="s">
        <v>78</v>
      </c>
      <c r="AW956" s="11" t="s">
        <v>33</v>
      </c>
      <c r="AX956" s="11" t="s">
        <v>69</v>
      </c>
      <c r="AY956" s="243" t="s">
        <v>137</v>
      </c>
    </row>
    <row r="957" s="12" customFormat="1">
      <c r="B957" s="244"/>
      <c r="C957" s="245"/>
      <c r="D957" s="234" t="s">
        <v>140</v>
      </c>
      <c r="E957" s="246" t="s">
        <v>21</v>
      </c>
      <c r="F957" s="247" t="s">
        <v>857</v>
      </c>
      <c r="G957" s="245"/>
      <c r="H957" s="246" t="s">
        <v>21</v>
      </c>
      <c r="I957" s="248"/>
      <c r="J957" s="245"/>
      <c r="K957" s="245"/>
      <c r="L957" s="249"/>
      <c r="M957" s="250"/>
      <c r="N957" s="251"/>
      <c r="O957" s="251"/>
      <c r="P957" s="251"/>
      <c r="Q957" s="251"/>
      <c r="R957" s="251"/>
      <c r="S957" s="251"/>
      <c r="T957" s="252"/>
      <c r="AT957" s="253" t="s">
        <v>140</v>
      </c>
      <c r="AU957" s="253" t="s">
        <v>78</v>
      </c>
      <c r="AV957" s="12" t="s">
        <v>76</v>
      </c>
      <c r="AW957" s="12" t="s">
        <v>33</v>
      </c>
      <c r="AX957" s="12" t="s">
        <v>69</v>
      </c>
      <c r="AY957" s="253" t="s">
        <v>137</v>
      </c>
    </row>
    <row r="958" s="11" customFormat="1">
      <c r="B958" s="232"/>
      <c r="C958" s="233"/>
      <c r="D958" s="234" t="s">
        <v>140</v>
      </c>
      <c r="E958" s="235" t="s">
        <v>21</v>
      </c>
      <c r="F958" s="236" t="s">
        <v>858</v>
      </c>
      <c r="G958" s="233"/>
      <c r="H958" s="237">
        <v>12</v>
      </c>
      <c r="I958" s="238"/>
      <c r="J958" s="233"/>
      <c r="K958" s="233"/>
      <c r="L958" s="239"/>
      <c r="M958" s="240"/>
      <c r="N958" s="241"/>
      <c r="O958" s="241"/>
      <c r="P958" s="241"/>
      <c r="Q958" s="241"/>
      <c r="R958" s="241"/>
      <c r="S958" s="241"/>
      <c r="T958" s="242"/>
      <c r="AT958" s="243" t="s">
        <v>140</v>
      </c>
      <c r="AU958" s="243" t="s">
        <v>78</v>
      </c>
      <c r="AV958" s="11" t="s">
        <v>78</v>
      </c>
      <c r="AW958" s="11" t="s">
        <v>33</v>
      </c>
      <c r="AX958" s="11" t="s">
        <v>69</v>
      </c>
      <c r="AY958" s="243" t="s">
        <v>137</v>
      </c>
    </row>
    <row r="959" s="12" customFormat="1">
      <c r="B959" s="244"/>
      <c r="C959" s="245"/>
      <c r="D959" s="234" t="s">
        <v>140</v>
      </c>
      <c r="E959" s="246" t="s">
        <v>21</v>
      </c>
      <c r="F959" s="247" t="s">
        <v>859</v>
      </c>
      <c r="G959" s="245"/>
      <c r="H959" s="246" t="s">
        <v>21</v>
      </c>
      <c r="I959" s="248"/>
      <c r="J959" s="245"/>
      <c r="K959" s="245"/>
      <c r="L959" s="249"/>
      <c r="M959" s="250"/>
      <c r="N959" s="251"/>
      <c r="O959" s="251"/>
      <c r="P959" s="251"/>
      <c r="Q959" s="251"/>
      <c r="R959" s="251"/>
      <c r="S959" s="251"/>
      <c r="T959" s="252"/>
      <c r="AT959" s="253" t="s">
        <v>140</v>
      </c>
      <c r="AU959" s="253" t="s">
        <v>78</v>
      </c>
      <c r="AV959" s="12" t="s">
        <v>76</v>
      </c>
      <c r="AW959" s="12" t="s">
        <v>33</v>
      </c>
      <c r="AX959" s="12" t="s">
        <v>69</v>
      </c>
      <c r="AY959" s="253" t="s">
        <v>137</v>
      </c>
    </row>
    <row r="960" s="11" customFormat="1">
      <c r="B960" s="232"/>
      <c r="C960" s="233"/>
      <c r="D960" s="234" t="s">
        <v>140</v>
      </c>
      <c r="E960" s="235" t="s">
        <v>21</v>
      </c>
      <c r="F960" s="236" t="s">
        <v>860</v>
      </c>
      <c r="G960" s="233"/>
      <c r="H960" s="237">
        <v>24</v>
      </c>
      <c r="I960" s="238"/>
      <c r="J960" s="233"/>
      <c r="K960" s="233"/>
      <c r="L960" s="239"/>
      <c r="M960" s="240"/>
      <c r="N960" s="241"/>
      <c r="O960" s="241"/>
      <c r="P960" s="241"/>
      <c r="Q960" s="241"/>
      <c r="R960" s="241"/>
      <c r="S960" s="241"/>
      <c r="T960" s="242"/>
      <c r="AT960" s="243" t="s">
        <v>140</v>
      </c>
      <c r="AU960" s="243" t="s">
        <v>78</v>
      </c>
      <c r="AV960" s="11" t="s">
        <v>78</v>
      </c>
      <c r="AW960" s="11" t="s">
        <v>33</v>
      </c>
      <c r="AX960" s="11" t="s">
        <v>69</v>
      </c>
      <c r="AY960" s="243" t="s">
        <v>137</v>
      </c>
    </row>
    <row r="961" s="13" customFormat="1">
      <c r="B961" s="254"/>
      <c r="C961" s="255"/>
      <c r="D961" s="234" t="s">
        <v>140</v>
      </c>
      <c r="E961" s="256" t="s">
        <v>21</v>
      </c>
      <c r="F961" s="257" t="s">
        <v>151</v>
      </c>
      <c r="G961" s="255"/>
      <c r="H961" s="258">
        <v>52</v>
      </c>
      <c r="I961" s="259"/>
      <c r="J961" s="255"/>
      <c r="K961" s="255"/>
      <c r="L961" s="260"/>
      <c r="M961" s="261"/>
      <c r="N961" s="262"/>
      <c r="O961" s="262"/>
      <c r="P961" s="262"/>
      <c r="Q961" s="262"/>
      <c r="R961" s="262"/>
      <c r="S961" s="262"/>
      <c r="T961" s="263"/>
      <c r="AT961" s="264" t="s">
        <v>140</v>
      </c>
      <c r="AU961" s="264" t="s">
        <v>78</v>
      </c>
      <c r="AV961" s="13" t="s">
        <v>138</v>
      </c>
      <c r="AW961" s="13" t="s">
        <v>33</v>
      </c>
      <c r="AX961" s="13" t="s">
        <v>76</v>
      </c>
      <c r="AY961" s="264" t="s">
        <v>137</v>
      </c>
    </row>
    <row r="962" s="1" customFormat="1" ht="76.5" customHeight="1">
      <c r="B962" s="46"/>
      <c r="C962" s="281" t="s">
        <v>571</v>
      </c>
      <c r="D962" s="281" t="s">
        <v>368</v>
      </c>
      <c r="E962" s="282" t="s">
        <v>1143</v>
      </c>
      <c r="F962" s="283" t="s">
        <v>1144</v>
      </c>
      <c r="G962" s="284" t="s">
        <v>196</v>
      </c>
      <c r="H962" s="285">
        <v>518.62599999999998</v>
      </c>
      <c r="I962" s="286"/>
      <c r="J962" s="287">
        <f>ROUND(I962*H962,2)</f>
        <v>0</v>
      </c>
      <c r="K962" s="283" t="s">
        <v>135</v>
      </c>
      <c r="L962" s="72"/>
      <c r="M962" s="288" t="s">
        <v>21</v>
      </c>
      <c r="N962" s="289" t="s">
        <v>40</v>
      </c>
      <c r="O962" s="47"/>
      <c r="P962" s="229">
        <f>O962*H962</f>
        <v>0</v>
      </c>
      <c r="Q962" s="229">
        <v>0</v>
      </c>
      <c r="R962" s="229">
        <f>Q962*H962</f>
        <v>0</v>
      </c>
      <c r="S962" s="229">
        <v>0</v>
      </c>
      <c r="T962" s="230">
        <f>S962*H962</f>
        <v>0</v>
      </c>
      <c r="AR962" s="24" t="s">
        <v>138</v>
      </c>
      <c r="AT962" s="24" t="s">
        <v>368</v>
      </c>
      <c r="AU962" s="24" t="s">
        <v>78</v>
      </c>
      <c r="AY962" s="24" t="s">
        <v>137</v>
      </c>
      <c r="BE962" s="231">
        <f>IF(N962="základní",J962,0)</f>
        <v>0</v>
      </c>
      <c r="BF962" s="231">
        <f>IF(N962="snížená",J962,0)</f>
        <v>0</v>
      </c>
      <c r="BG962" s="231">
        <f>IF(N962="zákl. přenesená",J962,0)</f>
        <v>0</v>
      </c>
      <c r="BH962" s="231">
        <f>IF(N962="sníž. přenesená",J962,0)</f>
        <v>0</v>
      </c>
      <c r="BI962" s="231">
        <f>IF(N962="nulová",J962,0)</f>
        <v>0</v>
      </c>
      <c r="BJ962" s="24" t="s">
        <v>76</v>
      </c>
      <c r="BK962" s="231">
        <f>ROUND(I962*H962,2)</f>
        <v>0</v>
      </c>
      <c r="BL962" s="24" t="s">
        <v>138</v>
      </c>
      <c r="BM962" s="24" t="s">
        <v>1145</v>
      </c>
    </row>
    <row r="963" s="12" customFormat="1">
      <c r="B963" s="244"/>
      <c r="C963" s="245"/>
      <c r="D963" s="234" t="s">
        <v>140</v>
      </c>
      <c r="E963" s="246" t="s">
        <v>21</v>
      </c>
      <c r="F963" s="247" t="s">
        <v>855</v>
      </c>
      <c r="G963" s="245"/>
      <c r="H963" s="246" t="s">
        <v>21</v>
      </c>
      <c r="I963" s="248"/>
      <c r="J963" s="245"/>
      <c r="K963" s="245"/>
      <c r="L963" s="249"/>
      <c r="M963" s="250"/>
      <c r="N963" s="251"/>
      <c r="O963" s="251"/>
      <c r="P963" s="251"/>
      <c r="Q963" s="251"/>
      <c r="R963" s="251"/>
      <c r="S963" s="251"/>
      <c r="T963" s="252"/>
      <c r="AT963" s="253" t="s">
        <v>140</v>
      </c>
      <c r="AU963" s="253" t="s">
        <v>78</v>
      </c>
      <c r="AV963" s="12" t="s">
        <v>76</v>
      </c>
      <c r="AW963" s="12" t="s">
        <v>33</v>
      </c>
      <c r="AX963" s="12" t="s">
        <v>69</v>
      </c>
      <c r="AY963" s="253" t="s">
        <v>137</v>
      </c>
    </row>
    <row r="964" s="11" customFormat="1">
      <c r="B964" s="232"/>
      <c r="C964" s="233"/>
      <c r="D964" s="234" t="s">
        <v>140</v>
      </c>
      <c r="E964" s="235" t="s">
        <v>21</v>
      </c>
      <c r="F964" s="236" t="s">
        <v>1055</v>
      </c>
      <c r="G964" s="233"/>
      <c r="H964" s="237">
        <v>194.46000000000001</v>
      </c>
      <c r="I964" s="238"/>
      <c r="J964" s="233"/>
      <c r="K964" s="233"/>
      <c r="L964" s="239"/>
      <c r="M964" s="240"/>
      <c r="N964" s="241"/>
      <c r="O964" s="241"/>
      <c r="P964" s="241"/>
      <c r="Q964" s="241"/>
      <c r="R964" s="241"/>
      <c r="S964" s="241"/>
      <c r="T964" s="242"/>
      <c r="AT964" s="243" t="s">
        <v>140</v>
      </c>
      <c r="AU964" s="243" t="s">
        <v>78</v>
      </c>
      <c r="AV964" s="11" t="s">
        <v>78</v>
      </c>
      <c r="AW964" s="11" t="s">
        <v>33</v>
      </c>
      <c r="AX964" s="11" t="s">
        <v>69</v>
      </c>
      <c r="AY964" s="243" t="s">
        <v>137</v>
      </c>
    </row>
    <row r="965" s="12" customFormat="1">
      <c r="B965" s="244"/>
      <c r="C965" s="245"/>
      <c r="D965" s="234" t="s">
        <v>140</v>
      </c>
      <c r="E965" s="246" t="s">
        <v>21</v>
      </c>
      <c r="F965" s="247" t="s">
        <v>857</v>
      </c>
      <c r="G965" s="245"/>
      <c r="H965" s="246" t="s">
        <v>21</v>
      </c>
      <c r="I965" s="248"/>
      <c r="J965" s="245"/>
      <c r="K965" s="245"/>
      <c r="L965" s="249"/>
      <c r="M965" s="250"/>
      <c r="N965" s="251"/>
      <c r="O965" s="251"/>
      <c r="P965" s="251"/>
      <c r="Q965" s="251"/>
      <c r="R965" s="251"/>
      <c r="S965" s="251"/>
      <c r="T965" s="252"/>
      <c r="AT965" s="253" t="s">
        <v>140</v>
      </c>
      <c r="AU965" s="253" t="s">
        <v>78</v>
      </c>
      <c r="AV965" s="12" t="s">
        <v>76</v>
      </c>
      <c r="AW965" s="12" t="s">
        <v>33</v>
      </c>
      <c r="AX965" s="12" t="s">
        <v>69</v>
      </c>
      <c r="AY965" s="253" t="s">
        <v>137</v>
      </c>
    </row>
    <row r="966" s="11" customFormat="1">
      <c r="B966" s="232"/>
      <c r="C966" s="233"/>
      <c r="D966" s="234" t="s">
        <v>140</v>
      </c>
      <c r="E966" s="235" t="s">
        <v>21</v>
      </c>
      <c r="F966" s="236" t="s">
        <v>1056</v>
      </c>
      <c r="G966" s="233"/>
      <c r="H966" s="237">
        <v>124.782</v>
      </c>
      <c r="I966" s="238"/>
      <c r="J966" s="233"/>
      <c r="K966" s="233"/>
      <c r="L966" s="239"/>
      <c r="M966" s="240"/>
      <c r="N966" s="241"/>
      <c r="O966" s="241"/>
      <c r="P966" s="241"/>
      <c r="Q966" s="241"/>
      <c r="R966" s="241"/>
      <c r="S966" s="241"/>
      <c r="T966" s="242"/>
      <c r="AT966" s="243" t="s">
        <v>140</v>
      </c>
      <c r="AU966" s="243" t="s">
        <v>78</v>
      </c>
      <c r="AV966" s="11" t="s">
        <v>78</v>
      </c>
      <c r="AW966" s="11" t="s">
        <v>33</v>
      </c>
      <c r="AX966" s="11" t="s">
        <v>69</v>
      </c>
      <c r="AY966" s="243" t="s">
        <v>137</v>
      </c>
    </row>
    <row r="967" s="12" customFormat="1">
      <c r="B967" s="244"/>
      <c r="C967" s="245"/>
      <c r="D967" s="234" t="s">
        <v>140</v>
      </c>
      <c r="E967" s="246" t="s">
        <v>21</v>
      </c>
      <c r="F967" s="247" t="s">
        <v>859</v>
      </c>
      <c r="G967" s="245"/>
      <c r="H967" s="246" t="s">
        <v>21</v>
      </c>
      <c r="I967" s="248"/>
      <c r="J967" s="245"/>
      <c r="K967" s="245"/>
      <c r="L967" s="249"/>
      <c r="M967" s="250"/>
      <c r="N967" s="251"/>
      <c r="O967" s="251"/>
      <c r="P967" s="251"/>
      <c r="Q967" s="251"/>
      <c r="R967" s="251"/>
      <c r="S967" s="251"/>
      <c r="T967" s="252"/>
      <c r="AT967" s="253" t="s">
        <v>140</v>
      </c>
      <c r="AU967" s="253" t="s">
        <v>78</v>
      </c>
      <c r="AV967" s="12" t="s">
        <v>76</v>
      </c>
      <c r="AW967" s="12" t="s">
        <v>33</v>
      </c>
      <c r="AX967" s="12" t="s">
        <v>69</v>
      </c>
      <c r="AY967" s="253" t="s">
        <v>137</v>
      </c>
    </row>
    <row r="968" s="11" customFormat="1">
      <c r="B968" s="232"/>
      <c r="C968" s="233"/>
      <c r="D968" s="234" t="s">
        <v>140</v>
      </c>
      <c r="E968" s="235" t="s">
        <v>21</v>
      </c>
      <c r="F968" s="236" t="s">
        <v>1057</v>
      </c>
      <c r="G968" s="233"/>
      <c r="H968" s="237">
        <v>199.38399999999999</v>
      </c>
      <c r="I968" s="238"/>
      <c r="J968" s="233"/>
      <c r="K968" s="233"/>
      <c r="L968" s="239"/>
      <c r="M968" s="240"/>
      <c r="N968" s="241"/>
      <c r="O968" s="241"/>
      <c r="P968" s="241"/>
      <c r="Q968" s="241"/>
      <c r="R968" s="241"/>
      <c r="S968" s="241"/>
      <c r="T968" s="242"/>
      <c r="AT968" s="243" t="s">
        <v>140</v>
      </c>
      <c r="AU968" s="243" t="s">
        <v>78</v>
      </c>
      <c r="AV968" s="11" t="s">
        <v>78</v>
      </c>
      <c r="AW968" s="11" t="s">
        <v>33</v>
      </c>
      <c r="AX968" s="11" t="s">
        <v>69</v>
      </c>
      <c r="AY968" s="243" t="s">
        <v>137</v>
      </c>
    </row>
    <row r="969" s="13" customFormat="1">
      <c r="B969" s="254"/>
      <c r="C969" s="255"/>
      <c r="D969" s="234" t="s">
        <v>140</v>
      </c>
      <c r="E969" s="256" t="s">
        <v>21</v>
      </c>
      <c r="F969" s="257" t="s">
        <v>151</v>
      </c>
      <c r="G969" s="255"/>
      <c r="H969" s="258">
        <v>518.62599999999998</v>
      </c>
      <c r="I969" s="259"/>
      <c r="J969" s="255"/>
      <c r="K969" s="255"/>
      <c r="L969" s="260"/>
      <c r="M969" s="261"/>
      <c r="N969" s="262"/>
      <c r="O969" s="262"/>
      <c r="P969" s="262"/>
      <c r="Q969" s="262"/>
      <c r="R969" s="262"/>
      <c r="S969" s="262"/>
      <c r="T969" s="263"/>
      <c r="AT969" s="264" t="s">
        <v>140</v>
      </c>
      <c r="AU969" s="264" t="s">
        <v>78</v>
      </c>
      <c r="AV969" s="13" t="s">
        <v>138</v>
      </c>
      <c r="AW969" s="13" t="s">
        <v>33</v>
      </c>
      <c r="AX969" s="13" t="s">
        <v>76</v>
      </c>
      <c r="AY969" s="264" t="s">
        <v>137</v>
      </c>
    </row>
    <row r="970" s="1" customFormat="1" ht="51" customHeight="1">
      <c r="B970" s="46"/>
      <c r="C970" s="281" t="s">
        <v>577</v>
      </c>
      <c r="D970" s="281" t="s">
        <v>368</v>
      </c>
      <c r="E970" s="282" t="s">
        <v>1146</v>
      </c>
      <c r="F970" s="283" t="s">
        <v>1147</v>
      </c>
      <c r="G970" s="284" t="s">
        <v>196</v>
      </c>
      <c r="H970" s="285">
        <v>468.77999999999997</v>
      </c>
      <c r="I970" s="286"/>
      <c r="J970" s="287">
        <f>ROUND(I970*H970,2)</f>
        <v>0</v>
      </c>
      <c r="K970" s="283" t="s">
        <v>135</v>
      </c>
      <c r="L970" s="72"/>
      <c r="M970" s="288" t="s">
        <v>21</v>
      </c>
      <c r="N970" s="289" t="s">
        <v>40</v>
      </c>
      <c r="O970" s="47"/>
      <c r="P970" s="229">
        <f>O970*H970</f>
        <v>0</v>
      </c>
      <c r="Q970" s="229">
        <v>0</v>
      </c>
      <c r="R970" s="229">
        <f>Q970*H970</f>
        <v>0</v>
      </c>
      <c r="S970" s="229">
        <v>0</v>
      </c>
      <c r="T970" s="230">
        <f>S970*H970</f>
        <v>0</v>
      </c>
      <c r="AR970" s="24" t="s">
        <v>138</v>
      </c>
      <c r="AT970" s="24" t="s">
        <v>368</v>
      </c>
      <c r="AU970" s="24" t="s">
        <v>78</v>
      </c>
      <c r="AY970" s="24" t="s">
        <v>137</v>
      </c>
      <c r="BE970" s="231">
        <f>IF(N970="základní",J970,0)</f>
        <v>0</v>
      </c>
      <c r="BF970" s="231">
        <f>IF(N970="snížená",J970,0)</f>
        <v>0</v>
      </c>
      <c r="BG970" s="231">
        <f>IF(N970="zákl. přenesená",J970,0)</f>
        <v>0</v>
      </c>
      <c r="BH970" s="231">
        <f>IF(N970="sníž. přenesená",J970,0)</f>
        <v>0</v>
      </c>
      <c r="BI970" s="231">
        <f>IF(N970="nulová",J970,0)</f>
        <v>0</v>
      </c>
      <c r="BJ970" s="24" t="s">
        <v>76</v>
      </c>
      <c r="BK970" s="231">
        <f>ROUND(I970*H970,2)</f>
        <v>0</v>
      </c>
      <c r="BL970" s="24" t="s">
        <v>138</v>
      </c>
      <c r="BM970" s="24" t="s">
        <v>1148</v>
      </c>
    </row>
    <row r="971" s="12" customFormat="1">
      <c r="B971" s="244"/>
      <c r="C971" s="245"/>
      <c r="D971" s="234" t="s">
        <v>140</v>
      </c>
      <c r="E971" s="246" t="s">
        <v>21</v>
      </c>
      <c r="F971" s="247" t="s">
        <v>855</v>
      </c>
      <c r="G971" s="245"/>
      <c r="H971" s="246" t="s">
        <v>21</v>
      </c>
      <c r="I971" s="248"/>
      <c r="J971" s="245"/>
      <c r="K971" s="245"/>
      <c r="L971" s="249"/>
      <c r="M971" s="250"/>
      <c r="N971" s="251"/>
      <c r="O971" s="251"/>
      <c r="P971" s="251"/>
      <c r="Q971" s="251"/>
      <c r="R971" s="251"/>
      <c r="S971" s="251"/>
      <c r="T971" s="252"/>
      <c r="AT971" s="253" t="s">
        <v>140</v>
      </c>
      <c r="AU971" s="253" t="s">
        <v>78</v>
      </c>
      <c r="AV971" s="12" t="s">
        <v>76</v>
      </c>
      <c r="AW971" s="12" t="s">
        <v>33</v>
      </c>
      <c r="AX971" s="12" t="s">
        <v>69</v>
      </c>
      <c r="AY971" s="253" t="s">
        <v>137</v>
      </c>
    </row>
    <row r="972" s="11" customFormat="1">
      <c r="B972" s="232"/>
      <c r="C972" s="233"/>
      <c r="D972" s="234" t="s">
        <v>140</v>
      </c>
      <c r="E972" s="235" t="s">
        <v>21</v>
      </c>
      <c r="F972" s="236" t="s">
        <v>1055</v>
      </c>
      <c r="G972" s="233"/>
      <c r="H972" s="237">
        <v>194.46000000000001</v>
      </c>
      <c r="I972" s="238"/>
      <c r="J972" s="233"/>
      <c r="K972" s="233"/>
      <c r="L972" s="239"/>
      <c r="M972" s="240"/>
      <c r="N972" s="241"/>
      <c r="O972" s="241"/>
      <c r="P972" s="241"/>
      <c r="Q972" s="241"/>
      <c r="R972" s="241"/>
      <c r="S972" s="241"/>
      <c r="T972" s="242"/>
      <c r="AT972" s="243" t="s">
        <v>140</v>
      </c>
      <c r="AU972" s="243" t="s">
        <v>78</v>
      </c>
      <c r="AV972" s="11" t="s">
        <v>78</v>
      </c>
      <c r="AW972" s="11" t="s">
        <v>33</v>
      </c>
      <c r="AX972" s="11" t="s">
        <v>69</v>
      </c>
      <c r="AY972" s="243" t="s">
        <v>137</v>
      </c>
    </row>
    <row r="973" s="12" customFormat="1">
      <c r="B973" s="244"/>
      <c r="C973" s="245"/>
      <c r="D973" s="234" t="s">
        <v>140</v>
      </c>
      <c r="E973" s="246" t="s">
        <v>21</v>
      </c>
      <c r="F973" s="247" t="s">
        <v>857</v>
      </c>
      <c r="G973" s="245"/>
      <c r="H973" s="246" t="s">
        <v>21</v>
      </c>
      <c r="I973" s="248"/>
      <c r="J973" s="245"/>
      <c r="K973" s="245"/>
      <c r="L973" s="249"/>
      <c r="M973" s="250"/>
      <c r="N973" s="251"/>
      <c r="O973" s="251"/>
      <c r="P973" s="251"/>
      <c r="Q973" s="251"/>
      <c r="R973" s="251"/>
      <c r="S973" s="251"/>
      <c r="T973" s="252"/>
      <c r="AT973" s="253" t="s">
        <v>140</v>
      </c>
      <c r="AU973" s="253" t="s">
        <v>78</v>
      </c>
      <c r="AV973" s="12" t="s">
        <v>76</v>
      </c>
      <c r="AW973" s="12" t="s">
        <v>33</v>
      </c>
      <c r="AX973" s="12" t="s">
        <v>69</v>
      </c>
      <c r="AY973" s="253" t="s">
        <v>137</v>
      </c>
    </row>
    <row r="974" s="11" customFormat="1">
      <c r="B974" s="232"/>
      <c r="C974" s="233"/>
      <c r="D974" s="234" t="s">
        <v>140</v>
      </c>
      <c r="E974" s="235" t="s">
        <v>21</v>
      </c>
      <c r="F974" s="236" t="s">
        <v>1056</v>
      </c>
      <c r="G974" s="233"/>
      <c r="H974" s="237">
        <v>124.782</v>
      </c>
      <c r="I974" s="238"/>
      <c r="J974" s="233"/>
      <c r="K974" s="233"/>
      <c r="L974" s="239"/>
      <c r="M974" s="240"/>
      <c r="N974" s="241"/>
      <c r="O974" s="241"/>
      <c r="P974" s="241"/>
      <c r="Q974" s="241"/>
      <c r="R974" s="241"/>
      <c r="S974" s="241"/>
      <c r="T974" s="242"/>
      <c r="AT974" s="243" t="s">
        <v>140</v>
      </c>
      <c r="AU974" s="243" t="s">
        <v>78</v>
      </c>
      <c r="AV974" s="11" t="s">
        <v>78</v>
      </c>
      <c r="AW974" s="11" t="s">
        <v>33</v>
      </c>
      <c r="AX974" s="11" t="s">
        <v>69</v>
      </c>
      <c r="AY974" s="243" t="s">
        <v>137</v>
      </c>
    </row>
    <row r="975" s="12" customFormat="1">
      <c r="B975" s="244"/>
      <c r="C975" s="245"/>
      <c r="D975" s="234" t="s">
        <v>140</v>
      </c>
      <c r="E975" s="246" t="s">
        <v>21</v>
      </c>
      <c r="F975" s="247" t="s">
        <v>1149</v>
      </c>
      <c r="G975" s="245"/>
      <c r="H975" s="246" t="s">
        <v>21</v>
      </c>
      <c r="I975" s="248"/>
      <c r="J975" s="245"/>
      <c r="K975" s="245"/>
      <c r="L975" s="249"/>
      <c r="M975" s="250"/>
      <c r="N975" s="251"/>
      <c r="O975" s="251"/>
      <c r="P975" s="251"/>
      <c r="Q975" s="251"/>
      <c r="R975" s="251"/>
      <c r="S975" s="251"/>
      <c r="T975" s="252"/>
      <c r="AT975" s="253" t="s">
        <v>140</v>
      </c>
      <c r="AU975" s="253" t="s">
        <v>78</v>
      </c>
      <c r="AV975" s="12" t="s">
        <v>76</v>
      </c>
      <c r="AW975" s="12" t="s">
        <v>33</v>
      </c>
      <c r="AX975" s="12" t="s">
        <v>69</v>
      </c>
      <c r="AY975" s="253" t="s">
        <v>137</v>
      </c>
    </row>
    <row r="976" s="11" customFormat="1">
      <c r="B976" s="232"/>
      <c r="C976" s="233"/>
      <c r="D976" s="234" t="s">
        <v>140</v>
      </c>
      <c r="E976" s="235" t="s">
        <v>21</v>
      </c>
      <c r="F976" s="236" t="s">
        <v>1150</v>
      </c>
      <c r="G976" s="233"/>
      <c r="H976" s="237">
        <v>149.53800000000001</v>
      </c>
      <c r="I976" s="238"/>
      <c r="J976" s="233"/>
      <c r="K976" s="233"/>
      <c r="L976" s="239"/>
      <c r="M976" s="240"/>
      <c r="N976" s="241"/>
      <c r="O976" s="241"/>
      <c r="P976" s="241"/>
      <c r="Q976" s="241"/>
      <c r="R976" s="241"/>
      <c r="S976" s="241"/>
      <c r="T976" s="242"/>
      <c r="AT976" s="243" t="s">
        <v>140</v>
      </c>
      <c r="AU976" s="243" t="s">
        <v>78</v>
      </c>
      <c r="AV976" s="11" t="s">
        <v>78</v>
      </c>
      <c r="AW976" s="11" t="s">
        <v>33</v>
      </c>
      <c r="AX976" s="11" t="s">
        <v>69</v>
      </c>
      <c r="AY976" s="243" t="s">
        <v>137</v>
      </c>
    </row>
    <row r="977" s="13" customFormat="1">
      <c r="B977" s="254"/>
      <c r="C977" s="255"/>
      <c r="D977" s="234" t="s">
        <v>140</v>
      </c>
      <c r="E977" s="256" t="s">
        <v>21</v>
      </c>
      <c r="F977" s="257" t="s">
        <v>151</v>
      </c>
      <c r="G977" s="255"/>
      <c r="H977" s="258">
        <v>468.77999999999997</v>
      </c>
      <c r="I977" s="259"/>
      <c r="J977" s="255"/>
      <c r="K977" s="255"/>
      <c r="L977" s="260"/>
      <c r="M977" s="261"/>
      <c r="N977" s="262"/>
      <c r="O977" s="262"/>
      <c r="P977" s="262"/>
      <c r="Q977" s="262"/>
      <c r="R977" s="262"/>
      <c r="S977" s="262"/>
      <c r="T977" s="263"/>
      <c r="AT977" s="264" t="s">
        <v>140</v>
      </c>
      <c r="AU977" s="264" t="s">
        <v>78</v>
      </c>
      <c r="AV977" s="13" t="s">
        <v>138</v>
      </c>
      <c r="AW977" s="13" t="s">
        <v>33</v>
      </c>
      <c r="AX977" s="13" t="s">
        <v>76</v>
      </c>
      <c r="AY977" s="264" t="s">
        <v>137</v>
      </c>
    </row>
    <row r="978" s="1" customFormat="1" ht="51" customHeight="1">
      <c r="B978" s="46"/>
      <c r="C978" s="281" t="s">
        <v>581</v>
      </c>
      <c r="D978" s="281" t="s">
        <v>368</v>
      </c>
      <c r="E978" s="282" t="s">
        <v>1151</v>
      </c>
      <c r="F978" s="283" t="s">
        <v>1152</v>
      </c>
      <c r="G978" s="284" t="s">
        <v>196</v>
      </c>
      <c r="H978" s="285">
        <v>48.700000000000003</v>
      </c>
      <c r="I978" s="286"/>
      <c r="J978" s="287">
        <f>ROUND(I978*H978,2)</f>
        <v>0</v>
      </c>
      <c r="K978" s="283" t="s">
        <v>135</v>
      </c>
      <c r="L978" s="72"/>
      <c r="M978" s="288" t="s">
        <v>21</v>
      </c>
      <c r="N978" s="289" t="s">
        <v>40</v>
      </c>
      <c r="O978" s="47"/>
      <c r="P978" s="229">
        <f>O978*H978</f>
        <v>0</v>
      </c>
      <c r="Q978" s="229">
        <v>0</v>
      </c>
      <c r="R978" s="229">
        <f>Q978*H978</f>
        <v>0</v>
      </c>
      <c r="S978" s="229">
        <v>0</v>
      </c>
      <c r="T978" s="230">
        <f>S978*H978</f>
        <v>0</v>
      </c>
      <c r="AR978" s="24" t="s">
        <v>138</v>
      </c>
      <c r="AT978" s="24" t="s">
        <v>368</v>
      </c>
      <c r="AU978" s="24" t="s">
        <v>78</v>
      </c>
      <c r="AY978" s="24" t="s">
        <v>137</v>
      </c>
      <c r="BE978" s="231">
        <f>IF(N978="základní",J978,0)</f>
        <v>0</v>
      </c>
      <c r="BF978" s="231">
        <f>IF(N978="snížená",J978,0)</f>
        <v>0</v>
      </c>
      <c r="BG978" s="231">
        <f>IF(N978="zákl. přenesená",J978,0)</f>
        <v>0</v>
      </c>
      <c r="BH978" s="231">
        <f>IF(N978="sníž. přenesená",J978,0)</f>
        <v>0</v>
      </c>
      <c r="BI978" s="231">
        <f>IF(N978="nulová",J978,0)</f>
        <v>0</v>
      </c>
      <c r="BJ978" s="24" t="s">
        <v>76</v>
      </c>
      <c r="BK978" s="231">
        <f>ROUND(I978*H978,2)</f>
        <v>0</v>
      </c>
      <c r="BL978" s="24" t="s">
        <v>138</v>
      </c>
      <c r="BM978" s="24" t="s">
        <v>1153</v>
      </c>
    </row>
    <row r="979" s="12" customFormat="1">
      <c r="B979" s="244"/>
      <c r="C979" s="245"/>
      <c r="D979" s="234" t="s">
        <v>140</v>
      </c>
      <c r="E979" s="246" t="s">
        <v>21</v>
      </c>
      <c r="F979" s="247" t="s">
        <v>1091</v>
      </c>
      <c r="G979" s="245"/>
      <c r="H979" s="246" t="s">
        <v>21</v>
      </c>
      <c r="I979" s="248"/>
      <c r="J979" s="245"/>
      <c r="K979" s="245"/>
      <c r="L979" s="249"/>
      <c r="M979" s="250"/>
      <c r="N979" s="251"/>
      <c r="O979" s="251"/>
      <c r="P979" s="251"/>
      <c r="Q979" s="251"/>
      <c r="R979" s="251"/>
      <c r="S979" s="251"/>
      <c r="T979" s="252"/>
      <c r="AT979" s="253" t="s">
        <v>140</v>
      </c>
      <c r="AU979" s="253" t="s">
        <v>78</v>
      </c>
      <c r="AV979" s="12" t="s">
        <v>76</v>
      </c>
      <c r="AW979" s="12" t="s">
        <v>33</v>
      </c>
      <c r="AX979" s="12" t="s">
        <v>69</v>
      </c>
      <c r="AY979" s="253" t="s">
        <v>137</v>
      </c>
    </row>
    <row r="980" s="11" customFormat="1">
      <c r="B980" s="232"/>
      <c r="C980" s="233"/>
      <c r="D980" s="234" t="s">
        <v>140</v>
      </c>
      <c r="E980" s="235" t="s">
        <v>21</v>
      </c>
      <c r="F980" s="236" t="s">
        <v>1154</v>
      </c>
      <c r="G980" s="233"/>
      <c r="H980" s="237">
        <v>48.700000000000003</v>
      </c>
      <c r="I980" s="238"/>
      <c r="J980" s="233"/>
      <c r="K980" s="233"/>
      <c r="L980" s="239"/>
      <c r="M980" s="240"/>
      <c r="N980" s="241"/>
      <c r="O980" s="241"/>
      <c r="P980" s="241"/>
      <c r="Q980" s="241"/>
      <c r="R980" s="241"/>
      <c r="S980" s="241"/>
      <c r="T980" s="242"/>
      <c r="AT980" s="243" t="s">
        <v>140</v>
      </c>
      <c r="AU980" s="243" t="s">
        <v>78</v>
      </c>
      <c r="AV980" s="11" t="s">
        <v>78</v>
      </c>
      <c r="AW980" s="11" t="s">
        <v>33</v>
      </c>
      <c r="AX980" s="11" t="s">
        <v>69</v>
      </c>
      <c r="AY980" s="243" t="s">
        <v>137</v>
      </c>
    </row>
    <row r="981" s="13" customFormat="1">
      <c r="B981" s="254"/>
      <c r="C981" s="255"/>
      <c r="D981" s="234" t="s">
        <v>140</v>
      </c>
      <c r="E981" s="256" t="s">
        <v>21</v>
      </c>
      <c r="F981" s="257" t="s">
        <v>151</v>
      </c>
      <c r="G981" s="255"/>
      <c r="H981" s="258">
        <v>48.700000000000003</v>
      </c>
      <c r="I981" s="259"/>
      <c r="J981" s="255"/>
      <c r="K981" s="255"/>
      <c r="L981" s="260"/>
      <c r="M981" s="261"/>
      <c r="N981" s="262"/>
      <c r="O981" s="262"/>
      <c r="P981" s="262"/>
      <c r="Q981" s="262"/>
      <c r="R981" s="262"/>
      <c r="S981" s="262"/>
      <c r="T981" s="263"/>
      <c r="AT981" s="264" t="s">
        <v>140</v>
      </c>
      <c r="AU981" s="264" t="s">
        <v>78</v>
      </c>
      <c r="AV981" s="13" t="s">
        <v>138</v>
      </c>
      <c r="AW981" s="13" t="s">
        <v>33</v>
      </c>
      <c r="AX981" s="13" t="s">
        <v>76</v>
      </c>
      <c r="AY981" s="264" t="s">
        <v>137</v>
      </c>
    </row>
    <row r="982" s="1" customFormat="1" ht="51" customHeight="1">
      <c r="B982" s="46"/>
      <c r="C982" s="281" t="s">
        <v>585</v>
      </c>
      <c r="D982" s="281" t="s">
        <v>368</v>
      </c>
      <c r="E982" s="282" t="s">
        <v>1155</v>
      </c>
      <c r="F982" s="283" t="s">
        <v>1156</v>
      </c>
      <c r="G982" s="284" t="s">
        <v>253</v>
      </c>
      <c r="H982" s="285">
        <v>653.76499999999999</v>
      </c>
      <c r="I982" s="286"/>
      <c r="J982" s="287">
        <f>ROUND(I982*H982,2)</f>
        <v>0</v>
      </c>
      <c r="K982" s="283" t="s">
        <v>135</v>
      </c>
      <c r="L982" s="72"/>
      <c r="M982" s="288" t="s">
        <v>21</v>
      </c>
      <c r="N982" s="289" t="s">
        <v>40</v>
      </c>
      <c r="O982" s="47"/>
      <c r="P982" s="229">
        <f>O982*H982</f>
        <v>0</v>
      </c>
      <c r="Q982" s="229">
        <v>0</v>
      </c>
      <c r="R982" s="229">
        <f>Q982*H982</f>
        <v>0</v>
      </c>
      <c r="S982" s="229">
        <v>0</v>
      </c>
      <c r="T982" s="230">
        <f>S982*H982</f>
        <v>0</v>
      </c>
      <c r="AR982" s="24" t="s">
        <v>138</v>
      </c>
      <c r="AT982" s="24" t="s">
        <v>368</v>
      </c>
      <c r="AU982" s="24" t="s">
        <v>78</v>
      </c>
      <c r="AY982" s="24" t="s">
        <v>137</v>
      </c>
      <c r="BE982" s="231">
        <f>IF(N982="základní",J982,0)</f>
        <v>0</v>
      </c>
      <c r="BF982" s="231">
        <f>IF(N982="snížená",J982,0)</f>
        <v>0</v>
      </c>
      <c r="BG982" s="231">
        <f>IF(N982="zákl. přenesená",J982,0)</f>
        <v>0</v>
      </c>
      <c r="BH982" s="231">
        <f>IF(N982="sníž. přenesená",J982,0)</f>
        <v>0</v>
      </c>
      <c r="BI982" s="231">
        <f>IF(N982="nulová",J982,0)</f>
        <v>0</v>
      </c>
      <c r="BJ982" s="24" t="s">
        <v>76</v>
      </c>
      <c r="BK982" s="231">
        <f>ROUND(I982*H982,2)</f>
        <v>0</v>
      </c>
      <c r="BL982" s="24" t="s">
        <v>138</v>
      </c>
      <c r="BM982" s="24" t="s">
        <v>1157</v>
      </c>
    </row>
    <row r="983" s="12" customFormat="1">
      <c r="B983" s="244"/>
      <c r="C983" s="245"/>
      <c r="D983" s="234" t="s">
        <v>140</v>
      </c>
      <c r="E983" s="246" t="s">
        <v>21</v>
      </c>
      <c r="F983" s="247" t="s">
        <v>855</v>
      </c>
      <c r="G983" s="245"/>
      <c r="H983" s="246" t="s">
        <v>21</v>
      </c>
      <c r="I983" s="248"/>
      <c r="J983" s="245"/>
      <c r="K983" s="245"/>
      <c r="L983" s="249"/>
      <c r="M983" s="250"/>
      <c r="N983" s="251"/>
      <c r="O983" s="251"/>
      <c r="P983" s="251"/>
      <c r="Q983" s="251"/>
      <c r="R983" s="251"/>
      <c r="S983" s="251"/>
      <c r="T983" s="252"/>
      <c r="AT983" s="253" t="s">
        <v>140</v>
      </c>
      <c r="AU983" s="253" t="s">
        <v>78</v>
      </c>
      <c r="AV983" s="12" t="s">
        <v>76</v>
      </c>
      <c r="AW983" s="12" t="s">
        <v>33</v>
      </c>
      <c r="AX983" s="12" t="s">
        <v>69</v>
      </c>
      <c r="AY983" s="253" t="s">
        <v>137</v>
      </c>
    </row>
    <row r="984" s="11" customFormat="1">
      <c r="B984" s="232"/>
      <c r="C984" s="233"/>
      <c r="D984" s="234" t="s">
        <v>140</v>
      </c>
      <c r="E984" s="235" t="s">
        <v>21</v>
      </c>
      <c r="F984" s="236" t="s">
        <v>1158</v>
      </c>
      <c r="G984" s="233"/>
      <c r="H984" s="237">
        <v>70.239999999999995</v>
      </c>
      <c r="I984" s="238"/>
      <c r="J984" s="233"/>
      <c r="K984" s="233"/>
      <c r="L984" s="239"/>
      <c r="M984" s="240"/>
      <c r="N984" s="241"/>
      <c r="O984" s="241"/>
      <c r="P984" s="241"/>
      <c r="Q984" s="241"/>
      <c r="R984" s="241"/>
      <c r="S984" s="241"/>
      <c r="T984" s="242"/>
      <c r="AT984" s="243" t="s">
        <v>140</v>
      </c>
      <c r="AU984" s="243" t="s">
        <v>78</v>
      </c>
      <c r="AV984" s="11" t="s">
        <v>78</v>
      </c>
      <c r="AW984" s="11" t="s">
        <v>33</v>
      </c>
      <c r="AX984" s="11" t="s">
        <v>69</v>
      </c>
      <c r="AY984" s="243" t="s">
        <v>137</v>
      </c>
    </row>
    <row r="985" s="12" customFormat="1">
      <c r="B985" s="244"/>
      <c r="C985" s="245"/>
      <c r="D985" s="234" t="s">
        <v>140</v>
      </c>
      <c r="E985" s="246" t="s">
        <v>21</v>
      </c>
      <c r="F985" s="247" t="s">
        <v>857</v>
      </c>
      <c r="G985" s="245"/>
      <c r="H985" s="246" t="s">
        <v>21</v>
      </c>
      <c r="I985" s="248"/>
      <c r="J985" s="245"/>
      <c r="K985" s="245"/>
      <c r="L985" s="249"/>
      <c r="M985" s="250"/>
      <c r="N985" s="251"/>
      <c r="O985" s="251"/>
      <c r="P985" s="251"/>
      <c r="Q985" s="251"/>
      <c r="R985" s="251"/>
      <c r="S985" s="251"/>
      <c r="T985" s="252"/>
      <c r="AT985" s="253" t="s">
        <v>140</v>
      </c>
      <c r="AU985" s="253" t="s">
        <v>78</v>
      </c>
      <c r="AV985" s="12" t="s">
        <v>76</v>
      </c>
      <c r="AW985" s="12" t="s">
        <v>33</v>
      </c>
      <c r="AX985" s="12" t="s">
        <v>69</v>
      </c>
      <c r="AY985" s="253" t="s">
        <v>137</v>
      </c>
    </row>
    <row r="986" s="11" customFormat="1">
      <c r="B986" s="232"/>
      <c r="C986" s="233"/>
      <c r="D986" s="234" t="s">
        <v>140</v>
      </c>
      <c r="E986" s="235" t="s">
        <v>21</v>
      </c>
      <c r="F986" s="236" t="s">
        <v>1159</v>
      </c>
      <c r="G986" s="233"/>
      <c r="H986" s="237">
        <v>51.799999999999997</v>
      </c>
      <c r="I986" s="238"/>
      <c r="J986" s="233"/>
      <c r="K986" s="233"/>
      <c r="L986" s="239"/>
      <c r="M986" s="240"/>
      <c r="N986" s="241"/>
      <c r="O986" s="241"/>
      <c r="P986" s="241"/>
      <c r="Q986" s="241"/>
      <c r="R986" s="241"/>
      <c r="S986" s="241"/>
      <c r="T986" s="242"/>
      <c r="AT986" s="243" t="s">
        <v>140</v>
      </c>
      <c r="AU986" s="243" t="s">
        <v>78</v>
      </c>
      <c r="AV986" s="11" t="s">
        <v>78</v>
      </c>
      <c r="AW986" s="11" t="s">
        <v>33</v>
      </c>
      <c r="AX986" s="11" t="s">
        <v>69</v>
      </c>
      <c r="AY986" s="243" t="s">
        <v>137</v>
      </c>
    </row>
    <row r="987" s="12" customFormat="1">
      <c r="B987" s="244"/>
      <c r="C987" s="245"/>
      <c r="D987" s="234" t="s">
        <v>140</v>
      </c>
      <c r="E987" s="246" t="s">
        <v>21</v>
      </c>
      <c r="F987" s="247" t="s">
        <v>1149</v>
      </c>
      <c r="G987" s="245"/>
      <c r="H987" s="246" t="s">
        <v>21</v>
      </c>
      <c r="I987" s="248"/>
      <c r="J987" s="245"/>
      <c r="K987" s="245"/>
      <c r="L987" s="249"/>
      <c r="M987" s="250"/>
      <c r="N987" s="251"/>
      <c r="O987" s="251"/>
      <c r="P987" s="251"/>
      <c r="Q987" s="251"/>
      <c r="R987" s="251"/>
      <c r="S987" s="251"/>
      <c r="T987" s="252"/>
      <c r="AT987" s="253" t="s">
        <v>140</v>
      </c>
      <c r="AU987" s="253" t="s">
        <v>78</v>
      </c>
      <c r="AV987" s="12" t="s">
        <v>76</v>
      </c>
      <c r="AW987" s="12" t="s">
        <v>33</v>
      </c>
      <c r="AX987" s="12" t="s">
        <v>69</v>
      </c>
      <c r="AY987" s="253" t="s">
        <v>137</v>
      </c>
    </row>
    <row r="988" s="11" customFormat="1">
      <c r="B988" s="232"/>
      <c r="C988" s="233"/>
      <c r="D988" s="234" t="s">
        <v>140</v>
      </c>
      <c r="E988" s="235" t="s">
        <v>21</v>
      </c>
      <c r="F988" s="236" t="s">
        <v>1160</v>
      </c>
      <c r="G988" s="233"/>
      <c r="H988" s="237">
        <v>58.649999999999999</v>
      </c>
      <c r="I988" s="238"/>
      <c r="J988" s="233"/>
      <c r="K988" s="233"/>
      <c r="L988" s="239"/>
      <c r="M988" s="240"/>
      <c r="N988" s="241"/>
      <c r="O988" s="241"/>
      <c r="P988" s="241"/>
      <c r="Q988" s="241"/>
      <c r="R988" s="241"/>
      <c r="S988" s="241"/>
      <c r="T988" s="242"/>
      <c r="AT988" s="243" t="s">
        <v>140</v>
      </c>
      <c r="AU988" s="243" t="s">
        <v>78</v>
      </c>
      <c r="AV988" s="11" t="s">
        <v>78</v>
      </c>
      <c r="AW988" s="11" t="s">
        <v>33</v>
      </c>
      <c r="AX988" s="11" t="s">
        <v>69</v>
      </c>
      <c r="AY988" s="243" t="s">
        <v>137</v>
      </c>
    </row>
    <row r="989" s="12" customFormat="1">
      <c r="B989" s="244"/>
      <c r="C989" s="245"/>
      <c r="D989" s="234" t="s">
        <v>140</v>
      </c>
      <c r="E989" s="246" t="s">
        <v>21</v>
      </c>
      <c r="F989" s="247" t="s">
        <v>1091</v>
      </c>
      <c r="G989" s="245"/>
      <c r="H989" s="246" t="s">
        <v>21</v>
      </c>
      <c r="I989" s="248"/>
      <c r="J989" s="245"/>
      <c r="K989" s="245"/>
      <c r="L989" s="249"/>
      <c r="M989" s="250"/>
      <c r="N989" s="251"/>
      <c r="O989" s="251"/>
      <c r="P989" s="251"/>
      <c r="Q989" s="251"/>
      <c r="R989" s="251"/>
      <c r="S989" s="251"/>
      <c r="T989" s="252"/>
      <c r="AT989" s="253" t="s">
        <v>140</v>
      </c>
      <c r="AU989" s="253" t="s">
        <v>78</v>
      </c>
      <c r="AV989" s="12" t="s">
        <v>76</v>
      </c>
      <c r="AW989" s="12" t="s">
        <v>33</v>
      </c>
      <c r="AX989" s="12" t="s">
        <v>69</v>
      </c>
      <c r="AY989" s="253" t="s">
        <v>137</v>
      </c>
    </row>
    <row r="990" s="11" customFormat="1">
      <c r="B990" s="232"/>
      <c r="C990" s="233"/>
      <c r="D990" s="234" t="s">
        <v>140</v>
      </c>
      <c r="E990" s="235" t="s">
        <v>21</v>
      </c>
      <c r="F990" s="236" t="s">
        <v>1161</v>
      </c>
      <c r="G990" s="233"/>
      <c r="H990" s="237">
        <v>13.560000000000001</v>
      </c>
      <c r="I990" s="238"/>
      <c r="J990" s="233"/>
      <c r="K990" s="233"/>
      <c r="L990" s="239"/>
      <c r="M990" s="240"/>
      <c r="N990" s="241"/>
      <c r="O990" s="241"/>
      <c r="P990" s="241"/>
      <c r="Q990" s="241"/>
      <c r="R990" s="241"/>
      <c r="S990" s="241"/>
      <c r="T990" s="242"/>
      <c r="AT990" s="243" t="s">
        <v>140</v>
      </c>
      <c r="AU990" s="243" t="s">
        <v>78</v>
      </c>
      <c r="AV990" s="11" t="s">
        <v>78</v>
      </c>
      <c r="AW990" s="11" t="s">
        <v>33</v>
      </c>
      <c r="AX990" s="11" t="s">
        <v>69</v>
      </c>
      <c r="AY990" s="243" t="s">
        <v>137</v>
      </c>
    </row>
    <row r="991" s="12" customFormat="1">
      <c r="B991" s="244"/>
      <c r="C991" s="245"/>
      <c r="D991" s="234" t="s">
        <v>140</v>
      </c>
      <c r="E991" s="246" t="s">
        <v>21</v>
      </c>
      <c r="F991" s="247" t="s">
        <v>878</v>
      </c>
      <c r="G991" s="245"/>
      <c r="H991" s="246" t="s">
        <v>21</v>
      </c>
      <c r="I991" s="248"/>
      <c r="J991" s="245"/>
      <c r="K991" s="245"/>
      <c r="L991" s="249"/>
      <c r="M991" s="250"/>
      <c r="N991" s="251"/>
      <c r="O991" s="251"/>
      <c r="P991" s="251"/>
      <c r="Q991" s="251"/>
      <c r="R991" s="251"/>
      <c r="S991" s="251"/>
      <c r="T991" s="252"/>
      <c r="AT991" s="253" t="s">
        <v>140</v>
      </c>
      <c r="AU991" s="253" t="s">
        <v>78</v>
      </c>
      <c r="AV991" s="12" t="s">
        <v>76</v>
      </c>
      <c r="AW991" s="12" t="s">
        <v>33</v>
      </c>
      <c r="AX991" s="12" t="s">
        <v>69</v>
      </c>
      <c r="AY991" s="253" t="s">
        <v>137</v>
      </c>
    </row>
    <row r="992" s="11" customFormat="1">
      <c r="B992" s="232"/>
      <c r="C992" s="233"/>
      <c r="D992" s="234" t="s">
        <v>140</v>
      </c>
      <c r="E992" s="235" t="s">
        <v>21</v>
      </c>
      <c r="F992" s="236" t="s">
        <v>1162</v>
      </c>
      <c r="G992" s="233"/>
      <c r="H992" s="237">
        <v>192.84999999999999</v>
      </c>
      <c r="I992" s="238"/>
      <c r="J992" s="233"/>
      <c r="K992" s="233"/>
      <c r="L992" s="239"/>
      <c r="M992" s="240"/>
      <c r="N992" s="241"/>
      <c r="O992" s="241"/>
      <c r="P992" s="241"/>
      <c r="Q992" s="241"/>
      <c r="R992" s="241"/>
      <c r="S992" s="241"/>
      <c r="T992" s="242"/>
      <c r="AT992" s="243" t="s">
        <v>140</v>
      </c>
      <c r="AU992" s="243" t="s">
        <v>78</v>
      </c>
      <c r="AV992" s="11" t="s">
        <v>78</v>
      </c>
      <c r="AW992" s="11" t="s">
        <v>33</v>
      </c>
      <c r="AX992" s="11" t="s">
        <v>69</v>
      </c>
      <c r="AY992" s="243" t="s">
        <v>137</v>
      </c>
    </row>
    <row r="993" s="12" customFormat="1">
      <c r="B993" s="244"/>
      <c r="C993" s="245"/>
      <c r="D993" s="234" t="s">
        <v>140</v>
      </c>
      <c r="E993" s="246" t="s">
        <v>21</v>
      </c>
      <c r="F993" s="247" t="s">
        <v>880</v>
      </c>
      <c r="G993" s="245"/>
      <c r="H993" s="246" t="s">
        <v>21</v>
      </c>
      <c r="I993" s="248"/>
      <c r="J993" s="245"/>
      <c r="K993" s="245"/>
      <c r="L993" s="249"/>
      <c r="M993" s="250"/>
      <c r="N993" s="251"/>
      <c r="O993" s="251"/>
      <c r="P993" s="251"/>
      <c r="Q993" s="251"/>
      <c r="R993" s="251"/>
      <c r="S993" s="251"/>
      <c r="T993" s="252"/>
      <c r="AT993" s="253" t="s">
        <v>140</v>
      </c>
      <c r="AU993" s="253" t="s">
        <v>78</v>
      </c>
      <c r="AV993" s="12" t="s">
        <v>76</v>
      </c>
      <c r="AW993" s="12" t="s">
        <v>33</v>
      </c>
      <c r="AX993" s="12" t="s">
        <v>69</v>
      </c>
      <c r="AY993" s="253" t="s">
        <v>137</v>
      </c>
    </row>
    <row r="994" s="11" customFormat="1">
      <c r="B994" s="232"/>
      <c r="C994" s="233"/>
      <c r="D994" s="234" t="s">
        <v>140</v>
      </c>
      <c r="E994" s="235" t="s">
        <v>21</v>
      </c>
      <c r="F994" s="236" t="s">
        <v>1163</v>
      </c>
      <c r="G994" s="233"/>
      <c r="H994" s="237">
        <v>97.754999999999995</v>
      </c>
      <c r="I994" s="238"/>
      <c r="J994" s="233"/>
      <c r="K994" s="233"/>
      <c r="L994" s="239"/>
      <c r="M994" s="240"/>
      <c r="N994" s="241"/>
      <c r="O994" s="241"/>
      <c r="P994" s="241"/>
      <c r="Q994" s="241"/>
      <c r="R994" s="241"/>
      <c r="S994" s="241"/>
      <c r="T994" s="242"/>
      <c r="AT994" s="243" t="s">
        <v>140</v>
      </c>
      <c r="AU994" s="243" t="s">
        <v>78</v>
      </c>
      <c r="AV994" s="11" t="s">
        <v>78</v>
      </c>
      <c r="AW994" s="11" t="s">
        <v>33</v>
      </c>
      <c r="AX994" s="11" t="s">
        <v>69</v>
      </c>
      <c r="AY994" s="243" t="s">
        <v>137</v>
      </c>
    </row>
    <row r="995" s="12" customFormat="1">
      <c r="B995" s="244"/>
      <c r="C995" s="245"/>
      <c r="D995" s="234" t="s">
        <v>140</v>
      </c>
      <c r="E995" s="246" t="s">
        <v>21</v>
      </c>
      <c r="F995" s="247" t="s">
        <v>882</v>
      </c>
      <c r="G995" s="245"/>
      <c r="H995" s="246" t="s">
        <v>21</v>
      </c>
      <c r="I995" s="248"/>
      <c r="J995" s="245"/>
      <c r="K995" s="245"/>
      <c r="L995" s="249"/>
      <c r="M995" s="250"/>
      <c r="N995" s="251"/>
      <c r="O995" s="251"/>
      <c r="P995" s="251"/>
      <c r="Q995" s="251"/>
      <c r="R995" s="251"/>
      <c r="S995" s="251"/>
      <c r="T995" s="252"/>
      <c r="AT995" s="253" t="s">
        <v>140</v>
      </c>
      <c r="AU995" s="253" t="s">
        <v>78</v>
      </c>
      <c r="AV995" s="12" t="s">
        <v>76</v>
      </c>
      <c r="AW995" s="12" t="s">
        <v>33</v>
      </c>
      <c r="AX995" s="12" t="s">
        <v>69</v>
      </c>
      <c r="AY995" s="253" t="s">
        <v>137</v>
      </c>
    </row>
    <row r="996" s="11" customFormat="1">
      <c r="B996" s="232"/>
      <c r="C996" s="233"/>
      <c r="D996" s="234" t="s">
        <v>140</v>
      </c>
      <c r="E996" s="235" t="s">
        <v>21</v>
      </c>
      <c r="F996" s="236" t="s">
        <v>1164</v>
      </c>
      <c r="G996" s="233"/>
      <c r="H996" s="237">
        <v>84.454999999999998</v>
      </c>
      <c r="I996" s="238"/>
      <c r="J996" s="233"/>
      <c r="K996" s="233"/>
      <c r="L996" s="239"/>
      <c r="M996" s="240"/>
      <c r="N996" s="241"/>
      <c r="O996" s="241"/>
      <c r="P996" s="241"/>
      <c r="Q996" s="241"/>
      <c r="R996" s="241"/>
      <c r="S996" s="241"/>
      <c r="T996" s="242"/>
      <c r="AT996" s="243" t="s">
        <v>140</v>
      </c>
      <c r="AU996" s="243" t="s">
        <v>78</v>
      </c>
      <c r="AV996" s="11" t="s">
        <v>78</v>
      </c>
      <c r="AW996" s="11" t="s">
        <v>33</v>
      </c>
      <c r="AX996" s="11" t="s">
        <v>69</v>
      </c>
      <c r="AY996" s="243" t="s">
        <v>137</v>
      </c>
    </row>
    <row r="997" s="12" customFormat="1">
      <c r="B997" s="244"/>
      <c r="C997" s="245"/>
      <c r="D997" s="234" t="s">
        <v>140</v>
      </c>
      <c r="E997" s="246" t="s">
        <v>21</v>
      </c>
      <c r="F997" s="247" t="s">
        <v>884</v>
      </c>
      <c r="G997" s="245"/>
      <c r="H997" s="246" t="s">
        <v>21</v>
      </c>
      <c r="I997" s="248"/>
      <c r="J997" s="245"/>
      <c r="K997" s="245"/>
      <c r="L997" s="249"/>
      <c r="M997" s="250"/>
      <c r="N997" s="251"/>
      <c r="O997" s="251"/>
      <c r="P997" s="251"/>
      <c r="Q997" s="251"/>
      <c r="R997" s="251"/>
      <c r="S997" s="251"/>
      <c r="T997" s="252"/>
      <c r="AT997" s="253" t="s">
        <v>140</v>
      </c>
      <c r="AU997" s="253" t="s">
        <v>78</v>
      </c>
      <c r="AV997" s="12" t="s">
        <v>76</v>
      </c>
      <c r="AW997" s="12" t="s">
        <v>33</v>
      </c>
      <c r="AX997" s="12" t="s">
        <v>69</v>
      </c>
      <c r="AY997" s="253" t="s">
        <v>137</v>
      </c>
    </row>
    <row r="998" s="11" customFormat="1">
      <c r="B998" s="232"/>
      <c r="C998" s="233"/>
      <c r="D998" s="234" t="s">
        <v>140</v>
      </c>
      <c r="E998" s="235" t="s">
        <v>21</v>
      </c>
      <c r="F998" s="236" t="s">
        <v>1165</v>
      </c>
      <c r="G998" s="233"/>
      <c r="H998" s="237">
        <v>84.454999999999998</v>
      </c>
      <c r="I998" s="238"/>
      <c r="J998" s="233"/>
      <c r="K998" s="233"/>
      <c r="L998" s="239"/>
      <c r="M998" s="240"/>
      <c r="N998" s="241"/>
      <c r="O998" s="241"/>
      <c r="P998" s="241"/>
      <c r="Q998" s="241"/>
      <c r="R998" s="241"/>
      <c r="S998" s="241"/>
      <c r="T998" s="242"/>
      <c r="AT998" s="243" t="s">
        <v>140</v>
      </c>
      <c r="AU998" s="243" t="s">
        <v>78</v>
      </c>
      <c r="AV998" s="11" t="s">
        <v>78</v>
      </c>
      <c r="AW998" s="11" t="s">
        <v>33</v>
      </c>
      <c r="AX998" s="11" t="s">
        <v>69</v>
      </c>
      <c r="AY998" s="243" t="s">
        <v>137</v>
      </c>
    </row>
    <row r="999" s="13" customFormat="1">
      <c r="B999" s="254"/>
      <c r="C999" s="255"/>
      <c r="D999" s="234" t="s">
        <v>140</v>
      </c>
      <c r="E999" s="256" t="s">
        <v>21</v>
      </c>
      <c r="F999" s="257" t="s">
        <v>151</v>
      </c>
      <c r="G999" s="255"/>
      <c r="H999" s="258">
        <v>653.76499999999999</v>
      </c>
      <c r="I999" s="259"/>
      <c r="J999" s="255"/>
      <c r="K999" s="255"/>
      <c r="L999" s="260"/>
      <c r="M999" s="261"/>
      <c r="N999" s="262"/>
      <c r="O999" s="262"/>
      <c r="P999" s="262"/>
      <c r="Q999" s="262"/>
      <c r="R999" s="262"/>
      <c r="S999" s="262"/>
      <c r="T999" s="263"/>
      <c r="AT999" s="264" t="s">
        <v>140</v>
      </c>
      <c r="AU999" s="264" t="s">
        <v>78</v>
      </c>
      <c r="AV999" s="13" t="s">
        <v>138</v>
      </c>
      <c r="AW999" s="13" t="s">
        <v>33</v>
      </c>
      <c r="AX999" s="13" t="s">
        <v>76</v>
      </c>
      <c r="AY999" s="264" t="s">
        <v>137</v>
      </c>
    </row>
    <row r="1000" s="1" customFormat="1" ht="51" customHeight="1">
      <c r="B1000" s="46"/>
      <c r="C1000" s="281" t="s">
        <v>590</v>
      </c>
      <c r="D1000" s="281" t="s">
        <v>368</v>
      </c>
      <c r="E1000" s="282" t="s">
        <v>1166</v>
      </c>
      <c r="F1000" s="283" t="s">
        <v>1167</v>
      </c>
      <c r="G1000" s="284" t="s">
        <v>253</v>
      </c>
      <c r="H1000" s="285">
        <v>653.76499999999999</v>
      </c>
      <c r="I1000" s="286"/>
      <c r="J1000" s="287">
        <f>ROUND(I1000*H1000,2)</f>
        <v>0</v>
      </c>
      <c r="K1000" s="283" t="s">
        <v>135</v>
      </c>
      <c r="L1000" s="72"/>
      <c r="M1000" s="288" t="s">
        <v>21</v>
      </c>
      <c r="N1000" s="289" t="s">
        <v>40</v>
      </c>
      <c r="O1000" s="47"/>
      <c r="P1000" s="229">
        <f>O1000*H1000</f>
        <v>0</v>
      </c>
      <c r="Q1000" s="229">
        <v>0</v>
      </c>
      <c r="R1000" s="229">
        <f>Q1000*H1000</f>
        <v>0</v>
      </c>
      <c r="S1000" s="229">
        <v>0</v>
      </c>
      <c r="T1000" s="230">
        <f>S1000*H1000</f>
        <v>0</v>
      </c>
      <c r="AR1000" s="24" t="s">
        <v>138</v>
      </c>
      <c r="AT1000" s="24" t="s">
        <v>368</v>
      </c>
      <c r="AU1000" s="24" t="s">
        <v>78</v>
      </c>
      <c r="AY1000" s="24" t="s">
        <v>137</v>
      </c>
      <c r="BE1000" s="231">
        <f>IF(N1000="základní",J1000,0)</f>
        <v>0</v>
      </c>
      <c r="BF1000" s="231">
        <f>IF(N1000="snížená",J1000,0)</f>
        <v>0</v>
      </c>
      <c r="BG1000" s="231">
        <f>IF(N1000="zákl. přenesená",J1000,0)</f>
        <v>0</v>
      </c>
      <c r="BH1000" s="231">
        <f>IF(N1000="sníž. přenesená",J1000,0)</f>
        <v>0</v>
      </c>
      <c r="BI1000" s="231">
        <f>IF(N1000="nulová",J1000,0)</f>
        <v>0</v>
      </c>
      <c r="BJ1000" s="24" t="s">
        <v>76</v>
      </c>
      <c r="BK1000" s="231">
        <f>ROUND(I1000*H1000,2)</f>
        <v>0</v>
      </c>
      <c r="BL1000" s="24" t="s">
        <v>138</v>
      </c>
      <c r="BM1000" s="24" t="s">
        <v>1168</v>
      </c>
    </row>
    <row r="1001" s="12" customFormat="1">
      <c r="B1001" s="244"/>
      <c r="C1001" s="245"/>
      <c r="D1001" s="234" t="s">
        <v>140</v>
      </c>
      <c r="E1001" s="246" t="s">
        <v>21</v>
      </c>
      <c r="F1001" s="247" t="s">
        <v>855</v>
      </c>
      <c r="G1001" s="245"/>
      <c r="H1001" s="246" t="s">
        <v>21</v>
      </c>
      <c r="I1001" s="248"/>
      <c r="J1001" s="245"/>
      <c r="K1001" s="245"/>
      <c r="L1001" s="249"/>
      <c r="M1001" s="250"/>
      <c r="N1001" s="251"/>
      <c r="O1001" s="251"/>
      <c r="P1001" s="251"/>
      <c r="Q1001" s="251"/>
      <c r="R1001" s="251"/>
      <c r="S1001" s="251"/>
      <c r="T1001" s="252"/>
      <c r="AT1001" s="253" t="s">
        <v>140</v>
      </c>
      <c r="AU1001" s="253" t="s">
        <v>78</v>
      </c>
      <c r="AV1001" s="12" t="s">
        <v>76</v>
      </c>
      <c r="AW1001" s="12" t="s">
        <v>33</v>
      </c>
      <c r="AX1001" s="12" t="s">
        <v>69</v>
      </c>
      <c r="AY1001" s="253" t="s">
        <v>137</v>
      </c>
    </row>
    <row r="1002" s="11" customFormat="1">
      <c r="B1002" s="232"/>
      <c r="C1002" s="233"/>
      <c r="D1002" s="234" t="s">
        <v>140</v>
      </c>
      <c r="E1002" s="235" t="s">
        <v>21</v>
      </c>
      <c r="F1002" s="236" t="s">
        <v>1158</v>
      </c>
      <c r="G1002" s="233"/>
      <c r="H1002" s="237">
        <v>70.239999999999995</v>
      </c>
      <c r="I1002" s="238"/>
      <c r="J1002" s="233"/>
      <c r="K1002" s="233"/>
      <c r="L1002" s="239"/>
      <c r="M1002" s="240"/>
      <c r="N1002" s="241"/>
      <c r="O1002" s="241"/>
      <c r="P1002" s="241"/>
      <c r="Q1002" s="241"/>
      <c r="R1002" s="241"/>
      <c r="S1002" s="241"/>
      <c r="T1002" s="242"/>
      <c r="AT1002" s="243" t="s">
        <v>140</v>
      </c>
      <c r="AU1002" s="243" t="s">
        <v>78</v>
      </c>
      <c r="AV1002" s="11" t="s">
        <v>78</v>
      </c>
      <c r="AW1002" s="11" t="s">
        <v>33</v>
      </c>
      <c r="AX1002" s="11" t="s">
        <v>69</v>
      </c>
      <c r="AY1002" s="243" t="s">
        <v>137</v>
      </c>
    </row>
    <row r="1003" s="12" customFormat="1">
      <c r="B1003" s="244"/>
      <c r="C1003" s="245"/>
      <c r="D1003" s="234" t="s">
        <v>140</v>
      </c>
      <c r="E1003" s="246" t="s">
        <v>21</v>
      </c>
      <c r="F1003" s="247" t="s">
        <v>857</v>
      </c>
      <c r="G1003" s="245"/>
      <c r="H1003" s="246" t="s">
        <v>21</v>
      </c>
      <c r="I1003" s="248"/>
      <c r="J1003" s="245"/>
      <c r="K1003" s="245"/>
      <c r="L1003" s="249"/>
      <c r="M1003" s="250"/>
      <c r="N1003" s="251"/>
      <c r="O1003" s="251"/>
      <c r="P1003" s="251"/>
      <c r="Q1003" s="251"/>
      <c r="R1003" s="251"/>
      <c r="S1003" s="251"/>
      <c r="T1003" s="252"/>
      <c r="AT1003" s="253" t="s">
        <v>140</v>
      </c>
      <c r="AU1003" s="253" t="s">
        <v>78</v>
      </c>
      <c r="AV1003" s="12" t="s">
        <v>76</v>
      </c>
      <c r="AW1003" s="12" t="s">
        <v>33</v>
      </c>
      <c r="AX1003" s="12" t="s">
        <v>69</v>
      </c>
      <c r="AY1003" s="253" t="s">
        <v>137</v>
      </c>
    </row>
    <row r="1004" s="11" customFormat="1">
      <c r="B1004" s="232"/>
      <c r="C1004" s="233"/>
      <c r="D1004" s="234" t="s">
        <v>140</v>
      </c>
      <c r="E1004" s="235" t="s">
        <v>21</v>
      </c>
      <c r="F1004" s="236" t="s">
        <v>1159</v>
      </c>
      <c r="G1004" s="233"/>
      <c r="H1004" s="237">
        <v>51.799999999999997</v>
      </c>
      <c r="I1004" s="238"/>
      <c r="J1004" s="233"/>
      <c r="K1004" s="233"/>
      <c r="L1004" s="239"/>
      <c r="M1004" s="240"/>
      <c r="N1004" s="241"/>
      <c r="O1004" s="241"/>
      <c r="P1004" s="241"/>
      <c r="Q1004" s="241"/>
      <c r="R1004" s="241"/>
      <c r="S1004" s="241"/>
      <c r="T1004" s="242"/>
      <c r="AT1004" s="243" t="s">
        <v>140</v>
      </c>
      <c r="AU1004" s="243" t="s">
        <v>78</v>
      </c>
      <c r="AV1004" s="11" t="s">
        <v>78</v>
      </c>
      <c r="AW1004" s="11" t="s">
        <v>33</v>
      </c>
      <c r="AX1004" s="11" t="s">
        <v>69</v>
      </c>
      <c r="AY1004" s="243" t="s">
        <v>137</v>
      </c>
    </row>
    <row r="1005" s="12" customFormat="1">
      <c r="B1005" s="244"/>
      <c r="C1005" s="245"/>
      <c r="D1005" s="234" t="s">
        <v>140</v>
      </c>
      <c r="E1005" s="246" t="s">
        <v>21</v>
      </c>
      <c r="F1005" s="247" t="s">
        <v>1149</v>
      </c>
      <c r="G1005" s="245"/>
      <c r="H1005" s="246" t="s">
        <v>21</v>
      </c>
      <c r="I1005" s="248"/>
      <c r="J1005" s="245"/>
      <c r="K1005" s="245"/>
      <c r="L1005" s="249"/>
      <c r="M1005" s="250"/>
      <c r="N1005" s="251"/>
      <c r="O1005" s="251"/>
      <c r="P1005" s="251"/>
      <c r="Q1005" s="251"/>
      <c r="R1005" s="251"/>
      <c r="S1005" s="251"/>
      <c r="T1005" s="252"/>
      <c r="AT1005" s="253" t="s">
        <v>140</v>
      </c>
      <c r="AU1005" s="253" t="s">
        <v>78</v>
      </c>
      <c r="AV1005" s="12" t="s">
        <v>76</v>
      </c>
      <c r="AW1005" s="12" t="s">
        <v>33</v>
      </c>
      <c r="AX1005" s="12" t="s">
        <v>69</v>
      </c>
      <c r="AY1005" s="253" t="s">
        <v>137</v>
      </c>
    </row>
    <row r="1006" s="11" customFormat="1">
      <c r="B1006" s="232"/>
      <c r="C1006" s="233"/>
      <c r="D1006" s="234" t="s">
        <v>140</v>
      </c>
      <c r="E1006" s="235" t="s">
        <v>21</v>
      </c>
      <c r="F1006" s="236" t="s">
        <v>1160</v>
      </c>
      <c r="G1006" s="233"/>
      <c r="H1006" s="237">
        <v>58.649999999999999</v>
      </c>
      <c r="I1006" s="238"/>
      <c r="J1006" s="233"/>
      <c r="K1006" s="233"/>
      <c r="L1006" s="239"/>
      <c r="M1006" s="240"/>
      <c r="N1006" s="241"/>
      <c r="O1006" s="241"/>
      <c r="P1006" s="241"/>
      <c r="Q1006" s="241"/>
      <c r="R1006" s="241"/>
      <c r="S1006" s="241"/>
      <c r="T1006" s="242"/>
      <c r="AT1006" s="243" t="s">
        <v>140</v>
      </c>
      <c r="AU1006" s="243" t="s">
        <v>78</v>
      </c>
      <c r="AV1006" s="11" t="s">
        <v>78</v>
      </c>
      <c r="AW1006" s="11" t="s">
        <v>33</v>
      </c>
      <c r="AX1006" s="11" t="s">
        <v>69</v>
      </c>
      <c r="AY1006" s="243" t="s">
        <v>137</v>
      </c>
    </row>
    <row r="1007" s="12" customFormat="1">
      <c r="B1007" s="244"/>
      <c r="C1007" s="245"/>
      <c r="D1007" s="234" t="s">
        <v>140</v>
      </c>
      <c r="E1007" s="246" t="s">
        <v>21</v>
      </c>
      <c r="F1007" s="247" t="s">
        <v>1091</v>
      </c>
      <c r="G1007" s="245"/>
      <c r="H1007" s="246" t="s">
        <v>21</v>
      </c>
      <c r="I1007" s="248"/>
      <c r="J1007" s="245"/>
      <c r="K1007" s="245"/>
      <c r="L1007" s="249"/>
      <c r="M1007" s="250"/>
      <c r="N1007" s="251"/>
      <c r="O1007" s="251"/>
      <c r="P1007" s="251"/>
      <c r="Q1007" s="251"/>
      <c r="R1007" s="251"/>
      <c r="S1007" s="251"/>
      <c r="T1007" s="252"/>
      <c r="AT1007" s="253" t="s">
        <v>140</v>
      </c>
      <c r="AU1007" s="253" t="s">
        <v>78</v>
      </c>
      <c r="AV1007" s="12" t="s">
        <v>76</v>
      </c>
      <c r="AW1007" s="12" t="s">
        <v>33</v>
      </c>
      <c r="AX1007" s="12" t="s">
        <v>69</v>
      </c>
      <c r="AY1007" s="253" t="s">
        <v>137</v>
      </c>
    </row>
    <row r="1008" s="11" customFormat="1">
      <c r="B1008" s="232"/>
      <c r="C1008" s="233"/>
      <c r="D1008" s="234" t="s">
        <v>140</v>
      </c>
      <c r="E1008" s="235" t="s">
        <v>21</v>
      </c>
      <c r="F1008" s="236" t="s">
        <v>1161</v>
      </c>
      <c r="G1008" s="233"/>
      <c r="H1008" s="237">
        <v>13.560000000000001</v>
      </c>
      <c r="I1008" s="238"/>
      <c r="J1008" s="233"/>
      <c r="K1008" s="233"/>
      <c r="L1008" s="239"/>
      <c r="M1008" s="240"/>
      <c r="N1008" s="241"/>
      <c r="O1008" s="241"/>
      <c r="P1008" s="241"/>
      <c r="Q1008" s="241"/>
      <c r="R1008" s="241"/>
      <c r="S1008" s="241"/>
      <c r="T1008" s="242"/>
      <c r="AT1008" s="243" t="s">
        <v>140</v>
      </c>
      <c r="AU1008" s="243" t="s">
        <v>78</v>
      </c>
      <c r="AV1008" s="11" t="s">
        <v>78</v>
      </c>
      <c r="AW1008" s="11" t="s">
        <v>33</v>
      </c>
      <c r="AX1008" s="11" t="s">
        <v>69</v>
      </c>
      <c r="AY1008" s="243" t="s">
        <v>137</v>
      </c>
    </row>
    <row r="1009" s="12" customFormat="1">
      <c r="B1009" s="244"/>
      <c r="C1009" s="245"/>
      <c r="D1009" s="234" t="s">
        <v>140</v>
      </c>
      <c r="E1009" s="246" t="s">
        <v>21</v>
      </c>
      <c r="F1009" s="247" t="s">
        <v>878</v>
      </c>
      <c r="G1009" s="245"/>
      <c r="H1009" s="246" t="s">
        <v>21</v>
      </c>
      <c r="I1009" s="248"/>
      <c r="J1009" s="245"/>
      <c r="K1009" s="245"/>
      <c r="L1009" s="249"/>
      <c r="M1009" s="250"/>
      <c r="N1009" s="251"/>
      <c r="O1009" s="251"/>
      <c r="P1009" s="251"/>
      <c r="Q1009" s="251"/>
      <c r="R1009" s="251"/>
      <c r="S1009" s="251"/>
      <c r="T1009" s="252"/>
      <c r="AT1009" s="253" t="s">
        <v>140</v>
      </c>
      <c r="AU1009" s="253" t="s">
        <v>78</v>
      </c>
      <c r="AV1009" s="12" t="s">
        <v>76</v>
      </c>
      <c r="AW1009" s="12" t="s">
        <v>33</v>
      </c>
      <c r="AX1009" s="12" t="s">
        <v>69</v>
      </c>
      <c r="AY1009" s="253" t="s">
        <v>137</v>
      </c>
    </row>
    <row r="1010" s="11" customFormat="1">
      <c r="B1010" s="232"/>
      <c r="C1010" s="233"/>
      <c r="D1010" s="234" t="s">
        <v>140</v>
      </c>
      <c r="E1010" s="235" t="s">
        <v>21</v>
      </c>
      <c r="F1010" s="236" t="s">
        <v>1162</v>
      </c>
      <c r="G1010" s="233"/>
      <c r="H1010" s="237">
        <v>192.84999999999999</v>
      </c>
      <c r="I1010" s="238"/>
      <c r="J1010" s="233"/>
      <c r="K1010" s="233"/>
      <c r="L1010" s="239"/>
      <c r="M1010" s="240"/>
      <c r="N1010" s="241"/>
      <c r="O1010" s="241"/>
      <c r="P1010" s="241"/>
      <c r="Q1010" s="241"/>
      <c r="R1010" s="241"/>
      <c r="S1010" s="241"/>
      <c r="T1010" s="242"/>
      <c r="AT1010" s="243" t="s">
        <v>140</v>
      </c>
      <c r="AU1010" s="243" t="s">
        <v>78</v>
      </c>
      <c r="AV1010" s="11" t="s">
        <v>78</v>
      </c>
      <c r="AW1010" s="11" t="s">
        <v>33</v>
      </c>
      <c r="AX1010" s="11" t="s">
        <v>69</v>
      </c>
      <c r="AY1010" s="243" t="s">
        <v>137</v>
      </c>
    </row>
    <row r="1011" s="12" customFormat="1">
      <c r="B1011" s="244"/>
      <c r="C1011" s="245"/>
      <c r="D1011" s="234" t="s">
        <v>140</v>
      </c>
      <c r="E1011" s="246" t="s">
        <v>21</v>
      </c>
      <c r="F1011" s="247" t="s">
        <v>880</v>
      </c>
      <c r="G1011" s="245"/>
      <c r="H1011" s="246" t="s">
        <v>21</v>
      </c>
      <c r="I1011" s="248"/>
      <c r="J1011" s="245"/>
      <c r="K1011" s="245"/>
      <c r="L1011" s="249"/>
      <c r="M1011" s="250"/>
      <c r="N1011" s="251"/>
      <c r="O1011" s="251"/>
      <c r="P1011" s="251"/>
      <c r="Q1011" s="251"/>
      <c r="R1011" s="251"/>
      <c r="S1011" s="251"/>
      <c r="T1011" s="252"/>
      <c r="AT1011" s="253" t="s">
        <v>140</v>
      </c>
      <c r="AU1011" s="253" t="s">
        <v>78</v>
      </c>
      <c r="AV1011" s="12" t="s">
        <v>76</v>
      </c>
      <c r="AW1011" s="12" t="s">
        <v>33</v>
      </c>
      <c r="AX1011" s="12" t="s">
        <v>69</v>
      </c>
      <c r="AY1011" s="253" t="s">
        <v>137</v>
      </c>
    </row>
    <row r="1012" s="11" customFormat="1">
      <c r="B1012" s="232"/>
      <c r="C1012" s="233"/>
      <c r="D1012" s="234" t="s">
        <v>140</v>
      </c>
      <c r="E1012" s="235" t="s">
        <v>21</v>
      </c>
      <c r="F1012" s="236" t="s">
        <v>1163</v>
      </c>
      <c r="G1012" s="233"/>
      <c r="H1012" s="237">
        <v>97.754999999999995</v>
      </c>
      <c r="I1012" s="238"/>
      <c r="J1012" s="233"/>
      <c r="K1012" s="233"/>
      <c r="L1012" s="239"/>
      <c r="M1012" s="240"/>
      <c r="N1012" s="241"/>
      <c r="O1012" s="241"/>
      <c r="P1012" s="241"/>
      <c r="Q1012" s="241"/>
      <c r="R1012" s="241"/>
      <c r="S1012" s="241"/>
      <c r="T1012" s="242"/>
      <c r="AT1012" s="243" t="s">
        <v>140</v>
      </c>
      <c r="AU1012" s="243" t="s">
        <v>78</v>
      </c>
      <c r="AV1012" s="11" t="s">
        <v>78</v>
      </c>
      <c r="AW1012" s="11" t="s">
        <v>33</v>
      </c>
      <c r="AX1012" s="11" t="s">
        <v>69</v>
      </c>
      <c r="AY1012" s="243" t="s">
        <v>137</v>
      </c>
    </row>
    <row r="1013" s="12" customFormat="1">
      <c r="B1013" s="244"/>
      <c r="C1013" s="245"/>
      <c r="D1013" s="234" t="s">
        <v>140</v>
      </c>
      <c r="E1013" s="246" t="s">
        <v>21</v>
      </c>
      <c r="F1013" s="247" t="s">
        <v>882</v>
      </c>
      <c r="G1013" s="245"/>
      <c r="H1013" s="246" t="s">
        <v>21</v>
      </c>
      <c r="I1013" s="248"/>
      <c r="J1013" s="245"/>
      <c r="K1013" s="245"/>
      <c r="L1013" s="249"/>
      <c r="M1013" s="250"/>
      <c r="N1013" s="251"/>
      <c r="O1013" s="251"/>
      <c r="P1013" s="251"/>
      <c r="Q1013" s="251"/>
      <c r="R1013" s="251"/>
      <c r="S1013" s="251"/>
      <c r="T1013" s="252"/>
      <c r="AT1013" s="253" t="s">
        <v>140</v>
      </c>
      <c r="AU1013" s="253" t="s">
        <v>78</v>
      </c>
      <c r="AV1013" s="12" t="s">
        <v>76</v>
      </c>
      <c r="AW1013" s="12" t="s">
        <v>33</v>
      </c>
      <c r="AX1013" s="12" t="s">
        <v>69</v>
      </c>
      <c r="AY1013" s="253" t="s">
        <v>137</v>
      </c>
    </row>
    <row r="1014" s="11" customFormat="1">
      <c r="B1014" s="232"/>
      <c r="C1014" s="233"/>
      <c r="D1014" s="234" t="s">
        <v>140</v>
      </c>
      <c r="E1014" s="235" t="s">
        <v>21</v>
      </c>
      <c r="F1014" s="236" t="s">
        <v>1164</v>
      </c>
      <c r="G1014" s="233"/>
      <c r="H1014" s="237">
        <v>84.454999999999998</v>
      </c>
      <c r="I1014" s="238"/>
      <c r="J1014" s="233"/>
      <c r="K1014" s="233"/>
      <c r="L1014" s="239"/>
      <c r="M1014" s="240"/>
      <c r="N1014" s="241"/>
      <c r="O1014" s="241"/>
      <c r="P1014" s="241"/>
      <c r="Q1014" s="241"/>
      <c r="R1014" s="241"/>
      <c r="S1014" s="241"/>
      <c r="T1014" s="242"/>
      <c r="AT1014" s="243" t="s">
        <v>140</v>
      </c>
      <c r="AU1014" s="243" t="s">
        <v>78</v>
      </c>
      <c r="AV1014" s="11" t="s">
        <v>78</v>
      </c>
      <c r="AW1014" s="11" t="s">
        <v>33</v>
      </c>
      <c r="AX1014" s="11" t="s">
        <v>69</v>
      </c>
      <c r="AY1014" s="243" t="s">
        <v>137</v>
      </c>
    </row>
    <row r="1015" s="12" customFormat="1">
      <c r="B1015" s="244"/>
      <c r="C1015" s="245"/>
      <c r="D1015" s="234" t="s">
        <v>140</v>
      </c>
      <c r="E1015" s="246" t="s">
        <v>21</v>
      </c>
      <c r="F1015" s="247" t="s">
        <v>884</v>
      </c>
      <c r="G1015" s="245"/>
      <c r="H1015" s="246" t="s">
        <v>21</v>
      </c>
      <c r="I1015" s="248"/>
      <c r="J1015" s="245"/>
      <c r="K1015" s="245"/>
      <c r="L1015" s="249"/>
      <c r="M1015" s="250"/>
      <c r="N1015" s="251"/>
      <c r="O1015" s="251"/>
      <c r="P1015" s="251"/>
      <c r="Q1015" s="251"/>
      <c r="R1015" s="251"/>
      <c r="S1015" s="251"/>
      <c r="T1015" s="252"/>
      <c r="AT1015" s="253" t="s">
        <v>140</v>
      </c>
      <c r="AU1015" s="253" t="s">
        <v>78</v>
      </c>
      <c r="AV1015" s="12" t="s">
        <v>76</v>
      </c>
      <c r="AW1015" s="12" t="s">
        <v>33</v>
      </c>
      <c r="AX1015" s="12" t="s">
        <v>69</v>
      </c>
      <c r="AY1015" s="253" t="s">
        <v>137</v>
      </c>
    </row>
    <row r="1016" s="11" customFormat="1">
      <c r="B1016" s="232"/>
      <c r="C1016" s="233"/>
      <c r="D1016" s="234" t="s">
        <v>140</v>
      </c>
      <c r="E1016" s="235" t="s">
        <v>21</v>
      </c>
      <c r="F1016" s="236" t="s">
        <v>1165</v>
      </c>
      <c r="G1016" s="233"/>
      <c r="H1016" s="237">
        <v>84.454999999999998</v>
      </c>
      <c r="I1016" s="238"/>
      <c r="J1016" s="233"/>
      <c r="K1016" s="233"/>
      <c r="L1016" s="239"/>
      <c r="M1016" s="240"/>
      <c r="N1016" s="241"/>
      <c r="O1016" s="241"/>
      <c r="P1016" s="241"/>
      <c r="Q1016" s="241"/>
      <c r="R1016" s="241"/>
      <c r="S1016" s="241"/>
      <c r="T1016" s="242"/>
      <c r="AT1016" s="243" t="s">
        <v>140</v>
      </c>
      <c r="AU1016" s="243" t="s">
        <v>78</v>
      </c>
      <c r="AV1016" s="11" t="s">
        <v>78</v>
      </c>
      <c r="AW1016" s="11" t="s">
        <v>33</v>
      </c>
      <c r="AX1016" s="11" t="s">
        <v>69</v>
      </c>
      <c r="AY1016" s="243" t="s">
        <v>137</v>
      </c>
    </row>
    <row r="1017" s="13" customFormat="1">
      <c r="B1017" s="254"/>
      <c r="C1017" s="255"/>
      <c r="D1017" s="234" t="s">
        <v>140</v>
      </c>
      <c r="E1017" s="256" t="s">
        <v>21</v>
      </c>
      <c r="F1017" s="257" t="s">
        <v>151</v>
      </c>
      <c r="G1017" s="255"/>
      <c r="H1017" s="258">
        <v>653.76499999999999</v>
      </c>
      <c r="I1017" s="259"/>
      <c r="J1017" s="255"/>
      <c r="K1017" s="255"/>
      <c r="L1017" s="260"/>
      <c r="M1017" s="261"/>
      <c r="N1017" s="262"/>
      <c r="O1017" s="262"/>
      <c r="P1017" s="262"/>
      <c r="Q1017" s="262"/>
      <c r="R1017" s="262"/>
      <c r="S1017" s="262"/>
      <c r="T1017" s="263"/>
      <c r="AT1017" s="264" t="s">
        <v>140</v>
      </c>
      <c r="AU1017" s="264" t="s">
        <v>78</v>
      </c>
      <c r="AV1017" s="13" t="s">
        <v>138</v>
      </c>
      <c r="AW1017" s="13" t="s">
        <v>33</v>
      </c>
      <c r="AX1017" s="13" t="s">
        <v>76</v>
      </c>
      <c r="AY1017" s="264" t="s">
        <v>137</v>
      </c>
    </row>
    <row r="1018" s="14" customFormat="1" ht="29.88" customHeight="1">
      <c r="B1018" s="265"/>
      <c r="C1018" s="266"/>
      <c r="D1018" s="267" t="s">
        <v>68</v>
      </c>
      <c r="E1018" s="279" t="s">
        <v>184</v>
      </c>
      <c r="F1018" s="279" t="s">
        <v>676</v>
      </c>
      <c r="G1018" s="266"/>
      <c r="H1018" s="266"/>
      <c r="I1018" s="269"/>
      <c r="J1018" s="280">
        <f>BK1018</f>
        <v>0</v>
      </c>
      <c r="K1018" s="266"/>
      <c r="L1018" s="271"/>
      <c r="M1018" s="272"/>
      <c r="N1018" s="273"/>
      <c r="O1018" s="273"/>
      <c r="P1018" s="274">
        <f>SUM(P1019:P1026)</f>
        <v>0</v>
      </c>
      <c r="Q1018" s="273"/>
      <c r="R1018" s="274">
        <f>SUM(R1019:R1026)</f>
        <v>0.47520000000000001</v>
      </c>
      <c r="S1018" s="273"/>
      <c r="T1018" s="275">
        <f>SUM(T1019:T1026)</f>
        <v>0</v>
      </c>
      <c r="AR1018" s="276" t="s">
        <v>76</v>
      </c>
      <c r="AT1018" s="277" t="s">
        <v>68</v>
      </c>
      <c r="AU1018" s="277" t="s">
        <v>76</v>
      </c>
      <c r="AY1018" s="276" t="s">
        <v>137</v>
      </c>
      <c r="BK1018" s="278">
        <f>SUM(BK1019:BK1026)</f>
        <v>0</v>
      </c>
    </row>
    <row r="1019" s="1" customFormat="1" ht="16.5" customHeight="1">
      <c r="B1019" s="46"/>
      <c r="C1019" s="281" t="s">
        <v>594</v>
      </c>
      <c r="D1019" s="281" t="s">
        <v>368</v>
      </c>
      <c r="E1019" s="282" t="s">
        <v>678</v>
      </c>
      <c r="F1019" s="283" t="s">
        <v>679</v>
      </c>
      <c r="G1019" s="284" t="s">
        <v>286</v>
      </c>
      <c r="H1019" s="285">
        <v>1440</v>
      </c>
      <c r="I1019" s="286"/>
      <c r="J1019" s="287">
        <f>ROUND(I1019*H1019,2)</f>
        <v>0</v>
      </c>
      <c r="K1019" s="283" t="s">
        <v>360</v>
      </c>
      <c r="L1019" s="72"/>
      <c r="M1019" s="288" t="s">
        <v>21</v>
      </c>
      <c r="N1019" s="289" t="s">
        <v>40</v>
      </c>
      <c r="O1019" s="47"/>
      <c r="P1019" s="229">
        <f>O1019*H1019</f>
        <v>0</v>
      </c>
      <c r="Q1019" s="229">
        <v>0.00033</v>
      </c>
      <c r="R1019" s="229">
        <f>Q1019*H1019</f>
        <v>0.47520000000000001</v>
      </c>
      <c r="S1019" s="229">
        <v>0</v>
      </c>
      <c r="T1019" s="230">
        <f>S1019*H1019</f>
        <v>0</v>
      </c>
      <c r="AR1019" s="24" t="s">
        <v>138</v>
      </c>
      <c r="AT1019" s="24" t="s">
        <v>368</v>
      </c>
      <c r="AU1019" s="24" t="s">
        <v>78</v>
      </c>
      <c r="AY1019" s="24" t="s">
        <v>137</v>
      </c>
      <c r="BE1019" s="231">
        <f>IF(N1019="základní",J1019,0)</f>
        <v>0</v>
      </c>
      <c r="BF1019" s="231">
        <f>IF(N1019="snížená",J1019,0)</f>
        <v>0</v>
      </c>
      <c r="BG1019" s="231">
        <f>IF(N1019="zákl. přenesená",J1019,0)</f>
        <v>0</v>
      </c>
      <c r="BH1019" s="231">
        <f>IF(N1019="sníž. přenesená",J1019,0)</f>
        <v>0</v>
      </c>
      <c r="BI1019" s="231">
        <f>IF(N1019="nulová",J1019,0)</f>
        <v>0</v>
      </c>
      <c r="BJ1019" s="24" t="s">
        <v>76</v>
      </c>
      <c r="BK1019" s="231">
        <f>ROUND(I1019*H1019,2)</f>
        <v>0</v>
      </c>
      <c r="BL1019" s="24" t="s">
        <v>138</v>
      </c>
      <c r="BM1019" s="24" t="s">
        <v>1169</v>
      </c>
    </row>
    <row r="1020" s="12" customFormat="1">
      <c r="B1020" s="244"/>
      <c r="C1020" s="245"/>
      <c r="D1020" s="234" t="s">
        <v>140</v>
      </c>
      <c r="E1020" s="246" t="s">
        <v>21</v>
      </c>
      <c r="F1020" s="247" t="s">
        <v>855</v>
      </c>
      <c r="G1020" s="245"/>
      <c r="H1020" s="246" t="s">
        <v>21</v>
      </c>
      <c r="I1020" s="248"/>
      <c r="J1020" s="245"/>
      <c r="K1020" s="245"/>
      <c r="L1020" s="249"/>
      <c r="M1020" s="250"/>
      <c r="N1020" s="251"/>
      <c r="O1020" s="251"/>
      <c r="P1020" s="251"/>
      <c r="Q1020" s="251"/>
      <c r="R1020" s="251"/>
      <c r="S1020" s="251"/>
      <c r="T1020" s="252"/>
      <c r="AT1020" s="253" t="s">
        <v>140</v>
      </c>
      <c r="AU1020" s="253" t="s">
        <v>78</v>
      </c>
      <c r="AV1020" s="12" t="s">
        <v>76</v>
      </c>
      <c r="AW1020" s="12" t="s">
        <v>33</v>
      </c>
      <c r="AX1020" s="12" t="s">
        <v>69</v>
      </c>
      <c r="AY1020" s="253" t="s">
        <v>137</v>
      </c>
    </row>
    <row r="1021" s="11" customFormat="1">
      <c r="B1021" s="232"/>
      <c r="C1021" s="233"/>
      <c r="D1021" s="234" t="s">
        <v>140</v>
      </c>
      <c r="E1021" s="235" t="s">
        <v>21</v>
      </c>
      <c r="F1021" s="236" t="s">
        <v>994</v>
      </c>
      <c r="G1021" s="233"/>
      <c r="H1021" s="237">
        <v>540</v>
      </c>
      <c r="I1021" s="238"/>
      <c r="J1021" s="233"/>
      <c r="K1021" s="233"/>
      <c r="L1021" s="239"/>
      <c r="M1021" s="240"/>
      <c r="N1021" s="241"/>
      <c r="O1021" s="241"/>
      <c r="P1021" s="241"/>
      <c r="Q1021" s="241"/>
      <c r="R1021" s="241"/>
      <c r="S1021" s="241"/>
      <c r="T1021" s="242"/>
      <c r="AT1021" s="243" t="s">
        <v>140</v>
      </c>
      <c r="AU1021" s="243" t="s">
        <v>78</v>
      </c>
      <c r="AV1021" s="11" t="s">
        <v>78</v>
      </c>
      <c r="AW1021" s="11" t="s">
        <v>33</v>
      </c>
      <c r="AX1021" s="11" t="s">
        <v>69</v>
      </c>
      <c r="AY1021" s="243" t="s">
        <v>137</v>
      </c>
    </row>
    <row r="1022" s="12" customFormat="1">
      <c r="B1022" s="244"/>
      <c r="C1022" s="245"/>
      <c r="D1022" s="234" t="s">
        <v>140</v>
      </c>
      <c r="E1022" s="246" t="s">
        <v>21</v>
      </c>
      <c r="F1022" s="247" t="s">
        <v>857</v>
      </c>
      <c r="G1022" s="245"/>
      <c r="H1022" s="246" t="s">
        <v>21</v>
      </c>
      <c r="I1022" s="248"/>
      <c r="J1022" s="245"/>
      <c r="K1022" s="245"/>
      <c r="L1022" s="249"/>
      <c r="M1022" s="250"/>
      <c r="N1022" s="251"/>
      <c r="O1022" s="251"/>
      <c r="P1022" s="251"/>
      <c r="Q1022" s="251"/>
      <c r="R1022" s="251"/>
      <c r="S1022" s="251"/>
      <c r="T1022" s="252"/>
      <c r="AT1022" s="253" t="s">
        <v>140</v>
      </c>
      <c r="AU1022" s="253" t="s">
        <v>78</v>
      </c>
      <c r="AV1022" s="12" t="s">
        <v>76</v>
      </c>
      <c r="AW1022" s="12" t="s">
        <v>33</v>
      </c>
      <c r="AX1022" s="12" t="s">
        <v>69</v>
      </c>
      <c r="AY1022" s="253" t="s">
        <v>137</v>
      </c>
    </row>
    <row r="1023" s="11" customFormat="1">
      <c r="B1023" s="232"/>
      <c r="C1023" s="233"/>
      <c r="D1023" s="234" t="s">
        <v>140</v>
      </c>
      <c r="E1023" s="235" t="s">
        <v>21</v>
      </c>
      <c r="F1023" s="236" t="s">
        <v>995</v>
      </c>
      <c r="G1023" s="233"/>
      <c r="H1023" s="237">
        <v>340</v>
      </c>
      <c r="I1023" s="238"/>
      <c r="J1023" s="233"/>
      <c r="K1023" s="233"/>
      <c r="L1023" s="239"/>
      <c r="M1023" s="240"/>
      <c r="N1023" s="241"/>
      <c r="O1023" s="241"/>
      <c r="P1023" s="241"/>
      <c r="Q1023" s="241"/>
      <c r="R1023" s="241"/>
      <c r="S1023" s="241"/>
      <c r="T1023" s="242"/>
      <c r="AT1023" s="243" t="s">
        <v>140</v>
      </c>
      <c r="AU1023" s="243" t="s">
        <v>78</v>
      </c>
      <c r="AV1023" s="11" t="s">
        <v>78</v>
      </c>
      <c r="AW1023" s="11" t="s">
        <v>33</v>
      </c>
      <c r="AX1023" s="11" t="s">
        <v>69</v>
      </c>
      <c r="AY1023" s="243" t="s">
        <v>137</v>
      </c>
    </row>
    <row r="1024" s="12" customFormat="1">
      <c r="B1024" s="244"/>
      <c r="C1024" s="245"/>
      <c r="D1024" s="234" t="s">
        <v>140</v>
      </c>
      <c r="E1024" s="246" t="s">
        <v>21</v>
      </c>
      <c r="F1024" s="247" t="s">
        <v>859</v>
      </c>
      <c r="G1024" s="245"/>
      <c r="H1024" s="246" t="s">
        <v>21</v>
      </c>
      <c r="I1024" s="248"/>
      <c r="J1024" s="245"/>
      <c r="K1024" s="245"/>
      <c r="L1024" s="249"/>
      <c r="M1024" s="250"/>
      <c r="N1024" s="251"/>
      <c r="O1024" s="251"/>
      <c r="P1024" s="251"/>
      <c r="Q1024" s="251"/>
      <c r="R1024" s="251"/>
      <c r="S1024" s="251"/>
      <c r="T1024" s="252"/>
      <c r="AT1024" s="253" t="s">
        <v>140</v>
      </c>
      <c r="AU1024" s="253" t="s">
        <v>78</v>
      </c>
      <c r="AV1024" s="12" t="s">
        <v>76</v>
      </c>
      <c r="AW1024" s="12" t="s">
        <v>33</v>
      </c>
      <c r="AX1024" s="12" t="s">
        <v>69</v>
      </c>
      <c r="AY1024" s="253" t="s">
        <v>137</v>
      </c>
    </row>
    <row r="1025" s="11" customFormat="1">
      <c r="B1025" s="232"/>
      <c r="C1025" s="233"/>
      <c r="D1025" s="234" t="s">
        <v>140</v>
      </c>
      <c r="E1025" s="235" t="s">
        <v>21</v>
      </c>
      <c r="F1025" s="236" t="s">
        <v>996</v>
      </c>
      <c r="G1025" s="233"/>
      <c r="H1025" s="237">
        <v>560</v>
      </c>
      <c r="I1025" s="238"/>
      <c r="J1025" s="233"/>
      <c r="K1025" s="233"/>
      <c r="L1025" s="239"/>
      <c r="M1025" s="240"/>
      <c r="N1025" s="241"/>
      <c r="O1025" s="241"/>
      <c r="P1025" s="241"/>
      <c r="Q1025" s="241"/>
      <c r="R1025" s="241"/>
      <c r="S1025" s="241"/>
      <c r="T1025" s="242"/>
      <c r="AT1025" s="243" t="s">
        <v>140</v>
      </c>
      <c r="AU1025" s="243" t="s">
        <v>78</v>
      </c>
      <c r="AV1025" s="11" t="s">
        <v>78</v>
      </c>
      <c r="AW1025" s="11" t="s">
        <v>33</v>
      </c>
      <c r="AX1025" s="11" t="s">
        <v>69</v>
      </c>
      <c r="AY1025" s="243" t="s">
        <v>137</v>
      </c>
    </row>
    <row r="1026" s="13" customFormat="1">
      <c r="B1026" s="254"/>
      <c r="C1026" s="255"/>
      <c r="D1026" s="234" t="s">
        <v>140</v>
      </c>
      <c r="E1026" s="256" t="s">
        <v>21</v>
      </c>
      <c r="F1026" s="257" t="s">
        <v>151</v>
      </c>
      <c r="G1026" s="255"/>
      <c r="H1026" s="258">
        <v>1440</v>
      </c>
      <c r="I1026" s="259"/>
      <c r="J1026" s="255"/>
      <c r="K1026" s="255"/>
      <c r="L1026" s="260"/>
      <c r="M1026" s="261"/>
      <c r="N1026" s="262"/>
      <c r="O1026" s="262"/>
      <c r="P1026" s="262"/>
      <c r="Q1026" s="262"/>
      <c r="R1026" s="262"/>
      <c r="S1026" s="262"/>
      <c r="T1026" s="263"/>
      <c r="AT1026" s="264" t="s">
        <v>140</v>
      </c>
      <c r="AU1026" s="264" t="s">
        <v>78</v>
      </c>
      <c r="AV1026" s="13" t="s">
        <v>138</v>
      </c>
      <c r="AW1026" s="13" t="s">
        <v>33</v>
      </c>
      <c r="AX1026" s="13" t="s">
        <v>76</v>
      </c>
      <c r="AY1026" s="264" t="s">
        <v>137</v>
      </c>
    </row>
    <row r="1027" s="14" customFormat="1" ht="37.44" customHeight="1">
      <c r="B1027" s="265"/>
      <c r="C1027" s="266"/>
      <c r="D1027" s="267" t="s">
        <v>68</v>
      </c>
      <c r="E1027" s="268" t="s">
        <v>681</v>
      </c>
      <c r="F1027" s="268" t="s">
        <v>682</v>
      </c>
      <c r="G1027" s="266"/>
      <c r="H1027" s="266"/>
      <c r="I1027" s="269"/>
      <c r="J1027" s="270">
        <f>BK1027</f>
        <v>0</v>
      </c>
      <c r="K1027" s="266"/>
      <c r="L1027" s="271"/>
      <c r="M1027" s="272"/>
      <c r="N1027" s="273"/>
      <c r="O1027" s="273"/>
      <c r="P1027" s="274">
        <f>SUM(P1028:P1033)</f>
        <v>0</v>
      </c>
      <c r="Q1027" s="273"/>
      <c r="R1027" s="274">
        <f>SUM(R1028:R1033)</f>
        <v>0</v>
      </c>
      <c r="S1027" s="273"/>
      <c r="T1027" s="275">
        <f>SUM(T1028:T1033)</f>
        <v>0</v>
      </c>
      <c r="AR1027" s="276" t="s">
        <v>138</v>
      </c>
      <c r="AT1027" s="277" t="s">
        <v>68</v>
      </c>
      <c r="AU1027" s="277" t="s">
        <v>69</v>
      </c>
      <c r="AY1027" s="276" t="s">
        <v>137</v>
      </c>
      <c r="BK1027" s="278">
        <f>SUM(BK1028:BK1033)</f>
        <v>0</v>
      </c>
    </row>
    <row r="1028" s="1" customFormat="1" ht="16.5" customHeight="1">
      <c r="B1028" s="46"/>
      <c r="C1028" s="281" t="s">
        <v>603</v>
      </c>
      <c r="D1028" s="281" t="s">
        <v>368</v>
      </c>
      <c r="E1028" s="282" t="s">
        <v>684</v>
      </c>
      <c r="F1028" s="283" t="s">
        <v>685</v>
      </c>
      <c r="G1028" s="284" t="s">
        <v>134</v>
      </c>
      <c r="H1028" s="285">
        <v>32</v>
      </c>
      <c r="I1028" s="286"/>
      <c r="J1028" s="287">
        <f>ROUND(I1028*H1028,2)</f>
        <v>0</v>
      </c>
      <c r="K1028" s="283" t="s">
        <v>135</v>
      </c>
      <c r="L1028" s="72"/>
      <c r="M1028" s="288" t="s">
        <v>21</v>
      </c>
      <c r="N1028" s="289" t="s">
        <v>40</v>
      </c>
      <c r="O1028" s="47"/>
      <c r="P1028" s="229">
        <f>O1028*H1028</f>
        <v>0</v>
      </c>
      <c r="Q1028" s="229">
        <v>0</v>
      </c>
      <c r="R1028" s="229">
        <f>Q1028*H1028</f>
        <v>0</v>
      </c>
      <c r="S1028" s="229">
        <v>0</v>
      </c>
      <c r="T1028" s="230">
        <f>S1028*H1028</f>
        <v>0</v>
      </c>
      <c r="AR1028" s="24" t="s">
        <v>462</v>
      </c>
      <c r="AT1028" s="24" t="s">
        <v>368</v>
      </c>
      <c r="AU1028" s="24" t="s">
        <v>76</v>
      </c>
      <c r="AY1028" s="24" t="s">
        <v>137</v>
      </c>
      <c r="BE1028" s="231">
        <f>IF(N1028="základní",J1028,0)</f>
        <v>0</v>
      </c>
      <c r="BF1028" s="231">
        <f>IF(N1028="snížená",J1028,0)</f>
        <v>0</v>
      </c>
      <c r="BG1028" s="231">
        <f>IF(N1028="zákl. přenesená",J1028,0)</f>
        <v>0</v>
      </c>
      <c r="BH1028" s="231">
        <f>IF(N1028="sníž. přenesená",J1028,0)</f>
        <v>0</v>
      </c>
      <c r="BI1028" s="231">
        <f>IF(N1028="nulová",J1028,0)</f>
        <v>0</v>
      </c>
      <c r="BJ1028" s="24" t="s">
        <v>76</v>
      </c>
      <c r="BK1028" s="231">
        <f>ROUND(I1028*H1028,2)</f>
        <v>0</v>
      </c>
      <c r="BL1028" s="24" t="s">
        <v>462</v>
      </c>
      <c r="BM1028" s="24" t="s">
        <v>1170</v>
      </c>
    </row>
    <row r="1029" s="11" customFormat="1">
      <c r="B1029" s="232"/>
      <c r="C1029" s="233"/>
      <c r="D1029" s="234" t="s">
        <v>140</v>
      </c>
      <c r="E1029" s="235" t="s">
        <v>21</v>
      </c>
      <c r="F1029" s="236" t="s">
        <v>373</v>
      </c>
      <c r="G1029" s="233"/>
      <c r="H1029" s="237">
        <v>32</v>
      </c>
      <c r="I1029" s="238"/>
      <c r="J1029" s="233"/>
      <c r="K1029" s="233"/>
      <c r="L1029" s="239"/>
      <c r="M1029" s="240"/>
      <c r="N1029" s="241"/>
      <c r="O1029" s="241"/>
      <c r="P1029" s="241"/>
      <c r="Q1029" s="241"/>
      <c r="R1029" s="241"/>
      <c r="S1029" s="241"/>
      <c r="T1029" s="242"/>
      <c r="AT1029" s="243" t="s">
        <v>140</v>
      </c>
      <c r="AU1029" s="243" t="s">
        <v>76</v>
      </c>
      <c r="AV1029" s="11" t="s">
        <v>78</v>
      </c>
      <c r="AW1029" s="11" t="s">
        <v>33</v>
      </c>
      <c r="AX1029" s="11" t="s">
        <v>69</v>
      </c>
      <c r="AY1029" s="243" t="s">
        <v>137</v>
      </c>
    </row>
    <row r="1030" s="13" customFormat="1">
      <c r="B1030" s="254"/>
      <c r="C1030" s="255"/>
      <c r="D1030" s="234" t="s">
        <v>140</v>
      </c>
      <c r="E1030" s="256" t="s">
        <v>21</v>
      </c>
      <c r="F1030" s="257" t="s">
        <v>151</v>
      </c>
      <c r="G1030" s="255"/>
      <c r="H1030" s="258">
        <v>32</v>
      </c>
      <c r="I1030" s="259"/>
      <c r="J1030" s="255"/>
      <c r="K1030" s="255"/>
      <c r="L1030" s="260"/>
      <c r="M1030" s="261"/>
      <c r="N1030" s="262"/>
      <c r="O1030" s="262"/>
      <c r="P1030" s="262"/>
      <c r="Q1030" s="262"/>
      <c r="R1030" s="262"/>
      <c r="S1030" s="262"/>
      <c r="T1030" s="263"/>
      <c r="AT1030" s="264" t="s">
        <v>140</v>
      </c>
      <c r="AU1030" s="264" t="s">
        <v>76</v>
      </c>
      <c r="AV1030" s="13" t="s">
        <v>138</v>
      </c>
      <c r="AW1030" s="13" t="s">
        <v>33</v>
      </c>
      <c r="AX1030" s="13" t="s">
        <v>76</v>
      </c>
      <c r="AY1030" s="264" t="s">
        <v>137</v>
      </c>
    </row>
    <row r="1031" s="1" customFormat="1" ht="38.25" customHeight="1">
      <c r="B1031" s="46"/>
      <c r="C1031" s="281" t="s">
        <v>612</v>
      </c>
      <c r="D1031" s="281" t="s">
        <v>368</v>
      </c>
      <c r="E1031" s="282" t="s">
        <v>689</v>
      </c>
      <c r="F1031" s="283" t="s">
        <v>690</v>
      </c>
      <c r="G1031" s="284" t="s">
        <v>134</v>
      </c>
      <c r="H1031" s="285">
        <v>32</v>
      </c>
      <c r="I1031" s="286"/>
      <c r="J1031" s="287">
        <f>ROUND(I1031*H1031,2)</f>
        <v>0</v>
      </c>
      <c r="K1031" s="283" t="s">
        <v>135</v>
      </c>
      <c r="L1031" s="72"/>
      <c r="M1031" s="288" t="s">
        <v>21</v>
      </c>
      <c r="N1031" s="289" t="s">
        <v>40</v>
      </c>
      <c r="O1031" s="47"/>
      <c r="P1031" s="229">
        <f>O1031*H1031</f>
        <v>0</v>
      </c>
      <c r="Q1031" s="229">
        <v>0</v>
      </c>
      <c r="R1031" s="229">
        <f>Q1031*H1031</f>
        <v>0</v>
      </c>
      <c r="S1031" s="229">
        <v>0</v>
      </c>
      <c r="T1031" s="230">
        <f>S1031*H1031</f>
        <v>0</v>
      </c>
      <c r="AR1031" s="24" t="s">
        <v>462</v>
      </c>
      <c r="AT1031" s="24" t="s">
        <v>368</v>
      </c>
      <c r="AU1031" s="24" t="s">
        <v>76</v>
      </c>
      <c r="AY1031" s="24" t="s">
        <v>137</v>
      </c>
      <c r="BE1031" s="231">
        <f>IF(N1031="základní",J1031,0)</f>
        <v>0</v>
      </c>
      <c r="BF1031" s="231">
        <f>IF(N1031="snížená",J1031,0)</f>
        <v>0</v>
      </c>
      <c r="BG1031" s="231">
        <f>IF(N1031="zákl. přenesená",J1031,0)</f>
        <v>0</v>
      </c>
      <c r="BH1031" s="231">
        <f>IF(N1031="sníž. přenesená",J1031,0)</f>
        <v>0</v>
      </c>
      <c r="BI1031" s="231">
        <f>IF(N1031="nulová",J1031,0)</f>
        <v>0</v>
      </c>
      <c r="BJ1031" s="24" t="s">
        <v>76</v>
      </c>
      <c r="BK1031" s="231">
        <f>ROUND(I1031*H1031,2)</f>
        <v>0</v>
      </c>
      <c r="BL1031" s="24" t="s">
        <v>462</v>
      </c>
      <c r="BM1031" s="24" t="s">
        <v>1171</v>
      </c>
    </row>
    <row r="1032" s="11" customFormat="1">
      <c r="B1032" s="232"/>
      <c r="C1032" s="233"/>
      <c r="D1032" s="234" t="s">
        <v>140</v>
      </c>
      <c r="E1032" s="235" t="s">
        <v>21</v>
      </c>
      <c r="F1032" s="236" t="s">
        <v>373</v>
      </c>
      <c r="G1032" s="233"/>
      <c r="H1032" s="237">
        <v>32</v>
      </c>
      <c r="I1032" s="238"/>
      <c r="J1032" s="233"/>
      <c r="K1032" s="233"/>
      <c r="L1032" s="239"/>
      <c r="M1032" s="240"/>
      <c r="N1032" s="241"/>
      <c r="O1032" s="241"/>
      <c r="P1032" s="241"/>
      <c r="Q1032" s="241"/>
      <c r="R1032" s="241"/>
      <c r="S1032" s="241"/>
      <c r="T1032" s="242"/>
      <c r="AT1032" s="243" t="s">
        <v>140</v>
      </c>
      <c r="AU1032" s="243" t="s">
        <v>76</v>
      </c>
      <c r="AV1032" s="11" t="s">
        <v>78</v>
      </c>
      <c r="AW1032" s="11" t="s">
        <v>33</v>
      </c>
      <c r="AX1032" s="11" t="s">
        <v>69</v>
      </c>
      <c r="AY1032" s="243" t="s">
        <v>137</v>
      </c>
    </row>
    <row r="1033" s="13" customFormat="1">
      <c r="B1033" s="254"/>
      <c r="C1033" s="255"/>
      <c r="D1033" s="234" t="s">
        <v>140</v>
      </c>
      <c r="E1033" s="256" t="s">
        <v>21</v>
      </c>
      <c r="F1033" s="257" t="s">
        <v>151</v>
      </c>
      <c r="G1033" s="255"/>
      <c r="H1033" s="258">
        <v>32</v>
      </c>
      <c r="I1033" s="259"/>
      <c r="J1033" s="255"/>
      <c r="K1033" s="255"/>
      <c r="L1033" s="260"/>
      <c r="M1033" s="261"/>
      <c r="N1033" s="262"/>
      <c r="O1033" s="262"/>
      <c r="P1033" s="262"/>
      <c r="Q1033" s="262"/>
      <c r="R1033" s="262"/>
      <c r="S1033" s="262"/>
      <c r="T1033" s="263"/>
      <c r="AT1033" s="264" t="s">
        <v>140</v>
      </c>
      <c r="AU1033" s="264" t="s">
        <v>76</v>
      </c>
      <c r="AV1033" s="13" t="s">
        <v>138</v>
      </c>
      <c r="AW1033" s="13" t="s">
        <v>33</v>
      </c>
      <c r="AX1033" s="13" t="s">
        <v>76</v>
      </c>
      <c r="AY1033" s="264" t="s">
        <v>137</v>
      </c>
    </row>
    <row r="1034" s="14" customFormat="1" ht="37.44" customHeight="1">
      <c r="B1034" s="265"/>
      <c r="C1034" s="266"/>
      <c r="D1034" s="267" t="s">
        <v>68</v>
      </c>
      <c r="E1034" s="268" t="s">
        <v>91</v>
      </c>
      <c r="F1034" s="268" t="s">
        <v>712</v>
      </c>
      <c r="G1034" s="266"/>
      <c r="H1034" s="266"/>
      <c r="I1034" s="269"/>
      <c r="J1034" s="270">
        <f>BK1034</f>
        <v>0</v>
      </c>
      <c r="K1034" s="266"/>
      <c r="L1034" s="271"/>
      <c r="M1034" s="272"/>
      <c r="N1034" s="273"/>
      <c r="O1034" s="273"/>
      <c r="P1034" s="274">
        <f>SUM(P1035:P1072)</f>
        <v>0</v>
      </c>
      <c r="Q1034" s="273"/>
      <c r="R1034" s="274">
        <f>SUM(R1035:R1072)</f>
        <v>0</v>
      </c>
      <c r="S1034" s="273"/>
      <c r="T1034" s="275">
        <f>SUM(T1035:T1072)</f>
        <v>0</v>
      </c>
      <c r="AR1034" s="276" t="s">
        <v>179</v>
      </c>
      <c r="AT1034" s="277" t="s">
        <v>68</v>
      </c>
      <c r="AU1034" s="277" t="s">
        <v>69</v>
      </c>
      <c r="AY1034" s="276" t="s">
        <v>137</v>
      </c>
      <c r="BK1034" s="278">
        <f>SUM(BK1035:BK1072)</f>
        <v>0</v>
      </c>
    </row>
    <row r="1035" s="1" customFormat="1" ht="127.5" customHeight="1">
      <c r="B1035" s="46"/>
      <c r="C1035" s="281" t="s">
        <v>621</v>
      </c>
      <c r="D1035" s="281" t="s">
        <v>368</v>
      </c>
      <c r="E1035" s="282" t="s">
        <v>714</v>
      </c>
      <c r="F1035" s="283" t="s">
        <v>715</v>
      </c>
      <c r="G1035" s="284" t="s">
        <v>253</v>
      </c>
      <c r="H1035" s="285">
        <v>4319.8729999999996</v>
      </c>
      <c r="I1035" s="286"/>
      <c r="J1035" s="287">
        <f>ROUND(I1035*H1035,2)</f>
        <v>0</v>
      </c>
      <c r="K1035" s="283" t="s">
        <v>135</v>
      </c>
      <c r="L1035" s="72"/>
      <c r="M1035" s="288" t="s">
        <v>21</v>
      </c>
      <c r="N1035" s="289" t="s">
        <v>40</v>
      </c>
      <c r="O1035" s="47"/>
      <c r="P1035" s="229">
        <f>O1035*H1035</f>
        <v>0</v>
      </c>
      <c r="Q1035" s="229">
        <v>0</v>
      </c>
      <c r="R1035" s="229">
        <f>Q1035*H1035</f>
        <v>0</v>
      </c>
      <c r="S1035" s="229">
        <v>0</v>
      </c>
      <c r="T1035" s="230">
        <f>S1035*H1035</f>
        <v>0</v>
      </c>
      <c r="AR1035" s="24" t="s">
        <v>138</v>
      </c>
      <c r="AT1035" s="24" t="s">
        <v>368</v>
      </c>
      <c r="AU1035" s="24" t="s">
        <v>76</v>
      </c>
      <c r="AY1035" s="24" t="s">
        <v>137</v>
      </c>
      <c r="BE1035" s="231">
        <f>IF(N1035="základní",J1035,0)</f>
        <v>0</v>
      </c>
      <c r="BF1035" s="231">
        <f>IF(N1035="snížená",J1035,0)</f>
        <v>0</v>
      </c>
      <c r="BG1035" s="231">
        <f>IF(N1035="zákl. přenesená",J1035,0)</f>
        <v>0</v>
      </c>
      <c r="BH1035" s="231">
        <f>IF(N1035="sníž. přenesená",J1035,0)</f>
        <v>0</v>
      </c>
      <c r="BI1035" s="231">
        <f>IF(N1035="nulová",J1035,0)</f>
        <v>0</v>
      </c>
      <c r="BJ1035" s="24" t="s">
        <v>76</v>
      </c>
      <c r="BK1035" s="231">
        <f>ROUND(I1035*H1035,2)</f>
        <v>0</v>
      </c>
      <c r="BL1035" s="24" t="s">
        <v>138</v>
      </c>
      <c r="BM1035" s="24" t="s">
        <v>1172</v>
      </c>
    </row>
    <row r="1036" s="12" customFormat="1">
      <c r="B1036" s="244"/>
      <c r="C1036" s="245"/>
      <c r="D1036" s="234" t="s">
        <v>140</v>
      </c>
      <c r="E1036" s="246" t="s">
        <v>21</v>
      </c>
      <c r="F1036" s="247" t="s">
        <v>1173</v>
      </c>
      <c r="G1036" s="245"/>
      <c r="H1036" s="246" t="s">
        <v>21</v>
      </c>
      <c r="I1036" s="248"/>
      <c r="J1036" s="245"/>
      <c r="K1036" s="245"/>
      <c r="L1036" s="249"/>
      <c r="M1036" s="250"/>
      <c r="N1036" s="251"/>
      <c r="O1036" s="251"/>
      <c r="P1036" s="251"/>
      <c r="Q1036" s="251"/>
      <c r="R1036" s="251"/>
      <c r="S1036" s="251"/>
      <c r="T1036" s="252"/>
      <c r="AT1036" s="253" t="s">
        <v>140</v>
      </c>
      <c r="AU1036" s="253" t="s">
        <v>76</v>
      </c>
      <c r="AV1036" s="12" t="s">
        <v>76</v>
      </c>
      <c r="AW1036" s="12" t="s">
        <v>33</v>
      </c>
      <c r="AX1036" s="12" t="s">
        <v>69</v>
      </c>
      <c r="AY1036" s="253" t="s">
        <v>137</v>
      </c>
    </row>
    <row r="1037" s="11" customFormat="1">
      <c r="B1037" s="232"/>
      <c r="C1037" s="233"/>
      <c r="D1037" s="234" t="s">
        <v>140</v>
      </c>
      <c r="E1037" s="235" t="s">
        <v>21</v>
      </c>
      <c r="F1037" s="236" t="s">
        <v>1174</v>
      </c>
      <c r="G1037" s="233"/>
      <c r="H1037" s="237">
        <v>4318.875</v>
      </c>
      <c r="I1037" s="238"/>
      <c r="J1037" s="233"/>
      <c r="K1037" s="233"/>
      <c r="L1037" s="239"/>
      <c r="M1037" s="240"/>
      <c r="N1037" s="241"/>
      <c r="O1037" s="241"/>
      <c r="P1037" s="241"/>
      <c r="Q1037" s="241"/>
      <c r="R1037" s="241"/>
      <c r="S1037" s="241"/>
      <c r="T1037" s="242"/>
      <c r="AT1037" s="243" t="s">
        <v>140</v>
      </c>
      <c r="AU1037" s="243" t="s">
        <v>76</v>
      </c>
      <c r="AV1037" s="11" t="s">
        <v>78</v>
      </c>
      <c r="AW1037" s="11" t="s">
        <v>33</v>
      </c>
      <c r="AX1037" s="11" t="s">
        <v>69</v>
      </c>
      <c r="AY1037" s="243" t="s">
        <v>137</v>
      </c>
    </row>
    <row r="1038" s="12" customFormat="1">
      <c r="B1038" s="244"/>
      <c r="C1038" s="245"/>
      <c r="D1038" s="234" t="s">
        <v>140</v>
      </c>
      <c r="E1038" s="246" t="s">
        <v>21</v>
      </c>
      <c r="F1038" s="247" t="s">
        <v>726</v>
      </c>
      <c r="G1038" s="245"/>
      <c r="H1038" s="246" t="s">
        <v>21</v>
      </c>
      <c r="I1038" s="248"/>
      <c r="J1038" s="245"/>
      <c r="K1038" s="245"/>
      <c r="L1038" s="249"/>
      <c r="M1038" s="250"/>
      <c r="N1038" s="251"/>
      <c r="O1038" s="251"/>
      <c r="P1038" s="251"/>
      <c r="Q1038" s="251"/>
      <c r="R1038" s="251"/>
      <c r="S1038" s="251"/>
      <c r="T1038" s="252"/>
      <c r="AT1038" s="253" t="s">
        <v>140</v>
      </c>
      <c r="AU1038" s="253" t="s">
        <v>76</v>
      </c>
      <c r="AV1038" s="12" t="s">
        <v>76</v>
      </c>
      <c r="AW1038" s="12" t="s">
        <v>33</v>
      </c>
      <c r="AX1038" s="12" t="s">
        <v>69</v>
      </c>
      <c r="AY1038" s="253" t="s">
        <v>137</v>
      </c>
    </row>
    <row r="1039" s="11" customFormat="1">
      <c r="B1039" s="232"/>
      <c r="C1039" s="233"/>
      <c r="D1039" s="234" t="s">
        <v>140</v>
      </c>
      <c r="E1039" s="235" t="s">
        <v>21</v>
      </c>
      <c r="F1039" s="236" t="s">
        <v>1175</v>
      </c>
      <c r="G1039" s="233"/>
      <c r="H1039" s="237">
        <v>0.998</v>
      </c>
      <c r="I1039" s="238"/>
      <c r="J1039" s="233"/>
      <c r="K1039" s="233"/>
      <c r="L1039" s="239"/>
      <c r="M1039" s="240"/>
      <c r="N1039" s="241"/>
      <c r="O1039" s="241"/>
      <c r="P1039" s="241"/>
      <c r="Q1039" s="241"/>
      <c r="R1039" s="241"/>
      <c r="S1039" s="241"/>
      <c r="T1039" s="242"/>
      <c r="AT1039" s="243" t="s">
        <v>140</v>
      </c>
      <c r="AU1039" s="243" t="s">
        <v>76</v>
      </c>
      <c r="AV1039" s="11" t="s">
        <v>78</v>
      </c>
      <c r="AW1039" s="11" t="s">
        <v>33</v>
      </c>
      <c r="AX1039" s="11" t="s">
        <v>69</v>
      </c>
      <c r="AY1039" s="243" t="s">
        <v>137</v>
      </c>
    </row>
    <row r="1040" s="13" customFormat="1">
      <c r="B1040" s="254"/>
      <c r="C1040" s="255"/>
      <c r="D1040" s="234" t="s">
        <v>140</v>
      </c>
      <c r="E1040" s="256" t="s">
        <v>21</v>
      </c>
      <c r="F1040" s="257" t="s">
        <v>151</v>
      </c>
      <c r="G1040" s="255"/>
      <c r="H1040" s="258">
        <v>4319.8729999999996</v>
      </c>
      <c r="I1040" s="259"/>
      <c r="J1040" s="255"/>
      <c r="K1040" s="255"/>
      <c r="L1040" s="260"/>
      <c r="M1040" s="261"/>
      <c r="N1040" s="262"/>
      <c r="O1040" s="262"/>
      <c r="P1040" s="262"/>
      <c r="Q1040" s="262"/>
      <c r="R1040" s="262"/>
      <c r="S1040" s="262"/>
      <c r="T1040" s="263"/>
      <c r="AT1040" s="264" t="s">
        <v>140</v>
      </c>
      <c r="AU1040" s="264" t="s">
        <v>76</v>
      </c>
      <c r="AV1040" s="13" t="s">
        <v>138</v>
      </c>
      <c r="AW1040" s="13" t="s">
        <v>33</v>
      </c>
      <c r="AX1040" s="13" t="s">
        <v>76</v>
      </c>
      <c r="AY1040" s="264" t="s">
        <v>137</v>
      </c>
    </row>
    <row r="1041" s="1" customFormat="1" ht="127.5" customHeight="1">
      <c r="B1041" s="46"/>
      <c r="C1041" s="281" t="s">
        <v>625</v>
      </c>
      <c r="D1041" s="281" t="s">
        <v>368</v>
      </c>
      <c r="E1041" s="282" t="s">
        <v>729</v>
      </c>
      <c r="F1041" s="283" t="s">
        <v>1176</v>
      </c>
      <c r="G1041" s="284" t="s">
        <v>253</v>
      </c>
      <c r="H1041" s="285">
        <v>4346.9200000000001</v>
      </c>
      <c r="I1041" s="286"/>
      <c r="J1041" s="287">
        <f>ROUND(I1041*H1041,2)</f>
        <v>0</v>
      </c>
      <c r="K1041" s="283" t="s">
        <v>135</v>
      </c>
      <c r="L1041" s="72"/>
      <c r="M1041" s="288" t="s">
        <v>21</v>
      </c>
      <c r="N1041" s="289" t="s">
        <v>40</v>
      </c>
      <c r="O1041" s="47"/>
      <c r="P1041" s="229">
        <f>O1041*H1041</f>
        <v>0</v>
      </c>
      <c r="Q1041" s="229">
        <v>0</v>
      </c>
      <c r="R1041" s="229">
        <f>Q1041*H1041</f>
        <v>0</v>
      </c>
      <c r="S1041" s="229">
        <v>0</v>
      </c>
      <c r="T1041" s="230">
        <f>S1041*H1041</f>
        <v>0</v>
      </c>
      <c r="AR1041" s="24" t="s">
        <v>138</v>
      </c>
      <c r="AT1041" s="24" t="s">
        <v>368</v>
      </c>
      <c r="AU1041" s="24" t="s">
        <v>76</v>
      </c>
      <c r="AY1041" s="24" t="s">
        <v>137</v>
      </c>
      <c r="BE1041" s="231">
        <f>IF(N1041="základní",J1041,0)</f>
        <v>0</v>
      </c>
      <c r="BF1041" s="231">
        <f>IF(N1041="snížená",J1041,0)</f>
        <v>0</v>
      </c>
      <c r="BG1041" s="231">
        <f>IF(N1041="zákl. přenesená",J1041,0)</f>
        <v>0</v>
      </c>
      <c r="BH1041" s="231">
        <f>IF(N1041="sníž. přenesená",J1041,0)</f>
        <v>0</v>
      </c>
      <c r="BI1041" s="231">
        <f>IF(N1041="nulová",J1041,0)</f>
        <v>0</v>
      </c>
      <c r="BJ1041" s="24" t="s">
        <v>76</v>
      </c>
      <c r="BK1041" s="231">
        <f>ROUND(I1041*H1041,2)</f>
        <v>0</v>
      </c>
      <c r="BL1041" s="24" t="s">
        <v>138</v>
      </c>
      <c r="BM1041" s="24" t="s">
        <v>1177</v>
      </c>
    </row>
    <row r="1042" s="12" customFormat="1">
      <c r="B1042" s="244"/>
      <c r="C1042" s="245"/>
      <c r="D1042" s="234" t="s">
        <v>140</v>
      </c>
      <c r="E1042" s="246" t="s">
        <v>21</v>
      </c>
      <c r="F1042" s="247" t="s">
        <v>732</v>
      </c>
      <c r="G1042" s="245"/>
      <c r="H1042" s="246" t="s">
        <v>21</v>
      </c>
      <c r="I1042" s="248"/>
      <c r="J1042" s="245"/>
      <c r="K1042" s="245"/>
      <c r="L1042" s="249"/>
      <c r="M1042" s="250"/>
      <c r="N1042" s="251"/>
      <c r="O1042" s="251"/>
      <c r="P1042" s="251"/>
      <c r="Q1042" s="251"/>
      <c r="R1042" s="251"/>
      <c r="S1042" s="251"/>
      <c r="T1042" s="252"/>
      <c r="AT1042" s="253" t="s">
        <v>140</v>
      </c>
      <c r="AU1042" s="253" t="s">
        <v>76</v>
      </c>
      <c r="AV1042" s="12" t="s">
        <v>76</v>
      </c>
      <c r="AW1042" s="12" t="s">
        <v>33</v>
      </c>
      <c r="AX1042" s="12" t="s">
        <v>69</v>
      </c>
      <c r="AY1042" s="253" t="s">
        <v>137</v>
      </c>
    </row>
    <row r="1043" s="11" customFormat="1">
      <c r="B1043" s="232"/>
      <c r="C1043" s="233"/>
      <c r="D1043" s="234" t="s">
        <v>140</v>
      </c>
      <c r="E1043" s="235" t="s">
        <v>21</v>
      </c>
      <c r="F1043" s="236" t="s">
        <v>1178</v>
      </c>
      <c r="G1043" s="233"/>
      <c r="H1043" s="237">
        <v>9.7050000000000001</v>
      </c>
      <c r="I1043" s="238"/>
      <c r="J1043" s="233"/>
      <c r="K1043" s="233"/>
      <c r="L1043" s="239"/>
      <c r="M1043" s="240"/>
      <c r="N1043" s="241"/>
      <c r="O1043" s="241"/>
      <c r="P1043" s="241"/>
      <c r="Q1043" s="241"/>
      <c r="R1043" s="241"/>
      <c r="S1043" s="241"/>
      <c r="T1043" s="242"/>
      <c r="AT1043" s="243" t="s">
        <v>140</v>
      </c>
      <c r="AU1043" s="243" t="s">
        <v>76</v>
      </c>
      <c r="AV1043" s="11" t="s">
        <v>78</v>
      </c>
      <c r="AW1043" s="11" t="s">
        <v>33</v>
      </c>
      <c r="AX1043" s="11" t="s">
        <v>69</v>
      </c>
      <c r="AY1043" s="243" t="s">
        <v>137</v>
      </c>
    </row>
    <row r="1044" s="12" customFormat="1">
      <c r="B1044" s="244"/>
      <c r="C1044" s="245"/>
      <c r="D1044" s="234" t="s">
        <v>140</v>
      </c>
      <c r="E1044" s="246" t="s">
        <v>21</v>
      </c>
      <c r="F1044" s="247" t="s">
        <v>734</v>
      </c>
      <c r="G1044" s="245"/>
      <c r="H1044" s="246" t="s">
        <v>21</v>
      </c>
      <c r="I1044" s="248"/>
      <c r="J1044" s="245"/>
      <c r="K1044" s="245"/>
      <c r="L1044" s="249"/>
      <c r="M1044" s="250"/>
      <c r="N1044" s="251"/>
      <c r="O1044" s="251"/>
      <c r="P1044" s="251"/>
      <c r="Q1044" s="251"/>
      <c r="R1044" s="251"/>
      <c r="S1044" s="251"/>
      <c r="T1044" s="252"/>
      <c r="AT1044" s="253" t="s">
        <v>140</v>
      </c>
      <c r="AU1044" s="253" t="s">
        <v>76</v>
      </c>
      <c r="AV1044" s="12" t="s">
        <v>76</v>
      </c>
      <c r="AW1044" s="12" t="s">
        <v>33</v>
      </c>
      <c r="AX1044" s="12" t="s">
        <v>69</v>
      </c>
      <c r="AY1044" s="253" t="s">
        <v>137</v>
      </c>
    </row>
    <row r="1045" s="11" customFormat="1">
      <c r="B1045" s="232"/>
      <c r="C1045" s="233"/>
      <c r="D1045" s="234" t="s">
        <v>140</v>
      </c>
      <c r="E1045" s="235" t="s">
        <v>21</v>
      </c>
      <c r="F1045" s="236" t="s">
        <v>1179</v>
      </c>
      <c r="G1045" s="233"/>
      <c r="H1045" s="237">
        <v>4336.0749999999998</v>
      </c>
      <c r="I1045" s="238"/>
      <c r="J1045" s="233"/>
      <c r="K1045" s="233"/>
      <c r="L1045" s="239"/>
      <c r="M1045" s="240"/>
      <c r="N1045" s="241"/>
      <c r="O1045" s="241"/>
      <c r="P1045" s="241"/>
      <c r="Q1045" s="241"/>
      <c r="R1045" s="241"/>
      <c r="S1045" s="241"/>
      <c r="T1045" s="242"/>
      <c r="AT1045" s="243" t="s">
        <v>140</v>
      </c>
      <c r="AU1045" s="243" t="s">
        <v>76</v>
      </c>
      <c r="AV1045" s="11" t="s">
        <v>78</v>
      </c>
      <c r="AW1045" s="11" t="s">
        <v>33</v>
      </c>
      <c r="AX1045" s="11" t="s">
        <v>69</v>
      </c>
      <c r="AY1045" s="243" t="s">
        <v>137</v>
      </c>
    </row>
    <row r="1046" s="12" customFormat="1">
      <c r="B1046" s="244"/>
      <c r="C1046" s="245"/>
      <c r="D1046" s="234" t="s">
        <v>140</v>
      </c>
      <c r="E1046" s="246" t="s">
        <v>21</v>
      </c>
      <c r="F1046" s="247" t="s">
        <v>1180</v>
      </c>
      <c r="G1046" s="245"/>
      <c r="H1046" s="246" t="s">
        <v>21</v>
      </c>
      <c r="I1046" s="248"/>
      <c r="J1046" s="245"/>
      <c r="K1046" s="245"/>
      <c r="L1046" s="249"/>
      <c r="M1046" s="250"/>
      <c r="N1046" s="251"/>
      <c r="O1046" s="251"/>
      <c r="P1046" s="251"/>
      <c r="Q1046" s="251"/>
      <c r="R1046" s="251"/>
      <c r="S1046" s="251"/>
      <c r="T1046" s="252"/>
      <c r="AT1046" s="253" t="s">
        <v>140</v>
      </c>
      <c r="AU1046" s="253" t="s">
        <v>76</v>
      </c>
      <c r="AV1046" s="12" t="s">
        <v>76</v>
      </c>
      <c r="AW1046" s="12" t="s">
        <v>33</v>
      </c>
      <c r="AX1046" s="12" t="s">
        <v>69</v>
      </c>
      <c r="AY1046" s="253" t="s">
        <v>137</v>
      </c>
    </row>
    <row r="1047" s="11" customFormat="1">
      <c r="B1047" s="232"/>
      <c r="C1047" s="233"/>
      <c r="D1047" s="234" t="s">
        <v>140</v>
      </c>
      <c r="E1047" s="235" t="s">
        <v>21</v>
      </c>
      <c r="F1047" s="236" t="s">
        <v>1181</v>
      </c>
      <c r="G1047" s="233"/>
      <c r="H1047" s="237">
        <v>1.1399999999999999</v>
      </c>
      <c r="I1047" s="238"/>
      <c r="J1047" s="233"/>
      <c r="K1047" s="233"/>
      <c r="L1047" s="239"/>
      <c r="M1047" s="240"/>
      <c r="N1047" s="241"/>
      <c r="O1047" s="241"/>
      <c r="P1047" s="241"/>
      <c r="Q1047" s="241"/>
      <c r="R1047" s="241"/>
      <c r="S1047" s="241"/>
      <c r="T1047" s="242"/>
      <c r="AT1047" s="243" t="s">
        <v>140</v>
      </c>
      <c r="AU1047" s="243" t="s">
        <v>76</v>
      </c>
      <c r="AV1047" s="11" t="s">
        <v>78</v>
      </c>
      <c r="AW1047" s="11" t="s">
        <v>33</v>
      </c>
      <c r="AX1047" s="11" t="s">
        <v>69</v>
      </c>
      <c r="AY1047" s="243" t="s">
        <v>137</v>
      </c>
    </row>
    <row r="1048" s="13" customFormat="1">
      <c r="B1048" s="254"/>
      <c r="C1048" s="255"/>
      <c r="D1048" s="234" t="s">
        <v>140</v>
      </c>
      <c r="E1048" s="256" t="s">
        <v>21</v>
      </c>
      <c r="F1048" s="257" t="s">
        <v>151</v>
      </c>
      <c r="G1048" s="255"/>
      <c r="H1048" s="258">
        <v>4346.9200000000001</v>
      </c>
      <c r="I1048" s="259"/>
      <c r="J1048" s="255"/>
      <c r="K1048" s="255"/>
      <c r="L1048" s="260"/>
      <c r="M1048" s="261"/>
      <c r="N1048" s="262"/>
      <c r="O1048" s="262"/>
      <c r="P1048" s="262"/>
      <c r="Q1048" s="262"/>
      <c r="R1048" s="262"/>
      <c r="S1048" s="262"/>
      <c r="T1048" s="263"/>
      <c r="AT1048" s="264" t="s">
        <v>140</v>
      </c>
      <c r="AU1048" s="264" t="s">
        <v>76</v>
      </c>
      <c r="AV1048" s="13" t="s">
        <v>138</v>
      </c>
      <c r="AW1048" s="13" t="s">
        <v>33</v>
      </c>
      <c r="AX1048" s="13" t="s">
        <v>76</v>
      </c>
      <c r="AY1048" s="264" t="s">
        <v>137</v>
      </c>
    </row>
    <row r="1049" s="1" customFormat="1" ht="127.5" customHeight="1">
      <c r="B1049" s="46"/>
      <c r="C1049" s="281" t="s">
        <v>629</v>
      </c>
      <c r="D1049" s="281" t="s">
        <v>368</v>
      </c>
      <c r="E1049" s="282" t="s">
        <v>743</v>
      </c>
      <c r="F1049" s="283" t="s">
        <v>744</v>
      </c>
      <c r="G1049" s="284" t="s">
        <v>253</v>
      </c>
      <c r="H1049" s="285">
        <v>16.777000000000001</v>
      </c>
      <c r="I1049" s="286"/>
      <c r="J1049" s="287">
        <f>ROUND(I1049*H1049,2)</f>
        <v>0</v>
      </c>
      <c r="K1049" s="283" t="s">
        <v>135</v>
      </c>
      <c r="L1049" s="72"/>
      <c r="M1049" s="288" t="s">
        <v>21</v>
      </c>
      <c r="N1049" s="289" t="s">
        <v>40</v>
      </c>
      <c r="O1049" s="47"/>
      <c r="P1049" s="229">
        <f>O1049*H1049</f>
        <v>0</v>
      </c>
      <c r="Q1049" s="229">
        <v>0</v>
      </c>
      <c r="R1049" s="229">
        <f>Q1049*H1049</f>
        <v>0</v>
      </c>
      <c r="S1049" s="229">
        <v>0</v>
      </c>
      <c r="T1049" s="230">
        <f>S1049*H1049</f>
        <v>0</v>
      </c>
      <c r="AR1049" s="24" t="s">
        <v>138</v>
      </c>
      <c r="AT1049" s="24" t="s">
        <v>368</v>
      </c>
      <c r="AU1049" s="24" t="s">
        <v>76</v>
      </c>
      <c r="AY1049" s="24" t="s">
        <v>137</v>
      </c>
      <c r="BE1049" s="231">
        <f>IF(N1049="základní",J1049,0)</f>
        <v>0</v>
      </c>
      <c r="BF1049" s="231">
        <f>IF(N1049="snížená",J1049,0)</f>
        <v>0</v>
      </c>
      <c r="BG1049" s="231">
        <f>IF(N1049="zákl. přenesená",J1049,0)</f>
        <v>0</v>
      </c>
      <c r="BH1049" s="231">
        <f>IF(N1049="sníž. přenesená",J1049,0)</f>
        <v>0</v>
      </c>
      <c r="BI1049" s="231">
        <f>IF(N1049="nulová",J1049,0)</f>
        <v>0</v>
      </c>
      <c r="BJ1049" s="24" t="s">
        <v>76</v>
      </c>
      <c r="BK1049" s="231">
        <f>ROUND(I1049*H1049,2)</f>
        <v>0</v>
      </c>
      <c r="BL1049" s="24" t="s">
        <v>138</v>
      </c>
      <c r="BM1049" s="24" t="s">
        <v>1182</v>
      </c>
    </row>
    <row r="1050" s="12" customFormat="1">
      <c r="B1050" s="244"/>
      <c r="C1050" s="245"/>
      <c r="D1050" s="234" t="s">
        <v>140</v>
      </c>
      <c r="E1050" s="246" t="s">
        <v>21</v>
      </c>
      <c r="F1050" s="247" t="s">
        <v>746</v>
      </c>
      <c r="G1050" s="245"/>
      <c r="H1050" s="246" t="s">
        <v>21</v>
      </c>
      <c r="I1050" s="248"/>
      <c r="J1050" s="245"/>
      <c r="K1050" s="245"/>
      <c r="L1050" s="249"/>
      <c r="M1050" s="250"/>
      <c r="N1050" s="251"/>
      <c r="O1050" s="251"/>
      <c r="P1050" s="251"/>
      <c r="Q1050" s="251"/>
      <c r="R1050" s="251"/>
      <c r="S1050" s="251"/>
      <c r="T1050" s="252"/>
      <c r="AT1050" s="253" t="s">
        <v>140</v>
      </c>
      <c r="AU1050" s="253" t="s">
        <v>76</v>
      </c>
      <c r="AV1050" s="12" t="s">
        <v>76</v>
      </c>
      <c r="AW1050" s="12" t="s">
        <v>33</v>
      </c>
      <c r="AX1050" s="12" t="s">
        <v>69</v>
      </c>
      <c r="AY1050" s="253" t="s">
        <v>137</v>
      </c>
    </row>
    <row r="1051" s="11" customFormat="1">
      <c r="B1051" s="232"/>
      <c r="C1051" s="233"/>
      <c r="D1051" s="234" t="s">
        <v>140</v>
      </c>
      <c r="E1051" s="235" t="s">
        <v>21</v>
      </c>
      <c r="F1051" s="236" t="s">
        <v>1183</v>
      </c>
      <c r="G1051" s="233"/>
      <c r="H1051" s="237">
        <v>16.777000000000001</v>
      </c>
      <c r="I1051" s="238"/>
      <c r="J1051" s="233"/>
      <c r="K1051" s="233"/>
      <c r="L1051" s="239"/>
      <c r="M1051" s="240"/>
      <c r="N1051" s="241"/>
      <c r="O1051" s="241"/>
      <c r="P1051" s="241"/>
      <c r="Q1051" s="241"/>
      <c r="R1051" s="241"/>
      <c r="S1051" s="241"/>
      <c r="T1051" s="242"/>
      <c r="AT1051" s="243" t="s">
        <v>140</v>
      </c>
      <c r="AU1051" s="243" t="s">
        <v>76</v>
      </c>
      <c r="AV1051" s="11" t="s">
        <v>78</v>
      </c>
      <c r="AW1051" s="11" t="s">
        <v>33</v>
      </c>
      <c r="AX1051" s="11" t="s">
        <v>69</v>
      </c>
      <c r="AY1051" s="243" t="s">
        <v>137</v>
      </c>
    </row>
    <row r="1052" s="13" customFormat="1">
      <c r="B1052" s="254"/>
      <c r="C1052" s="255"/>
      <c r="D1052" s="234" t="s">
        <v>140</v>
      </c>
      <c r="E1052" s="256" t="s">
        <v>21</v>
      </c>
      <c r="F1052" s="257" t="s">
        <v>151</v>
      </c>
      <c r="G1052" s="255"/>
      <c r="H1052" s="258">
        <v>16.777000000000001</v>
      </c>
      <c r="I1052" s="259"/>
      <c r="J1052" s="255"/>
      <c r="K1052" s="255"/>
      <c r="L1052" s="260"/>
      <c r="M1052" s="261"/>
      <c r="N1052" s="262"/>
      <c r="O1052" s="262"/>
      <c r="P1052" s="262"/>
      <c r="Q1052" s="262"/>
      <c r="R1052" s="262"/>
      <c r="S1052" s="262"/>
      <c r="T1052" s="263"/>
      <c r="AT1052" s="264" t="s">
        <v>140</v>
      </c>
      <c r="AU1052" s="264" t="s">
        <v>76</v>
      </c>
      <c r="AV1052" s="13" t="s">
        <v>138</v>
      </c>
      <c r="AW1052" s="13" t="s">
        <v>33</v>
      </c>
      <c r="AX1052" s="13" t="s">
        <v>76</v>
      </c>
      <c r="AY1052" s="264" t="s">
        <v>137</v>
      </c>
    </row>
    <row r="1053" s="1" customFormat="1" ht="127.5" customHeight="1">
      <c r="B1053" s="46"/>
      <c r="C1053" s="281" t="s">
        <v>633</v>
      </c>
      <c r="D1053" s="281" t="s">
        <v>368</v>
      </c>
      <c r="E1053" s="282" t="s">
        <v>751</v>
      </c>
      <c r="F1053" s="283" t="s">
        <v>752</v>
      </c>
      <c r="G1053" s="284" t="s">
        <v>253</v>
      </c>
      <c r="H1053" s="285">
        <v>81.338999999999999</v>
      </c>
      <c r="I1053" s="286"/>
      <c r="J1053" s="287">
        <f>ROUND(I1053*H1053,2)</f>
        <v>0</v>
      </c>
      <c r="K1053" s="283" t="s">
        <v>135</v>
      </c>
      <c r="L1053" s="72"/>
      <c r="M1053" s="288" t="s">
        <v>21</v>
      </c>
      <c r="N1053" s="289" t="s">
        <v>40</v>
      </c>
      <c r="O1053" s="47"/>
      <c r="P1053" s="229">
        <f>O1053*H1053</f>
        <v>0</v>
      </c>
      <c r="Q1053" s="229">
        <v>0</v>
      </c>
      <c r="R1053" s="229">
        <f>Q1053*H1053</f>
        <v>0</v>
      </c>
      <c r="S1053" s="229">
        <v>0</v>
      </c>
      <c r="T1053" s="230">
        <f>S1053*H1053</f>
        <v>0</v>
      </c>
      <c r="AR1053" s="24" t="s">
        <v>138</v>
      </c>
      <c r="AT1053" s="24" t="s">
        <v>368</v>
      </c>
      <c r="AU1053" s="24" t="s">
        <v>76</v>
      </c>
      <c r="AY1053" s="24" t="s">
        <v>137</v>
      </c>
      <c r="BE1053" s="231">
        <f>IF(N1053="základní",J1053,0)</f>
        <v>0</v>
      </c>
      <c r="BF1053" s="231">
        <f>IF(N1053="snížená",J1053,0)</f>
        <v>0</v>
      </c>
      <c r="BG1053" s="231">
        <f>IF(N1053="zákl. přenesená",J1053,0)</f>
        <v>0</v>
      </c>
      <c r="BH1053" s="231">
        <f>IF(N1053="sníž. přenesená",J1053,0)</f>
        <v>0</v>
      </c>
      <c r="BI1053" s="231">
        <f>IF(N1053="nulová",J1053,0)</f>
        <v>0</v>
      </c>
      <c r="BJ1053" s="24" t="s">
        <v>76</v>
      </c>
      <c r="BK1053" s="231">
        <f>ROUND(I1053*H1053,2)</f>
        <v>0</v>
      </c>
      <c r="BL1053" s="24" t="s">
        <v>138</v>
      </c>
      <c r="BM1053" s="24" t="s">
        <v>1184</v>
      </c>
    </row>
    <row r="1054" s="12" customFormat="1">
      <c r="B1054" s="244"/>
      <c r="C1054" s="245"/>
      <c r="D1054" s="234" t="s">
        <v>140</v>
      </c>
      <c r="E1054" s="246" t="s">
        <v>21</v>
      </c>
      <c r="F1054" s="247" t="s">
        <v>756</v>
      </c>
      <c r="G1054" s="245"/>
      <c r="H1054" s="246" t="s">
        <v>21</v>
      </c>
      <c r="I1054" s="248"/>
      <c r="J1054" s="245"/>
      <c r="K1054" s="245"/>
      <c r="L1054" s="249"/>
      <c r="M1054" s="250"/>
      <c r="N1054" s="251"/>
      <c r="O1054" s="251"/>
      <c r="P1054" s="251"/>
      <c r="Q1054" s="251"/>
      <c r="R1054" s="251"/>
      <c r="S1054" s="251"/>
      <c r="T1054" s="252"/>
      <c r="AT1054" s="253" t="s">
        <v>140</v>
      </c>
      <c r="AU1054" s="253" t="s">
        <v>76</v>
      </c>
      <c r="AV1054" s="12" t="s">
        <v>76</v>
      </c>
      <c r="AW1054" s="12" t="s">
        <v>33</v>
      </c>
      <c r="AX1054" s="12" t="s">
        <v>69</v>
      </c>
      <c r="AY1054" s="253" t="s">
        <v>137</v>
      </c>
    </row>
    <row r="1055" s="11" customFormat="1">
      <c r="B1055" s="232"/>
      <c r="C1055" s="233"/>
      <c r="D1055" s="234" t="s">
        <v>140</v>
      </c>
      <c r="E1055" s="235" t="s">
        <v>21</v>
      </c>
      <c r="F1055" s="236" t="s">
        <v>1185</v>
      </c>
      <c r="G1055" s="233"/>
      <c r="H1055" s="237">
        <v>81.338999999999999</v>
      </c>
      <c r="I1055" s="238"/>
      <c r="J1055" s="233"/>
      <c r="K1055" s="233"/>
      <c r="L1055" s="239"/>
      <c r="M1055" s="240"/>
      <c r="N1055" s="241"/>
      <c r="O1055" s="241"/>
      <c r="P1055" s="241"/>
      <c r="Q1055" s="241"/>
      <c r="R1055" s="241"/>
      <c r="S1055" s="241"/>
      <c r="T1055" s="242"/>
      <c r="AT1055" s="243" t="s">
        <v>140</v>
      </c>
      <c r="AU1055" s="243" t="s">
        <v>76</v>
      </c>
      <c r="AV1055" s="11" t="s">
        <v>78</v>
      </c>
      <c r="AW1055" s="11" t="s">
        <v>33</v>
      </c>
      <c r="AX1055" s="11" t="s">
        <v>69</v>
      </c>
      <c r="AY1055" s="243" t="s">
        <v>137</v>
      </c>
    </row>
    <row r="1056" s="13" customFormat="1">
      <c r="B1056" s="254"/>
      <c r="C1056" s="255"/>
      <c r="D1056" s="234" t="s">
        <v>140</v>
      </c>
      <c r="E1056" s="256" t="s">
        <v>21</v>
      </c>
      <c r="F1056" s="257" t="s">
        <v>151</v>
      </c>
      <c r="G1056" s="255"/>
      <c r="H1056" s="258">
        <v>81.338999999999999</v>
      </c>
      <c r="I1056" s="259"/>
      <c r="J1056" s="255"/>
      <c r="K1056" s="255"/>
      <c r="L1056" s="260"/>
      <c r="M1056" s="261"/>
      <c r="N1056" s="262"/>
      <c r="O1056" s="262"/>
      <c r="P1056" s="262"/>
      <c r="Q1056" s="262"/>
      <c r="R1056" s="262"/>
      <c r="S1056" s="262"/>
      <c r="T1056" s="263"/>
      <c r="AT1056" s="264" t="s">
        <v>140</v>
      </c>
      <c r="AU1056" s="264" t="s">
        <v>76</v>
      </c>
      <c r="AV1056" s="13" t="s">
        <v>138</v>
      </c>
      <c r="AW1056" s="13" t="s">
        <v>33</v>
      </c>
      <c r="AX1056" s="13" t="s">
        <v>76</v>
      </c>
      <c r="AY1056" s="264" t="s">
        <v>137</v>
      </c>
    </row>
    <row r="1057" s="1" customFormat="1" ht="127.5" customHeight="1">
      <c r="B1057" s="46"/>
      <c r="C1057" s="281" t="s">
        <v>643</v>
      </c>
      <c r="D1057" s="281" t="s">
        <v>368</v>
      </c>
      <c r="E1057" s="282" t="s">
        <v>765</v>
      </c>
      <c r="F1057" s="283" t="s">
        <v>1186</v>
      </c>
      <c r="G1057" s="284" t="s">
        <v>253</v>
      </c>
      <c r="H1057" s="285">
        <v>297.45999999999998</v>
      </c>
      <c r="I1057" s="286"/>
      <c r="J1057" s="287">
        <f>ROUND(I1057*H1057,2)</f>
        <v>0</v>
      </c>
      <c r="K1057" s="283" t="s">
        <v>135</v>
      </c>
      <c r="L1057" s="72"/>
      <c r="M1057" s="288" t="s">
        <v>21</v>
      </c>
      <c r="N1057" s="289" t="s">
        <v>40</v>
      </c>
      <c r="O1057" s="47"/>
      <c r="P1057" s="229">
        <f>O1057*H1057</f>
        <v>0</v>
      </c>
      <c r="Q1057" s="229">
        <v>0</v>
      </c>
      <c r="R1057" s="229">
        <f>Q1057*H1057</f>
        <v>0</v>
      </c>
      <c r="S1057" s="229">
        <v>0</v>
      </c>
      <c r="T1057" s="230">
        <f>S1057*H1057</f>
        <v>0</v>
      </c>
      <c r="AR1057" s="24" t="s">
        <v>138</v>
      </c>
      <c r="AT1057" s="24" t="s">
        <v>368</v>
      </c>
      <c r="AU1057" s="24" t="s">
        <v>76</v>
      </c>
      <c r="AY1057" s="24" t="s">
        <v>137</v>
      </c>
      <c r="BE1057" s="231">
        <f>IF(N1057="základní",J1057,0)</f>
        <v>0</v>
      </c>
      <c r="BF1057" s="231">
        <f>IF(N1057="snížená",J1057,0)</f>
        <v>0</v>
      </c>
      <c r="BG1057" s="231">
        <f>IF(N1057="zákl. přenesená",J1057,0)</f>
        <v>0</v>
      </c>
      <c r="BH1057" s="231">
        <f>IF(N1057="sníž. přenesená",J1057,0)</f>
        <v>0</v>
      </c>
      <c r="BI1057" s="231">
        <f>IF(N1057="nulová",J1057,0)</f>
        <v>0</v>
      </c>
      <c r="BJ1057" s="24" t="s">
        <v>76</v>
      </c>
      <c r="BK1057" s="231">
        <f>ROUND(I1057*H1057,2)</f>
        <v>0</v>
      </c>
      <c r="BL1057" s="24" t="s">
        <v>138</v>
      </c>
      <c r="BM1057" s="24" t="s">
        <v>1187</v>
      </c>
    </row>
    <row r="1058" s="12" customFormat="1">
      <c r="B1058" s="244"/>
      <c r="C1058" s="245"/>
      <c r="D1058" s="234" t="s">
        <v>140</v>
      </c>
      <c r="E1058" s="246" t="s">
        <v>21</v>
      </c>
      <c r="F1058" s="247" t="s">
        <v>1188</v>
      </c>
      <c r="G1058" s="245"/>
      <c r="H1058" s="246" t="s">
        <v>21</v>
      </c>
      <c r="I1058" s="248"/>
      <c r="J1058" s="245"/>
      <c r="K1058" s="245"/>
      <c r="L1058" s="249"/>
      <c r="M1058" s="250"/>
      <c r="N1058" s="251"/>
      <c r="O1058" s="251"/>
      <c r="P1058" s="251"/>
      <c r="Q1058" s="251"/>
      <c r="R1058" s="251"/>
      <c r="S1058" s="251"/>
      <c r="T1058" s="252"/>
      <c r="AT1058" s="253" t="s">
        <v>140</v>
      </c>
      <c r="AU1058" s="253" t="s">
        <v>76</v>
      </c>
      <c r="AV1058" s="12" t="s">
        <v>76</v>
      </c>
      <c r="AW1058" s="12" t="s">
        <v>33</v>
      </c>
      <c r="AX1058" s="12" t="s">
        <v>69</v>
      </c>
      <c r="AY1058" s="253" t="s">
        <v>137</v>
      </c>
    </row>
    <row r="1059" s="11" customFormat="1">
      <c r="B1059" s="232"/>
      <c r="C1059" s="233"/>
      <c r="D1059" s="234" t="s">
        <v>140</v>
      </c>
      <c r="E1059" s="235" t="s">
        <v>21</v>
      </c>
      <c r="F1059" s="236" t="s">
        <v>1189</v>
      </c>
      <c r="G1059" s="233"/>
      <c r="H1059" s="237">
        <v>116.77200000000001</v>
      </c>
      <c r="I1059" s="238"/>
      <c r="J1059" s="233"/>
      <c r="K1059" s="233"/>
      <c r="L1059" s="239"/>
      <c r="M1059" s="240"/>
      <c r="N1059" s="241"/>
      <c r="O1059" s="241"/>
      <c r="P1059" s="241"/>
      <c r="Q1059" s="241"/>
      <c r="R1059" s="241"/>
      <c r="S1059" s="241"/>
      <c r="T1059" s="242"/>
      <c r="AT1059" s="243" t="s">
        <v>140</v>
      </c>
      <c r="AU1059" s="243" t="s">
        <v>76</v>
      </c>
      <c r="AV1059" s="11" t="s">
        <v>78</v>
      </c>
      <c r="AW1059" s="11" t="s">
        <v>33</v>
      </c>
      <c r="AX1059" s="11" t="s">
        <v>69</v>
      </c>
      <c r="AY1059" s="243" t="s">
        <v>137</v>
      </c>
    </row>
    <row r="1060" s="12" customFormat="1">
      <c r="B1060" s="244"/>
      <c r="C1060" s="245"/>
      <c r="D1060" s="234" t="s">
        <v>140</v>
      </c>
      <c r="E1060" s="246" t="s">
        <v>21</v>
      </c>
      <c r="F1060" s="247" t="s">
        <v>1190</v>
      </c>
      <c r="G1060" s="245"/>
      <c r="H1060" s="246" t="s">
        <v>21</v>
      </c>
      <c r="I1060" s="248"/>
      <c r="J1060" s="245"/>
      <c r="K1060" s="245"/>
      <c r="L1060" s="249"/>
      <c r="M1060" s="250"/>
      <c r="N1060" s="251"/>
      <c r="O1060" s="251"/>
      <c r="P1060" s="251"/>
      <c r="Q1060" s="251"/>
      <c r="R1060" s="251"/>
      <c r="S1060" s="251"/>
      <c r="T1060" s="252"/>
      <c r="AT1060" s="253" t="s">
        <v>140</v>
      </c>
      <c r="AU1060" s="253" t="s">
        <v>76</v>
      </c>
      <c r="AV1060" s="12" t="s">
        <v>76</v>
      </c>
      <c r="AW1060" s="12" t="s">
        <v>33</v>
      </c>
      <c r="AX1060" s="12" t="s">
        <v>69</v>
      </c>
      <c r="AY1060" s="253" t="s">
        <v>137</v>
      </c>
    </row>
    <row r="1061" s="11" customFormat="1">
      <c r="B1061" s="232"/>
      <c r="C1061" s="233"/>
      <c r="D1061" s="234" t="s">
        <v>140</v>
      </c>
      <c r="E1061" s="235" t="s">
        <v>21</v>
      </c>
      <c r="F1061" s="236" t="s">
        <v>1191</v>
      </c>
      <c r="G1061" s="233"/>
      <c r="H1061" s="237">
        <v>180.68799999999999</v>
      </c>
      <c r="I1061" s="238"/>
      <c r="J1061" s="233"/>
      <c r="K1061" s="233"/>
      <c r="L1061" s="239"/>
      <c r="M1061" s="240"/>
      <c r="N1061" s="241"/>
      <c r="O1061" s="241"/>
      <c r="P1061" s="241"/>
      <c r="Q1061" s="241"/>
      <c r="R1061" s="241"/>
      <c r="S1061" s="241"/>
      <c r="T1061" s="242"/>
      <c r="AT1061" s="243" t="s">
        <v>140</v>
      </c>
      <c r="AU1061" s="243" t="s">
        <v>76</v>
      </c>
      <c r="AV1061" s="11" t="s">
        <v>78</v>
      </c>
      <c r="AW1061" s="11" t="s">
        <v>33</v>
      </c>
      <c r="AX1061" s="11" t="s">
        <v>69</v>
      </c>
      <c r="AY1061" s="243" t="s">
        <v>137</v>
      </c>
    </row>
    <row r="1062" s="13" customFormat="1">
      <c r="B1062" s="254"/>
      <c r="C1062" s="255"/>
      <c r="D1062" s="234" t="s">
        <v>140</v>
      </c>
      <c r="E1062" s="256" t="s">
        <v>21</v>
      </c>
      <c r="F1062" s="257" t="s">
        <v>151</v>
      </c>
      <c r="G1062" s="255"/>
      <c r="H1062" s="258">
        <v>297.45999999999998</v>
      </c>
      <c r="I1062" s="259"/>
      <c r="J1062" s="255"/>
      <c r="K1062" s="255"/>
      <c r="L1062" s="260"/>
      <c r="M1062" s="261"/>
      <c r="N1062" s="262"/>
      <c r="O1062" s="262"/>
      <c r="P1062" s="262"/>
      <c r="Q1062" s="262"/>
      <c r="R1062" s="262"/>
      <c r="S1062" s="262"/>
      <c r="T1062" s="263"/>
      <c r="AT1062" s="264" t="s">
        <v>140</v>
      </c>
      <c r="AU1062" s="264" t="s">
        <v>76</v>
      </c>
      <c r="AV1062" s="13" t="s">
        <v>138</v>
      </c>
      <c r="AW1062" s="13" t="s">
        <v>33</v>
      </c>
      <c r="AX1062" s="13" t="s">
        <v>76</v>
      </c>
      <c r="AY1062" s="264" t="s">
        <v>137</v>
      </c>
    </row>
    <row r="1063" s="1" customFormat="1" ht="25.5" customHeight="1">
      <c r="B1063" s="46"/>
      <c r="C1063" s="281" t="s">
        <v>647</v>
      </c>
      <c r="D1063" s="281" t="s">
        <v>368</v>
      </c>
      <c r="E1063" s="282" t="s">
        <v>781</v>
      </c>
      <c r="F1063" s="283" t="s">
        <v>1192</v>
      </c>
      <c r="G1063" s="284" t="s">
        <v>253</v>
      </c>
      <c r="H1063" s="285">
        <v>4318.875</v>
      </c>
      <c r="I1063" s="286"/>
      <c r="J1063" s="287">
        <f>ROUND(I1063*H1063,2)</f>
        <v>0</v>
      </c>
      <c r="K1063" s="283" t="s">
        <v>135</v>
      </c>
      <c r="L1063" s="72"/>
      <c r="M1063" s="288" t="s">
        <v>21</v>
      </c>
      <c r="N1063" s="289" t="s">
        <v>40</v>
      </c>
      <c r="O1063" s="47"/>
      <c r="P1063" s="229">
        <f>O1063*H1063</f>
        <v>0</v>
      </c>
      <c r="Q1063" s="229">
        <v>0</v>
      </c>
      <c r="R1063" s="229">
        <f>Q1063*H1063</f>
        <v>0</v>
      </c>
      <c r="S1063" s="229">
        <v>0</v>
      </c>
      <c r="T1063" s="230">
        <f>S1063*H1063</f>
        <v>0</v>
      </c>
      <c r="AR1063" s="24" t="s">
        <v>138</v>
      </c>
      <c r="AT1063" s="24" t="s">
        <v>368</v>
      </c>
      <c r="AU1063" s="24" t="s">
        <v>76</v>
      </c>
      <c r="AY1063" s="24" t="s">
        <v>137</v>
      </c>
      <c r="BE1063" s="231">
        <f>IF(N1063="základní",J1063,0)</f>
        <v>0</v>
      </c>
      <c r="BF1063" s="231">
        <f>IF(N1063="snížená",J1063,0)</f>
        <v>0</v>
      </c>
      <c r="BG1063" s="231">
        <f>IF(N1063="zákl. přenesená",J1063,0)</f>
        <v>0</v>
      </c>
      <c r="BH1063" s="231">
        <f>IF(N1063="sníž. přenesená",J1063,0)</f>
        <v>0</v>
      </c>
      <c r="BI1063" s="231">
        <f>IF(N1063="nulová",J1063,0)</f>
        <v>0</v>
      </c>
      <c r="BJ1063" s="24" t="s">
        <v>76</v>
      </c>
      <c r="BK1063" s="231">
        <f>ROUND(I1063*H1063,2)</f>
        <v>0</v>
      </c>
      <c r="BL1063" s="24" t="s">
        <v>138</v>
      </c>
      <c r="BM1063" s="24" t="s">
        <v>1193</v>
      </c>
    </row>
    <row r="1064" s="12" customFormat="1">
      <c r="B1064" s="244"/>
      <c r="C1064" s="245"/>
      <c r="D1064" s="234" t="s">
        <v>140</v>
      </c>
      <c r="E1064" s="246" t="s">
        <v>21</v>
      </c>
      <c r="F1064" s="247" t="s">
        <v>1194</v>
      </c>
      <c r="G1064" s="245"/>
      <c r="H1064" s="246" t="s">
        <v>21</v>
      </c>
      <c r="I1064" s="248"/>
      <c r="J1064" s="245"/>
      <c r="K1064" s="245"/>
      <c r="L1064" s="249"/>
      <c r="M1064" s="250"/>
      <c r="N1064" s="251"/>
      <c r="O1064" s="251"/>
      <c r="P1064" s="251"/>
      <c r="Q1064" s="251"/>
      <c r="R1064" s="251"/>
      <c r="S1064" s="251"/>
      <c r="T1064" s="252"/>
      <c r="AT1064" s="253" t="s">
        <v>140</v>
      </c>
      <c r="AU1064" s="253" t="s">
        <v>76</v>
      </c>
      <c r="AV1064" s="12" t="s">
        <v>76</v>
      </c>
      <c r="AW1064" s="12" t="s">
        <v>33</v>
      </c>
      <c r="AX1064" s="12" t="s">
        <v>69</v>
      </c>
      <c r="AY1064" s="253" t="s">
        <v>137</v>
      </c>
    </row>
    <row r="1065" s="11" customFormat="1">
      <c r="B1065" s="232"/>
      <c r="C1065" s="233"/>
      <c r="D1065" s="234" t="s">
        <v>140</v>
      </c>
      <c r="E1065" s="235" t="s">
        <v>21</v>
      </c>
      <c r="F1065" s="236" t="s">
        <v>1195</v>
      </c>
      <c r="G1065" s="233"/>
      <c r="H1065" s="237">
        <v>4318.875</v>
      </c>
      <c r="I1065" s="238"/>
      <c r="J1065" s="233"/>
      <c r="K1065" s="233"/>
      <c r="L1065" s="239"/>
      <c r="M1065" s="240"/>
      <c r="N1065" s="241"/>
      <c r="O1065" s="241"/>
      <c r="P1065" s="241"/>
      <c r="Q1065" s="241"/>
      <c r="R1065" s="241"/>
      <c r="S1065" s="241"/>
      <c r="T1065" s="242"/>
      <c r="AT1065" s="243" t="s">
        <v>140</v>
      </c>
      <c r="AU1065" s="243" t="s">
        <v>76</v>
      </c>
      <c r="AV1065" s="11" t="s">
        <v>78</v>
      </c>
      <c r="AW1065" s="11" t="s">
        <v>33</v>
      </c>
      <c r="AX1065" s="11" t="s">
        <v>69</v>
      </c>
      <c r="AY1065" s="243" t="s">
        <v>137</v>
      </c>
    </row>
    <row r="1066" s="13" customFormat="1">
      <c r="B1066" s="254"/>
      <c r="C1066" s="255"/>
      <c r="D1066" s="234" t="s">
        <v>140</v>
      </c>
      <c r="E1066" s="256" t="s">
        <v>21</v>
      </c>
      <c r="F1066" s="257" t="s">
        <v>151</v>
      </c>
      <c r="G1066" s="255"/>
      <c r="H1066" s="258">
        <v>4318.875</v>
      </c>
      <c r="I1066" s="259"/>
      <c r="J1066" s="255"/>
      <c r="K1066" s="255"/>
      <c r="L1066" s="260"/>
      <c r="M1066" s="261"/>
      <c r="N1066" s="262"/>
      <c r="O1066" s="262"/>
      <c r="P1066" s="262"/>
      <c r="Q1066" s="262"/>
      <c r="R1066" s="262"/>
      <c r="S1066" s="262"/>
      <c r="T1066" s="263"/>
      <c r="AT1066" s="264" t="s">
        <v>140</v>
      </c>
      <c r="AU1066" s="264" t="s">
        <v>76</v>
      </c>
      <c r="AV1066" s="13" t="s">
        <v>138</v>
      </c>
      <c r="AW1066" s="13" t="s">
        <v>33</v>
      </c>
      <c r="AX1066" s="13" t="s">
        <v>76</v>
      </c>
      <c r="AY1066" s="264" t="s">
        <v>137</v>
      </c>
    </row>
    <row r="1067" s="1" customFormat="1" ht="25.5" customHeight="1">
      <c r="B1067" s="46"/>
      <c r="C1067" s="281" t="s">
        <v>651</v>
      </c>
      <c r="D1067" s="281" t="s">
        <v>368</v>
      </c>
      <c r="E1067" s="282" t="s">
        <v>791</v>
      </c>
      <c r="F1067" s="283" t="s">
        <v>792</v>
      </c>
      <c r="G1067" s="284" t="s">
        <v>253</v>
      </c>
      <c r="H1067" s="285">
        <v>81.338999999999999</v>
      </c>
      <c r="I1067" s="286"/>
      <c r="J1067" s="287">
        <f>ROUND(I1067*H1067,2)</f>
        <v>0</v>
      </c>
      <c r="K1067" s="283" t="s">
        <v>135</v>
      </c>
      <c r="L1067" s="72"/>
      <c r="M1067" s="288" t="s">
        <v>21</v>
      </c>
      <c r="N1067" s="289" t="s">
        <v>40</v>
      </c>
      <c r="O1067" s="47"/>
      <c r="P1067" s="229">
        <f>O1067*H1067</f>
        <v>0</v>
      </c>
      <c r="Q1067" s="229">
        <v>0</v>
      </c>
      <c r="R1067" s="229">
        <f>Q1067*H1067</f>
        <v>0</v>
      </c>
      <c r="S1067" s="229">
        <v>0</v>
      </c>
      <c r="T1067" s="230">
        <f>S1067*H1067</f>
        <v>0</v>
      </c>
      <c r="AR1067" s="24" t="s">
        <v>138</v>
      </c>
      <c r="AT1067" s="24" t="s">
        <v>368</v>
      </c>
      <c r="AU1067" s="24" t="s">
        <v>76</v>
      </c>
      <c r="AY1067" s="24" t="s">
        <v>137</v>
      </c>
      <c r="BE1067" s="231">
        <f>IF(N1067="základní",J1067,0)</f>
        <v>0</v>
      </c>
      <c r="BF1067" s="231">
        <f>IF(N1067="snížená",J1067,0)</f>
        <v>0</v>
      </c>
      <c r="BG1067" s="231">
        <f>IF(N1067="zákl. přenesená",J1067,0)</f>
        <v>0</v>
      </c>
      <c r="BH1067" s="231">
        <f>IF(N1067="sníž. přenesená",J1067,0)</f>
        <v>0</v>
      </c>
      <c r="BI1067" s="231">
        <f>IF(N1067="nulová",J1067,0)</f>
        <v>0</v>
      </c>
      <c r="BJ1067" s="24" t="s">
        <v>76</v>
      </c>
      <c r="BK1067" s="231">
        <f>ROUND(I1067*H1067,2)</f>
        <v>0</v>
      </c>
      <c r="BL1067" s="24" t="s">
        <v>138</v>
      </c>
      <c r="BM1067" s="24" t="s">
        <v>1196</v>
      </c>
    </row>
    <row r="1068" s="11" customFormat="1">
      <c r="B1068" s="232"/>
      <c r="C1068" s="233"/>
      <c r="D1068" s="234" t="s">
        <v>140</v>
      </c>
      <c r="E1068" s="235" t="s">
        <v>21</v>
      </c>
      <c r="F1068" s="236" t="s">
        <v>1185</v>
      </c>
      <c r="G1068" s="233"/>
      <c r="H1068" s="237">
        <v>81.338999999999999</v>
      </c>
      <c r="I1068" s="238"/>
      <c r="J1068" s="233"/>
      <c r="K1068" s="233"/>
      <c r="L1068" s="239"/>
      <c r="M1068" s="240"/>
      <c r="N1068" s="241"/>
      <c r="O1068" s="241"/>
      <c r="P1068" s="241"/>
      <c r="Q1068" s="241"/>
      <c r="R1068" s="241"/>
      <c r="S1068" s="241"/>
      <c r="T1068" s="242"/>
      <c r="AT1068" s="243" t="s">
        <v>140</v>
      </c>
      <c r="AU1068" s="243" t="s">
        <v>76</v>
      </c>
      <c r="AV1068" s="11" t="s">
        <v>78</v>
      </c>
      <c r="AW1068" s="11" t="s">
        <v>33</v>
      </c>
      <c r="AX1068" s="11" t="s">
        <v>69</v>
      </c>
      <c r="AY1068" s="243" t="s">
        <v>137</v>
      </c>
    </row>
    <row r="1069" s="13" customFormat="1">
      <c r="B1069" s="254"/>
      <c r="C1069" s="255"/>
      <c r="D1069" s="234" t="s">
        <v>140</v>
      </c>
      <c r="E1069" s="256" t="s">
        <v>21</v>
      </c>
      <c r="F1069" s="257" t="s">
        <v>151</v>
      </c>
      <c r="G1069" s="255"/>
      <c r="H1069" s="258">
        <v>81.338999999999999</v>
      </c>
      <c r="I1069" s="259"/>
      <c r="J1069" s="255"/>
      <c r="K1069" s="255"/>
      <c r="L1069" s="260"/>
      <c r="M1069" s="261"/>
      <c r="N1069" s="262"/>
      <c r="O1069" s="262"/>
      <c r="P1069" s="262"/>
      <c r="Q1069" s="262"/>
      <c r="R1069" s="262"/>
      <c r="S1069" s="262"/>
      <c r="T1069" s="263"/>
      <c r="AT1069" s="264" t="s">
        <v>140</v>
      </c>
      <c r="AU1069" s="264" t="s">
        <v>76</v>
      </c>
      <c r="AV1069" s="13" t="s">
        <v>138</v>
      </c>
      <c r="AW1069" s="13" t="s">
        <v>33</v>
      </c>
      <c r="AX1069" s="13" t="s">
        <v>76</v>
      </c>
      <c r="AY1069" s="264" t="s">
        <v>137</v>
      </c>
    </row>
    <row r="1070" s="1" customFormat="1" ht="25.5" customHeight="1">
      <c r="B1070" s="46"/>
      <c r="C1070" s="281" t="s">
        <v>658</v>
      </c>
      <c r="D1070" s="281" t="s">
        <v>368</v>
      </c>
      <c r="E1070" s="282" t="s">
        <v>796</v>
      </c>
      <c r="F1070" s="283" t="s">
        <v>1197</v>
      </c>
      <c r="G1070" s="284" t="s">
        <v>253</v>
      </c>
      <c r="H1070" s="285">
        <v>0.998</v>
      </c>
      <c r="I1070" s="286"/>
      <c r="J1070" s="287">
        <f>ROUND(I1070*H1070,2)</f>
        <v>0</v>
      </c>
      <c r="K1070" s="283" t="s">
        <v>135</v>
      </c>
      <c r="L1070" s="72"/>
      <c r="M1070" s="288" t="s">
        <v>21</v>
      </c>
      <c r="N1070" s="289" t="s">
        <v>40</v>
      </c>
      <c r="O1070" s="47"/>
      <c r="P1070" s="229">
        <f>O1070*H1070</f>
        <v>0</v>
      </c>
      <c r="Q1070" s="229">
        <v>0</v>
      </c>
      <c r="R1070" s="229">
        <f>Q1070*H1070</f>
        <v>0</v>
      </c>
      <c r="S1070" s="229">
        <v>0</v>
      </c>
      <c r="T1070" s="230">
        <f>S1070*H1070</f>
        <v>0</v>
      </c>
      <c r="AR1070" s="24" t="s">
        <v>138</v>
      </c>
      <c r="AT1070" s="24" t="s">
        <v>368</v>
      </c>
      <c r="AU1070" s="24" t="s">
        <v>76</v>
      </c>
      <c r="AY1070" s="24" t="s">
        <v>137</v>
      </c>
      <c r="BE1070" s="231">
        <f>IF(N1070="základní",J1070,0)</f>
        <v>0</v>
      </c>
      <c r="BF1070" s="231">
        <f>IF(N1070="snížená",J1070,0)</f>
        <v>0</v>
      </c>
      <c r="BG1070" s="231">
        <f>IF(N1070="zákl. přenesená",J1070,0)</f>
        <v>0</v>
      </c>
      <c r="BH1070" s="231">
        <f>IF(N1070="sníž. přenesená",J1070,0)</f>
        <v>0</v>
      </c>
      <c r="BI1070" s="231">
        <f>IF(N1070="nulová",J1070,0)</f>
        <v>0</v>
      </c>
      <c r="BJ1070" s="24" t="s">
        <v>76</v>
      </c>
      <c r="BK1070" s="231">
        <f>ROUND(I1070*H1070,2)</f>
        <v>0</v>
      </c>
      <c r="BL1070" s="24" t="s">
        <v>138</v>
      </c>
      <c r="BM1070" s="24" t="s">
        <v>1198</v>
      </c>
    </row>
    <row r="1071" s="11" customFormat="1">
      <c r="B1071" s="232"/>
      <c r="C1071" s="233"/>
      <c r="D1071" s="234" t="s">
        <v>140</v>
      </c>
      <c r="E1071" s="235" t="s">
        <v>21</v>
      </c>
      <c r="F1071" s="236" t="s">
        <v>1175</v>
      </c>
      <c r="G1071" s="233"/>
      <c r="H1071" s="237">
        <v>0.998</v>
      </c>
      <c r="I1071" s="238"/>
      <c r="J1071" s="233"/>
      <c r="K1071" s="233"/>
      <c r="L1071" s="239"/>
      <c r="M1071" s="240"/>
      <c r="N1071" s="241"/>
      <c r="O1071" s="241"/>
      <c r="P1071" s="241"/>
      <c r="Q1071" s="241"/>
      <c r="R1071" s="241"/>
      <c r="S1071" s="241"/>
      <c r="T1071" s="242"/>
      <c r="AT1071" s="243" t="s">
        <v>140</v>
      </c>
      <c r="AU1071" s="243" t="s">
        <v>76</v>
      </c>
      <c r="AV1071" s="11" t="s">
        <v>78</v>
      </c>
      <c r="AW1071" s="11" t="s">
        <v>33</v>
      </c>
      <c r="AX1071" s="11" t="s">
        <v>69</v>
      </c>
      <c r="AY1071" s="243" t="s">
        <v>137</v>
      </c>
    </row>
    <row r="1072" s="13" customFormat="1">
      <c r="B1072" s="254"/>
      <c r="C1072" s="255"/>
      <c r="D1072" s="234" t="s">
        <v>140</v>
      </c>
      <c r="E1072" s="256" t="s">
        <v>21</v>
      </c>
      <c r="F1072" s="257" t="s">
        <v>151</v>
      </c>
      <c r="G1072" s="255"/>
      <c r="H1072" s="258">
        <v>0.998</v>
      </c>
      <c r="I1072" s="259"/>
      <c r="J1072" s="255"/>
      <c r="K1072" s="255"/>
      <c r="L1072" s="260"/>
      <c r="M1072" s="290"/>
      <c r="N1072" s="291"/>
      <c r="O1072" s="291"/>
      <c r="P1072" s="291"/>
      <c r="Q1072" s="291"/>
      <c r="R1072" s="291"/>
      <c r="S1072" s="291"/>
      <c r="T1072" s="292"/>
      <c r="AT1072" s="264" t="s">
        <v>140</v>
      </c>
      <c r="AU1072" s="264" t="s">
        <v>76</v>
      </c>
      <c r="AV1072" s="13" t="s">
        <v>138</v>
      </c>
      <c r="AW1072" s="13" t="s">
        <v>33</v>
      </c>
      <c r="AX1072" s="13" t="s">
        <v>76</v>
      </c>
      <c r="AY1072" s="264" t="s">
        <v>137</v>
      </c>
    </row>
    <row r="1073" s="1" customFormat="1" ht="6.96" customHeight="1">
      <c r="B1073" s="67"/>
      <c r="C1073" s="68"/>
      <c r="D1073" s="68"/>
      <c r="E1073" s="68"/>
      <c r="F1073" s="68"/>
      <c r="G1073" s="68"/>
      <c r="H1073" s="68"/>
      <c r="I1073" s="178"/>
      <c r="J1073" s="68"/>
      <c r="K1073" s="68"/>
      <c r="L1073" s="72"/>
    </row>
  </sheetData>
  <sheetProtection sheet="1" autoFilter="0" formatColumns="0" formatRows="0" objects="1" scenarios="1" spinCount="100000" saltValue="z8+xoUDy4NfeFu1jnA+hgzpf6LM3KXxUQX56q++NCqrIXx1RhOwE3+PublHBiq9l4l6JHK6bPPGSAg2oibBRmw==" hashValue="NCpcob5vd9fRLSGNp0I6MpYfnx+PsXawrK5cyM6XawAuP3h06Bk+aY7OzvLbuToxDIY0/gEGMJYJ4w6YeTv58g==" algorithmName="SHA-512" password="CC35"/>
  <autoFilter ref="C86:K1072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5:H75"/>
    <mergeCell ref="E77:H77"/>
    <mergeCell ref="E79:H79"/>
    <mergeCell ref="G1:H1"/>
    <mergeCell ref="L2:V2"/>
  </mergeCells>
  <hyperlinks>
    <hyperlink ref="F1:G1" location="C2" display="1) Krycí list soupisu"/>
    <hyperlink ref="G1:H1" location="C58" display="2) Rekapitulace"/>
    <hyperlink ref="J1" location="C86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8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1"/>
      <c r="B1" s="149"/>
      <c r="C1" s="149"/>
      <c r="D1" s="150" t="s">
        <v>1</v>
      </c>
      <c r="E1" s="149"/>
      <c r="F1" s="151" t="s">
        <v>96</v>
      </c>
      <c r="G1" s="151" t="s">
        <v>97</v>
      </c>
      <c r="H1" s="151"/>
      <c r="I1" s="152"/>
      <c r="J1" s="151" t="s">
        <v>98</v>
      </c>
      <c r="K1" s="150" t="s">
        <v>99</v>
      </c>
      <c r="L1" s="151" t="s">
        <v>100</v>
      </c>
      <c r="M1" s="151"/>
      <c r="N1" s="151"/>
      <c r="O1" s="151"/>
      <c r="P1" s="151"/>
      <c r="Q1" s="151"/>
      <c r="R1" s="151"/>
      <c r="S1" s="151"/>
      <c r="T1" s="151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ht="36.96" customHeight="1">
      <c r="L2"/>
      <c r="AT2" s="24" t="s">
        <v>89</v>
      </c>
    </row>
    <row r="3" ht="6.96" customHeight="1">
      <c r="B3" s="25"/>
      <c r="C3" s="26"/>
      <c r="D3" s="26"/>
      <c r="E3" s="26"/>
      <c r="F3" s="26"/>
      <c r="G3" s="26"/>
      <c r="H3" s="26"/>
      <c r="I3" s="153"/>
      <c r="J3" s="26"/>
      <c r="K3" s="27"/>
      <c r="AT3" s="24" t="s">
        <v>78</v>
      </c>
    </row>
    <row r="4" ht="36.96" customHeight="1">
      <c r="B4" s="28"/>
      <c r="C4" s="29"/>
      <c r="D4" s="30" t="s">
        <v>101</v>
      </c>
      <c r="E4" s="29"/>
      <c r="F4" s="29"/>
      <c r="G4" s="29"/>
      <c r="H4" s="29"/>
      <c r="I4" s="154"/>
      <c r="J4" s="29"/>
      <c r="K4" s="31"/>
      <c r="M4" s="32" t="s">
        <v>12</v>
      </c>
      <c r="AT4" s="24" t="s">
        <v>6</v>
      </c>
    </row>
    <row r="5" ht="6.96" customHeight="1">
      <c r="B5" s="28"/>
      <c r="C5" s="29"/>
      <c r="D5" s="29"/>
      <c r="E5" s="29"/>
      <c r="F5" s="29"/>
      <c r="G5" s="29"/>
      <c r="H5" s="29"/>
      <c r="I5" s="154"/>
      <c r="J5" s="29"/>
      <c r="K5" s="31"/>
    </row>
    <row r="6">
      <c r="B6" s="28"/>
      <c r="C6" s="29"/>
      <c r="D6" s="40" t="s">
        <v>18</v>
      </c>
      <c r="E6" s="29"/>
      <c r="F6" s="29"/>
      <c r="G6" s="29"/>
      <c r="H6" s="29"/>
      <c r="I6" s="154"/>
      <c r="J6" s="29"/>
      <c r="K6" s="31"/>
    </row>
    <row r="7" ht="16.5" customHeight="1">
      <c r="B7" s="28"/>
      <c r="C7" s="29"/>
      <c r="D7" s="29"/>
      <c r="E7" s="155" t="str">
        <f>'Rekapitulace stavby'!K6</f>
        <v>Oprava traťového úseku Lysá n. L. (mimo) – Kostomlaty</v>
      </c>
      <c r="F7" s="40"/>
      <c r="G7" s="40"/>
      <c r="H7" s="40"/>
      <c r="I7" s="154"/>
      <c r="J7" s="29"/>
      <c r="K7" s="31"/>
    </row>
    <row r="8">
      <c r="B8" s="28"/>
      <c r="C8" s="29"/>
      <c r="D8" s="40" t="s">
        <v>102</v>
      </c>
      <c r="E8" s="29"/>
      <c r="F8" s="29"/>
      <c r="G8" s="29"/>
      <c r="H8" s="29"/>
      <c r="I8" s="154"/>
      <c r="J8" s="29"/>
      <c r="K8" s="31"/>
    </row>
    <row r="9" s="1" customFormat="1" ht="16.5" customHeight="1">
      <c r="B9" s="46"/>
      <c r="C9" s="47"/>
      <c r="D9" s="47"/>
      <c r="E9" s="155" t="s">
        <v>103</v>
      </c>
      <c r="F9" s="47"/>
      <c r="G9" s="47"/>
      <c r="H9" s="47"/>
      <c r="I9" s="156"/>
      <c r="J9" s="47"/>
      <c r="K9" s="51"/>
    </row>
    <row r="10" s="1" customFormat="1">
      <c r="B10" s="46"/>
      <c r="C10" s="47"/>
      <c r="D10" s="40" t="s">
        <v>104</v>
      </c>
      <c r="E10" s="47"/>
      <c r="F10" s="47"/>
      <c r="G10" s="47"/>
      <c r="H10" s="47"/>
      <c r="I10" s="156"/>
      <c r="J10" s="47"/>
      <c r="K10" s="51"/>
    </row>
    <row r="11" s="1" customFormat="1" ht="36.96" customHeight="1">
      <c r="B11" s="46"/>
      <c r="C11" s="47"/>
      <c r="D11" s="47"/>
      <c r="E11" s="157" t="s">
        <v>1199</v>
      </c>
      <c r="F11" s="47"/>
      <c r="G11" s="47"/>
      <c r="H11" s="47"/>
      <c r="I11" s="156"/>
      <c r="J11" s="47"/>
      <c r="K11" s="51"/>
    </row>
    <row r="12" s="1" customFormat="1">
      <c r="B12" s="46"/>
      <c r="C12" s="47"/>
      <c r="D12" s="47"/>
      <c r="E12" s="47"/>
      <c r="F12" s="47"/>
      <c r="G12" s="47"/>
      <c r="H12" s="47"/>
      <c r="I12" s="156"/>
      <c r="J12" s="47"/>
      <c r="K12" s="51"/>
    </row>
    <row r="13" s="1" customFormat="1" ht="14.4" customHeight="1">
      <c r="B13" s="46"/>
      <c r="C13" s="47"/>
      <c r="D13" s="40" t="s">
        <v>20</v>
      </c>
      <c r="E13" s="47"/>
      <c r="F13" s="35" t="s">
        <v>21</v>
      </c>
      <c r="G13" s="47"/>
      <c r="H13" s="47"/>
      <c r="I13" s="158" t="s">
        <v>22</v>
      </c>
      <c r="J13" s="35" t="s">
        <v>21</v>
      </c>
      <c r="K13" s="51"/>
    </row>
    <row r="14" s="1" customFormat="1" ht="14.4" customHeight="1">
      <c r="B14" s="46"/>
      <c r="C14" s="47"/>
      <c r="D14" s="40" t="s">
        <v>23</v>
      </c>
      <c r="E14" s="47"/>
      <c r="F14" s="35" t="s">
        <v>24</v>
      </c>
      <c r="G14" s="47"/>
      <c r="H14" s="47"/>
      <c r="I14" s="158" t="s">
        <v>25</v>
      </c>
      <c r="J14" s="159" t="str">
        <f>'Rekapitulace stavby'!AN8</f>
        <v>26. 1. 2018</v>
      </c>
      <c r="K14" s="51"/>
    </row>
    <row r="15" s="1" customFormat="1" ht="10.8" customHeight="1">
      <c r="B15" s="46"/>
      <c r="C15" s="47"/>
      <c r="D15" s="47"/>
      <c r="E15" s="47"/>
      <c r="F15" s="47"/>
      <c r="G15" s="47"/>
      <c r="H15" s="47"/>
      <c r="I15" s="156"/>
      <c r="J15" s="47"/>
      <c r="K15" s="51"/>
    </row>
    <row r="16" s="1" customFormat="1" ht="14.4" customHeight="1">
      <c r="B16" s="46"/>
      <c r="C16" s="47"/>
      <c r="D16" s="40" t="s">
        <v>27</v>
      </c>
      <c r="E16" s="47"/>
      <c r="F16" s="47"/>
      <c r="G16" s="47"/>
      <c r="H16" s="47"/>
      <c r="I16" s="158" t="s">
        <v>28</v>
      </c>
      <c r="J16" s="35" t="str">
        <f>IF('Rekapitulace stavby'!AN10="","",'Rekapitulace stavby'!AN10)</f>
        <v/>
      </c>
      <c r="K16" s="51"/>
    </row>
    <row r="17" s="1" customFormat="1" ht="18" customHeight="1">
      <c r="B17" s="46"/>
      <c r="C17" s="47"/>
      <c r="D17" s="47"/>
      <c r="E17" s="35" t="str">
        <f>IF('Rekapitulace stavby'!E11="","",'Rekapitulace stavby'!E11)</f>
        <v xml:space="preserve"> </v>
      </c>
      <c r="F17" s="47"/>
      <c r="G17" s="47"/>
      <c r="H17" s="47"/>
      <c r="I17" s="158" t="s">
        <v>29</v>
      </c>
      <c r="J17" s="35" t="str">
        <f>IF('Rekapitulace stavby'!AN11="","",'Rekapitulace stavby'!AN11)</f>
        <v/>
      </c>
      <c r="K17" s="51"/>
    </row>
    <row r="18" s="1" customFormat="1" ht="6.96" customHeight="1">
      <c r="B18" s="46"/>
      <c r="C18" s="47"/>
      <c r="D18" s="47"/>
      <c r="E18" s="47"/>
      <c r="F18" s="47"/>
      <c r="G18" s="47"/>
      <c r="H18" s="47"/>
      <c r="I18" s="156"/>
      <c r="J18" s="47"/>
      <c r="K18" s="51"/>
    </row>
    <row r="19" s="1" customFormat="1" ht="14.4" customHeight="1">
      <c r="B19" s="46"/>
      <c r="C19" s="47"/>
      <c r="D19" s="40" t="s">
        <v>30</v>
      </c>
      <c r="E19" s="47"/>
      <c r="F19" s="47"/>
      <c r="G19" s="47"/>
      <c r="H19" s="47"/>
      <c r="I19" s="158" t="s">
        <v>28</v>
      </c>
      <c r="J19" s="35" t="str">
        <f>IF('Rekapitulace stavby'!AN13="Vyplň údaj","",IF('Rekapitulace stavby'!AN13="","",'Rekapitulace stavby'!AN13))</f>
        <v/>
      </c>
      <c r="K19" s="51"/>
    </row>
    <row r="20" s="1" customFormat="1" ht="18" customHeight="1">
      <c r="B20" s="46"/>
      <c r="C20" s="47"/>
      <c r="D20" s="47"/>
      <c r="E20" s="35" t="str">
        <f>IF('Rekapitulace stavby'!E14="Vyplň údaj","",IF('Rekapitulace stavby'!E14="","",'Rekapitulace stavby'!E14))</f>
        <v/>
      </c>
      <c r="F20" s="47"/>
      <c r="G20" s="47"/>
      <c r="H20" s="47"/>
      <c r="I20" s="158" t="s">
        <v>29</v>
      </c>
      <c r="J20" s="35" t="str">
        <f>IF('Rekapitulace stavby'!AN14="Vyplň údaj","",IF('Rekapitulace stavby'!AN14="","",'Rekapitulace stavby'!AN14))</f>
        <v/>
      </c>
      <c r="K20" s="51"/>
    </row>
    <row r="21" s="1" customFormat="1" ht="6.96" customHeight="1">
      <c r="B21" s="46"/>
      <c r="C21" s="47"/>
      <c r="D21" s="47"/>
      <c r="E21" s="47"/>
      <c r="F21" s="47"/>
      <c r="G21" s="47"/>
      <c r="H21" s="47"/>
      <c r="I21" s="156"/>
      <c r="J21" s="47"/>
      <c r="K21" s="51"/>
    </row>
    <row r="22" s="1" customFormat="1" ht="14.4" customHeight="1">
      <c r="B22" s="46"/>
      <c r="C22" s="47"/>
      <c r="D22" s="40" t="s">
        <v>32</v>
      </c>
      <c r="E22" s="47"/>
      <c r="F22" s="47"/>
      <c r="G22" s="47"/>
      <c r="H22" s="47"/>
      <c r="I22" s="158" t="s">
        <v>28</v>
      </c>
      <c r="J22" s="35" t="str">
        <f>IF('Rekapitulace stavby'!AN16="","",'Rekapitulace stavby'!AN16)</f>
        <v/>
      </c>
      <c r="K22" s="51"/>
    </row>
    <row r="23" s="1" customFormat="1" ht="18" customHeight="1">
      <c r="B23" s="46"/>
      <c r="C23" s="47"/>
      <c r="D23" s="47"/>
      <c r="E23" s="35" t="str">
        <f>IF('Rekapitulace stavby'!E17="","",'Rekapitulace stavby'!E17)</f>
        <v xml:space="preserve"> </v>
      </c>
      <c r="F23" s="47"/>
      <c r="G23" s="47"/>
      <c r="H23" s="47"/>
      <c r="I23" s="158" t="s">
        <v>29</v>
      </c>
      <c r="J23" s="35" t="str">
        <f>IF('Rekapitulace stavby'!AN17="","",'Rekapitulace stavby'!AN17)</f>
        <v/>
      </c>
      <c r="K23" s="51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156"/>
      <c r="J24" s="47"/>
      <c r="K24" s="51"/>
    </row>
    <row r="25" s="1" customFormat="1" ht="14.4" customHeight="1">
      <c r="B25" s="46"/>
      <c r="C25" s="47"/>
      <c r="D25" s="40" t="s">
        <v>34</v>
      </c>
      <c r="E25" s="47"/>
      <c r="F25" s="47"/>
      <c r="G25" s="47"/>
      <c r="H25" s="47"/>
      <c r="I25" s="156"/>
      <c r="J25" s="47"/>
      <c r="K25" s="51"/>
    </row>
    <row r="26" s="7" customFormat="1" ht="16.5" customHeight="1">
      <c r="B26" s="160"/>
      <c r="C26" s="161"/>
      <c r="D26" s="161"/>
      <c r="E26" s="44" t="s">
        <v>21</v>
      </c>
      <c r="F26" s="44"/>
      <c r="G26" s="44"/>
      <c r="H26" s="44"/>
      <c r="I26" s="162"/>
      <c r="J26" s="161"/>
      <c r="K26" s="163"/>
    </row>
    <row r="27" s="1" customFormat="1" ht="6.96" customHeight="1">
      <c r="B27" s="46"/>
      <c r="C27" s="47"/>
      <c r="D27" s="47"/>
      <c r="E27" s="47"/>
      <c r="F27" s="47"/>
      <c r="G27" s="47"/>
      <c r="H27" s="47"/>
      <c r="I27" s="156"/>
      <c r="J27" s="47"/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64"/>
      <c r="J28" s="106"/>
      <c r="K28" s="165"/>
    </row>
    <row r="29" s="1" customFormat="1" ht="25.44" customHeight="1">
      <c r="B29" s="46"/>
      <c r="C29" s="47"/>
      <c r="D29" s="166" t="s">
        <v>35</v>
      </c>
      <c r="E29" s="47"/>
      <c r="F29" s="47"/>
      <c r="G29" s="47"/>
      <c r="H29" s="47"/>
      <c r="I29" s="156"/>
      <c r="J29" s="167">
        <f>ROUND(J83,2)</f>
        <v>0</v>
      </c>
      <c r="K29" s="51"/>
    </row>
    <row r="30" s="1" customFormat="1" ht="6.96" customHeight="1">
      <c r="B30" s="46"/>
      <c r="C30" s="47"/>
      <c r="D30" s="106"/>
      <c r="E30" s="106"/>
      <c r="F30" s="106"/>
      <c r="G30" s="106"/>
      <c r="H30" s="106"/>
      <c r="I30" s="164"/>
      <c r="J30" s="106"/>
      <c r="K30" s="165"/>
    </row>
    <row r="31" s="1" customFormat="1" ht="14.4" customHeight="1">
      <c r="B31" s="46"/>
      <c r="C31" s="47"/>
      <c r="D31" s="47"/>
      <c r="E31" s="47"/>
      <c r="F31" s="52" t="s">
        <v>37</v>
      </c>
      <c r="G31" s="47"/>
      <c r="H31" s="47"/>
      <c r="I31" s="168" t="s">
        <v>36</v>
      </c>
      <c r="J31" s="52" t="s">
        <v>38</v>
      </c>
      <c r="K31" s="51"/>
    </row>
    <row r="32" s="1" customFormat="1" ht="14.4" customHeight="1">
      <c r="B32" s="46"/>
      <c r="C32" s="47"/>
      <c r="D32" s="55" t="s">
        <v>39</v>
      </c>
      <c r="E32" s="55" t="s">
        <v>40</v>
      </c>
      <c r="F32" s="169">
        <f>ROUND(SUM(BE83:BE112), 2)</f>
        <v>0</v>
      </c>
      <c r="G32" s="47"/>
      <c r="H32" s="47"/>
      <c r="I32" s="170">
        <v>0.20999999999999999</v>
      </c>
      <c r="J32" s="169">
        <f>ROUND(ROUND((SUM(BE83:BE112)), 2)*I32, 2)</f>
        <v>0</v>
      </c>
      <c r="K32" s="51"/>
    </row>
    <row r="33" s="1" customFormat="1" ht="14.4" customHeight="1">
      <c r="B33" s="46"/>
      <c r="C33" s="47"/>
      <c r="D33" s="47"/>
      <c r="E33" s="55" t="s">
        <v>41</v>
      </c>
      <c r="F33" s="169">
        <f>ROUND(SUM(BF83:BF112), 2)</f>
        <v>0</v>
      </c>
      <c r="G33" s="47"/>
      <c r="H33" s="47"/>
      <c r="I33" s="170">
        <v>0.14999999999999999</v>
      </c>
      <c r="J33" s="169">
        <f>ROUND(ROUND((SUM(BF83:BF112)), 2)*I33, 2)</f>
        <v>0</v>
      </c>
      <c r="K33" s="51"/>
    </row>
    <row r="34" hidden="1" s="1" customFormat="1" ht="14.4" customHeight="1">
      <c r="B34" s="46"/>
      <c r="C34" s="47"/>
      <c r="D34" s="47"/>
      <c r="E34" s="55" t="s">
        <v>42</v>
      </c>
      <c r="F34" s="169">
        <f>ROUND(SUM(BG83:BG112), 2)</f>
        <v>0</v>
      </c>
      <c r="G34" s="47"/>
      <c r="H34" s="47"/>
      <c r="I34" s="170">
        <v>0.20999999999999999</v>
      </c>
      <c r="J34" s="169">
        <v>0</v>
      </c>
      <c r="K34" s="51"/>
    </row>
    <row r="35" hidden="1" s="1" customFormat="1" ht="14.4" customHeight="1">
      <c r="B35" s="46"/>
      <c r="C35" s="47"/>
      <c r="D35" s="47"/>
      <c r="E35" s="55" t="s">
        <v>43</v>
      </c>
      <c r="F35" s="169">
        <f>ROUND(SUM(BH83:BH112), 2)</f>
        <v>0</v>
      </c>
      <c r="G35" s="47"/>
      <c r="H35" s="47"/>
      <c r="I35" s="170">
        <v>0.14999999999999999</v>
      </c>
      <c r="J35" s="169">
        <v>0</v>
      </c>
      <c r="K35" s="51"/>
    </row>
    <row r="36" hidden="1" s="1" customFormat="1" ht="14.4" customHeight="1">
      <c r="B36" s="46"/>
      <c r="C36" s="47"/>
      <c r="D36" s="47"/>
      <c r="E36" s="55" t="s">
        <v>44</v>
      </c>
      <c r="F36" s="169">
        <f>ROUND(SUM(BI83:BI112), 2)</f>
        <v>0</v>
      </c>
      <c r="G36" s="47"/>
      <c r="H36" s="47"/>
      <c r="I36" s="170">
        <v>0</v>
      </c>
      <c r="J36" s="169">
        <v>0</v>
      </c>
      <c r="K36" s="51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156"/>
      <c r="J37" s="47"/>
      <c r="K37" s="51"/>
    </row>
    <row r="38" s="1" customFormat="1" ht="25.44" customHeight="1">
      <c r="B38" s="46"/>
      <c r="C38" s="171"/>
      <c r="D38" s="172" t="s">
        <v>45</v>
      </c>
      <c r="E38" s="98"/>
      <c r="F38" s="98"/>
      <c r="G38" s="173" t="s">
        <v>46</v>
      </c>
      <c r="H38" s="174" t="s">
        <v>47</v>
      </c>
      <c r="I38" s="175"/>
      <c r="J38" s="176">
        <f>SUM(J29:J36)</f>
        <v>0</v>
      </c>
      <c r="K38" s="177"/>
    </row>
    <row r="39" s="1" customFormat="1" ht="14.4" customHeight="1">
      <c r="B39" s="67"/>
      <c r="C39" s="68"/>
      <c r="D39" s="68"/>
      <c r="E39" s="68"/>
      <c r="F39" s="68"/>
      <c r="G39" s="68"/>
      <c r="H39" s="68"/>
      <c r="I39" s="178"/>
      <c r="J39" s="68"/>
      <c r="K39" s="69"/>
    </row>
    <row r="43" s="1" customFormat="1" ht="6.96" customHeight="1">
      <c r="B43" s="179"/>
      <c r="C43" s="180"/>
      <c r="D43" s="180"/>
      <c r="E43" s="180"/>
      <c r="F43" s="180"/>
      <c r="G43" s="180"/>
      <c r="H43" s="180"/>
      <c r="I43" s="181"/>
      <c r="J43" s="180"/>
      <c r="K43" s="182"/>
    </row>
    <row r="44" s="1" customFormat="1" ht="36.96" customHeight="1">
      <c r="B44" s="46"/>
      <c r="C44" s="30" t="s">
        <v>106</v>
      </c>
      <c r="D44" s="47"/>
      <c r="E44" s="47"/>
      <c r="F44" s="47"/>
      <c r="G44" s="47"/>
      <c r="H44" s="47"/>
      <c r="I44" s="156"/>
      <c r="J44" s="47"/>
      <c r="K44" s="51"/>
    </row>
    <row r="45" s="1" customFormat="1" ht="6.96" customHeight="1">
      <c r="B45" s="46"/>
      <c r="C45" s="47"/>
      <c r="D45" s="47"/>
      <c r="E45" s="47"/>
      <c r="F45" s="47"/>
      <c r="G45" s="47"/>
      <c r="H45" s="47"/>
      <c r="I45" s="156"/>
      <c r="J45" s="47"/>
      <c r="K45" s="51"/>
    </row>
    <row r="46" s="1" customFormat="1" ht="14.4" customHeight="1">
      <c r="B46" s="46"/>
      <c r="C46" s="40" t="s">
        <v>18</v>
      </c>
      <c r="D46" s="47"/>
      <c r="E46" s="47"/>
      <c r="F46" s="47"/>
      <c r="G46" s="47"/>
      <c r="H46" s="47"/>
      <c r="I46" s="156"/>
      <c r="J46" s="47"/>
      <c r="K46" s="51"/>
    </row>
    <row r="47" s="1" customFormat="1" ht="16.5" customHeight="1">
      <c r="B47" s="46"/>
      <c r="C47" s="47"/>
      <c r="D47" s="47"/>
      <c r="E47" s="155" t="str">
        <f>E7</f>
        <v>Oprava traťového úseku Lysá n. L. (mimo) – Kostomlaty</v>
      </c>
      <c r="F47" s="40"/>
      <c r="G47" s="40"/>
      <c r="H47" s="40"/>
      <c r="I47" s="156"/>
      <c r="J47" s="47"/>
      <c r="K47" s="51"/>
    </row>
    <row r="48">
      <c r="B48" s="28"/>
      <c r="C48" s="40" t="s">
        <v>102</v>
      </c>
      <c r="D48" s="29"/>
      <c r="E48" s="29"/>
      <c r="F48" s="29"/>
      <c r="G48" s="29"/>
      <c r="H48" s="29"/>
      <c r="I48" s="154"/>
      <c r="J48" s="29"/>
      <c r="K48" s="31"/>
    </row>
    <row r="49" s="1" customFormat="1" ht="16.5" customHeight="1">
      <c r="B49" s="46"/>
      <c r="C49" s="47"/>
      <c r="D49" s="47"/>
      <c r="E49" s="155" t="s">
        <v>103</v>
      </c>
      <c r="F49" s="47"/>
      <c r="G49" s="47"/>
      <c r="H49" s="47"/>
      <c r="I49" s="156"/>
      <c r="J49" s="47"/>
      <c r="K49" s="51"/>
    </row>
    <row r="50" s="1" customFormat="1" ht="14.4" customHeight="1">
      <c r="B50" s="46"/>
      <c r="C50" s="40" t="s">
        <v>104</v>
      </c>
      <c r="D50" s="47"/>
      <c r="E50" s="47"/>
      <c r="F50" s="47"/>
      <c r="G50" s="47"/>
      <c r="H50" s="47"/>
      <c r="I50" s="156"/>
      <c r="J50" s="47"/>
      <c r="K50" s="51"/>
    </row>
    <row r="51" s="1" customFormat="1" ht="17.25" customHeight="1">
      <c r="B51" s="46"/>
      <c r="C51" s="47"/>
      <c r="D51" s="47"/>
      <c r="E51" s="157" t="str">
        <f>E11</f>
        <v>03 - Přeprava strojů</v>
      </c>
      <c r="F51" s="47"/>
      <c r="G51" s="47"/>
      <c r="H51" s="47"/>
      <c r="I51" s="156"/>
      <c r="J51" s="47"/>
      <c r="K51" s="51"/>
    </row>
    <row r="52" s="1" customFormat="1" ht="6.96" customHeight="1">
      <c r="B52" s="46"/>
      <c r="C52" s="47"/>
      <c r="D52" s="47"/>
      <c r="E52" s="47"/>
      <c r="F52" s="47"/>
      <c r="G52" s="47"/>
      <c r="H52" s="47"/>
      <c r="I52" s="156"/>
      <c r="J52" s="47"/>
      <c r="K52" s="51"/>
    </row>
    <row r="53" s="1" customFormat="1" ht="18" customHeight="1">
      <c r="B53" s="46"/>
      <c r="C53" s="40" t="s">
        <v>23</v>
      </c>
      <c r="D53" s="47"/>
      <c r="E53" s="47"/>
      <c r="F53" s="35" t="str">
        <f>F14</f>
        <v xml:space="preserve"> </v>
      </c>
      <c r="G53" s="47"/>
      <c r="H53" s="47"/>
      <c r="I53" s="158" t="s">
        <v>25</v>
      </c>
      <c r="J53" s="159" t="str">
        <f>IF(J14="","",J14)</f>
        <v>26. 1. 2018</v>
      </c>
      <c r="K53" s="51"/>
    </row>
    <row r="54" s="1" customFormat="1" ht="6.96" customHeight="1">
      <c r="B54" s="46"/>
      <c r="C54" s="47"/>
      <c r="D54" s="47"/>
      <c r="E54" s="47"/>
      <c r="F54" s="47"/>
      <c r="G54" s="47"/>
      <c r="H54" s="47"/>
      <c r="I54" s="156"/>
      <c r="J54" s="47"/>
      <c r="K54" s="51"/>
    </row>
    <row r="55" s="1" customFormat="1">
      <c r="B55" s="46"/>
      <c r="C55" s="40" t="s">
        <v>27</v>
      </c>
      <c r="D55" s="47"/>
      <c r="E55" s="47"/>
      <c r="F55" s="35" t="str">
        <f>E17</f>
        <v xml:space="preserve"> </v>
      </c>
      <c r="G55" s="47"/>
      <c r="H55" s="47"/>
      <c r="I55" s="158" t="s">
        <v>32</v>
      </c>
      <c r="J55" s="44" t="str">
        <f>E23</f>
        <v xml:space="preserve"> </v>
      </c>
      <c r="K55" s="51"/>
    </row>
    <row r="56" s="1" customFormat="1" ht="14.4" customHeight="1">
      <c r="B56" s="46"/>
      <c r="C56" s="40" t="s">
        <v>30</v>
      </c>
      <c r="D56" s="47"/>
      <c r="E56" s="47"/>
      <c r="F56" s="35" t="str">
        <f>IF(E20="","",E20)</f>
        <v/>
      </c>
      <c r="G56" s="47"/>
      <c r="H56" s="47"/>
      <c r="I56" s="156"/>
      <c r="J56" s="183"/>
      <c r="K56" s="51"/>
    </row>
    <row r="57" s="1" customFormat="1" ht="10.32" customHeight="1">
      <c r="B57" s="46"/>
      <c r="C57" s="47"/>
      <c r="D57" s="47"/>
      <c r="E57" s="47"/>
      <c r="F57" s="47"/>
      <c r="G57" s="47"/>
      <c r="H57" s="47"/>
      <c r="I57" s="156"/>
      <c r="J57" s="47"/>
      <c r="K57" s="51"/>
    </row>
    <row r="58" s="1" customFormat="1" ht="29.28" customHeight="1">
      <c r="B58" s="46"/>
      <c r="C58" s="184" t="s">
        <v>107</v>
      </c>
      <c r="D58" s="171"/>
      <c r="E58" s="171"/>
      <c r="F58" s="171"/>
      <c r="G58" s="171"/>
      <c r="H58" s="171"/>
      <c r="I58" s="185"/>
      <c r="J58" s="186" t="s">
        <v>108</v>
      </c>
      <c r="K58" s="187"/>
    </row>
    <row r="59" s="1" customFormat="1" ht="10.32" customHeight="1">
      <c r="B59" s="46"/>
      <c r="C59" s="47"/>
      <c r="D59" s="47"/>
      <c r="E59" s="47"/>
      <c r="F59" s="47"/>
      <c r="G59" s="47"/>
      <c r="H59" s="47"/>
      <c r="I59" s="156"/>
      <c r="J59" s="47"/>
      <c r="K59" s="51"/>
    </row>
    <row r="60" s="1" customFormat="1" ht="29.28" customHeight="1">
      <c r="B60" s="46"/>
      <c r="C60" s="188" t="s">
        <v>109</v>
      </c>
      <c r="D60" s="47"/>
      <c r="E60" s="47"/>
      <c r="F60" s="47"/>
      <c r="G60" s="47"/>
      <c r="H60" s="47"/>
      <c r="I60" s="156"/>
      <c r="J60" s="167">
        <f>J83</f>
        <v>0</v>
      </c>
      <c r="K60" s="51"/>
      <c r="AU60" s="24" t="s">
        <v>110</v>
      </c>
    </row>
    <row r="61" s="8" customFormat="1" ht="24.96" customHeight="1">
      <c r="B61" s="189"/>
      <c r="C61" s="190"/>
      <c r="D61" s="191" t="s">
        <v>808</v>
      </c>
      <c r="E61" s="192"/>
      <c r="F61" s="192"/>
      <c r="G61" s="192"/>
      <c r="H61" s="192"/>
      <c r="I61" s="193"/>
      <c r="J61" s="194">
        <f>J84</f>
        <v>0</v>
      </c>
      <c r="K61" s="195"/>
    </row>
    <row r="62" s="1" customFormat="1" ht="21.84" customHeight="1">
      <c r="B62" s="46"/>
      <c r="C62" s="47"/>
      <c r="D62" s="47"/>
      <c r="E62" s="47"/>
      <c r="F62" s="47"/>
      <c r="G62" s="47"/>
      <c r="H62" s="47"/>
      <c r="I62" s="156"/>
      <c r="J62" s="47"/>
      <c r="K62" s="51"/>
    </row>
    <row r="63" s="1" customFormat="1" ht="6.96" customHeight="1">
      <c r="B63" s="67"/>
      <c r="C63" s="68"/>
      <c r="D63" s="68"/>
      <c r="E63" s="68"/>
      <c r="F63" s="68"/>
      <c r="G63" s="68"/>
      <c r="H63" s="68"/>
      <c r="I63" s="178"/>
      <c r="J63" s="68"/>
      <c r="K63" s="69"/>
    </row>
    <row r="67" s="1" customFormat="1" ht="6.96" customHeight="1">
      <c r="B67" s="70"/>
      <c r="C67" s="71"/>
      <c r="D67" s="71"/>
      <c r="E67" s="71"/>
      <c r="F67" s="71"/>
      <c r="G67" s="71"/>
      <c r="H67" s="71"/>
      <c r="I67" s="181"/>
      <c r="J67" s="71"/>
      <c r="K67" s="71"/>
      <c r="L67" s="72"/>
    </row>
    <row r="68" s="1" customFormat="1" ht="36.96" customHeight="1">
      <c r="B68" s="46"/>
      <c r="C68" s="73" t="s">
        <v>117</v>
      </c>
      <c r="D68" s="74"/>
      <c r="E68" s="74"/>
      <c r="F68" s="74"/>
      <c r="G68" s="74"/>
      <c r="H68" s="74"/>
      <c r="I68" s="203"/>
      <c r="J68" s="74"/>
      <c r="K68" s="74"/>
      <c r="L68" s="72"/>
    </row>
    <row r="69" s="1" customFormat="1" ht="6.96" customHeight="1">
      <c r="B69" s="46"/>
      <c r="C69" s="74"/>
      <c r="D69" s="74"/>
      <c r="E69" s="74"/>
      <c r="F69" s="74"/>
      <c r="G69" s="74"/>
      <c r="H69" s="74"/>
      <c r="I69" s="203"/>
      <c r="J69" s="74"/>
      <c r="K69" s="74"/>
      <c r="L69" s="72"/>
    </row>
    <row r="70" s="1" customFormat="1" ht="14.4" customHeight="1">
      <c r="B70" s="46"/>
      <c r="C70" s="76" t="s">
        <v>18</v>
      </c>
      <c r="D70" s="74"/>
      <c r="E70" s="74"/>
      <c r="F70" s="74"/>
      <c r="G70" s="74"/>
      <c r="H70" s="74"/>
      <c r="I70" s="203"/>
      <c r="J70" s="74"/>
      <c r="K70" s="74"/>
      <c r="L70" s="72"/>
    </row>
    <row r="71" s="1" customFormat="1" ht="16.5" customHeight="1">
      <c r="B71" s="46"/>
      <c r="C71" s="74"/>
      <c r="D71" s="74"/>
      <c r="E71" s="204" t="str">
        <f>E7</f>
        <v>Oprava traťového úseku Lysá n. L. (mimo) – Kostomlaty</v>
      </c>
      <c r="F71" s="76"/>
      <c r="G71" s="76"/>
      <c r="H71" s="76"/>
      <c r="I71" s="203"/>
      <c r="J71" s="74"/>
      <c r="K71" s="74"/>
      <c r="L71" s="72"/>
    </row>
    <row r="72">
      <c r="B72" s="28"/>
      <c r="C72" s="76" t="s">
        <v>102</v>
      </c>
      <c r="D72" s="205"/>
      <c r="E72" s="205"/>
      <c r="F72" s="205"/>
      <c r="G72" s="205"/>
      <c r="H72" s="205"/>
      <c r="I72" s="148"/>
      <c r="J72" s="205"/>
      <c r="K72" s="205"/>
      <c r="L72" s="206"/>
    </row>
    <row r="73" s="1" customFormat="1" ht="16.5" customHeight="1">
      <c r="B73" s="46"/>
      <c r="C73" s="74"/>
      <c r="D73" s="74"/>
      <c r="E73" s="204" t="s">
        <v>103</v>
      </c>
      <c r="F73" s="74"/>
      <c r="G73" s="74"/>
      <c r="H73" s="74"/>
      <c r="I73" s="203"/>
      <c r="J73" s="74"/>
      <c r="K73" s="74"/>
      <c r="L73" s="72"/>
    </row>
    <row r="74" s="1" customFormat="1" ht="14.4" customHeight="1">
      <c r="B74" s="46"/>
      <c r="C74" s="76" t="s">
        <v>104</v>
      </c>
      <c r="D74" s="74"/>
      <c r="E74" s="74"/>
      <c r="F74" s="74"/>
      <c r="G74" s="74"/>
      <c r="H74" s="74"/>
      <c r="I74" s="203"/>
      <c r="J74" s="74"/>
      <c r="K74" s="74"/>
      <c r="L74" s="72"/>
    </row>
    <row r="75" s="1" customFormat="1" ht="17.25" customHeight="1">
      <c r="B75" s="46"/>
      <c r="C75" s="74"/>
      <c r="D75" s="74"/>
      <c r="E75" s="82" t="str">
        <f>E11</f>
        <v>03 - Přeprava strojů</v>
      </c>
      <c r="F75" s="74"/>
      <c r="G75" s="74"/>
      <c r="H75" s="74"/>
      <c r="I75" s="203"/>
      <c r="J75" s="74"/>
      <c r="K75" s="74"/>
      <c r="L75" s="72"/>
    </row>
    <row r="76" s="1" customFormat="1" ht="6.96" customHeight="1">
      <c r="B76" s="46"/>
      <c r="C76" s="74"/>
      <c r="D76" s="74"/>
      <c r="E76" s="74"/>
      <c r="F76" s="74"/>
      <c r="G76" s="74"/>
      <c r="H76" s="74"/>
      <c r="I76" s="203"/>
      <c r="J76" s="74"/>
      <c r="K76" s="74"/>
      <c r="L76" s="72"/>
    </row>
    <row r="77" s="1" customFormat="1" ht="18" customHeight="1">
      <c r="B77" s="46"/>
      <c r="C77" s="76" t="s">
        <v>23</v>
      </c>
      <c r="D77" s="74"/>
      <c r="E77" s="74"/>
      <c r="F77" s="207" t="str">
        <f>F14</f>
        <v xml:space="preserve"> </v>
      </c>
      <c r="G77" s="74"/>
      <c r="H77" s="74"/>
      <c r="I77" s="208" t="s">
        <v>25</v>
      </c>
      <c r="J77" s="85" t="str">
        <f>IF(J14="","",J14)</f>
        <v>26. 1. 2018</v>
      </c>
      <c r="K77" s="74"/>
      <c r="L77" s="72"/>
    </row>
    <row r="78" s="1" customFormat="1" ht="6.96" customHeight="1">
      <c r="B78" s="46"/>
      <c r="C78" s="74"/>
      <c r="D78" s="74"/>
      <c r="E78" s="74"/>
      <c r="F78" s="74"/>
      <c r="G78" s="74"/>
      <c r="H78" s="74"/>
      <c r="I78" s="203"/>
      <c r="J78" s="74"/>
      <c r="K78" s="74"/>
      <c r="L78" s="72"/>
    </row>
    <row r="79" s="1" customFormat="1">
      <c r="B79" s="46"/>
      <c r="C79" s="76" t="s">
        <v>27</v>
      </c>
      <c r="D79" s="74"/>
      <c r="E79" s="74"/>
      <c r="F79" s="207" t="str">
        <f>E17</f>
        <v xml:space="preserve"> </v>
      </c>
      <c r="G79" s="74"/>
      <c r="H79" s="74"/>
      <c r="I79" s="208" t="s">
        <v>32</v>
      </c>
      <c r="J79" s="207" t="str">
        <f>E23</f>
        <v xml:space="preserve"> </v>
      </c>
      <c r="K79" s="74"/>
      <c r="L79" s="72"/>
    </row>
    <row r="80" s="1" customFormat="1" ht="14.4" customHeight="1">
      <c r="B80" s="46"/>
      <c r="C80" s="76" t="s">
        <v>30</v>
      </c>
      <c r="D80" s="74"/>
      <c r="E80" s="74"/>
      <c r="F80" s="207" t="str">
        <f>IF(E20="","",E20)</f>
        <v/>
      </c>
      <c r="G80" s="74"/>
      <c r="H80" s="74"/>
      <c r="I80" s="203"/>
      <c r="J80" s="74"/>
      <c r="K80" s="74"/>
      <c r="L80" s="72"/>
    </row>
    <row r="81" s="1" customFormat="1" ht="10.32" customHeight="1">
      <c r="B81" s="46"/>
      <c r="C81" s="74"/>
      <c r="D81" s="74"/>
      <c r="E81" s="74"/>
      <c r="F81" s="74"/>
      <c r="G81" s="74"/>
      <c r="H81" s="74"/>
      <c r="I81" s="203"/>
      <c r="J81" s="74"/>
      <c r="K81" s="74"/>
      <c r="L81" s="72"/>
    </row>
    <row r="82" s="10" customFormat="1" ht="29.28" customHeight="1">
      <c r="B82" s="209"/>
      <c r="C82" s="210" t="s">
        <v>118</v>
      </c>
      <c r="D82" s="211" t="s">
        <v>54</v>
      </c>
      <c r="E82" s="211" t="s">
        <v>50</v>
      </c>
      <c r="F82" s="211" t="s">
        <v>119</v>
      </c>
      <c r="G82" s="211" t="s">
        <v>120</v>
      </c>
      <c r="H82" s="211" t="s">
        <v>121</v>
      </c>
      <c r="I82" s="212" t="s">
        <v>122</v>
      </c>
      <c r="J82" s="211" t="s">
        <v>108</v>
      </c>
      <c r="K82" s="213" t="s">
        <v>123</v>
      </c>
      <c r="L82" s="214"/>
      <c r="M82" s="102" t="s">
        <v>124</v>
      </c>
      <c r="N82" s="103" t="s">
        <v>39</v>
      </c>
      <c r="O82" s="103" t="s">
        <v>125</v>
      </c>
      <c r="P82" s="103" t="s">
        <v>126</v>
      </c>
      <c r="Q82" s="103" t="s">
        <v>127</v>
      </c>
      <c r="R82" s="103" t="s">
        <v>128</v>
      </c>
      <c r="S82" s="103" t="s">
        <v>129</v>
      </c>
      <c r="T82" s="104" t="s">
        <v>130</v>
      </c>
    </row>
    <row r="83" s="1" customFormat="1" ht="29.28" customHeight="1">
      <c r="B83" s="46"/>
      <c r="C83" s="108" t="s">
        <v>109</v>
      </c>
      <c r="D83" s="74"/>
      <c r="E83" s="74"/>
      <c r="F83" s="74"/>
      <c r="G83" s="74"/>
      <c r="H83" s="74"/>
      <c r="I83" s="203"/>
      <c r="J83" s="215">
        <f>BK83</f>
        <v>0</v>
      </c>
      <c r="K83" s="74"/>
      <c r="L83" s="72"/>
      <c r="M83" s="105"/>
      <c r="N83" s="106"/>
      <c r="O83" s="106"/>
      <c r="P83" s="216">
        <f>P84</f>
        <v>0</v>
      </c>
      <c r="Q83" s="106"/>
      <c r="R83" s="216">
        <f>R84</f>
        <v>0</v>
      </c>
      <c r="S83" s="106"/>
      <c r="T83" s="217">
        <f>T84</f>
        <v>0</v>
      </c>
      <c r="AT83" s="24" t="s">
        <v>68</v>
      </c>
      <c r="AU83" s="24" t="s">
        <v>110</v>
      </c>
      <c r="BK83" s="218">
        <f>BK84</f>
        <v>0</v>
      </c>
    </row>
    <row r="84" s="14" customFormat="1" ht="37.44" customHeight="1">
      <c r="B84" s="265"/>
      <c r="C84" s="266"/>
      <c r="D84" s="267" t="s">
        <v>68</v>
      </c>
      <c r="E84" s="268" t="s">
        <v>91</v>
      </c>
      <c r="F84" s="268" t="s">
        <v>712</v>
      </c>
      <c r="G84" s="266"/>
      <c r="H84" s="266"/>
      <c r="I84" s="269"/>
      <c r="J84" s="270">
        <f>BK84</f>
        <v>0</v>
      </c>
      <c r="K84" s="266"/>
      <c r="L84" s="271"/>
      <c r="M84" s="272"/>
      <c r="N84" s="273"/>
      <c r="O84" s="273"/>
      <c r="P84" s="274">
        <f>SUM(P85:P112)</f>
        <v>0</v>
      </c>
      <c r="Q84" s="273"/>
      <c r="R84" s="274">
        <f>SUM(R85:R112)</f>
        <v>0</v>
      </c>
      <c r="S84" s="273"/>
      <c r="T84" s="275">
        <f>SUM(T85:T112)</f>
        <v>0</v>
      </c>
      <c r="AR84" s="276" t="s">
        <v>179</v>
      </c>
      <c r="AT84" s="277" t="s">
        <v>68</v>
      </c>
      <c r="AU84" s="277" t="s">
        <v>69</v>
      </c>
      <c r="AY84" s="276" t="s">
        <v>137</v>
      </c>
      <c r="BK84" s="278">
        <f>SUM(BK85:BK112)</f>
        <v>0</v>
      </c>
    </row>
    <row r="85" s="1" customFormat="1" ht="63.75" customHeight="1">
      <c r="B85" s="46"/>
      <c r="C85" s="281" t="s">
        <v>76</v>
      </c>
      <c r="D85" s="281" t="s">
        <v>368</v>
      </c>
      <c r="E85" s="282" t="s">
        <v>1200</v>
      </c>
      <c r="F85" s="283" t="s">
        <v>1201</v>
      </c>
      <c r="G85" s="284" t="s">
        <v>134</v>
      </c>
      <c r="H85" s="285">
        <v>3</v>
      </c>
      <c r="I85" s="286"/>
      <c r="J85" s="287">
        <f>ROUND(I85*H85,2)</f>
        <v>0</v>
      </c>
      <c r="K85" s="283" t="s">
        <v>135</v>
      </c>
      <c r="L85" s="72"/>
      <c r="M85" s="288" t="s">
        <v>21</v>
      </c>
      <c r="N85" s="289" t="s">
        <v>40</v>
      </c>
      <c r="O85" s="47"/>
      <c r="P85" s="229">
        <f>O85*H85</f>
        <v>0</v>
      </c>
      <c r="Q85" s="229">
        <v>0</v>
      </c>
      <c r="R85" s="229">
        <f>Q85*H85</f>
        <v>0</v>
      </c>
      <c r="S85" s="229">
        <v>0</v>
      </c>
      <c r="T85" s="230">
        <f>S85*H85</f>
        <v>0</v>
      </c>
      <c r="AR85" s="24" t="s">
        <v>138</v>
      </c>
      <c r="AT85" s="24" t="s">
        <v>368</v>
      </c>
      <c r="AU85" s="24" t="s">
        <v>76</v>
      </c>
      <c r="AY85" s="24" t="s">
        <v>137</v>
      </c>
      <c r="BE85" s="231">
        <f>IF(N85="základní",J85,0)</f>
        <v>0</v>
      </c>
      <c r="BF85" s="231">
        <f>IF(N85="snížená",J85,0)</f>
        <v>0</v>
      </c>
      <c r="BG85" s="231">
        <f>IF(N85="zákl. přenesená",J85,0)</f>
        <v>0</v>
      </c>
      <c r="BH85" s="231">
        <f>IF(N85="sníž. přenesená",J85,0)</f>
        <v>0</v>
      </c>
      <c r="BI85" s="231">
        <f>IF(N85="nulová",J85,0)</f>
        <v>0</v>
      </c>
      <c r="BJ85" s="24" t="s">
        <v>76</v>
      </c>
      <c r="BK85" s="231">
        <f>ROUND(I85*H85,2)</f>
        <v>0</v>
      </c>
      <c r="BL85" s="24" t="s">
        <v>138</v>
      </c>
      <c r="BM85" s="24" t="s">
        <v>1202</v>
      </c>
    </row>
    <row r="86" s="12" customFormat="1">
      <c r="B86" s="244"/>
      <c r="C86" s="245"/>
      <c r="D86" s="234" t="s">
        <v>140</v>
      </c>
      <c r="E86" s="246" t="s">
        <v>21</v>
      </c>
      <c r="F86" s="247" t="s">
        <v>1203</v>
      </c>
      <c r="G86" s="245"/>
      <c r="H86" s="246" t="s">
        <v>21</v>
      </c>
      <c r="I86" s="248"/>
      <c r="J86" s="245"/>
      <c r="K86" s="245"/>
      <c r="L86" s="249"/>
      <c r="M86" s="250"/>
      <c r="N86" s="251"/>
      <c r="O86" s="251"/>
      <c r="P86" s="251"/>
      <c r="Q86" s="251"/>
      <c r="R86" s="251"/>
      <c r="S86" s="251"/>
      <c r="T86" s="252"/>
      <c r="AT86" s="253" t="s">
        <v>140</v>
      </c>
      <c r="AU86" s="253" t="s">
        <v>76</v>
      </c>
      <c r="AV86" s="12" t="s">
        <v>76</v>
      </c>
      <c r="AW86" s="12" t="s">
        <v>33</v>
      </c>
      <c r="AX86" s="12" t="s">
        <v>69</v>
      </c>
      <c r="AY86" s="253" t="s">
        <v>137</v>
      </c>
    </row>
    <row r="87" s="11" customFormat="1">
      <c r="B87" s="232"/>
      <c r="C87" s="233"/>
      <c r="D87" s="234" t="s">
        <v>140</v>
      </c>
      <c r="E87" s="235" t="s">
        <v>21</v>
      </c>
      <c r="F87" s="236" t="s">
        <v>76</v>
      </c>
      <c r="G87" s="233"/>
      <c r="H87" s="237">
        <v>1</v>
      </c>
      <c r="I87" s="238"/>
      <c r="J87" s="233"/>
      <c r="K87" s="233"/>
      <c r="L87" s="239"/>
      <c r="M87" s="240"/>
      <c r="N87" s="241"/>
      <c r="O87" s="241"/>
      <c r="P87" s="241"/>
      <c r="Q87" s="241"/>
      <c r="R87" s="241"/>
      <c r="S87" s="241"/>
      <c r="T87" s="242"/>
      <c r="AT87" s="243" t="s">
        <v>140</v>
      </c>
      <c r="AU87" s="243" t="s">
        <v>76</v>
      </c>
      <c r="AV87" s="11" t="s">
        <v>78</v>
      </c>
      <c r="AW87" s="11" t="s">
        <v>33</v>
      </c>
      <c r="AX87" s="11" t="s">
        <v>69</v>
      </c>
      <c r="AY87" s="243" t="s">
        <v>137</v>
      </c>
    </row>
    <row r="88" s="12" customFormat="1">
      <c r="B88" s="244"/>
      <c r="C88" s="245"/>
      <c r="D88" s="234" t="s">
        <v>140</v>
      </c>
      <c r="E88" s="246" t="s">
        <v>21</v>
      </c>
      <c r="F88" s="247" t="s">
        <v>1204</v>
      </c>
      <c r="G88" s="245"/>
      <c r="H88" s="246" t="s">
        <v>21</v>
      </c>
      <c r="I88" s="248"/>
      <c r="J88" s="245"/>
      <c r="K88" s="245"/>
      <c r="L88" s="249"/>
      <c r="M88" s="250"/>
      <c r="N88" s="251"/>
      <c r="O88" s="251"/>
      <c r="P88" s="251"/>
      <c r="Q88" s="251"/>
      <c r="R88" s="251"/>
      <c r="S88" s="251"/>
      <c r="T88" s="252"/>
      <c r="AT88" s="253" t="s">
        <v>140</v>
      </c>
      <c r="AU88" s="253" t="s">
        <v>76</v>
      </c>
      <c r="AV88" s="12" t="s">
        <v>76</v>
      </c>
      <c r="AW88" s="12" t="s">
        <v>33</v>
      </c>
      <c r="AX88" s="12" t="s">
        <v>69</v>
      </c>
      <c r="AY88" s="253" t="s">
        <v>137</v>
      </c>
    </row>
    <row r="89" s="11" customFormat="1">
      <c r="B89" s="232"/>
      <c r="C89" s="233"/>
      <c r="D89" s="234" t="s">
        <v>140</v>
      </c>
      <c r="E89" s="235" t="s">
        <v>21</v>
      </c>
      <c r="F89" s="236" t="s">
        <v>76</v>
      </c>
      <c r="G89" s="233"/>
      <c r="H89" s="237">
        <v>1</v>
      </c>
      <c r="I89" s="238"/>
      <c r="J89" s="233"/>
      <c r="K89" s="233"/>
      <c r="L89" s="239"/>
      <c r="M89" s="240"/>
      <c r="N89" s="241"/>
      <c r="O89" s="241"/>
      <c r="P89" s="241"/>
      <c r="Q89" s="241"/>
      <c r="R89" s="241"/>
      <c r="S89" s="241"/>
      <c r="T89" s="242"/>
      <c r="AT89" s="243" t="s">
        <v>140</v>
      </c>
      <c r="AU89" s="243" t="s">
        <v>76</v>
      </c>
      <c r="AV89" s="11" t="s">
        <v>78</v>
      </c>
      <c r="AW89" s="11" t="s">
        <v>33</v>
      </c>
      <c r="AX89" s="11" t="s">
        <v>69</v>
      </c>
      <c r="AY89" s="243" t="s">
        <v>137</v>
      </c>
    </row>
    <row r="90" s="12" customFormat="1">
      <c r="B90" s="244"/>
      <c r="C90" s="245"/>
      <c r="D90" s="234" t="s">
        <v>140</v>
      </c>
      <c r="E90" s="246" t="s">
        <v>21</v>
      </c>
      <c r="F90" s="247" t="s">
        <v>1205</v>
      </c>
      <c r="G90" s="245"/>
      <c r="H90" s="246" t="s">
        <v>21</v>
      </c>
      <c r="I90" s="248"/>
      <c r="J90" s="245"/>
      <c r="K90" s="245"/>
      <c r="L90" s="249"/>
      <c r="M90" s="250"/>
      <c r="N90" s="251"/>
      <c r="O90" s="251"/>
      <c r="P90" s="251"/>
      <c r="Q90" s="251"/>
      <c r="R90" s="251"/>
      <c r="S90" s="251"/>
      <c r="T90" s="252"/>
      <c r="AT90" s="253" t="s">
        <v>140</v>
      </c>
      <c r="AU90" s="253" t="s">
        <v>76</v>
      </c>
      <c r="AV90" s="12" t="s">
        <v>76</v>
      </c>
      <c r="AW90" s="12" t="s">
        <v>33</v>
      </c>
      <c r="AX90" s="12" t="s">
        <v>69</v>
      </c>
      <c r="AY90" s="253" t="s">
        <v>137</v>
      </c>
    </row>
    <row r="91" s="11" customFormat="1">
      <c r="B91" s="232"/>
      <c r="C91" s="233"/>
      <c r="D91" s="234" t="s">
        <v>140</v>
      </c>
      <c r="E91" s="235" t="s">
        <v>21</v>
      </c>
      <c r="F91" s="236" t="s">
        <v>76</v>
      </c>
      <c r="G91" s="233"/>
      <c r="H91" s="237">
        <v>1</v>
      </c>
      <c r="I91" s="238"/>
      <c r="J91" s="233"/>
      <c r="K91" s="233"/>
      <c r="L91" s="239"/>
      <c r="M91" s="240"/>
      <c r="N91" s="241"/>
      <c r="O91" s="241"/>
      <c r="P91" s="241"/>
      <c r="Q91" s="241"/>
      <c r="R91" s="241"/>
      <c r="S91" s="241"/>
      <c r="T91" s="242"/>
      <c r="AT91" s="243" t="s">
        <v>140</v>
      </c>
      <c r="AU91" s="243" t="s">
        <v>76</v>
      </c>
      <c r="AV91" s="11" t="s">
        <v>78</v>
      </c>
      <c r="AW91" s="11" t="s">
        <v>33</v>
      </c>
      <c r="AX91" s="11" t="s">
        <v>69</v>
      </c>
      <c r="AY91" s="243" t="s">
        <v>137</v>
      </c>
    </row>
    <row r="92" s="13" customFormat="1">
      <c r="B92" s="254"/>
      <c r="C92" s="255"/>
      <c r="D92" s="234" t="s">
        <v>140</v>
      </c>
      <c r="E92" s="256" t="s">
        <v>21</v>
      </c>
      <c r="F92" s="257" t="s">
        <v>151</v>
      </c>
      <c r="G92" s="255"/>
      <c r="H92" s="258">
        <v>3</v>
      </c>
      <c r="I92" s="259"/>
      <c r="J92" s="255"/>
      <c r="K92" s="255"/>
      <c r="L92" s="260"/>
      <c r="M92" s="261"/>
      <c r="N92" s="262"/>
      <c r="O92" s="262"/>
      <c r="P92" s="262"/>
      <c r="Q92" s="262"/>
      <c r="R92" s="262"/>
      <c r="S92" s="262"/>
      <c r="T92" s="263"/>
      <c r="AT92" s="264" t="s">
        <v>140</v>
      </c>
      <c r="AU92" s="264" t="s">
        <v>76</v>
      </c>
      <c r="AV92" s="13" t="s">
        <v>138</v>
      </c>
      <c r="AW92" s="13" t="s">
        <v>33</v>
      </c>
      <c r="AX92" s="13" t="s">
        <v>76</v>
      </c>
      <c r="AY92" s="264" t="s">
        <v>137</v>
      </c>
    </row>
    <row r="93" s="1" customFormat="1" ht="63.75" customHeight="1">
      <c r="B93" s="46"/>
      <c r="C93" s="281" t="s">
        <v>78</v>
      </c>
      <c r="D93" s="281" t="s">
        <v>368</v>
      </c>
      <c r="E93" s="282" t="s">
        <v>1206</v>
      </c>
      <c r="F93" s="283" t="s">
        <v>1207</v>
      </c>
      <c r="G93" s="284" t="s">
        <v>134</v>
      </c>
      <c r="H93" s="285">
        <v>14</v>
      </c>
      <c r="I93" s="286"/>
      <c r="J93" s="287">
        <f>ROUND(I93*H93,2)</f>
        <v>0</v>
      </c>
      <c r="K93" s="283" t="s">
        <v>135</v>
      </c>
      <c r="L93" s="72"/>
      <c r="M93" s="288" t="s">
        <v>21</v>
      </c>
      <c r="N93" s="289" t="s">
        <v>40</v>
      </c>
      <c r="O93" s="47"/>
      <c r="P93" s="229">
        <f>O93*H93</f>
        <v>0</v>
      </c>
      <c r="Q93" s="229">
        <v>0</v>
      </c>
      <c r="R93" s="229">
        <f>Q93*H93</f>
        <v>0</v>
      </c>
      <c r="S93" s="229">
        <v>0</v>
      </c>
      <c r="T93" s="230">
        <f>S93*H93</f>
        <v>0</v>
      </c>
      <c r="AR93" s="24" t="s">
        <v>138</v>
      </c>
      <c r="AT93" s="24" t="s">
        <v>368</v>
      </c>
      <c r="AU93" s="24" t="s">
        <v>76</v>
      </c>
      <c r="AY93" s="24" t="s">
        <v>137</v>
      </c>
      <c r="BE93" s="231">
        <f>IF(N93="základní",J93,0)</f>
        <v>0</v>
      </c>
      <c r="BF93" s="231">
        <f>IF(N93="snížená",J93,0)</f>
        <v>0</v>
      </c>
      <c r="BG93" s="231">
        <f>IF(N93="zákl. přenesená",J93,0)</f>
        <v>0</v>
      </c>
      <c r="BH93" s="231">
        <f>IF(N93="sníž. přenesená",J93,0)</f>
        <v>0</v>
      </c>
      <c r="BI93" s="231">
        <f>IF(N93="nulová",J93,0)</f>
        <v>0</v>
      </c>
      <c r="BJ93" s="24" t="s">
        <v>76</v>
      </c>
      <c r="BK93" s="231">
        <f>ROUND(I93*H93,2)</f>
        <v>0</v>
      </c>
      <c r="BL93" s="24" t="s">
        <v>138</v>
      </c>
      <c r="BM93" s="24" t="s">
        <v>1208</v>
      </c>
    </row>
    <row r="94" s="12" customFormat="1">
      <c r="B94" s="244"/>
      <c r="C94" s="245"/>
      <c r="D94" s="234" t="s">
        <v>140</v>
      </c>
      <c r="E94" s="246" t="s">
        <v>21</v>
      </c>
      <c r="F94" s="247" t="s">
        <v>1209</v>
      </c>
      <c r="G94" s="245"/>
      <c r="H94" s="246" t="s">
        <v>21</v>
      </c>
      <c r="I94" s="248"/>
      <c r="J94" s="245"/>
      <c r="K94" s="245"/>
      <c r="L94" s="249"/>
      <c r="M94" s="250"/>
      <c r="N94" s="251"/>
      <c r="O94" s="251"/>
      <c r="P94" s="251"/>
      <c r="Q94" s="251"/>
      <c r="R94" s="251"/>
      <c r="S94" s="251"/>
      <c r="T94" s="252"/>
      <c r="AT94" s="253" t="s">
        <v>140</v>
      </c>
      <c r="AU94" s="253" t="s">
        <v>76</v>
      </c>
      <c r="AV94" s="12" t="s">
        <v>76</v>
      </c>
      <c r="AW94" s="12" t="s">
        <v>33</v>
      </c>
      <c r="AX94" s="12" t="s">
        <v>69</v>
      </c>
      <c r="AY94" s="253" t="s">
        <v>137</v>
      </c>
    </row>
    <row r="95" s="11" customFormat="1">
      <c r="B95" s="232"/>
      <c r="C95" s="233"/>
      <c r="D95" s="234" t="s">
        <v>140</v>
      </c>
      <c r="E95" s="235" t="s">
        <v>21</v>
      </c>
      <c r="F95" s="236" t="s">
        <v>186</v>
      </c>
      <c r="G95" s="233"/>
      <c r="H95" s="237">
        <v>6</v>
      </c>
      <c r="I95" s="238"/>
      <c r="J95" s="233"/>
      <c r="K95" s="233"/>
      <c r="L95" s="239"/>
      <c r="M95" s="240"/>
      <c r="N95" s="241"/>
      <c r="O95" s="241"/>
      <c r="P95" s="241"/>
      <c r="Q95" s="241"/>
      <c r="R95" s="241"/>
      <c r="S95" s="241"/>
      <c r="T95" s="242"/>
      <c r="AT95" s="243" t="s">
        <v>140</v>
      </c>
      <c r="AU95" s="243" t="s">
        <v>76</v>
      </c>
      <c r="AV95" s="11" t="s">
        <v>78</v>
      </c>
      <c r="AW95" s="11" t="s">
        <v>33</v>
      </c>
      <c r="AX95" s="11" t="s">
        <v>69</v>
      </c>
      <c r="AY95" s="243" t="s">
        <v>137</v>
      </c>
    </row>
    <row r="96" s="12" customFormat="1">
      <c r="B96" s="244"/>
      <c r="C96" s="245"/>
      <c r="D96" s="234" t="s">
        <v>140</v>
      </c>
      <c r="E96" s="246" t="s">
        <v>21</v>
      </c>
      <c r="F96" s="247" t="s">
        <v>1210</v>
      </c>
      <c r="G96" s="245"/>
      <c r="H96" s="246" t="s">
        <v>21</v>
      </c>
      <c r="I96" s="248"/>
      <c r="J96" s="245"/>
      <c r="K96" s="245"/>
      <c r="L96" s="249"/>
      <c r="M96" s="250"/>
      <c r="N96" s="251"/>
      <c r="O96" s="251"/>
      <c r="P96" s="251"/>
      <c r="Q96" s="251"/>
      <c r="R96" s="251"/>
      <c r="S96" s="251"/>
      <c r="T96" s="252"/>
      <c r="AT96" s="253" t="s">
        <v>140</v>
      </c>
      <c r="AU96" s="253" t="s">
        <v>76</v>
      </c>
      <c r="AV96" s="12" t="s">
        <v>76</v>
      </c>
      <c r="AW96" s="12" t="s">
        <v>33</v>
      </c>
      <c r="AX96" s="12" t="s">
        <v>69</v>
      </c>
      <c r="AY96" s="253" t="s">
        <v>137</v>
      </c>
    </row>
    <row r="97" s="11" customFormat="1">
      <c r="B97" s="232"/>
      <c r="C97" s="233"/>
      <c r="D97" s="234" t="s">
        <v>140</v>
      </c>
      <c r="E97" s="235" t="s">
        <v>21</v>
      </c>
      <c r="F97" s="236" t="s">
        <v>76</v>
      </c>
      <c r="G97" s="233"/>
      <c r="H97" s="237">
        <v>1</v>
      </c>
      <c r="I97" s="238"/>
      <c r="J97" s="233"/>
      <c r="K97" s="233"/>
      <c r="L97" s="239"/>
      <c r="M97" s="240"/>
      <c r="N97" s="241"/>
      <c r="O97" s="241"/>
      <c r="P97" s="241"/>
      <c r="Q97" s="241"/>
      <c r="R97" s="241"/>
      <c r="S97" s="241"/>
      <c r="T97" s="242"/>
      <c r="AT97" s="243" t="s">
        <v>140</v>
      </c>
      <c r="AU97" s="243" t="s">
        <v>76</v>
      </c>
      <c r="AV97" s="11" t="s">
        <v>78</v>
      </c>
      <c r="AW97" s="11" t="s">
        <v>33</v>
      </c>
      <c r="AX97" s="11" t="s">
        <v>69</v>
      </c>
      <c r="AY97" s="243" t="s">
        <v>137</v>
      </c>
    </row>
    <row r="98" s="12" customFormat="1">
      <c r="B98" s="244"/>
      <c r="C98" s="245"/>
      <c r="D98" s="234" t="s">
        <v>140</v>
      </c>
      <c r="E98" s="246" t="s">
        <v>21</v>
      </c>
      <c r="F98" s="247" t="s">
        <v>1211</v>
      </c>
      <c r="G98" s="245"/>
      <c r="H98" s="246" t="s">
        <v>21</v>
      </c>
      <c r="I98" s="248"/>
      <c r="J98" s="245"/>
      <c r="K98" s="245"/>
      <c r="L98" s="249"/>
      <c r="M98" s="250"/>
      <c r="N98" s="251"/>
      <c r="O98" s="251"/>
      <c r="P98" s="251"/>
      <c r="Q98" s="251"/>
      <c r="R98" s="251"/>
      <c r="S98" s="251"/>
      <c r="T98" s="252"/>
      <c r="AT98" s="253" t="s">
        <v>140</v>
      </c>
      <c r="AU98" s="253" t="s">
        <v>76</v>
      </c>
      <c r="AV98" s="12" t="s">
        <v>76</v>
      </c>
      <c r="AW98" s="12" t="s">
        <v>33</v>
      </c>
      <c r="AX98" s="12" t="s">
        <v>69</v>
      </c>
      <c r="AY98" s="253" t="s">
        <v>137</v>
      </c>
    </row>
    <row r="99" s="11" customFormat="1">
      <c r="B99" s="232"/>
      <c r="C99" s="233"/>
      <c r="D99" s="234" t="s">
        <v>140</v>
      </c>
      <c r="E99" s="235" t="s">
        <v>21</v>
      </c>
      <c r="F99" s="236" t="s">
        <v>76</v>
      </c>
      <c r="G99" s="233"/>
      <c r="H99" s="237">
        <v>1</v>
      </c>
      <c r="I99" s="238"/>
      <c r="J99" s="233"/>
      <c r="K99" s="233"/>
      <c r="L99" s="239"/>
      <c r="M99" s="240"/>
      <c r="N99" s="241"/>
      <c r="O99" s="241"/>
      <c r="P99" s="241"/>
      <c r="Q99" s="241"/>
      <c r="R99" s="241"/>
      <c r="S99" s="241"/>
      <c r="T99" s="242"/>
      <c r="AT99" s="243" t="s">
        <v>140</v>
      </c>
      <c r="AU99" s="243" t="s">
        <v>76</v>
      </c>
      <c r="AV99" s="11" t="s">
        <v>78</v>
      </c>
      <c r="AW99" s="11" t="s">
        <v>33</v>
      </c>
      <c r="AX99" s="11" t="s">
        <v>69</v>
      </c>
      <c r="AY99" s="243" t="s">
        <v>137</v>
      </c>
    </row>
    <row r="100" s="12" customFormat="1">
      <c r="B100" s="244"/>
      <c r="C100" s="245"/>
      <c r="D100" s="234" t="s">
        <v>140</v>
      </c>
      <c r="E100" s="246" t="s">
        <v>21</v>
      </c>
      <c r="F100" s="247" t="s">
        <v>1212</v>
      </c>
      <c r="G100" s="245"/>
      <c r="H100" s="246" t="s">
        <v>21</v>
      </c>
      <c r="I100" s="248"/>
      <c r="J100" s="245"/>
      <c r="K100" s="245"/>
      <c r="L100" s="249"/>
      <c r="M100" s="250"/>
      <c r="N100" s="251"/>
      <c r="O100" s="251"/>
      <c r="P100" s="251"/>
      <c r="Q100" s="251"/>
      <c r="R100" s="251"/>
      <c r="S100" s="251"/>
      <c r="T100" s="252"/>
      <c r="AT100" s="253" t="s">
        <v>140</v>
      </c>
      <c r="AU100" s="253" t="s">
        <v>76</v>
      </c>
      <c r="AV100" s="12" t="s">
        <v>76</v>
      </c>
      <c r="AW100" s="12" t="s">
        <v>33</v>
      </c>
      <c r="AX100" s="12" t="s">
        <v>69</v>
      </c>
      <c r="AY100" s="253" t="s">
        <v>137</v>
      </c>
    </row>
    <row r="101" s="11" customFormat="1">
      <c r="B101" s="232"/>
      <c r="C101" s="233"/>
      <c r="D101" s="234" t="s">
        <v>140</v>
      </c>
      <c r="E101" s="235" t="s">
        <v>21</v>
      </c>
      <c r="F101" s="236" t="s">
        <v>76</v>
      </c>
      <c r="G101" s="233"/>
      <c r="H101" s="237">
        <v>1</v>
      </c>
      <c r="I101" s="238"/>
      <c r="J101" s="233"/>
      <c r="K101" s="233"/>
      <c r="L101" s="239"/>
      <c r="M101" s="240"/>
      <c r="N101" s="241"/>
      <c r="O101" s="241"/>
      <c r="P101" s="241"/>
      <c r="Q101" s="241"/>
      <c r="R101" s="241"/>
      <c r="S101" s="241"/>
      <c r="T101" s="242"/>
      <c r="AT101" s="243" t="s">
        <v>140</v>
      </c>
      <c r="AU101" s="243" t="s">
        <v>76</v>
      </c>
      <c r="AV101" s="11" t="s">
        <v>78</v>
      </c>
      <c r="AW101" s="11" t="s">
        <v>33</v>
      </c>
      <c r="AX101" s="11" t="s">
        <v>69</v>
      </c>
      <c r="AY101" s="243" t="s">
        <v>137</v>
      </c>
    </row>
    <row r="102" s="12" customFormat="1">
      <c r="B102" s="244"/>
      <c r="C102" s="245"/>
      <c r="D102" s="234" t="s">
        <v>140</v>
      </c>
      <c r="E102" s="246" t="s">
        <v>21</v>
      </c>
      <c r="F102" s="247" t="s">
        <v>1213</v>
      </c>
      <c r="G102" s="245"/>
      <c r="H102" s="246" t="s">
        <v>21</v>
      </c>
      <c r="I102" s="248"/>
      <c r="J102" s="245"/>
      <c r="K102" s="245"/>
      <c r="L102" s="249"/>
      <c r="M102" s="250"/>
      <c r="N102" s="251"/>
      <c r="O102" s="251"/>
      <c r="P102" s="251"/>
      <c r="Q102" s="251"/>
      <c r="R102" s="251"/>
      <c r="S102" s="251"/>
      <c r="T102" s="252"/>
      <c r="AT102" s="253" t="s">
        <v>140</v>
      </c>
      <c r="AU102" s="253" t="s">
        <v>76</v>
      </c>
      <c r="AV102" s="12" t="s">
        <v>76</v>
      </c>
      <c r="AW102" s="12" t="s">
        <v>33</v>
      </c>
      <c r="AX102" s="12" t="s">
        <v>69</v>
      </c>
      <c r="AY102" s="253" t="s">
        <v>137</v>
      </c>
    </row>
    <row r="103" s="11" customFormat="1">
      <c r="B103" s="232"/>
      <c r="C103" s="233"/>
      <c r="D103" s="234" t="s">
        <v>140</v>
      </c>
      <c r="E103" s="235" t="s">
        <v>21</v>
      </c>
      <c r="F103" s="236" t="s">
        <v>76</v>
      </c>
      <c r="G103" s="233"/>
      <c r="H103" s="237">
        <v>1</v>
      </c>
      <c r="I103" s="238"/>
      <c r="J103" s="233"/>
      <c r="K103" s="233"/>
      <c r="L103" s="239"/>
      <c r="M103" s="240"/>
      <c r="N103" s="241"/>
      <c r="O103" s="241"/>
      <c r="P103" s="241"/>
      <c r="Q103" s="241"/>
      <c r="R103" s="241"/>
      <c r="S103" s="241"/>
      <c r="T103" s="242"/>
      <c r="AT103" s="243" t="s">
        <v>140</v>
      </c>
      <c r="AU103" s="243" t="s">
        <v>76</v>
      </c>
      <c r="AV103" s="11" t="s">
        <v>78</v>
      </c>
      <c r="AW103" s="11" t="s">
        <v>33</v>
      </c>
      <c r="AX103" s="11" t="s">
        <v>69</v>
      </c>
      <c r="AY103" s="243" t="s">
        <v>137</v>
      </c>
    </row>
    <row r="104" s="12" customFormat="1">
      <c r="B104" s="244"/>
      <c r="C104" s="245"/>
      <c r="D104" s="234" t="s">
        <v>140</v>
      </c>
      <c r="E104" s="246" t="s">
        <v>21</v>
      </c>
      <c r="F104" s="247" t="s">
        <v>1214</v>
      </c>
      <c r="G104" s="245"/>
      <c r="H104" s="246" t="s">
        <v>21</v>
      </c>
      <c r="I104" s="248"/>
      <c r="J104" s="245"/>
      <c r="K104" s="245"/>
      <c r="L104" s="249"/>
      <c r="M104" s="250"/>
      <c r="N104" s="251"/>
      <c r="O104" s="251"/>
      <c r="P104" s="251"/>
      <c r="Q104" s="251"/>
      <c r="R104" s="251"/>
      <c r="S104" s="251"/>
      <c r="T104" s="252"/>
      <c r="AT104" s="253" t="s">
        <v>140</v>
      </c>
      <c r="AU104" s="253" t="s">
        <v>76</v>
      </c>
      <c r="AV104" s="12" t="s">
        <v>76</v>
      </c>
      <c r="AW104" s="12" t="s">
        <v>33</v>
      </c>
      <c r="AX104" s="12" t="s">
        <v>69</v>
      </c>
      <c r="AY104" s="253" t="s">
        <v>137</v>
      </c>
    </row>
    <row r="105" s="11" customFormat="1">
      <c r="B105" s="232"/>
      <c r="C105" s="233"/>
      <c r="D105" s="234" t="s">
        <v>140</v>
      </c>
      <c r="E105" s="235" t="s">
        <v>21</v>
      </c>
      <c r="F105" s="236" t="s">
        <v>76</v>
      </c>
      <c r="G105" s="233"/>
      <c r="H105" s="237">
        <v>1</v>
      </c>
      <c r="I105" s="238"/>
      <c r="J105" s="233"/>
      <c r="K105" s="233"/>
      <c r="L105" s="239"/>
      <c r="M105" s="240"/>
      <c r="N105" s="241"/>
      <c r="O105" s="241"/>
      <c r="P105" s="241"/>
      <c r="Q105" s="241"/>
      <c r="R105" s="241"/>
      <c r="S105" s="241"/>
      <c r="T105" s="242"/>
      <c r="AT105" s="243" t="s">
        <v>140</v>
      </c>
      <c r="AU105" s="243" t="s">
        <v>76</v>
      </c>
      <c r="AV105" s="11" t="s">
        <v>78</v>
      </c>
      <c r="AW105" s="11" t="s">
        <v>33</v>
      </c>
      <c r="AX105" s="11" t="s">
        <v>69</v>
      </c>
      <c r="AY105" s="243" t="s">
        <v>137</v>
      </c>
    </row>
    <row r="106" s="12" customFormat="1">
      <c r="B106" s="244"/>
      <c r="C106" s="245"/>
      <c r="D106" s="234" t="s">
        <v>140</v>
      </c>
      <c r="E106" s="246" t="s">
        <v>21</v>
      </c>
      <c r="F106" s="247" t="s">
        <v>1215</v>
      </c>
      <c r="G106" s="245"/>
      <c r="H106" s="246" t="s">
        <v>21</v>
      </c>
      <c r="I106" s="248"/>
      <c r="J106" s="245"/>
      <c r="K106" s="245"/>
      <c r="L106" s="249"/>
      <c r="M106" s="250"/>
      <c r="N106" s="251"/>
      <c r="O106" s="251"/>
      <c r="P106" s="251"/>
      <c r="Q106" s="251"/>
      <c r="R106" s="251"/>
      <c r="S106" s="251"/>
      <c r="T106" s="252"/>
      <c r="AT106" s="253" t="s">
        <v>140</v>
      </c>
      <c r="AU106" s="253" t="s">
        <v>76</v>
      </c>
      <c r="AV106" s="12" t="s">
        <v>76</v>
      </c>
      <c r="AW106" s="12" t="s">
        <v>33</v>
      </c>
      <c r="AX106" s="12" t="s">
        <v>69</v>
      </c>
      <c r="AY106" s="253" t="s">
        <v>137</v>
      </c>
    </row>
    <row r="107" s="11" customFormat="1">
      <c r="B107" s="232"/>
      <c r="C107" s="233"/>
      <c r="D107" s="234" t="s">
        <v>140</v>
      </c>
      <c r="E107" s="235" t="s">
        <v>21</v>
      </c>
      <c r="F107" s="236" t="s">
        <v>76</v>
      </c>
      <c r="G107" s="233"/>
      <c r="H107" s="237">
        <v>1</v>
      </c>
      <c r="I107" s="238"/>
      <c r="J107" s="233"/>
      <c r="K107" s="233"/>
      <c r="L107" s="239"/>
      <c r="M107" s="240"/>
      <c r="N107" s="241"/>
      <c r="O107" s="241"/>
      <c r="P107" s="241"/>
      <c r="Q107" s="241"/>
      <c r="R107" s="241"/>
      <c r="S107" s="241"/>
      <c r="T107" s="242"/>
      <c r="AT107" s="243" t="s">
        <v>140</v>
      </c>
      <c r="AU107" s="243" t="s">
        <v>76</v>
      </c>
      <c r="AV107" s="11" t="s">
        <v>78</v>
      </c>
      <c r="AW107" s="11" t="s">
        <v>33</v>
      </c>
      <c r="AX107" s="11" t="s">
        <v>69</v>
      </c>
      <c r="AY107" s="243" t="s">
        <v>137</v>
      </c>
    </row>
    <row r="108" s="12" customFormat="1">
      <c r="B108" s="244"/>
      <c r="C108" s="245"/>
      <c r="D108" s="234" t="s">
        <v>140</v>
      </c>
      <c r="E108" s="246" t="s">
        <v>21</v>
      </c>
      <c r="F108" s="247" t="s">
        <v>1216</v>
      </c>
      <c r="G108" s="245"/>
      <c r="H108" s="246" t="s">
        <v>21</v>
      </c>
      <c r="I108" s="248"/>
      <c r="J108" s="245"/>
      <c r="K108" s="245"/>
      <c r="L108" s="249"/>
      <c r="M108" s="250"/>
      <c r="N108" s="251"/>
      <c r="O108" s="251"/>
      <c r="P108" s="251"/>
      <c r="Q108" s="251"/>
      <c r="R108" s="251"/>
      <c r="S108" s="251"/>
      <c r="T108" s="252"/>
      <c r="AT108" s="253" t="s">
        <v>140</v>
      </c>
      <c r="AU108" s="253" t="s">
        <v>76</v>
      </c>
      <c r="AV108" s="12" t="s">
        <v>76</v>
      </c>
      <c r="AW108" s="12" t="s">
        <v>33</v>
      </c>
      <c r="AX108" s="12" t="s">
        <v>69</v>
      </c>
      <c r="AY108" s="253" t="s">
        <v>137</v>
      </c>
    </row>
    <row r="109" s="11" customFormat="1">
      <c r="B109" s="232"/>
      <c r="C109" s="233"/>
      <c r="D109" s="234" t="s">
        <v>140</v>
      </c>
      <c r="E109" s="235" t="s">
        <v>21</v>
      </c>
      <c r="F109" s="236" t="s">
        <v>76</v>
      </c>
      <c r="G109" s="233"/>
      <c r="H109" s="237">
        <v>1</v>
      </c>
      <c r="I109" s="238"/>
      <c r="J109" s="233"/>
      <c r="K109" s="233"/>
      <c r="L109" s="239"/>
      <c r="M109" s="240"/>
      <c r="N109" s="241"/>
      <c r="O109" s="241"/>
      <c r="P109" s="241"/>
      <c r="Q109" s="241"/>
      <c r="R109" s="241"/>
      <c r="S109" s="241"/>
      <c r="T109" s="242"/>
      <c r="AT109" s="243" t="s">
        <v>140</v>
      </c>
      <c r="AU109" s="243" t="s">
        <v>76</v>
      </c>
      <c r="AV109" s="11" t="s">
        <v>78</v>
      </c>
      <c r="AW109" s="11" t="s">
        <v>33</v>
      </c>
      <c r="AX109" s="11" t="s">
        <v>69</v>
      </c>
      <c r="AY109" s="243" t="s">
        <v>137</v>
      </c>
    </row>
    <row r="110" s="12" customFormat="1">
      <c r="B110" s="244"/>
      <c r="C110" s="245"/>
      <c r="D110" s="234" t="s">
        <v>140</v>
      </c>
      <c r="E110" s="246" t="s">
        <v>21</v>
      </c>
      <c r="F110" s="247" t="s">
        <v>1217</v>
      </c>
      <c r="G110" s="245"/>
      <c r="H110" s="246" t="s">
        <v>21</v>
      </c>
      <c r="I110" s="248"/>
      <c r="J110" s="245"/>
      <c r="K110" s="245"/>
      <c r="L110" s="249"/>
      <c r="M110" s="250"/>
      <c r="N110" s="251"/>
      <c r="O110" s="251"/>
      <c r="P110" s="251"/>
      <c r="Q110" s="251"/>
      <c r="R110" s="251"/>
      <c r="S110" s="251"/>
      <c r="T110" s="252"/>
      <c r="AT110" s="253" t="s">
        <v>140</v>
      </c>
      <c r="AU110" s="253" t="s">
        <v>76</v>
      </c>
      <c r="AV110" s="12" t="s">
        <v>76</v>
      </c>
      <c r="AW110" s="12" t="s">
        <v>33</v>
      </c>
      <c r="AX110" s="12" t="s">
        <v>69</v>
      </c>
      <c r="AY110" s="253" t="s">
        <v>137</v>
      </c>
    </row>
    <row r="111" s="11" customFormat="1">
      <c r="B111" s="232"/>
      <c r="C111" s="233"/>
      <c r="D111" s="234" t="s">
        <v>140</v>
      </c>
      <c r="E111" s="235" t="s">
        <v>21</v>
      </c>
      <c r="F111" s="236" t="s">
        <v>76</v>
      </c>
      <c r="G111" s="233"/>
      <c r="H111" s="237">
        <v>1</v>
      </c>
      <c r="I111" s="238"/>
      <c r="J111" s="233"/>
      <c r="K111" s="233"/>
      <c r="L111" s="239"/>
      <c r="M111" s="240"/>
      <c r="N111" s="241"/>
      <c r="O111" s="241"/>
      <c r="P111" s="241"/>
      <c r="Q111" s="241"/>
      <c r="R111" s="241"/>
      <c r="S111" s="241"/>
      <c r="T111" s="242"/>
      <c r="AT111" s="243" t="s">
        <v>140</v>
      </c>
      <c r="AU111" s="243" t="s">
        <v>76</v>
      </c>
      <c r="AV111" s="11" t="s">
        <v>78</v>
      </c>
      <c r="AW111" s="11" t="s">
        <v>33</v>
      </c>
      <c r="AX111" s="11" t="s">
        <v>69</v>
      </c>
      <c r="AY111" s="243" t="s">
        <v>137</v>
      </c>
    </row>
    <row r="112" s="13" customFormat="1">
      <c r="B112" s="254"/>
      <c r="C112" s="255"/>
      <c r="D112" s="234" t="s">
        <v>140</v>
      </c>
      <c r="E112" s="256" t="s">
        <v>21</v>
      </c>
      <c r="F112" s="257" t="s">
        <v>151</v>
      </c>
      <c r="G112" s="255"/>
      <c r="H112" s="258">
        <v>14</v>
      </c>
      <c r="I112" s="259"/>
      <c r="J112" s="255"/>
      <c r="K112" s="255"/>
      <c r="L112" s="260"/>
      <c r="M112" s="290"/>
      <c r="N112" s="291"/>
      <c r="O112" s="291"/>
      <c r="P112" s="291"/>
      <c r="Q112" s="291"/>
      <c r="R112" s="291"/>
      <c r="S112" s="291"/>
      <c r="T112" s="292"/>
      <c r="AT112" s="264" t="s">
        <v>140</v>
      </c>
      <c r="AU112" s="264" t="s">
        <v>76</v>
      </c>
      <c r="AV112" s="13" t="s">
        <v>138</v>
      </c>
      <c r="AW112" s="13" t="s">
        <v>33</v>
      </c>
      <c r="AX112" s="13" t="s">
        <v>76</v>
      </c>
      <c r="AY112" s="264" t="s">
        <v>137</v>
      </c>
    </row>
    <row r="113" s="1" customFormat="1" ht="6.96" customHeight="1">
      <c r="B113" s="67"/>
      <c r="C113" s="68"/>
      <c r="D113" s="68"/>
      <c r="E113" s="68"/>
      <c r="F113" s="68"/>
      <c r="G113" s="68"/>
      <c r="H113" s="68"/>
      <c r="I113" s="178"/>
      <c r="J113" s="68"/>
      <c r="K113" s="68"/>
      <c r="L113" s="72"/>
    </row>
  </sheetData>
  <sheetProtection sheet="1" autoFilter="0" formatColumns="0" formatRows="0" objects="1" scenarios="1" spinCount="100000" saltValue="Ke2iFhoQNtiDEbgiYdb57YlA0plmpw2xiy7bwOSnL1+7M6p1+A3xnGUyYN1o/1QuccYM4qHlG7pLPPpRZFsmiQ==" hashValue="20N+N1aG/lOPKw7WwhdjotfGhzF5lgcmrP361/KHWIpT6NLC85K9MyNDQ49lUTIl62goQeb2v69OBe6vLeCaeQ==" algorithmName="SHA-512" password="CC35"/>
  <autoFilter ref="C82:K112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1:H71"/>
    <mergeCell ref="E73:H73"/>
    <mergeCell ref="E75:H75"/>
    <mergeCell ref="G1:H1"/>
    <mergeCell ref="L2:V2"/>
  </mergeCells>
  <hyperlinks>
    <hyperlink ref="F1:G1" location="C2" display="1) Krycí list soupisu"/>
    <hyperlink ref="G1:H1" location="C58" display="2) Rekapitulace"/>
    <hyperlink ref="J1" location="C82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8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1"/>
      <c r="B1" s="149"/>
      <c r="C1" s="149"/>
      <c r="D1" s="150" t="s">
        <v>1</v>
      </c>
      <c r="E1" s="149"/>
      <c r="F1" s="151" t="s">
        <v>96</v>
      </c>
      <c r="G1" s="151" t="s">
        <v>97</v>
      </c>
      <c r="H1" s="151"/>
      <c r="I1" s="152"/>
      <c r="J1" s="151" t="s">
        <v>98</v>
      </c>
      <c r="K1" s="150" t="s">
        <v>99</v>
      </c>
      <c r="L1" s="151" t="s">
        <v>100</v>
      </c>
      <c r="M1" s="151"/>
      <c r="N1" s="151"/>
      <c r="O1" s="151"/>
      <c r="P1" s="151"/>
      <c r="Q1" s="151"/>
      <c r="R1" s="151"/>
      <c r="S1" s="151"/>
      <c r="T1" s="151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ht="36.96" customHeight="1">
      <c r="L2"/>
      <c r="AT2" s="24" t="s">
        <v>92</v>
      </c>
    </row>
    <row r="3" ht="6.96" customHeight="1">
      <c r="B3" s="25"/>
      <c r="C3" s="26"/>
      <c r="D3" s="26"/>
      <c r="E3" s="26"/>
      <c r="F3" s="26"/>
      <c r="G3" s="26"/>
      <c r="H3" s="26"/>
      <c r="I3" s="153"/>
      <c r="J3" s="26"/>
      <c r="K3" s="27"/>
      <c r="AT3" s="24" t="s">
        <v>78</v>
      </c>
    </row>
    <row r="4" ht="36.96" customHeight="1">
      <c r="B4" s="28"/>
      <c r="C4" s="29"/>
      <c r="D4" s="30" t="s">
        <v>101</v>
      </c>
      <c r="E4" s="29"/>
      <c r="F4" s="29"/>
      <c r="G4" s="29"/>
      <c r="H4" s="29"/>
      <c r="I4" s="154"/>
      <c r="J4" s="29"/>
      <c r="K4" s="31"/>
      <c r="M4" s="32" t="s">
        <v>12</v>
      </c>
      <c r="AT4" s="24" t="s">
        <v>6</v>
      </c>
    </row>
    <row r="5" ht="6.96" customHeight="1">
      <c r="B5" s="28"/>
      <c r="C5" s="29"/>
      <c r="D5" s="29"/>
      <c r="E5" s="29"/>
      <c r="F5" s="29"/>
      <c r="G5" s="29"/>
      <c r="H5" s="29"/>
      <c r="I5" s="154"/>
      <c r="J5" s="29"/>
      <c r="K5" s="31"/>
    </row>
    <row r="6">
      <c r="B6" s="28"/>
      <c r="C6" s="29"/>
      <c r="D6" s="40" t="s">
        <v>18</v>
      </c>
      <c r="E6" s="29"/>
      <c r="F6" s="29"/>
      <c r="G6" s="29"/>
      <c r="H6" s="29"/>
      <c r="I6" s="154"/>
      <c r="J6" s="29"/>
      <c r="K6" s="31"/>
    </row>
    <row r="7" ht="16.5" customHeight="1">
      <c r="B7" s="28"/>
      <c r="C7" s="29"/>
      <c r="D7" s="29"/>
      <c r="E7" s="155" t="str">
        <f>'Rekapitulace stavby'!K6</f>
        <v>Oprava traťového úseku Lysá n. L. (mimo) – Kostomlaty</v>
      </c>
      <c r="F7" s="40"/>
      <c r="G7" s="40"/>
      <c r="H7" s="40"/>
      <c r="I7" s="154"/>
      <c r="J7" s="29"/>
      <c r="K7" s="31"/>
    </row>
    <row r="8">
      <c r="B8" s="28"/>
      <c r="C8" s="29"/>
      <c r="D8" s="40" t="s">
        <v>102</v>
      </c>
      <c r="E8" s="29"/>
      <c r="F8" s="29"/>
      <c r="G8" s="29"/>
      <c r="H8" s="29"/>
      <c r="I8" s="154"/>
      <c r="J8" s="29"/>
      <c r="K8" s="31"/>
    </row>
    <row r="9" s="1" customFormat="1" ht="16.5" customHeight="1">
      <c r="B9" s="46"/>
      <c r="C9" s="47"/>
      <c r="D9" s="47"/>
      <c r="E9" s="155" t="s">
        <v>103</v>
      </c>
      <c r="F9" s="47"/>
      <c r="G9" s="47"/>
      <c r="H9" s="47"/>
      <c r="I9" s="156"/>
      <c r="J9" s="47"/>
      <c r="K9" s="51"/>
    </row>
    <row r="10" s="1" customFormat="1">
      <c r="B10" s="46"/>
      <c r="C10" s="47"/>
      <c r="D10" s="40" t="s">
        <v>104</v>
      </c>
      <c r="E10" s="47"/>
      <c r="F10" s="47"/>
      <c r="G10" s="47"/>
      <c r="H10" s="47"/>
      <c r="I10" s="156"/>
      <c r="J10" s="47"/>
      <c r="K10" s="51"/>
    </row>
    <row r="11" s="1" customFormat="1" ht="36.96" customHeight="1">
      <c r="B11" s="46"/>
      <c r="C11" s="47"/>
      <c r="D11" s="47"/>
      <c r="E11" s="157" t="s">
        <v>1218</v>
      </c>
      <c r="F11" s="47"/>
      <c r="G11" s="47"/>
      <c r="H11" s="47"/>
      <c r="I11" s="156"/>
      <c r="J11" s="47"/>
      <c r="K11" s="51"/>
    </row>
    <row r="12" s="1" customFormat="1">
      <c r="B12" s="46"/>
      <c r="C12" s="47"/>
      <c r="D12" s="47"/>
      <c r="E12" s="47"/>
      <c r="F12" s="47"/>
      <c r="G12" s="47"/>
      <c r="H12" s="47"/>
      <c r="I12" s="156"/>
      <c r="J12" s="47"/>
      <c r="K12" s="51"/>
    </row>
    <row r="13" s="1" customFormat="1" ht="14.4" customHeight="1">
      <c r="B13" s="46"/>
      <c r="C13" s="47"/>
      <c r="D13" s="40" t="s">
        <v>20</v>
      </c>
      <c r="E13" s="47"/>
      <c r="F13" s="35" t="s">
        <v>21</v>
      </c>
      <c r="G13" s="47"/>
      <c r="H13" s="47"/>
      <c r="I13" s="158" t="s">
        <v>22</v>
      </c>
      <c r="J13" s="35" t="s">
        <v>21</v>
      </c>
      <c r="K13" s="51"/>
    </row>
    <row r="14" s="1" customFormat="1" ht="14.4" customHeight="1">
      <c r="B14" s="46"/>
      <c r="C14" s="47"/>
      <c r="D14" s="40" t="s">
        <v>23</v>
      </c>
      <c r="E14" s="47"/>
      <c r="F14" s="35" t="s">
        <v>24</v>
      </c>
      <c r="G14" s="47"/>
      <c r="H14" s="47"/>
      <c r="I14" s="158" t="s">
        <v>25</v>
      </c>
      <c r="J14" s="159" t="str">
        <f>'Rekapitulace stavby'!AN8</f>
        <v>26. 1. 2018</v>
      </c>
      <c r="K14" s="51"/>
    </row>
    <row r="15" s="1" customFormat="1" ht="10.8" customHeight="1">
      <c r="B15" s="46"/>
      <c r="C15" s="47"/>
      <c r="D15" s="47"/>
      <c r="E15" s="47"/>
      <c r="F15" s="47"/>
      <c r="G15" s="47"/>
      <c r="H15" s="47"/>
      <c r="I15" s="156"/>
      <c r="J15" s="47"/>
      <c r="K15" s="51"/>
    </row>
    <row r="16" s="1" customFormat="1" ht="14.4" customHeight="1">
      <c r="B16" s="46"/>
      <c r="C16" s="47"/>
      <c r="D16" s="40" t="s">
        <v>27</v>
      </c>
      <c r="E16" s="47"/>
      <c r="F16" s="47"/>
      <c r="G16" s="47"/>
      <c r="H16" s="47"/>
      <c r="I16" s="158" t="s">
        <v>28</v>
      </c>
      <c r="J16" s="35" t="str">
        <f>IF('Rekapitulace stavby'!AN10="","",'Rekapitulace stavby'!AN10)</f>
        <v/>
      </c>
      <c r="K16" s="51"/>
    </row>
    <row r="17" s="1" customFormat="1" ht="18" customHeight="1">
      <c r="B17" s="46"/>
      <c r="C17" s="47"/>
      <c r="D17" s="47"/>
      <c r="E17" s="35" t="str">
        <f>IF('Rekapitulace stavby'!E11="","",'Rekapitulace stavby'!E11)</f>
        <v xml:space="preserve"> </v>
      </c>
      <c r="F17" s="47"/>
      <c r="G17" s="47"/>
      <c r="H17" s="47"/>
      <c r="I17" s="158" t="s">
        <v>29</v>
      </c>
      <c r="J17" s="35" t="str">
        <f>IF('Rekapitulace stavby'!AN11="","",'Rekapitulace stavby'!AN11)</f>
        <v/>
      </c>
      <c r="K17" s="51"/>
    </row>
    <row r="18" s="1" customFormat="1" ht="6.96" customHeight="1">
      <c r="B18" s="46"/>
      <c r="C18" s="47"/>
      <c r="D18" s="47"/>
      <c r="E18" s="47"/>
      <c r="F18" s="47"/>
      <c r="G18" s="47"/>
      <c r="H18" s="47"/>
      <c r="I18" s="156"/>
      <c r="J18" s="47"/>
      <c r="K18" s="51"/>
    </row>
    <row r="19" s="1" customFormat="1" ht="14.4" customHeight="1">
      <c r="B19" s="46"/>
      <c r="C19" s="47"/>
      <c r="D19" s="40" t="s">
        <v>30</v>
      </c>
      <c r="E19" s="47"/>
      <c r="F19" s="47"/>
      <c r="G19" s="47"/>
      <c r="H19" s="47"/>
      <c r="I19" s="158" t="s">
        <v>28</v>
      </c>
      <c r="J19" s="35" t="str">
        <f>IF('Rekapitulace stavby'!AN13="Vyplň údaj","",IF('Rekapitulace stavby'!AN13="","",'Rekapitulace stavby'!AN13))</f>
        <v/>
      </c>
      <c r="K19" s="51"/>
    </row>
    <row r="20" s="1" customFormat="1" ht="18" customHeight="1">
      <c r="B20" s="46"/>
      <c r="C20" s="47"/>
      <c r="D20" s="47"/>
      <c r="E20" s="35" t="str">
        <f>IF('Rekapitulace stavby'!E14="Vyplň údaj","",IF('Rekapitulace stavby'!E14="","",'Rekapitulace stavby'!E14))</f>
        <v/>
      </c>
      <c r="F20" s="47"/>
      <c r="G20" s="47"/>
      <c r="H20" s="47"/>
      <c r="I20" s="158" t="s">
        <v>29</v>
      </c>
      <c r="J20" s="35" t="str">
        <f>IF('Rekapitulace stavby'!AN14="Vyplň údaj","",IF('Rekapitulace stavby'!AN14="","",'Rekapitulace stavby'!AN14))</f>
        <v/>
      </c>
      <c r="K20" s="51"/>
    </row>
    <row r="21" s="1" customFormat="1" ht="6.96" customHeight="1">
      <c r="B21" s="46"/>
      <c r="C21" s="47"/>
      <c r="D21" s="47"/>
      <c r="E21" s="47"/>
      <c r="F21" s="47"/>
      <c r="G21" s="47"/>
      <c r="H21" s="47"/>
      <c r="I21" s="156"/>
      <c r="J21" s="47"/>
      <c r="K21" s="51"/>
    </row>
    <row r="22" s="1" customFormat="1" ht="14.4" customHeight="1">
      <c r="B22" s="46"/>
      <c r="C22" s="47"/>
      <c r="D22" s="40" t="s">
        <v>32</v>
      </c>
      <c r="E22" s="47"/>
      <c r="F22" s="47"/>
      <c r="G22" s="47"/>
      <c r="H22" s="47"/>
      <c r="I22" s="158" t="s">
        <v>28</v>
      </c>
      <c r="J22" s="35" t="str">
        <f>IF('Rekapitulace stavby'!AN16="","",'Rekapitulace stavby'!AN16)</f>
        <v/>
      </c>
      <c r="K22" s="51"/>
    </row>
    <row r="23" s="1" customFormat="1" ht="18" customHeight="1">
      <c r="B23" s="46"/>
      <c r="C23" s="47"/>
      <c r="D23" s="47"/>
      <c r="E23" s="35" t="str">
        <f>IF('Rekapitulace stavby'!E17="","",'Rekapitulace stavby'!E17)</f>
        <v xml:space="preserve"> </v>
      </c>
      <c r="F23" s="47"/>
      <c r="G23" s="47"/>
      <c r="H23" s="47"/>
      <c r="I23" s="158" t="s">
        <v>29</v>
      </c>
      <c r="J23" s="35" t="str">
        <f>IF('Rekapitulace stavby'!AN17="","",'Rekapitulace stavby'!AN17)</f>
        <v/>
      </c>
      <c r="K23" s="51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156"/>
      <c r="J24" s="47"/>
      <c r="K24" s="51"/>
    </row>
    <row r="25" s="1" customFormat="1" ht="14.4" customHeight="1">
      <c r="B25" s="46"/>
      <c r="C25" s="47"/>
      <c r="D25" s="40" t="s">
        <v>34</v>
      </c>
      <c r="E25" s="47"/>
      <c r="F25" s="47"/>
      <c r="G25" s="47"/>
      <c r="H25" s="47"/>
      <c r="I25" s="156"/>
      <c r="J25" s="47"/>
      <c r="K25" s="51"/>
    </row>
    <row r="26" s="7" customFormat="1" ht="16.5" customHeight="1">
      <c r="B26" s="160"/>
      <c r="C26" s="161"/>
      <c r="D26" s="161"/>
      <c r="E26" s="44" t="s">
        <v>21</v>
      </c>
      <c r="F26" s="44"/>
      <c r="G26" s="44"/>
      <c r="H26" s="44"/>
      <c r="I26" s="162"/>
      <c r="J26" s="161"/>
      <c r="K26" s="163"/>
    </row>
    <row r="27" s="1" customFormat="1" ht="6.96" customHeight="1">
      <c r="B27" s="46"/>
      <c r="C27" s="47"/>
      <c r="D27" s="47"/>
      <c r="E27" s="47"/>
      <c r="F27" s="47"/>
      <c r="G27" s="47"/>
      <c r="H27" s="47"/>
      <c r="I27" s="156"/>
      <c r="J27" s="47"/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64"/>
      <c r="J28" s="106"/>
      <c r="K28" s="165"/>
    </row>
    <row r="29" s="1" customFormat="1" ht="25.44" customHeight="1">
      <c r="B29" s="46"/>
      <c r="C29" s="47"/>
      <c r="D29" s="166" t="s">
        <v>35</v>
      </c>
      <c r="E29" s="47"/>
      <c r="F29" s="47"/>
      <c r="G29" s="47"/>
      <c r="H29" s="47"/>
      <c r="I29" s="156"/>
      <c r="J29" s="167">
        <f>ROUND(J83,2)</f>
        <v>0</v>
      </c>
      <c r="K29" s="51"/>
    </row>
    <row r="30" s="1" customFormat="1" ht="6.96" customHeight="1">
      <c r="B30" s="46"/>
      <c r="C30" s="47"/>
      <c r="D30" s="106"/>
      <c r="E30" s="106"/>
      <c r="F30" s="106"/>
      <c r="G30" s="106"/>
      <c r="H30" s="106"/>
      <c r="I30" s="164"/>
      <c r="J30" s="106"/>
      <c r="K30" s="165"/>
    </row>
    <row r="31" s="1" customFormat="1" ht="14.4" customHeight="1">
      <c r="B31" s="46"/>
      <c r="C31" s="47"/>
      <c r="D31" s="47"/>
      <c r="E31" s="47"/>
      <c r="F31" s="52" t="s">
        <v>37</v>
      </c>
      <c r="G31" s="47"/>
      <c r="H31" s="47"/>
      <c r="I31" s="168" t="s">
        <v>36</v>
      </c>
      <c r="J31" s="52" t="s">
        <v>38</v>
      </c>
      <c r="K31" s="51"/>
    </row>
    <row r="32" s="1" customFormat="1" ht="14.4" customHeight="1">
      <c r="B32" s="46"/>
      <c r="C32" s="47"/>
      <c r="D32" s="55" t="s">
        <v>39</v>
      </c>
      <c r="E32" s="55" t="s">
        <v>40</v>
      </c>
      <c r="F32" s="169">
        <f>ROUND(SUM(BE83:BE106), 2)</f>
        <v>0</v>
      </c>
      <c r="G32" s="47"/>
      <c r="H32" s="47"/>
      <c r="I32" s="170">
        <v>0.20999999999999999</v>
      </c>
      <c r="J32" s="169">
        <f>ROUND(ROUND((SUM(BE83:BE106)), 2)*I32, 2)</f>
        <v>0</v>
      </c>
      <c r="K32" s="51"/>
    </row>
    <row r="33" s="1" customFormat="1" ht="14.4" customHeight="1">
      <c r="B33" s="46"/>
      <c r="C33" s="47"/>
      <c r="D33" s="47"/>
      <c r="E33" s="55" t="s">
        <v>41</v>
      </c>
      <c r="F33" s="169">
        <f>ROUND(SUM(BF83:BF106), 2)</f>
        <v>0</v>
      </c>
      <c r="G33" s="47"/>
      <c r="H33" s="47"/>
      <c r="I33" s="170">
        <v>0.14999999999999999</v>
      </c>
      <c r="J33" s="169">
        <f>ROUND(ROUND((SUM(BF83:BF106)), 2)*I33, 2)</f>
        <v>0</v>
      </c>
      <c r="K33" s="51"/>
    </row>
    <row r="34" hidden="1" s="1" customFormat="1" ht="14.4" customHeight="1">
      <c r="B34" s="46"/>
      <c r="C34" s="47"/>
      <c r="D34" s="47"/>
      <c r="E34" s="55" t="s">
        <v>42</v>
      </c>
      <c r="F34" s="169">
        <f>ROUND(SUM(BG83:BG106), 2)</f>
        <v>0</v>
      </c>
      <c r="G34" s="47"/>
      <c r="H34" s="47"/>
      <c r="I34" s="170">
        <v>0.20999999999999999</v>
      </c>
      <c r="J34" s="169">
        <v>0</v>
      </c>
      <c r="K34" s="51"/>
    </row>
    <row r="35" hidden="1" s="1" customFormat="1" ht="14.4" customHeight="1">
      <c r="B35" s="46"/>
      <c r="C35" s="47"/>
      <c r="D35" s="47"/>
      <c r="E35" s="55" t="s">
        <v>43</v>
      </c>
      <c r="F35" s="169">
        <f>ROUND(SUM(BH83:BH106), 2)</f>
        <v>0</v>
      </c>
      <c r="G35" s="47"/>
      <c r="H35" s="47"/>
      <c r="I35" s="170">
        <v>0.14999999999999999</v>
      </c>
      <c r="J35" s="169">
        <v>0</v>
      </c>
      <c r="K35" s="51"/>
    </row>
    <row r="36" hidden="1" s="1" customFormat="1" ht="14.4" customHeight="1">
      <c r="B36" s="46"/>
      <c r="C36" s="47"/>
      <c r="D36" s="47"/>
      <c r="E36" s="55" t="s">
        <v>44</v>
      </c>
      <c r="F36" s="169">
        <f>ROUND(SUM(BI83:BI106), 2)</f>
        <v>0</v>
      </c>
      <c r="G36" s="47"/>
      <c r="H36" s="47"/>
      <c r="I36" s="170">
        <v>0</v>
      </c>
      <c r="J36" s="169">
        <v>0</v>
      </c>
      <c r="K36" s="51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156"/>
      <c r="J37" s="47"/>
      <c r="K37" s="51"/>
    </row>
    <row r="38" s="1" customFormat="1" ht="25.44" customHeight="1">
      <c r="B38" s="46"/>
      <c r="C38" s="171"/>
      <c r="D38" s="172" t="s">
        <v>45</v>
      </c>
      <c r="E38" s="98"/>
      <c r="F38" s="98"/>
      <c r="G38" s="173" t="s">
        <v>46</v>
      </c>
      <c r="H38" s="174" t="s">
        <v>47</v>
      </c>
      <c r="I38" s="175"/>
      <c r="J38" s="176">
        <f>SUM(J29:J36)</f>
        <v>0</v>
      </c>
      <c r="K38" s="177"/>
    </row>
    <row r="39" s="1" customFormat="1" ht="14.4" customHeight="1">
      <c r="B39" s="67"/>
      <c r="C39" s="68"/>
      <c r="D39" s="68"/>
      <c r="E39" s="68"/>
      <c r="F39" s="68"/>
      <c r="G39" s="68"/>
      <c r="H39" s="68"/>
      <c r="I39" s="178"/>
      <c r="J39" s="68"/>
      <c r="K39" s="69"/>
    </row>
    <row r="43" s="1" customFormat="1" ht="6.96" customHeight="1">
      <c r="B43" s="179"/>
      <c r="C43" s="180"/>
      <c r="D43" s="180"/>
      <c r="E43" s="180"/>
      <c r="F43" s="180"/>
      <c r="G43" s="180"/>
      <c r="H43" s="180"/>
      <c r="I43" s="181"/>
      <c r="J43" s="180"/>
      <c r="K43" s="182"/>
    </row>
    <row r="44" s="1" customFormat="1" ht="36.96" customHeight="1">
      <c r="B44" s="46"/>
      <c r="C44" s="30" t="s">
        <v>106</v>
      </c>
      <c r="D44" s="47"/>
      <c r="E44" s="47"/>
      <c r="F44" s="47"/>
      <c r="G44" s="47"/>
      <c r="H44" s="47"/>
      <c r="I44" s="156"/>
      <c r="J44" s="47"/>
      <c r="K44" s="51"/>
    </row>
    <row r="45" s="1" customFormat="1" ht="6.96" customHeight="1">
      <c r="B45" s="46"/>
      <c r="C45" s="47"/>
      <c r="D45" s="47"/>
      <c r="E45" s="47"/>
      <c r="F45" s="47"/>
      <c r="G45" s="47"/>
      <c r="H45" s="47"/>
      <c r="I45" s="156"/>
      <c r="J45" s="47"/>
      <c r="K45" s="51"/>
    </row>
    <row r="46" s="1" customFormat="1" ht="14.4" customHeight="1">
      <c r="B46" s="46"/>
      <c r="C46" s="40" t="s">
        <v>18</v>
      </c>
      <c r="D46" s="47"/>
      <c r="E46" s="47"/>
      <c r="F46" s="47"/>
      <c r="G46" s="47"/>
      <c r="H46" s="47"/>
      <c r="I46" s="156"/>
      <c r="J46" s="47"/>
      <c r="K46" s="51"/>
    </row>
    <row r="47" s="1" customFormat="1" ht="16.5" customHeight="1">
      <c r="B47" s="46"/>
      <c r="C47" s="47"/>
      <c r="D47" s="47"/>
      <c r="E47" s="155" t="str">
        <f>E7</f>
        <v>Oprava traťového úseku Lysá n. L. (mimo) – Kostomlaty</v>
      </c>
      <c r="F47" s="40"/>
      <c r="G47" s="40"/>
      <c r="H47" s="40"/>
      <c r="I47" s="156"/>
      <c r="J47" s="47"/>
      <c r="K47" s="51"/>
    </row>
    <row r="48">
      <c r="B48" s="28"/>
      <c r="C48" s="40" t="s">
        <v>102</v>
      </c>
      <c r="D48" s="29"/>
      <c r="E48" s="29"/>
      <c r="F48" s="29"/>
      <c r="G48" s="29"/>
      <c r="H48" s="29"/>
      <c r="I48" s="154"/>
      <c r="J48" s="29"/>
      <c r="K48" s="31"/>
    </row>
    <row r="49" s="1" customFormat="1" ht="16.5" customHeight="1">
      <c r="B49" s="46"/>
      <c r="C49" s="47"/>
      <c r="D49" s="47"/>
      <c r="E49" s="155" t="s">
        <v>103</v>
      </c>
      <c r="F49" s="47"/>
      <c r="G49" s="47"/>
      <c r="H49" s="47"/>
      <c r="I49" s="156"/>
      <c r="J49" s="47"/>
      <c r="K49" s="51"/>
    </row>
    <row r="50" s="1" customFormat="1" ht="14.4" customHeight="1">
      <c r="B50" s="46"/>
      <c r="C50" s="40" t="s">
        <v>104</v>
      </c>
      <c r="D50" s="47"/>
      <c r="E50" s="47"/>
      <c r="F50" s="47"/>
      <c r="G50" s="47"/>
      <c r="H50" s="47"/>
      <c r="I50" s="156"/>
      <c r="J50" s="47"/>
      <c r="K50" s="51"/>
    </row>
    <row r="51" s="1" customFormat="1" ht="17.25" customHeight="1">
      <c r="B51" s="46"/>
      <c r="C51" s="47"/>
      <c r="D51" s="47"/>
      <c r="E51" s="157" t="str">
        <f>E11</f>
        <v>04 - VRN</v>
      </c>
      <c r="F51" s="47"/>
      <c r="G51" s="47"/>
      <c r="H51" s="47"/>
      <c r="I51" s="156"/>
      <c r="J51" s="47"/>
      <c r="K51" s="51"/>
    </row>
    <row r="52" s="1" customFormat="1" ht="6.96" customHeight="1">
      <c r="B52" s="46"/>
      <c r="C52" s="47"/>
      <c r="D52" s="47"/>
      <c r="E52" s="47"/>
      <c r="F52" s="47"/>
      <c r="G52" s="47"/>
      <c r="H52" s="47"/>
      <c r="I52" s="156"/>
      <c r="J52" s="47"/>
      <c r="K52" s="51"/>
    </row>
    <row r="53" s="1" customFormat="1" ht="18" customHeight="1">
      <c r="B53" s="46"/>
      <c r="C53" s="40" t="s">
        <v>23</v>
      </c>
      <c r="D53" s="47"/>
      <c r="E53" s="47"/>
      <c r="F53" s="35" t="str">
        <f>F14</f>
        <v xml:space="preserve"> </v>
      </c>
      <c r="G53" s="47"/>
      <c r="H53" s="47"/>
      <c r="I53" s="158" t="s">
        <v>25</v>
      </c>
      <c r="J53" s="159" t="str">
        <f>IF(J14="","",J14)</f>
        <v>26. 1. 2018</v>
      </c>
      <c r="K53" s="51"/>
    </row>
    <row r="54" s="1" customFormat="1" ht="6.96" customHeight="1">
      <c r="B54" s="46"/>
      <c r="C54" s="47"/>
      <c r="D54" s="47"/>
      <c r="E54" s="47"/>
      <c r="F54" s="47"/>
      <c r="G54" s="47"/>
      <c r="H54" s="47"/>
      <c r="I54" s="156"/>
      <c r="J54" s="47"/>
      <c r="K54" s="51"/>
    </row>
    <row r="55" s="1" customFormat="1">
      <c r="B55" s="46"/>
      <c r="C55" s="40" t="s">
        <v>27</v>
      </c>
      <c r="D55" s="47"/>
      <c r="E55" s="47"/>
      <c r="F55" s="35" t="str">
        <f>E17</f>
        <v xml:space="preserve"> </v>
      </c>
      <c r="G55" s="47"/>
      <c r="H55" s="47"/>
      <c r="I55" s="158" t="s">
        <v>32</v>
      </c>
      <c r="J55" s="44" t="str">
        <f>E23</f>
        <v xml:space="preserve"> </v>
      </c>
      <c r="K55" s="51"/>
    </row>
    <row r="56" s="1" customFormat="1" ht="14.4" customHeight="1">
      <c r="B56" s="46"/>
      <c r="C56" s="40" t="s">
        <v>30</v>
      </c>
      <c r="D56" s="47"/>
      <c r="E56" s="47"/>
      <c r="F56" s="35" t="str">
        <f>IF(E20="","",E20)</f>
        <v/>
      </c>
      <c r="G56" s="47"/>
      <c r="H56" s="47"/>
      <c r="I56" s="156"/>
      <c r="J56" s="183"/>
      <c r="K56" s="51"/>
    </row>
    <row r="57" s="1" customFormat="1" ht="10.32" customHeight="1">
      <c r="B57" s="46"/>
      <c r="C57" s="47"/>
      <c r="D57" s="47"/>
      <c r="E57" s="47"/>
      <c r="F57" s="47"/>
      <c r="G57" s="47"/>
      <c r="H57" s="47"/>
      <c r="I57" s="156"/>
      <c r="J57" s="47"/>
      <c r="K57" s="51"/>
    </row>
    <row r="58" s="1" customFormat="1" ht="29.28" customHeight="1">
      <c r="B58" s="46"/>
      <c r="C58" s="184" t="s">
        <v>107</v>
      </c>
      <c r="D58" s="171"/>
      <c r="E58" s="171"/>
      <c r="F58" s="171"/>
      <c r="G58" s="171"/>
      <c r="H58" s="171"/>
      <c r="I58" s="185"/>
      <c r="J58" s="186" t="s">
        <v>108</v>
      </c>
      <c r="K58" s="187"/>
    </row>
    <row r="59" s="1" customFormat="1" ht="10.32" customHeight="1">
      <c r="B59" s="46"/>
      <c r="C59" s="47"/>
      <c r="D59" s="47"/>
      <c r="E59" s="47"/>
      <c r="F59" s="47"/>
      <c r="G59" s="47"/>
      <c r="H59" s="47"/>
      <c r="I59" s="156"/>
      <c r="J59" s="47"/>
      <c r="K59" s="51"/>
    </row>
    <row r="60" s="1" customFormat="1" ht="29.28" customHeight="1">
      <c r="B60" s="46"/>
      <c r="C60" s="188" t="s">
        <v>109</v>
      </c>
      <c r="D60" s="47"/>
      <c r="E60" s="47"/>
      <c r="F60" s="47"/>
      <c r="G60" s="47"/>
      <c r="H60" s="47"/>
      <c r="I60" s="156"/>
      <c r="J60" s="167">
        <f>J83</f>
        <v>0</v>
      </c>
      <c r="K60" s="51"/>
      <c r="AU60" s="24" t="s">
        <v>110</v>
      </c>
    </row>
    <row r="61" s="8" customFormat="1" ht="24.96" customHeight="1">
      <c r="B61" s="189"/>
      <c r="C61" s="190"/>
      <c r="D61" s="191" t="s">
        <v>808</v>
      </c>
      <c r="E61" s="192"/>
      <c r="F61" s="192"/>
      <c r="G61" s="192"/>
      <c r="H61" s="192"/>
      <c r="I61" s="193"/>
      <c r="J61" s="194">
        <f>J84</f>
        <v>0</v>
      </c>
      <c r="K61" s="195"/>
    </row>
    <row r="62" s="1" customFormat="1" ht="21.84" customHeight="1">
      <c r="B62" s="46"/>
      <c r="C62" s="47"/>
      <c r="D62" s="47"/>
      <c r="E62" s="47"/>
      <c r="F62" s="47"/>
      <c r="G62" s="47"/>
      <c r="H62" s="47"/>
      <c r="I62" s="156"/>
      <c r="J62" s="47"/>
      <c r="K62" s="51"/>
    </row>
    <row r="63" s="1" customFormat="1" ht="6.96" customHeight="1">
      <c r="B63" s="67"/>
      <c r="C63" s="68"/>
      <c r="D63" s="68"/>
      <c r="E63" s="68"/>
      <c r="F63" s="68"/>
      <c r="G63" s="68"/>
      <c r="H63" s="68"/>
      <c r="I63" s="178"/>
      <c r="J63" s="68"/>
      <c r="K63" s="69"/>
    </row>
    <row r="67" s="1" customFormat="1" ht="6.96" customHeight="1">
      <c r="B67" s="70"/>
      <c r="C67" s="71"/>
      <c r="D67" s="71"/>
      <c r="E67" s="71"/>
      <c r="F67" s="71"/>
      <c r="G67" s="71"/>
      <c r="H67" s="71"/>
      <c r="I67" s="181"/>
      <c r="J67" s="71"/>
      <c r="K67" s="71"/>
      <c r="L67" s="72"/>
    </row>
    <row r="68" s="1" customFormat="1" ht="36.96" customHeight="1">
      <c r="B68" s="46"/>
      <c r="C68" s="73" t="s">
        <v>117</v>
      </c>
      <c r="D68" s="74"/>
      <c r="E68" s="74"/>
      <c r="F68" s="74"/>
      <c r="G68" s="74"/>
      <c r="H68" s="74"/>
      <c r="I68" s="203"/>
      <c r="J68" s="74"/>
      <c r="K68" s="74"/>
      <c r="L68" s="72"/>
    </row>
    <row r="69" s="1" customFormat="1" ht="6.96" customHeight="1">
      <c r="B69" s="46"/>
      <c r="C69" s="74"/>
      <c r="D69" s="74"/>
      <c r="E69" s="74"/>
      <c r="F69" s="74"/>
      <c r="G69" s="74"/>
      <c r="H69" s="74"/>
      <c r="I69" s="203"/>
      <c r="J69" s="74"/>
      <c r="K69" s="74"/>
      <c r="L69" s="72"/>
    </row>
    <row r="70" s="1" customFormat="1" ht="14.4" customHeight="1">
      <c r="B70" s="46"/>
      <c r="C70" s="76" t="s">
        <v>18</v>
      </c>
      <c r="D70" s="74"/>
      <c r="E70" s="74"/>
      <c r="F70" s="74"/>
      <c r="G70" s="74"/>
      <c r="H70" s="74"/>
      <c r="I70" s="203"/>
      <c r="J70" s="74"/>
      <c r="K70" s="74"/>
      <c r="L70" s="72"/>
    </row>
    <row r="71" s="1" customFormat="1" ht="16.5" customHeight="1">
      <c r="B71" s="46"/>
      <c r="C71" s="74"/>
      <c r="D71" s="74"/>
      <c r="E71" s="204" t="str">
        <f>E7</f>
        <v>Oprava traťového úseku Lysá n. L. (mimo) – Kostomlaty</v>
      </c>
      <c r="F71" s="76"/>
      <c r="G71" s="76"/>
      <c r="H71" s="76"/>
      <c r="I71" s="203"/>
      <c r="J71" s="74"/>
      <c r="K71" s="74"/>
      <c r="L71" s="72"/>
    </row>
    <row r="72">
      <c r="B72" s="28"/>
      <c r="C72" s="76" t="s">
        <v>102</v>
      </c>
      <c r="D72" s="205"/>
      <c r="E72" s="205"/>
      <c r="F72" s="205"/>
      <c r="G72" s="205"/>
      <c r="H72" s="205"/>
      <c r="I72" s="148"/>
      <c r="J72" s="205"/>
      <c r="K72" s="205"/>
      <c r="L72" s="206"/>
    </row>
    <row r="73" s="1" customFormat="1" ht="16.5" customHeight="1">
      <c r="B73" s="46"/>
      <c r="C73" s="74"/>
      <c r="D73" s="74"/>
      <c r="E73" s="204" t="s">
        <v>103</v>
      </c>
      <c r="F73" s="74"/>
      <c r="G73" s="74"/>
      <c r="H73" s="74"/>
      <c r="I73" s="203"/>
      <c r="J73" s="74"/>
      <c r="K73" s="74"/>
      <c r="L73" s="72"/>
    </row>
    <row r="74" s="1" customFormat="1" ht="14.4" customHeight="1">
      <c r="B74" s="46"/>
      <c r="C74" s="76" t="s">
        <v>104</v>
      </c>
      <c r="D74" s="74"/>
      <c r="E74" s="74"/>
      <c r="F74" s="74"/>
      <c r="G74" s="74"/>
      <c r="H74" s="74"/>
      <c r="I74" s="203"/>
      <c r="J74" s="74"/>
      <c r="K74" s="74"/>
      <c r="L74" s="72"/>
    </row>
    <row r="75" s="1" customFormat="1" ht="17.25" customHeight="1">
      <c r="B75" s="46"/>
      <c r="C75" s="74"/>
      <c r="D75" s="74"/>
      <c r="E75" s="82" t="str">
        <f>E11</f>
        <v>04 - VRN</v>
      </c>
      <c r="F75" s="74"/>
      <c r="G75" s="74"/>
      <c r="H75" s="74"/>
      <c r="I75" s="203"/>
      <c r="J75" s="74"/>
      <c r="K75" s="74"/>
      <c r="L75" s="72"/>
    </row>
    <row r="76" s="1" customFormat="1" ht="6.96" customHeight="1">
      <c r="B76" s="46"/>
      <c r="C76" s="74"/>
      <c r="D76" s="74"/>
      <c r="E76" s="74"/>
      <c r="F76" s="74"/>
      <c r="G76" s="74"/>
      <c r="H76" s="74"/>
      <c r="I76" s="203"/>
      <c r="J76" s="74"/>
      <c r="K76" s="74"/>
      <c r="L76" s="72"/>
    </row>
    <row r="77" s="1" customFormat="1" ht="18" customHeight="1">
      <c r="B77" s="46"/>
      <c r="C77" s="76" t="s">
        <v>23</v>
      </c>
      <c r="D77" s="74"/>
      <c r="E77" s="74"/>
      <c r="F77" s="207" t="str">
        <f>F14</f>
        <v xml:space="preserve"> </v>
      </c>
      <c r="G77" s="74"/>
      <c r="H77" s="74"/>
      <c r="I77" s="208" t="s">
        <v>25</v>
      </c>
      <c r="J77" s="85" t="str">
        <f>IF(J14="","",J14)</f>
        <v>26. 1. 2018</v>
      </c>
      <c r="K77" s="74"/>
      <c r="L77" s="72"/>
    </row>
    <row r="78" s="1" customFormat="1" ht="6.96" customHeight="1">
      <c r="B78" s="46"/>
      <c r="C78" s="74"/>
      <c r="D78" s="74"/>
      <c r="E78" s="74"/>
      <c r="F78" s="74"/>
      <c r="G78" s="74"/>
      <c r="H78" s="74"/>
      <c r="I78" s="203"/>
      <c r="J78" s="74"/>
      <c r="K78" s="74"/>
      <c r="L78" s="72"/>
    </row>
    <row r="79" s="1" customFormat="1">
      <c r="B79" s="46"/>
      <c r="C79" s="76" t="s">
        <v>27</v>
      </c>
      <c r="D79" s="74"/>
      <c r="E79" s="74"/>
      <c r="F79" s="207" t="str">
        <f>E17</f>
        <v xml:space="preserve"> </v>
      </c>
      <c r="G79" s="74"/>
      <c r="H79" s="74"/>
      <c r="I79" s="208" t="s">
        <v>32</v>
      </c>
      <c r="J79" s="207" t="str">
        <f>E23</f>
        <v xml:space="preserve"> </v>
      </c>
      <c r="K79" s="74"/>
      <c r="L79" s="72"/>
    </row>
    <row r="80" s="1" customFormat="1" ht="14.4" customHeight="1">
      <c r="B80" s="46"/>
      <c r="C80" s="76" t="s">
        <v>30</v>
      </c>
      <c r="D80" s="74"/>
      <c r="E80" s="74"/>
      <c r="F80" s="207" t="str">
        <f>IF(E20="","",E20)</f>
        <v/>
      </c>
      <c r="G80" s="74"/>
      <c r="H80" s="74"/>
      <c r="I80" s="203"/>
      <c r="J80" s="74"/>
      <c r="K80" s="74"/>
      <c r="L80" s="72"/>
    </row>
    <row r="81" s="1" customFormat="1" ht="10.32" customHeight="1">
      <c r="B81" s="46"/>
      <c r="C81" s="74"/>
      <c r="D81" s="74"/>
      <c r="E81" s="74"/>
      <c r="F81" s="74"/>
      <c r="G81" s="74"/>
      <c r="H81" s="74"/>
      <c r="I81" s="203"/>
      <c r="J81" s="74"/>
      <c r="K81" s="74"/>
      <c r="L81" s="72"/>
    </row>
    <row r="82" s="10" customFormat="1" ht="29.28" customHeight="1">
      <c r="B82" s="209"/>
      <c r="C82" s="210" t="s">
        <v>118</v>
      </c>
      <c r="D82" s="211" t="s">
        <v>54</v>
      </c>
      <c r="E82" s="211" t="s">
        <v>50</v>
      </c>
      <c r="F82" s="211" t="s">
        <v>119</v>
      </c>
      <c r="G82" s="211" t="s">
        <v>120</v>
      </c>
      <c r="H82" s="211" t="s">
        <v>121</v>
      </c>
      <c r="I82" s="212" t="s">
        <v>122</v>
      </c>
      <c r="J82" s="211" t="s">
        <v>108</v>
      </c>
      <c r="K82" s="213" t="s">
        <v>123</v>
      </c>
      <c r="L82" s="214"/>
      <c r="M82" s="102" t="s">
        <v>124</v>
      </c>
      <c r="N82" s="103" t="s">
        <v>39</v>
      </c>
      <c r="O82" s="103" t="s">
        <v>125</v>
      </c>
      <c r="P82" s="103" t="s">
        <v>126</v>
      </c>
      <c r="Q82" s="103" t="s">
        <v>127</v>
      </c>
      <c r="R82" s="103" t="s">
        <v>128</v>
      </c>
      <c r="S82" s="103" t="s">
        <v>129</v>
      </c>
      <c r="T82" s="104" t="s">
        <v>130</v>
      </c>
    </row>
    <row r="83" s="1" customFormat="1" ht="29.28" customHeight="1">
      <c r="B83" s="46"/>
      <c r="C83" s="108" t="s">
        <v>109</v>
      </c>
      <c r="D83" s="74"/>
      <c r="E83" s="74"/>
      <c r="F83" s="74"/>
      <c r="G83" s="74"/>
      <c r="H83" s="74"/>
      <c r="I83" s="203"/>
      <c r="J83" s="215">
        <f>BK83</f>
        <v>0</v>
      </c>
      <c r="K83" s="74"/>
      <c r="L83" s="72"/>
      <c r="M83" s="105"/>
      <c r="N83" s="106"/>
      <c r="O83" s="106"/>
      <c r="P83" s="216">
        <f>P84</f>
        <v>0</v>
      </c>
      <c r="Q83" s="106"/>
      <c r="R83" s="216">
        <f>R84</f>
        <v>0</v>
      </c>
      <c r="S83" s="106"/>
      <c r="T83" s="217">
        <f>T84</f>
        <v>0</v>
      </c>
      <c r="AT83" s="24" t="s">
        <v>68</v>
      </c>
      <c r="AU83" s="24" t="s">
        <v>110</v>
      </c>
      <c r="BK83" s="218">
        <f>BK84</f>
        <v>0</v>
      </c>
    </row>
    <row r="84" s="14" customFormat="1" ht="37.44" customHeight="1">
      <c r="B84" s="265"/>
      <c r="C84" s="266"/>
      <c r="D84" s="267" t="s">
        <v>68</v>
      </c>
      <c r="E84" s="268" t="s">
        <v>91</v>
      </c>
      <c r="F84" s="268" t="s">
        <v>712</v>
      </c>
      <c r="G84" s="266"/>
      <c r="H84" s="266"/>
      <c r="I84" s="269"/>
      <c r="J84" s="270">
        <f>BK84</f>
        <v>0</v>
      </c>
      <c r="K84" s="266"/>
      <c r="L84" s="271"/>
      <c r="M84" s="272"/>
      <c r="N84" s="273"/>
      <c r="O84" s="273"/>
      <c r="P84" s="274">
        <f>SUM(P85:P106)</f>
        <v>0</v>
      </c>
      <c r="Q84" s="273"/>
      <c r="R84" s="274">
        <f>SUM(R85:R106)</f>
        <v>0</v>
      </c>
      <c r="S84" s="273"/>
      <c r="T84" s="275">
        <f>SUM(T85:T106)</f>
        <v>0</v>
      </c>
      <c r="AR84" s="276" t="s">
        <v>179</v>
      </c>
      <c r="AT84" s="277" t="s">
        <v>68</v>
      </c>
      <c r="AU84" s="277" t="s">
        <v>69</v>
      </c>
      <c r="AY84" s="276" t="s">
        <v>137</v>
      </c>
      <c r="BK84" s="278">
        <f>SUM(BK85:BK106)</f>
        <v>0</v>
      </c>
    </row>
    <row r="85" s="1" customFormat="1" ht="16.5" customHeight="1">
      <c r="B85" s="46"/>
      <c r="C85" s="281" t="s">
        <v>76</v>
      </c>
      <c r="D85" s="281" t="s">
        <v>368</v>
      </c>
      <c r="E85" s="282" t="s">
        <v>1219</v>
      </c>
      <c r="F85" s="283" t="s">
        <v>1220</v>
      </c>
      <c r="G85" s="284" t="s">
        <v>134</v>
      </c>
      <c r="H85" s="285">
        <v>16</v>
      </c>
      <c r="I85" s="286"/>
      <c r="J85" s="287">
        <f>ROUND(I85*H85,2)</f>
        <v>0</v>
      </c>
      <c r="K85" s="283" t="s">
        <v>135</v>
      </c>
      <c r="L85" s="72"/>
      <c r="M85" s="288" t="s">
        <v>21</v>
      </c>
      <c r="N85" s="289" t="s">
        <v>40</v>
      </c>
      <c r="O85" s="47"/>
      <c r="P85" s="229">
        <f>O85*H85</f>
        <v>0</v>
      </c>
      <c r="Q85" s="229">
        <v>0</v>
      </c>
      <c r="R85" s="229">
        <f>Q85*H85</f>
        <v>0</v>
      </c>
      <c r="S85" s="229">
        <v>0</v>
      </c>
      <c r="T85" s="230">
        <f>S85*H85</f>
        <v>0</v>
      </c>
      <c r="AR85" s="24" t="s">
        <v>138</v>
      </c>
      <c r="AT85" s="24" t="s">
        <v>368</v>
      </c>
      <c r="AU85" s="24" t="s">
        <v>76</v>
      </c>
      <c r="AY85" s="24" t="s">
        <v>137</v>
      </c>
      <c r="BE85" s="231">
        <f>IF(N85="základní",J85,0)</f>
        <v>0</v>
      </c>
      <c r="BF85" s="231">
        <f>IF(N85="snížená",J85,0)</f>
        <v>0</v>
      </c>
      <c r="BG85" s="231">
        <f>IF(N85="zákl. přenesená",J85,0)</f>
        <v>0</v>
      </c>
      <c r="BH85" s="231">
        <f>IF(N85="sníž. přenesená",J85,0)</f>
        <v>0</v>
      </c>
      <c r="BI85" s="231">
        <f>IF(N85="nulová",J85,0)</f>
        <v>0</v>
      </c>
      <c r="BJ85" s="24" t="s">
        <v>76</v>
      </c>
      <c r="BK85" s="231">
        <f>ROUND(I85*H85,2)</f>
        <v>0</v>
      </c>
      <c r="BL85" s="24" t="s">
        <v>138</v>
      </c>
      <c r="BM85" s="24" t="s">
        <v>1221</v>
      </c>
    </row>
    <row r="86" s="11" customFormat="1">
      <c r="B86" s="232"/>
      <c r="C86" s="233"/>
      <c r="D86" s="234" t="s">
        <v>140</v>
      </c>
      <c r="E86" s="235" t="s">
        <v>21</v>
      </c>
      <c r="F86" s="236" t="s">
        <v>265</v>
      </c>
      <c r="G86" s="233"/>
      <c r="H86" s="237">
        <v>16</v>
      </c>
      <c r="I86" s="238"/>
      <c r="J86" s="233"/>
      <c r="K86" s="233"/>
      <c r="L86" s="239"/>
      <c r="M86" s="240"/>
      <c r="N86" s="241"/>
      <c r="O86" s="241"/>
      <c r="P86" s="241"/>
      <c r="Q86" s="241"/>
      <c r="R86" s="241"/>
      <c r="S86" s="241"/>
      <c r="T86" s="242"/>
      <c r="AT86" s="243" t="s">
        <v>140</v>
      </c>
      <c r="AU86" s="243" t="s">
        <v>76</v>
      </c>
      <c r="AV86" s="11" t="s">
        <v>78</v>
      </c>
      <c r="AW86" s="11" t="s">
        <v>33</v>
      </c>
      <c r="AX86" s="11" t="s">
        <v>69</v>
      </c>
      <c r="AY86" s="243" t="s">
        <v>137</v>
      </c>
    </row>
    <row r="87" s="13" customFormat="1">
      <c r="B87" s="254"/>
      <c r="C87" s="255"/>
      <c r="D87" s="234" t="s">
        <v>140</v>
      </c>
      <c r="E87" s="256" t="s">
        <v>21</v>
      </c>
      <c r="F87" s="257" t="s">
        <v>151</v>
      </c>
      <c r="G87" s="255"/>
      <c r="H87" s="258">
        <v>16</v>
      </c>
      <c r="I87" s="259"/>
      <c r="J87" s="255"/>
      <c r="K87" s="255"/>
      <c r="L87" s="260"/>
      <c r="M87" s="261"/>
      <c r="N87" s="262"/>
      <c r="O87" s="262"/>
      <c r="P87" s="262"/>
      <c r="Q87" s="262"/>
      <c r="R87" s="262"/>
      <c r="S87" s="262"/>
      <c r="T87" s="263"/>
      <c r="AT87" s="264" t="s">
        <v>140</v>
      </c>
      <c r="AU87" s="264" t="s">
        <v>76</v>
      </c>
      <c r="AV87" s="13" t="s">
        <v>138</v>
      </c>
      <c r="AW87" s="13" t="s">
        <v>33</v>
      </c>
      <c r="AX87" s="13" t="s">
        <v>76</v>
      </c>
      <c r="AY87" s="264" t="s">
        <v>137</v>
      </c>
    </row>
    <row r="88" s="1" customFormat="1" ht="16.5" customHeight="1">
      <c r="B88" s="46"/>
      <c r="C88" s="281" t="s">
        <v>78</v>
      </c>
      <c r="D88" s="281" t="s">
        <v>368</v>
      </c>
      <c r="E88" s="282" t="s">
        <v>1222</v>
      </c>
      <c r="F88" s="283" t="s">
        <v>1223</v>
      </c>
      <c r="G88" s="284" t="s">
        <v>134</v>
      </c>
      <c r="H88" s="285">
        <v>2</v>
      </c>
      <c r="I88" s="286"/>
      <c r="J88" s="287">
        <f>ROUND(I88*H88,2)</f>
        <v>0</v>
      </c>
      <c r="K88" s="283" t="s">
        <v>135</v>
      </c>
      <c r="L88" s="72"/>
      <c r="M88" s="288" t="s">
        <v>21</v>
      </c>
      <c r="N88" s="289" t="s">
        <v>40</v>
      </c>
      <c r="O88" s="47"/>
      <c r="P88" s="229">
        <f>O88*H88</f>
        <v>0</v>
      </c>
      <c r="Q88" s="229">
        <v>0</v>
      </c>
      <c r="R88" s="229">
        <f>Q88*H88</f>
        <v>0</v>
      </c>
      <c r="S88" s="229">
        <v>0</v>
      </c>
      <c r="T88" s="230">
        <f>S88*H88</f>
        <v>0</v>
      </c>
      <c r="AR88" s="24" t="s">
        <v>138</v>
      </c>
      <c r="AT88" s="24" t="s">
        <v>368</v>
      </c>
      <c r="AU88" s="24" t="s">
        <v>76</v>
      </c>
      <c r="AY88" s="24" t="s">
        <v>137</v>
      </c>
      <c r="BE88" s="231">
        <f>IF(N88="základní",J88,0)</f>
        <v>0</v>
      </c>
      <c r="BF88" s="231">
        <f>IF(N88="snížená",J88,0)</f>
        <v>0</v>
      </c>
      <c r="BG88" s="231">
        <f>IF(N88="zákl. přenesená",J88,0)</f>
        <v>0</v>
      </c>
      <c r="BH88" s="231">
        <f>IF(N88="sníž. přenesená",J88,0)</f>
        <v>0</v>
      </c>
      <c r="BI88" s="231">
        <f>IF(N88="nulová",J88,0)</f>
        <v>0</v>
      </c>
      <c r="BJ88" s="24" t="s">
        <v>76</v>
      </c>
      <c r="BK88" s="231">
        <f>ROUND(I88*H88,2)</f>
        <v>0</v>
      </c>
      <c r="BL88" s="24" t="s">
        <v>138</v>
      </c>
      <c r="BM88" s="24" t="s">
        <v>1224</v>
      </c>
    </row>
    <row r="89" s="12" customFormat="1">
      <c r="B89" s="244"/>
      <c r="C89" s="245"/>
      <c r="D89" s="234" t="s">
        <v>140</v>
      </c>
      <c r="E89" s="246" t="s">
        <v>21</v>
      </c>
      <c r="F89" s="247" t="s">
        <v>1225</v>
      </c>
      <c r="G89" s="245"/>
      <c r="H89" s="246" t="s">
        <v>21</v>
      </c>
      <c r="I89" s="248"/>
      <c r="J89" s="245"/>
      <c r="K89" s="245"/>
      <c r="L89" s="249"/>
      <c r="M89" s="250"/>
      <c r="N89" s="251"/>
      <c r="O89" s="251"/>
      <c r="P89" s="251"/>
      <c r="Q89" s="251"/>
      <c r="R89" s="251"/>
      <c r="S89" s="251"/>
      <c r="T89" s="252"/>
      <c r="AT89" s="253" t="s">
        <v>140</v>
      </c>
      <c r="AU89" s="253" t="s">
        <v>76</v>
      </c>
      <c r="AV89" s="12" t="s">
        <v>76</v>
      </c>
      <c r="AW89" s="12" t="s">
        <v>33</v>
      </c>
      <c r="AX89" s="12" t="s">
        <v>69</v>
      </c>
      <c r="AY89" s="253" t="s">
        <v>137</v>
      </c>
    </row>
    <row r="90" s="11" customFormat="1">
      <c r="B90" s="232"/>
      <c r="C90" s="233"/>
      <c r="D90" s="234" t="s">
        <v>140</v>
      </c>
      <c r="E90" s="235" t="s">
        <v>21</v>
      </c>
      <c r="F90" s="236" t="s">
        <v>76</v>
      </c>
      <c r="G90" s="233"/>
      <c r="H90" s="237">
        <v>1</v>
      </c>
      <c r="I90" s="238"/>
      <c r="J90" s="233"/>
      <c r="K90" s="233"/>
      <c r="L90" s="239"/>
      <c r="M90" s="240"/>
      <c r="N90" s="241"/>
      <c r="O90" s="241"/>
      <c r="P90" s="241"/>
      <c r="Q90" s="241"/>
      <c r="R90" s="241"/>
      <c r="S90" s="241"/>
      <c r="T90" s="242"/>
      <c r="AT90" s="243" t="s">
        <v>140</v>
      </c>
      <c r="AU90" s="243" t="s">
        <v>76</v>
      </c>
      <c r="AV90" s="11" t="s">
        <v>78</v>
      </c>
      <c r="AW90" s="11" t="s">
        <v>33</v>
      </c>
      <c r="AX90" s="11" t="s">
        <v>69</v>
      </c>
      <c r="AY90" s="243" t="s">
        <v>137</v>
      </c>
    </row>
    <row r="91" s="12" customFormat="1">
      <c r="B91" s="244"/>
      <c r="C91" s="245"/>
      <c r="D91" s="234" t="s">
        <v>140</v>
      </c>
      <c r="E91" s="246" t="s">
        <v>21</v>
      </c>
      <c r="F91" s="247" t="s">
        <v>1226</v>
      </c>
      <c r="G91" s="245"/>
      <c r="H91" s="246" t="s">
        <v>21</v>
      </c>
      <c r="I91" s="248"/>
      <c r="J91" s="245"/>
      <c r="K91" s="245"/>
      <c r="L91" s="249"/>
      <c r="M91" s="250"/>
      <c r="N91" s="251"/>
      <c r="O91" s="251"/>
      <c r="P91" s="251"/>
      <c r="Q91" s="251"/>
      <c r="R91" s="251"/>
      <c r="S91" s="251"/>
      <c r="T91" s="252"/>
      <c r="AT91" s="253" t="s">
        <v>140</v>
      </c>
      <c r="AU91" s="253" t="s">
        <v>76</v>
      </c>
      <c r="AV91" s="12" t="s">
        <v>76</v>
      </c>
      <c r="AW91" s="12" t="s">
        <v>33</v>
      </c>
      <c r="AX91" s="12" t="s">
        <v>69</v>
      </c>
      <c r="AY91" s="253" t="s">
        <v>137</v>
      </c>
    </row>
    <row r="92" s="11" customFormat="1">
      <c r="B92" s="232"/>
      <c r="C92" s="233"/>
      <c r="D92" s="234" t="s">
        <v>140</v>
      </c>
      <c r="E92" s="235" t="s">
        <v>21</v>
      </c>
      <c r="F92" s="236" t="s">
        <v>76</v>
      </c>
      <c r="G92" s="233"/>
      <c r="H92" s="237">
        <v>1</v>
      </c>
      <c r="I92" s="238"/>
      <c r="J92" s="233"/>
      <c r="K92" s="233"/>
      <c r="L92" s="239"/>
      <c r="M92" s="240"/>
      <c r="N92" s="241"/>
      <c r="O92" s="241"/>
      <c r="P92" s="241"/>
      <c r="Q92" s="241"/>
      <c r="R92" s="241"/>
      <c r="S92" s="241"/>
      <c r="T92" s="242"/>
      <c r="AT92" s="243" t="s">
        <v>140</v>
      </c>
      <c r="AU92" s="243" t="s">
        <v>76</v>
      </c>
      <c r="AV92" s="11" t="s">
        <v>78</v>
      </c>
      <c r="AW92" s="11" t="s">
        <v>33</v>
      </c>
      <c r="AX92" s="11" t="s">
        <v>69</v>
      </c>
      <c r="AY92" s="243" t="s">
        <v>137</v>
      </c>
    </row>
    <row r="93" s="13" customFormat="1">
      <c r="B93" s="254"/>
      <c r="C93" s="255"/>
      <c r="D93" s="234" t="s">
        <v>140</v>
      </c>
      <c r="E93" s="256" t="s">
        <v>21</v>
      </c>
      <c r="F93" s="257" t="s">
        <v>151</v>
      </c>
      <c r="G93" s="255"/>
      <c r="H93" s="258">
        <v>2</v>
      </c>
      <c r="I93" s="259"/>
      <c r="J93" s="255"/>
      <c r="K93" s="255"/>
      <c r="L93" s="260"/>
      <c r="M93" s="261"/>
      <c r="N93" s="262"/>
      <c r="O93" s="262"/>
      <c r="P93" s="262"/>
      <c r="Q93" s="262"/>
      <c r="R93" s="262"/>
      <c r="S93" s="262"/>
      <c r="T93" s="263"/>
      <c r="AT93" s="264" t="s">
        <v>140</v>
      </c>
      <c r="AU93" s="264" t="s">
        <v>76</v>
      </c>
      <c r="AV93" s="13" t="s">
        <v>138</v>
      </c>
      <c r="AW93" s="13" t="s">
        <v>33</v>
      </c>
      <c r="AX93" s="13" t="s">
        <v>76</v>
      </c>
      <c r="AY93" s="264" t="s">
        <v>137</v>
      </c>
    </row>
    <row r="94" s="1" customFormat="1" ht="16.5" customHeight="1">
      <c r="B94" s="46"/>
      <c r="C94" s="281" t="s">
        <v>169</v>
      </c>
      <c r="D94" s="281" t="s">
        <v>368</v>
      </c>
      <c r="E94" s="282" t="s">
        <v>1227</v>
      </c>
      <c r="F94" s="283" t="s">
        <v>1228</v>
      </c>
      <c r="G94" s="284" t="s">
        <v>134</v>
      </c>
      <c r="H94" s="285">
        <v>2</v>
      </c>
      <c r="I94" s="286"/>
      <c r="J94" s="287">
        <f>ROUND(I94*H94,2)</f>
        <v>0</v>
      </c>
      <c r="K94" s="283" t="s">
        <v>135</v>
      </c>
      <c r="L94" s="72"/>
      <c r="M94" s="288" t="s">
        <v>21</v>
      </c>
      <c r="N94" s="289" t="s">
        <v>40</v>
      </c>
      <c r="O94" s="47"/>
      <c r="P94" s="229">
        <f>O94*H94</f>
        <v>0</v>
      </c>
      <c r="Q94" s="229">
        <v>0</v>
      </c>
      <c r="R94" s="229">
        <f>Q94*H94</f>
        <v>0</v>
      </c>
      <c r="S94" s="229">
        <v>0</v>
      </c>
      <c r="T94" s="230">
        <f>S94*H94</f>
        <v>0</v>
      </c>
      <c r="AR94" s="24" t="s">
        <v>138</v>
      </c>
      <c r="AT94" s="24" t="s">
        <v>368</v>
      </c>
      <c r="AU94" s="24" t="s">
        <v>76</v>
      </c>
      <c r="AY94" s="24" t="s">
        <v>137</v>
      </c>
      <c r="BE94" s="231">
        <f>IF(N94="základní",J94,0)</f>
        <v>0</v>
      </c>
      <c r="BF94" s="231">
        <f>IF(N94="snížená",J94,0)</f>
        <v>0</v>
      </c>
      <c r="BG94" s="231">
        <f>IF(N94="zákl. přenesená",J94,0)</f>
        <v>0</v>
      </c>
      <c r="BH94" s="231">
        <f>IF(N94="sníž. přenesená",J94,0)</f>
        <v>0</v>
      </c>
      <c r="BI94" s="231">
        <f>IF(N94="nulová",J94,0)</f>
        <v>0</v>
      </c>
      <c r="BJ94" s="24" t="s">
        <v>76</v>
      </c>
      <c r="BK94" s="231">
        <f>ROUND(I94*H94,2)</f>
        <v>0</v>
      </c>
      <c r="BL94" s="24" t="s">
        <v>138</v>
      </c>
      <c r="BM94" s="24" t="s">
        <v>1229</v>
      </c>
    </row>
    <row r="95" s="11" customFormat="1">
      <c r="B95" s="232"/>
      <c r="C95" s="233"/>
      <c r="D95" s="234" t="s">
        <v>140</v>
      </c>
      <c r="E95" s="235" t="s">
        <v>21</v>
      </c>
      <c r="F95" s="236" t="s">
        <v>76</v>
      </c>
      <c r="G95" s="233"/>
      <c r="H95" s="237">
        <v>1</v>
      </c>
      <c r="I95" s="238"/>
      <c r="J95" s="233"/>
      <c r="K95" s="233"/>
      <c r="L95" s="239"/>
      <c r="M95" s="240"/>
      <c r="N95" s="241"/>
      <c r="O95" s="241"/>
      <c r="P95" s="241"/>
      <c r="Q95" s="241"/>
      <c r="R95" s="241"/>
      <c r="S95" s="241"/>
      <c r="T95" s="242"/>
      <c r="AT95" s="243" t="s">
        <v>140</v>
      </c>
      <c r="AU95" s="243" t="s">
        <v>76</v>
      </c>
      <c r="AV95" s="11" t="s">
        <v>78</v>
      </c>
      <c r="AW95" s="11" t="s">
        <v>33</v>
      </c>
      <c r="AX95" s="11" t="s">
        <v>69</v>
      </c>
      <c r="AY95" s="243" t="s">
        <v>137</v>
      </c>
    </row>
    <row r="96" s="12" customFormat="1">
      <c r="B96" s="244"/>
      <c r="C96" s="245"/>
      <c r="D96" s="234" t="s">
        <v>140</v>
      </c>
      <c r="E96" s="246" t="s">
        <v>21</v>
      </c>
      <c r="F96" s="247" t="s">
        <v>1230</v>
      </c>
      <c r="G96" s="245"/>
      <c r="H96" s="246" t="s">
        <v>21</v>
      </c>
      <c r="I96" s="248"/>
      <c r="J96" s="245"/>
      <c r="K96" s="245"/>
      <c r="L96" s="249"/>
      <c r="M96" s="250"/>
      <c r="N96" s="251"/>
      <c r="O96" s="251"/>
      <c r="P96" s="251"/>
      <c r="Q96" s="251"/>
      <c r="R96" s="251"/>
      <c r="S96" s="251"/>
      <c r="T96" s="252"/>
      <c r="AT96" s="253" t="s">
        <v>140</v>
      </c>
      <c r="AU96" s="253" t="s">
        <v>76</v>
      </c>
      <c r="AV96" s="12" t="s">
        <v>76</v>
      </c>
      <c r="AW96" s="12" t="s">
        <v>33</v>
      </c>
      <c r="AX96" s="12" t="s">
        <v>69</v>
      </c>
      <c r="AY96" s="253" t="s">
        <v>137</v>
      </c>
    </row>
    <row r="97" s="11" customFormat="1">
      <c r="B97" s="232"/>
      <c r="C97" s="233"/>
      <c r="D97" s="234" t="s">
        <v>140</v>
      </c>
      <c r="E97" s="235" t="s">
        <v>21</v>
      </c>
      <c r="F97" s="236" t="s">
        <v>76</v>
      </c>
      <c r="G97" s="233"/>
      <c r="H97" s="237">
        <v>1</v>
      </c>
      <c r="I97" s="238"/>
      <c r="J97" s="233"/>
      <c r="K97" s="233"/>
      <c r="L97" s="239"/>
      <c r="M97" s="240"/>
      <c r="N97" s="241"/>
      <c r="O97" s="241"/>
      <c r="P97" s="241"/>
      <c r="Q97" s="241"/>
      <c r="R97" s="241"/>
      <c r="S97" s="241"/>
      <c r="T97" s="242"/>
      <c r="AT97" s="243" t="s">
        <v>140</v>
      </c>
      <c r="AU97" s="243" t="s">
        <v>76</v>
      </c>
      <c r="AV97" s="11" t="s">
        <v>78</v>
      </c>
      <c r="AW97" s="11" t="s">
        <v>33</v>
      </c>
      <c r="AX97" s="11" t="s">
        <v>69</v>
      </c>
      <c r="AY97" s="243" t="s">
        <v>137</v>
      </c>
    </row>
    <row r="98" s="13" customFormat="1">
      <c r="B98" s="254"/>
      <c r="C98" s="255"/>
      <c r="D98" s="234" t="s">
        <v>140</v>
      </c>
      <c r="E98" s="256" t="s">
        <v>21</v>
      </c>
      <c r="F98" s="257" t="s">
        <v>151</v>
      </c>
      <c r="G98" s="255"/>
      <c r="H98" s="258">
        <v>2</v>
      </c>
      <c r="I98" s="259"/>
      <c r="J98" s="255"/>
      <c r="K98" s="255"/>
      <c r="L98" s="260"/>
      <c r="M98" s="261"/>
      <c r="N98" s="262"/>
      <c r="O98" s="262"/>
      <c r="P98" s="262"/>
      <c r="Q98" s="262"/>
      <c r="R98" s="262"/>
      <c r="S98" s="262"/>
      <c r="T98" s="263"/>
      <c r="AT98" s="264" t="s">
        <v>140</v>
      </c>
      <c r="AU98" s="264" t="s">
        <v>76</v>
      </c>
      <c r="AV98" s="13" t="s">
        <v>138</v>
      </c>
      <c r="AW98" s="13" t="s">
        <v>33</v>
      </c>
      <c r="AX98" s="13" t="s">
        <v>76</v>
      </c>
      <c r="AY98" s="264" t="s">
        <v>137</v>
      </c>
    </row>
    <row r="99" s="1" customFormat="1" ht="16.5" customHeight="1">
      <c r="B99" s="46"/>
      <c r="C99" s="281" t="s">
        <v>138</v>
      </c>
      <c r="D99" s="281" t="s">
        <v>368</v>
      </c>
      <c r="E99" s="282" t="s">
        <v>1231</v>
      </c>
      <c r="F99" s="283" t="s">
        <v>1232</v>
      </c>
      <c r="G99" s="284" t="s">
        <v>1233</v>
      </c>
      <c r="H99" s="285">
        <v>80</v>
      </c>
      <c r="I99" s="286"/>
      <c r="J99" s="287">
        <f>ROUND(I99*H99,2)</f>
        <v>0</v>
      </c>
      <c r="K99" s="283" t="s">
        <v>254</v>
      </c>
      <c r="L99" s="72"/>
      <c r="M99" s="288" t="s">
        <v>21</v>
      </c>
      <c r="N99" s="289" t="s">
        <v>40</v>
      </c>
      <c r="O99" s="47"/>
      <c r="P99" s="229">
        <f>O99*H99</f>
        <v>0</v>
      </c>
      <c r="Q99" s="229">
        <v>0</v>
      </c>
      <c r="R99" s="229">
        <f>Q99*H99</f>
        <v>0</v>
      </c>
      <c r="S99" s="229">
        <v>0</v>
      </c>
      <c r="T99" s="230">
        <f>S99*H99</f>
        <v>0</v>
      </c>
      <c r="AR99" s="24" t="s">
        <v>138</v>
      </c>
      <c r="AT99" s="24" t="s">
        <v>368</v>
      </c>
      <c r="AU99" s="24" t="s">
        <v>76</v>
      </c>
      <c r="AY99" s="24" t="s">
        <v>137</v>
      </c>
      <c r="BE99" s="231">
        <f>IF(N99="základní",J99,0)</f>
        <v>0</v>
      </c>
      <c r="BF99" s="231">
        <f>IF(N99="snížená",J99,0)</f>
        <v>0</v>
      </c>
      <c r="BG99" s="231">
        <f>IF(N99="zákl. přenesená",J99,0)</f>
        <v>0</v>
      </c>
      <c r="BH99" s="231">
        <f>IF(N99="sníž. přenesená",J99,0)</f>
        <v>0</v>
      </c>
      <c r="BI99" s="231">
        <f>IF(N99="nulová",J99,0)</f>
        <v>0</v>
      </c>
      <c r="BJ99" s="24" t="s">
        <v>76</v>
      </c>
      <c r="BK99" s="231">
        <f>ROUND(I99*H99,2)</f>
        <v>0</v>
      </c>
      <c r="BL99" s="24" t="s">
        <v>138</v>
      </c>
      <c r="BM99" s="24" t="s">
        <v>1234</v>
      </c>
    </row>
    <row r="100" s="12" customFormat="1">
      <c r="B100" s="244"/>
      <c r="C100" s="245"/>
      <c r="D100" s="234" t="s">
        <v>140</v>
      </c>
      <c r="E100" s="246" t="s">
        <v>21</v>
      </c>
      <c r="F100" s="247" t="s">
        <v>1235</v>
      </c>
      <c r="G100" s="245"/>
      <c r="H100" s="246" t="s">
        <v>21</v>
      </c>
      <c r="I100" s="248"/>
      <c r="J100" s="245"/>
      <c r="K100" s="245"/>
      <c r="L100" s="249"/>
      <c r="M100" s="250"/>
      <c r="N100" s="251"/>
      <c r="O100" s="251"/>
      <c r="P100" s="251"/>
      <c r="Q100" s="251"/>
      <c r="R100" s="251"/>
      <c r="S100" s="251"/>
      <c r="T100" s="252"/>
      <c r="AT100" s="253" t="s">
        <v>140</v>
      </c>
      <c r="AU100" s="253" t="s">
        <v>76</v>
      </c>
      <c r="AV100" s="12" t="s">
        <v>76</v>
      </c>
      <c r="AW100" s="12" t="s">
        <v>33</v>
      </c>
      <c r="AX100" s="12" t="s">
        <v>69</v>
      </c>
      <c r="AY100" s="253" t="s">
        <v>137</v>
      </c>
    </row>
    <row r="101" s="11" customFormat="1">
      <c r="B101" s="232"/>
      <c r="C101" s="233"/>
      <c r="D101" s="234" t="s">
        <v>140</v>
      </c>
      <c r="E101" s="235" t="s">
        <v>21</v>
      </c>
      <c r="F101" s="236" t="s">
        <v>671</v>
      </c>
      <c r="G101" s="233"/>
      <c r="H101" s="237">
        <v>80</v>
      </c>
      <c r="I101" s="238"/>
      <c r="J101" s="233"/>
      <c r="K101" s="233"/>
      <c r="L101" s="239"/>
      <c r="M101" s="240"/>
      <c r="N101" s="241"/>
      <c r="O101" s="241"/>
      <c r="P101" s="241"/>
      <c r="Q101" s="241"/>
      <c r="R101" s="241"/>
      <c r="S101" s="241"/>
      <c r="T101" s="242"/>
      <c r="AT101" s="243" t="s">
        <v>140</v>
      </c>
      <c r="AU101" s="243" t="s">
        <v>76</v>
      </c>
      <c r="AV101" s="11" t="s">
        <v>78</v>
      </c>
      <c r="AW101" s="11" t="s">
        <v>33</v>
      </c>
      <c r="AX101" s="11" t="s">
        <v>69</v>
      </c>
      <c r="AY101" s="243" t="s">
        <v>137</v>
      </c>
    </row>
    <row r="102" s="13" customFormat="1">
      <c r="B102" s="254"/>
      <c r="C102" s="255"/>
      <c r="D102" s="234" t="s">
        <v>140</v>
      </c>
      <c r="E102" s="256" t="s">
        <v>21</v>
      </c>
      <c r="F102" s="257" t="s">
        <v>151</v>
      </c>
      <c r="G102" s="255"/>
      <c r="H102" s="258">
        <v>80</v>
      </c>
      <c r="I102" s="259"/>
      <c r="J102" s="255"/>
      <c r="K102" s="255"/>
      <c r="L102" s="260"/>
      <c r="M102" s="261"/>
      <c r="N102" s="262"/>
      <c r="O102" s="262"/>
      <c r="P102" s="262"/>
      <c r="Q102" s="262"/>
      <c r="R102" s="262"/>
      <c r="S102" s="262"/>
      <c r="T102" s="263"/>
      <c r="AT102" s="264" t="s">
        <v>140</v>
      </c>
      <c r="AU102" s="264" t="s">
        <v>76</v>
      </c>
      <c r="AV102" s="13" t="s">
        <v>138</v>
      </c>
      <c r="AW102" s="13" t="s">
        <v>33</v>
      </c>
      <c r="AX102" s="13" t="s">
        <v>76</v>
      </c>
      <c r="AY102" s="264" t="s">
        <v>137</v>
      </c>
    </row>
    <row r="103" s="1" customFormat="1" ht="16.5" customHeight="1">
      <c r="B103" s="46"/>
      <c r="C103" s="281" t="s">
        <v>179</v>
      </c>
      <c r="D103" s="281" t="s">
        <v>368</v>
      </c>
      <c r="E103" s="282" t="s">
        <v>1236</v>
      </c>
      <c r="F103" s="283" t="s">
        <v>1237</v>
      </c>
      <c r="G103" s="284" t="s">
        <v>134</v>
      </c>
      <c r="H103" s="285">
        <v>14</v>
      </c>
      <c r="I103" s="286"/>
      <c r="J103" s="287">
        <f>ROUND(I103*H103,2)</f>
        <v>0</v>
      </c>
      <c r="K103" s="283" t="s">
        <v>254</v>
      </c>
      <c r="L103" s="72"/>
      <c r="M103" s="288" t="s">
        <v>21</v>
      </c>
      <c r="N103" s="289" t="s">
        <v>40</v>
      </c>
      <c r="O103" s="47"/>
      <c r="P103" s="229">
        <f>O103*H103</f>
        <v>0</v>
      </c>
      <c r="Q103" s="229">
        <v>0</v>
      </c>
      <c r="R103" s="229">
        <f>Q103*H103</f>
        <v>0</v>
      </c>
      <c r="S103" s="229">
        <v>0</v>
      </c>
      <c r="T103" s="230">
        <f>S103*H103</f>
        <v>0</v>
      </c>
      <c r="AR103" s="24" t="s">
        <v>138</v>
      </c>
      <c r="AT103" s="24" t="s">
        <v>368</v>
      </c>
      <c r="AU103" s="24" t="s">
        <v>76</v>
      </c>
      <c r="AY103" s="24" t="s">
        <v>137</v>
      </c>
      <c r="BE103" s="231">
        <f>IF(N103="základní",J103,0)</f>
        <v>0</v>
      </c>
      <c r="BF103" s="231">
        <f>IF(N103="snížená",J103,0)</f>
        <v>0</v>
      </c>
      <c r="BG103" s="231">
        <f>IF(N103="zákl. přenesená",J103,0)</f>
        <v>0</v>
      </c>
      <c r="BH103" s="231">
        <f>IF(N103="sníž. přenesená",J103,0)</f>
        <v>0</v>
      </c>
      <c r="BI103" s="231">
        <f>IF(N103="nulová",J103,0)</f>
        <v>0</v>
      </c>
      <c r="BJ103" s="24" t="s">
        <v>76</v>
      </c>
      <c r="BK103" s="231">
        <f>ROUND(I103*H103,2)</f>
        <v>0</v>
      </c>
      <c r="BL103" s="24" t="s">
        <v>138</v>
      </c>
      <c r="BM103" s="24" t="s">
        <v>1238</v>
      </c>
    </row>
    <row r="104" s="12" customFormat="1">
      <c r="B104" s="244"/>
      <c r="C104" s="245"/>
      <c r="D104" s="234" t="s">
        <v>140</v>
      </c>
      <c r="E104" s="246" t="s">
        <v>21</v>
      </c>
      <c r="F104" s="247" t="s">
        <v>1239</v>
      </c>
      <c r="G104" s="245"/>
      <c r="H104" s="246" t="s">
        <v>21</v>
      </c>
      <c r="I104" s="248"/>
      <c r="J104" s="245"/>
      <c r="K104" s="245"/>
      <c r="L104" s="249"/>
      <c r="M104" s="250"/>
      <c r="N104" s="251"/>
      <c r="O104" s="251"/>
      <c r="P104" s="251"/>
      <c r="Q104" s="251"/>
      <c r="R104" s="251"/>
      <c r="S104" s="251"/>
      <c r="T104" s="252"/>
      <c r="AT104" s="253" t="s">
        <v>140</v>
      </c>
      <c r="AU104" s="253" t="s">
        <v>76</v>
      </c>
      <c r="AV104" s="12" t="s">
        <v>76</v>
      </c>
      <c r="AW104" s="12" t="s">
        <v>33</v>
      </c>
      <c r="AX104" s="12" t="s">
        <v>69</v>
      </c>
      <c r="AY104" s="253" t="s">
        <v>137</v>
      </c>
    </row>
    <row r="105" s="11" customFormat="1">
      <c r="B105" s="232"/>
      <c r="C105" s="233"/>
      <c r="D105" s="234" t="s">
        <v>140</v>
      </c>
      <c r="E105" s="235" t="s">
        <v>21</v>
      </c>
      <c r="F105" s="236" t="s">
        <v>1240</v>
      </c>
      <c r="G105" s="233"/>
      <c r="H105" s="237">
        <v>14</v>
      </c>
      <c r="I105" s="238"/>
      <c r="J105" s="233"/>
      <c r="K105" s="233"/>
      <c r="L105" s="239"/>
      <c r="M105" s="240"/>
      <c r="N105" s="241"/>
      <c r="O105" s="241"/>
      <c r="P105" s="241"/>
      <c r="Q105" s="241"/>
      <c r="R105" s="241"/>
      <c r="S105" s="241"/>
      <c r="T105" s="242"/>
      <c r="AT105" s="243" t="s">
        <v>140</v>
      </c>
      <c r="AU105" s="243" t="s">
        <v>76</v>
      </c>
      <c r="AV105" s="11" t="s">
        <v>78</v>
      </c>
      <c r="AW105" s="11" t="s">
        <v>33</v>
      </c>
      <c r="AX105" s="11" t="s">
        <v>69</v>
      </c>
      <c r="AY105" s="243" t="s">
        <v>137</v>
      </c>
    </row>
    <row r="106" s="13" customFormat="1">
      <c r="B106" s="254"/>
      <c r="C106" s="255"/>
      <c r="D106" s="234" t="s">
        <v>140</v>
      </c>
      <c r="E106" s="256" t="s">
        <v>21</v>
      </c>
      <c r="F106" s="257" t="s">
        <v>151</v>
      </c>
      <c r="G106" s="255"/>
      <c r="H106" s="258">
        <v>14</v>
      </c>
      <c r="I106" s="259"/>
      <c r="J106" s="255"/>
      <c r="K106" s="255"/>
      <c r="L106" s="260"/>
      <c r="M106" s="290"/>
      <c r="N106" s="291"/>
      <c r="O106" s="291"/>
      <c r="P106" s="291"/>
      <c r="Q106" s="291"/>
      <c r="R106" s="291"/>
      <c r="S106" s="291"/>
      <c r="T106" s="292"/>
      <c r="AT106" s="264" t="s">
        <v>140</v>
      </c>
      <c r="AU106" s="264" t="s">
        <v>76</v>
      </c>
      <c r="AV106" s="13" t="s">
        <v>138</v>
      </c>
      <c r="AW106" s="13" t="s">
        <v>33</v>
      </c>
      <c r="AX106" s="13" t="s">
        <v>76</v>
      </c>
      <c r="AY106" s="264" t="s">
        <v>137</v>
      </c>
    </row>
    <row r="107" s="1" customFormat="1" ht="6.96" customHeight="1">
      <c r="B107" s="67"/>
      <c r="C107" s="68"/>
      <c r="D107" s="68"/>
      <c r="E107" s="68"/>
      <c r="F107" s="68"/>
      <c r="G107" s="68"/>
      <c r="H107" s="68"/>
      <c r="I107" s="178"/>
      <c r="J107" s="68"/>
      <c r="K107" s="68"/>
      <c r="L107" s="72"/>
    </row>
  </sheetData>
  <sheetProtection sheet="1" autoFilter="0" formatColumns="0" formatRows="0" objects="1" scenarios="1" spinCount="100000" saltValue="NkyIse1FQuBymqpwtwVgy61KQOCRGCavReEirU7LRUXG3ogwoE8jGHaPQ3Sia/Uuqzpf3bloOI5WhqFyoi/BBw==" hashValue="74JU1sRbDDgDeI15b+9zHQgwn6egthQ4qNSuo78NGPgzXHtWiDJ3/SK8fCifilLJUQfE6p5635a47J8L3Wxe0Q==" algorithmName="SHA-512" password="CC35"/>
  <autoFilter ref="C82:K106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1:H71"/>
    <mergeCell ref="E73:H73"/>
    <mergeCell ref="E75:H75"/>
    <mergeCell ref="G1:H1"/>
    <mergeCell ref="L2:V2"/>
  </mergeCells>
  <hyperlinks>
    <hyperlink ref="F1:G1" location="C2" display="1) Krycí list soupisu"/>
    <hyperlink ref="G1:H1" location="C58" display="2) Rekapitulace"/>
    <hyperlink ref="J1" location="C82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>
      <pane activePane="bottomLeft" state="frozen" topLeftCell="A2" ySplit="1"/>
    </sheetView>
  </sheetViews>
  <cols>
    <col min="1" max="1" width="8.33" customWidth="1"/>
    <col min="2" max="2" width="1.67" customWidth="1"/>
    <col min="3" max="3" width="4.17" customWidth="1"/>
    <col min="4" max="4" width="4.33" customWidth="1"/>
    <col min="5" max="5" width="17.17" customWidth="1"/>
    <col min="6" max="6" width="75" customWidth="1"/>
    <col min="7" max="7" width="8.67" customWidth="1"/>
    <col min="8" max="8" width="11.17" customWidth="1"/>
    <col min="9" max="9" width="12.67" style="148" customWidth="1"/>
    <col min="10" max="10" width="23.5" customWidth="1"/>
    <col min="11" max="11" width="15.5" customWidth="1"/>
    <col min="13" max="13" width="9.33" hidden="1"/>
    <col min="14" max="14" width="9.33" hidden="1"/>
    <col min="15" max="15" width="9.33" hidden="1"/>
    <col min="16" max="16" width="9.33" hidden="1"/>
    <col min="17" max="17" width="9.33" hidden="1"/>
    <col min="18" max="18" width="9.33" hidden="1"/>
    <col min="19" max="19" width="8.17" hidden="1" customWidth="1"/>
    <col min="20" max="20" width="29.67" hidden="1" customWidth="1"/>
    <col min="21" max="21" width="16.33" hidden="1" customWidth="1"/>
    <col min="22" max="22" width="12.33" customWidth="1"/>
    <col min="23" max="23" width="16.33" customWidth="1"/>
    <col min="24" max="24" width="12.33" customWidth="1"/>
    <col min="25" max="25" width="15" customWidth="1"/>
    <col min="26" max="26" width="11" customWidth="1"/>
    <col min="27" max="27" width="15" customWidth="1"/>
    <col min="28" max="28" width="16.33" customWidth="1"/>
    <col min="29" max="29" width="11" customWidth="1"/>
    <col min="30" max="30" width="15" customWidth="1"/>
    <col min="31" max="31" width="16.33" customWidth="1"/>
    <col min="44" max="44" width="9.33" hidden="1"/>
    <col min="45" max="45" width="9.33" hidden="1"/>
    <col min="46" max="46" width="9.33" hidden="1"/>
    <col min="47" max="47" width="9.33" hidden="1"/>
    <col min="48" max="48" width="9.33" hidden="1"/>
    <col min="49" max="49" width="9.33" hidden="1"/>
    <col min="50" max="50" width="9.33" hidden="1"/>
    <col min="51" max="51" width="9.33" hidden="1"/>
    <col min="52" max="52" width="9.33" hidden="1"/>
    <col min="53" max="53" width="9.33" hidden="1"/>
    <col min="54" max="54" width="9.33" hidden="1"/>
    <col min="55" max="55" width="9.33" hidden="1"/>
    <col min="56" max="56" width="9.33" hidden="1"/>
    <col min="57" max="57" width="9.33" hidden="1"/>
    <col min="58" max="58" width="9.33" hidden="1"/>
    <col min="59" max="59" width="9.33" hidden="1"/>
    <col min="60" max="60" width="9.33" hidden="1"/>
    <col min="61" max="61" width="9.33" hidden="1"/>
    <col min="62" max="62" width="9.33" hidden="1"/>
    <col min="63" max="63" width="9.33" hidden="1"/>
    <col min="64" max="64" width="9.33" hidden="1"/>
    <col min="65" max="65" width="9.33" hidden="1"/>
  </cols>
  <sheetData>
    <row r="1" ht="21.84" customHeight="1">
      <c r="A1" s="21"/>
      <c r="B1" s="149"/>
      <c r="C1" s="149"/>
      <c r="D1" s="150" t="s">
        <v>1</v>
      </c>
      <c r="E1" s="149"/>
      <c r="F1" s="151" t="s">
        <v>96</v>
      </c>
      <c r="G1" s="151" t="s">
        <v>97</v>
      </c>
      <c r="H1" s="151"/>
      <c r="I1" s="152"/>
      <c r="J1" s="151" t="s">
        <v>98</v>
      </c>
      <c r="K1" s="150" t="s">
        <v>99</v>
      </c>
      <c r="L1" s="151" t="s">
        <v>100</v>
      </c>
      <c r="M1" s="151"/>
      <c r="N1" s="151"/>
      <c r="O1" s="151"/>
      <c r="P1" s="151"/>
      <c r="Q1" s="151"/>
      <c r="R1" s="151"/>
      <c r="S1" s="151"/>
      <c r="T1" s="151"/>
      <c r="U1" s="20"/>
      <c r="V1" s="20"/>
      <c r="W1" s="21"/>
      <c r="X1" s="21"/>
      <c r="Y1" s="21"/>
      <c r="Z1" s="21"/>
      <c r="AA1" s="21"/>
      <c r="AB1" s="21"/>
      <c r="AC1" s="21"/>
      <c r="AD1" s="21"/>
      <c r="AE1" s="21"/>
      <c r="AF1" s="21"/>
      <c r="AG1" s="21"/>
      <c r="AH1" s="21"/>
      <c r="AI1" s="21"/>
      <c r="AJ1" s="21"/>
      <c r="AK1" s="21"/>
      <c r="AL1" s="21"/>
      <c r="AM1" s="21"/>
      <c r="AN1" s="21"/>
      <c r="AO1" s="21"/>
      <c r="AP1" s="21"/>
      <c r="AQ1" s="21"/>
      <c r="AR1" s="21"/>
      <c r="AS1" s="21"/>
      <c r="AT1" s="21"/>
      <c r="AU1" s="21"/>
      <c r="AV1" s="21"/>
      <c r="AW1" s="21"/>
      <c r="AX1" s="21"/>
      <c r="AY1" s="21"/>
      <c r="AZ1" s="21"/>
      <c r="BA1" s="21"/>
      <c r="BB1" s="21"/>
      <c r="BC1" s="21"/>
      <c r="BD1" s="21"/>
      <c r="BE1" s="21"/>
      <c r="BF1" s="21"/>
      <c r="BG1" s="21"/>
      <c r="BH1" s="21"/>
      <c r="BI1" s="21"/>
      <c r="BJ1" s="21"/>
      <c r="BK1" s="21"/>
      <c r="BL1" s="21"/>
      <c r="BM1" s="21"/>
      <c r="BN1" s="21"/>
      <c r="BO1" s="21"/>
      <c r="BP1" s="21"/>
      <c r="BQ1" s="21"/>
      <c r="BR1" s="21"/>
    </row>
    <row r="2" ht="36.96" customHeight="1">
      <c r="L2"/>
      <c r="AT2" s="24" t="s">
        <v>95</v>
      </c>
    </row>
    <row r="3" ht="6.96" customHeight="1">
      <c r="B3" s="25"/>
      <c r="C3" s="26"/>
      <c r="D3" s="26"/>
      <c r="E3" s="26"/>
      <c r="F3" s="26"/>
      <c r="G3" s="26"/>
      <c r="H3" s="26"/>
      <c r="I3" s="153"/>
      <c r="J3" s="26"/>
      <c r="K3" s="27"/>
      <c r="AT3" s="24" t="s">
        <v>78</v>
      </c>
    </row>
    <row r="4" ht="36.96" customHeight="1">
      <c r="B4" s="28"/>
      <c r="C4" s="29"/>
      <c r="D4" s="30" t="s">
        <v>101</v>
      </c>
      <c r="E4" s="29"/>
      <c r="F4" s="29"/>
      <c r="G4" s="29"/>
      <c r="H4" s="29"/>
      <c r="I4" s="154"/>
      <c r="J4" s="29"/>
      <c r="K4" s="31"/>
      <c r="M4" s="32" t="s">
        <v>12</v>
      </c>
      <c r="AT4" s="24" t="s">
        <v>6</v>
      </c>
    </row>
    <row r="5" ht="6.96" customHeight="1">
      <c r="B5" s="28"/>
      <c r="C5" s="29"/>
      <c r="D5" s="29"/>
      <c r="E5" s="29"/>
      <c r="F5" s="29"/>
      <c r="G5" s="29"/>
      <c r="H5" s="29"/>
      <c r="I5" s="154"/>
      <c r="J5" s="29"/>
      <c r="K5" s="31"/>
    </row>
    <row r="6">
      <c r="B6" s="28"/>
      <c r="C6" s="29"/>
      <c r="D6" s="40" t="s">
        <v>18</v>
      </c>
      <c r="E6" s="29"/>
      <c r="F6" s="29"/>
      <c r="G6" s="29"/>
      <c r="H6" s="29"/>
      <c r="I6" s="154"/>
      <c r="J6" s="29"/>
      <c r="K6" s="31"/>
    </row>
    <row r="7" ht="16.5" customHeight="1">
      <c r="B7" s="28"/>
      <c r="C7" s="29"/>
      <c r="D7" s="29"/>
      <c r="E7" s="155" t="str">
        <f>'Rekapitulace stavby'!K6</f>
        <v>Oprava traťového úseku Lysá n. L. (mimo) – Kostomlaty</v>
      </c>
      <c r="F7" s="40"/>
      <c r="G7" s="40"/>
      <c r="H7" s="40"/>
      <c r="I7" s="154"/>
      <c r="J7" s="29"/>
      <c r="K7" s="31"/>
    </row>
    <row r="8">
      <c r="B8" s="28"/>
      <c r="C8" s="29"/>
      <c r="D8" s="40" t="s">
        <v>102</v>
      </c>
      <c r="E8" s="29"/>
      <c r="F8" s="29"/>
      <c r="G8" s="29"/>
      <c r="H8" s="29"/>
      <c r="I8" s="154"/>
      <c r="J8" s="29"/>
      <c r="K8" s="31"/>
    </row>
    <row r="9" s="1" customFormat="1" ht="16.5" customHeight="1">
      <c r="B9" s="46"/>
      <c r="C9" s="47"/>
      <c r="D9" s="47"/>
      <c r="E9" s="155" t="s">
        <v>103</v>
      </c>
      <c r="F9" s="47"/>
      <c r="G9" s="47"/>
      <c r="H9" s="47"/>
      <c r="I9" s="156"/>
      <c r="J9" s="47"/>
      <c r="K9" s="51"/>
    </row>
    <row r="10" s="1" customFormat="1">
      <c r="B10" s="46"/>
      <c r="C10" s="47"/>
      <c r="D10" s="40" t="s">
        <v>104</v>
      </c>
      <c r="E10" s="47"/>
      <c r="F10" s="47"/>
      <c r="G10" s="47"/>
      <c r="H10" s="47"/>
      <c r="I10" s="156"/>
      <c r="J10" s="47"/>
      <c r="K10" s="51"/>
    </row>
    <row r="11" s="1" customFormat="1" ht="36.96" customHeight="1">
      <c r="B11" s="46"/>
      <c r="C11" s="47"/>
      <c r="D11" s="47"/>
      <c r="E11" s="157" t="s">
        <v>1241</v>
      </c>
      <c r="F11" s="47"/>
      <c r="G11" s="47"/>
      <c r="H11" s="47"/>
      <c r="I11" s="156"/>
      <c r="J11" s="47"/>
      <c r="K11" s="51"/>
    </row>
    <row r="12" s="1" customFormat="1">
      <c r="B12" s="46"/>
      <c r="C12" s="47"/>
      <c r="D12" s="47"/>
      <c r="E12" s="47"/>
      <c r="F12" s="47"/>
      <c r="G12" s="47"/>
      <c r="H12" s="47"/>
      <c r="I12" s="156"/>
      <c r="J12" s="47"/>
      <c r="K12" s="51"/>
    </row>
    <row r="13" s="1" customFormat="1" ht="14.4" customHeight="1">
      <c r="B13" s="46"/>
      <c r="C13" s="47"/>
      <c r="D13" s="40" t="s">
        <v>20</v>
      </c>
      <c r="E13" s="47"/>
      <c r="F13" s="35" t="s">
        <v>21</v>
      </c>
      <c r="G13" s="47"/>
      <c r="H13" s="47"/>
      <c r="I13" s="158" t="s">
        <v>22</v>
      </c>
      <c r="J13" s="35" t="s">
        <v>21</v>
      </c>
      <c r="K13" s="51"/>
    </row>
    <row r="14" s="1" customFormat="1" ht="14.4" customHeight="1">
      <c r="B14" s="46"/>
      <c r="C14" s="47"/>
      <c r="D14" s="40" t="s">
        <v>23</v>
      </c>
      <c r="E14" s="47"/>
      <c r="F14" s="35" t="s">
        <v>24</v>
      </c>
      <c r="G14" s="47"/>
      <c r="H14" s="47"/>
      <c r="I14" s="158" t="s">
        <v>25</v>
      </c>
      <c r="J14" s="159" t="str">
        <f>'Rekapitulace stavby'!AN8</f>
        <v>26. 1. 2018</v>
      </c>
      <c r="K14" s="51"/>
    </row>
    <row r="15" s="1" customFormat="1" ht="10.8" customHeight="1">
      <c r="B15" s="46"/>
      <c r="C15" s="47"/>
      <c r="D15" s="47"/>
      <c r="E15" s="47"/>
      <c r="F15" s="47"/>
      <c r="G15" s="47"/>
      <c r="H15" s="47"/>
      <c r="I15" s="156"/>
      <c r="J15" s="47"/>
      <c r="K15" s="51"/>
    </row>
    <row r="16" s="1" customFormat="1" ht="14.4" customHeight="1">
      <c r="B16" s="46"/>
      <c r="C16" s="47"/>
      <c r="D16" s="40" t="s">
        <v>27</v>
      </c>
      <c r="E16" s="47"/>
      <c r="F16" s="47"/>
      <c r="G16" s="47"/>
      <c r="H16" s="47"/>
      <c r="I16" s="158" t="s">
        <v>28</v>
      </c>
      <c r="J16" s="35" t="str">
        <f>IF('Rekapitulace stavby'!AN10="","",'Rekapitulace stavby'!AN10)</f>
        <v/>
      </c>
      <c r="K16" s="51"/>
    </row>
    <row r="17" s="1" customFormat="1" ht="18" customHeight="1">
      <c r="B17" s="46"/>
      <c r="C17" s="47"/>
      <c r="D17" s="47"/>
      <c r="E17" s="35" t="str">
        <f>IF('Rekapitulace stavby'!E11="","",'Rekapitulace stavby'!E11)</f>
        <v xml:space="preserve"> </v>
      </c>
      <c r="F17" s="47"/>
      <c r="G17" s="47"/>
      <c r="H17" s="47"/>
      <c r="I17" s="158" t="s">
        <v>29</v>
      </c>
      <c r="J17" s="35" t="str">
        <f>IF('Rekapitulace stavby'!AN11="","",'Rekapitulace stavby'!AN11)</f>
        <v/>
      </c>
      <c r="K17" s="51"/>
    </row>
    <row r="18" s="1" customFormat="1" ht="6.96" customHeight="1">
      <c r="B18" s="46"/>
      <c r="C18" s="47"/>
      <c r="D18" s="47"/>
      <c r="E18" s="47"/>
      <c r="F18" s="47"/>
      <c r="G18" s="47"/>
      <c r="H18" s="47"/>
      <c r="I18" s="156"/>
      <c r="J18" s="47"/>
      <c r="K18" s="51"/>
    </row>
    <row r="19" s="1" customFormat="1" ht="14.4" customHeight="1">
      <c r="B19" s="46"/>
      <c r="C19" s="47"/>
      <c r="D19" s="40" t="s">
        <v>30</v>
      </c>
      <c r="E19" s="47"/>
      <c r="F19" s="47"/>
      <c r="G19" s="47"/>
      <c r="H19" s="47"/>
      <c r="I19" s="158" t="s">
        <v>28</v>
      </c>
      <c r="J19" s="35" t="str">
        <f>IF('Rekapitulace stavby'!AN13="Vyplň údaj","",IF('Rekapitulace stavby'!AN13="","",'Rekapitulace stavby'!AN13))</f>
        <v/>
      </c>
      <c r="K19" s="51"/>
    </row>
    <row r="20" s="1" customFormat="1" ht="18" customHeight="1">
      <c r="B20" s="46"/>
      <c r="C20" s="47"/>
      <c r="D20" s="47"/>
      <c r="E20" s="35" t="str">
        <f>IF('Rekapitulace stavby'!E14="Vyplň údaj","",IF('Rekapitulace stavby'!E14="","",'Rekapitulace stavby'!E14))</f>
        <v/>
      </c>
      <c r="F20" s="47"/>
      <c r="G20" s="47"/>
      <c r="H20" s="47"/>
      <c r="I20" s="158" t="s">
        <v>29</v>
      </c>
      <c r="J20" s="35" t="str">
        <f>IF('Rekapitulace stavby'!AN14="Vyplň údaj","",IF('Rekapitulace stavby'!AN14="","",'Rekapitulace stavby'!AN14))</f>
        <v/>
      </c>
      <c r="K20" s="51"/>
    </row>
    <row r="21" s="1" customFormat="1" ht="6.96" customHeight="1">
      <c r="B21" s="46"/>
      <c r="C21" s="47"/>
      <c r="D21" s="47"/>
      <c r="E21" s="47"/>
      <c r="F21" s="47"/>
      <c r="G21" s="47"/>
      <c r="H21" s="47"/>
      <c r="I21" s="156"/>
      <c r="J21" s="47"/>
      <c r="K21" s="51"/>
    </row>
    <row r="22" s="1" customFormat="1" ht="14.4" customHeight="1">
      <c r="B22" s="46"/>
      <c r="C22" s="47"/>
      <c r="D22" s="40" t="s">
        <v>32</v>
      </c>
      <c r="E22" s="47"/>
      <c r="F22" s="47"/>
      <c r="G22" s="47"/>
      <c r="H22" s="47"/>
      <c r="I22" s="158" t="s">
        <v>28</v>
      </c>
      <c r="J22" s="35" t="str">
        <f>IF('Rekapitulace stavby'!AN16="","",'Rekapitulace stavby'!AN16)</f>
        <v/>
      </c>
      <c r="K22" s="51"/>
    </row>
    <row r="23" s="1" customFormat="1" ht="18" customHeight="1">
      <c r="B23" s="46"/>
      <c r="C23" s="47"/>
      <c r="D23" s="47"/>
      <c r="E23" s="35" t="str">
        <f>IF('Rekapitulace stavby'!E17="","",'Rekapitulace stavby'!E17)</f>
        <v xml:space="preserve"> </v>
      </c>
      <c r="F23" s="47"/>
      <c r="G23" s="47"/>
      <c r="H23" s="47"/>
      <c r="I23" s="158" t="s">
        <v>29</v>
      </c>
      <c r="J23" s="35" t="str">
        <f>IF('Rekapitulace stavby'!AN17="","",'Rekapitulace stavby'!AN17)</f>
        <v/>
      </c>
      <c r="K23" s="51"/>
    </row>
    <row r="24" s="1" customFormat="1" ht="6.96" customHeight="1">
      <c r="B24" s="46"/>
      <c r="C24" s="47"/>
      <c r="D24" s="47"/>
      <c r="E24" s="47"/>
      <c r="F24" s="47"/>
      <c r="G24" s="47"/>
      <c r="H24" s="47"/>
      <c r="I24" s="156"/>
      <c r="J24" s="47"/>
      <c r="K24" s="51"/>
    </row>
    <row r="25" s="1" customFormat="1" ht="14.4" customHeight="1">
      <c r="B25" s="46"/>
      <c r="C25" s="47"/>
      <c r="D25" s="40" t="s">
        <v>34</v>
      </c>
      <c r="E25" s="47"/>
      <c r="F25" s="47"/>
      <c r="G25" s="47"/>
      <c r="H25" s="47"/>
      <c r="I25" s="156"/>
      <c r="J25" s="47"/>
      <c r="K25" s="51"/>
    </row>
    <row r="26" s="7" customFormat="1" ht="16.5" customHeight="1">
      <c r="B26" s="160"/>
      <c r="C26" s="161"/>
      <c r="D26" s="161"/>
      <c r="E26" s="44" t="s">
        <v>21</v>
      </c>
      <c r="F26" s="44"/>
      <c r="G26" s="44"/>
      <c r="H26" s="44"/>
      <c r="I26" s="162"/>
      <c r="J26" s="161"/>
      <c r="K26" s="163"/>
    </row>
    <row r="27" s="1" customFormat="1" ht="6.96" customHeight="1">
      <c r="B27" s="46"/>
      <c r="C27" s="47"/>
      <c r="D27" s="47"/>
      <c r="E27" s="47"/>
      <c r="F27" s="47"/>
      <c r="G27" s="47"/>
      <c r="H27" s="47"/>
      <c r="I27" s="156"/>
      <c r="J27" s="47"/>
      <c r="K27" s="51"/>
    </row>
    <row r="28" s="1" customFormat="1" ht="6.96" customHeight="1">
      <c r="B28" s="46"/>
      <c r="C28" s="47"/>
      <c r="D28" s="106"/>
      <c r="E28" s="106"/>
      <c r="F28" s="106"/>
      <c r="G28" s="106"/>
      <c r="H28" s="106"/>
      <c r="I28" s="164"/>
      <c r="J28" s="106"/>
      <c r="K28" s="165"/>
    </row>
    <row r="29" s="1" customFormat="1" ht="25.44" customHeight="1">
      <c r="B29" s="46"/>
      <c r="C29" s="47"/>
      <c r="D29" s="166" t="s">
        <v>35</v>
      </c>
      <c r="E29" s="47"/>
      <c r="F29" s="47"/>
      <c r="G29" s="47"/>
      <c r="H29" s="47"/>
      <c r="I29" s="156"/>
      <c r="J29" s="167">
        <f>ROUND(J83,2)</f>
        <v>0</v>
      </c>
      <c r="K29" s="51"/>
    </row>
    <row r="30" s="1" customFormat="1" ht="6.96" customHeight="1">
      <c r="B30" s="46"/>
      <c r="C30" s="47"/>
      <c r="D30" s="106"/>
      <c r="E30" s="106"/>
      <c r="F30" s="106"/>
      <c r="G30" s="106"/>
      <c r="H30" s="106"/>
      <c r="I30" s="164"/>
      <c r="J30" s="106"/>
      <c r="K30" s="165"/>
    </row>
    <row r="31" s="1" customFormat="1" ht="14.4" customHeight="1">
      <c r="B31" s="46"/>
      <c r="C31" s="47"/>
      <c r="D31" s="47"/>
      <c r="E31" s="47"/>
      <c r="F31" s="52" t="s">
        <v>37</v>
      </c>
      <c r="G31" s="47"/>
      <c r="H31" s="47"/>
      <c r="I31" s="168" t="s">
        <v>36</v>
      </c>
      <c r="J31" s="52" t="s">
        <v>38</v>
      </c>
      <c r="K31" s="51"/>
    </row>
    <row r="32" s="1" customFormat="1" ht="14.4" customHeight="1">
      <c r="B32" s="46"/>
      <c r="C32" s="47"/>
      <c r="D32" s="55" t="s">
        <v>39</v>
      </c>
      <c r="E32" s="55" t="s">
        <v>40</v>
      </c>
      <c r="F32" s="169">
        <f>ROUND(SUM(BE83:BE88), 2)</f>
        <v>0</v>
      </c>
      <c r="G32" s="47"/>
      <c r="H32" s="47"/>
      <c r="I32" s="170">
        <v>0.20999999999999999</v>
      </c>
      <c r="J32" s="169">
        <f>ROUND(ROUND((SUM(BE83:BE88)), 2)*I32, 2)</f>
        <v>0</v>
      </c>
      <c r="K32" s="51"/>
    </row>
    <row r="33" s="1" customFormat="1" ht="14.4" customHeight="1">
      <c r="B33" s="46"/>
      <c r="C33" s="47"/>
      <c r="D33" s="47"/>
      <c r="E33" s="55" t="s">
        <v>41</v>
      </c>
      <c r="F33" s="169">
        <f>ROUND(SUM(BF83:BF88), 2)</f>
        <v>0</v>
      </c>
      <c r="G33" s="47"/>
      <c r="H33" s="47"/>
      <c r="I33" s="170">
        <v>0.14999999999999999</v>
      </c>
      <c r="J33" s="169">
        <f>ROUND(ROUND((SUM(BF83:BF88)), 2)*I33, 2)</f>
        <v>0</v>
      </c>
      <c r="K33" s="51"/>
    </row>
    <row r="34" hidden="1" s="1" customFormat="1" ht="14.4" customHeight="1">
      <c r="B34" s="46"/>
      <c r="C34" s="47"/>
      <c r="D34" s="47"/>
      <c r="E34" s="55" t="s">
        <v>42</v>
      </c>
      <c r="F34" s="169">
        <f>ROUND(SUM(BG83:BG88), 2)</f>
        <v>0</v>
      </c>
      <c r="G34" s="47"/>
      <c r="H34" s="47"/>
      <c r="I34" s="170">
        <v>0.20999999999999999</v>
      </c>
      <c r="J34" s="169">
        <v>0</v>
      </c>
      <c r="K34" s="51"/>
    </row>
    <row r="35" hidden="1" s="1" customFormat="1" ht="14.4" customHeight="1">
      <c r="B35" s="46"/>
      <c r="C35" s="47"/>
      <c r="D35" s="47"/>
      <c r="E35" s="55" t="s">
        <v>43</v>
      </c>
      <c r="F35" s="169">
        <f>ROUND(SUM(BH83:BH88), 2)</f>
        <v>0</v>
      </c>
      <c r="G35" s="47"/>
      <c r="H35" s="47"/>
      <c r="I35" s="170">
        <v>0.14999999999999999</v>
      </c>
      <c r="J35" s="169">
        <v>0</v>
      </c>
      <c r="K35" s="51"/>
    </row>
    <row r="36" hidden="1" s="1" customFormat="1" ht="14.4" customHeight="1">
      <c r="B36" s="46"/>
      <c r="C36" s="47"/>
      <c r="D36" s="47"/>
      <c r="E36" s="55" t="s">
        <v>44</v>
      </c>
      <c r="F36" s="169">
        <f>ROUND(SUM(BI83:BI88), 2)</f>
        <v>0</v>
      </c>
      <c r="G36" s="47"/>
      <c r="H36" s="47"/>
      <c r="I36" s="170">
        <v>0</v>
      </c>
      <c r="J36" s="169">
        <v>0</v>
      </c>
      <c r="K36" s="51"/>
    </row>
    <row r="37" s="1" customFormat="1" ht="6.96" customHeight="1">
      <c r="B37" s="46"/>
      <c r="C37" s="47"/>
      <c r="D37" s="47"/>
      <c r="E37" s="47"/>
      <c r="F37" s="47"/>
      <c r="G37" s="47"/>
      <c r="H37" s="47"/>
      <c r="I37" s="156"/>
      <c r="J37" s="47"/>
      <c r="K37" s="51"/>
    </row>
    <row r="38" s="1" customFormat="1" ht="25.44" customHeight="1">
      <c r="B38" s="46"/>
      <c r="C38" s="171"/>
      <c r="D38" s="172" t="s">
        <v>45</v>
      </c>
      <c r="E38" s="98"/>
      <c r="F38" s="98"/>
      <c r="G38" s="173" t="s">
        <v>46</v>
      </c>
      <c r="H38" s="174" t="s">
        <v>47</v>
      </c>
      <c r="I38" s="175"/>
      <c r="J38" s="176">
        <f>SUM(J29:J36)</f>
        <v>0</v>
      </c>
      <c r="K38" s="177"/>
    </row>
    <row r="39" s="1" customFormat="1" ht="14.4" customHeight="1">
      <c r="B39" s="67"/>
      <c r="C39" s="68"/>
      <c r="D39" s="68"/>
      <c r="E39" s="68"/>
      <c r="F39" s="68"/>
      <c r="G39" s="68"/>
      <c r="H39" s="68"/>
      <c r="I39" s="178"/>
      <c r="J39" s="68"/>
      <c r="K39" s="69"/>
    </row>
    <row r="43" s="1" customFormat="1" ht="6.96" customHeight="1">
      <c r="B43" s="179"/>
      <c r="C43" s="180"/>
      <c r="D43" s="180"/>
      <c r="E43" s="180"/>
      <c r="F43" s="180"/>
      <c r="G43" s="180"/>
      <c r="H43" s="180"/>
      <c r="I43" s="181"/>
      <c r="J43" s="180"/>
      <c r="K43" s="182"/>
    </row>
    <row r="44" s="1" customFormat="1" ht="36.96" customHeight="1">
      <c r="B44" s="46"/>
      <c r="C44" s="30" t="s">
        <v>106</v>
      </c>
      <c r="D44" s="47"/>
      <c r="E44" s="47"/>
      <c r="F44" s="47"/>
      <c r="G44" s="47"/>
      <c r="H44" s="47"/>
      <c r="I44" s="156"/>
      <c r="J44" s="47"/>
      <c r="K44" s="51"/>
    </row>
    <row r="45" s="1" customFormat="1" ht="6.96" customHeight="1">
      <c r="B45" s="46"/>
      <c r="C45" s="47"/>
      <c r="D45" s="47"/>
      <c r="E45" s="47"/>
      <c r="F45" s="47"/>
      <c r="G45" s="47"/>
      <c r="H45" s="47"/>
      <c r="I45" s="156"/>
      <c r="J45" s="47"/>
      <c r="K45" s="51"/>
    </row>
    <row r="46" s="1" customFormat="1" ht="14.4" customHeight="1">
      <c r="B46" s="46"/>
      <c r="C46" s="40" t="s">
        <v>18</v>
      </c>
      <c r="D46" s="47"/>
      <c r="E46" s="47"/>
      <c r="F46" s="47"/>
      <c r="G46" s="47"/>
      <c r="H46" s="47"/>
      <c r="I46" s="156"/>
      <c r="J46" s="47"/>
      <c r="K46" s="51"/>
    </row>
    <row r="47" s="1" customFormat="1" ht="16.5" customHeight="1">
      <c r="B47" s="46"/>
      <c r="C47" s="47"/>
      <c r="D47" s="47"/>
      <c r="E47" s="155" t="str">
        <f>E7</f>
        <v>Oprava traťového úseku Lysá n. L. (mimo) – Kostomlaty</v>
      </c>
      <c r="F47" s="40"/>
      <c r="G47" s="40"/>
      <c r="H47" s="40"/>
      <c r="I47" s="156"/>
      <c r="J47" s="47"/>
      <c r="K47" s="51"/>
    </row>
    <row r="48">
      <c r="B48" s="28"/>
      <c r="C48" s="40" t="s">
        <v>102</v>
      </c>
      <c r="D48" s="29"/>
      <c r="E48" s="29"/>
      <c r="F48" s="29"/>
      <c r="G48" s="29"/>
      <c r="H48" s="29"/>
      <c r="I48" s="154"/>
      <c r="J48" s="29"/>
      <c r="K48" s="31"/>
    </row>
    <row r="49" s="1" customFormat="1" ht="16.5" customHeight="1">
      <c r="B49" s="46"/>
      <c r="C49" s="47"/>
      <c r="D49" s="47"/>
      <c r="E49" s="155" t="s">
        <v>103</v>
      </c>
      <c r="F49" s="47"/>
      <c r="G49" s="47"/>
      <c r="H49" s="47"/>
      <c r="I49" s="156"/>
      <c r="J49" s="47"/>
      <c r="K49" s="51"/>
    </row>
    <row r="50" s="1" customFormat="1" ht="14.4" customHeight="1">
      <c r="B50" s="46"/>
      <c r="C50" s="40" t="s">
        <v>104</v>
      </c>
      <c r="D50" s="47"/>
      <c r="E50" s="47"/>
      <c r="F50" s="47"/>
      <c r="G50" s="47"/>
      <c r="H50" s="47"/>
      <c r="I50" s="156"/>
      <c r="J50" s="47"/>
      <c r="K50" s="51"/>
    </row>
    <row r="51" s="1" customFormat="1" ht="17.25" customHeight="1">
      <c r="B51" s="46"/>
      <c r="C51" s="47"/>
      <c r="D51" s="47"/>
      <c r="E51" s="157" t="str">
        <f>E11</f>
        <v>05 - DSPS</v>
      </c>
      <c r="F51" s="47"/>
      <c r="G51" s="47"/>
      <c r="H51" s="47"/>
      <c r="I51" s="156"/>
      <c r="J51" s="47"/>
      <c r="K51" s="51"/>
    </row>
    <row r="52" s="1" customFormat="1" ht="6.96" customHeight="1">
      <c r="B52" s="46"/>
      <c r="C52" s="47"/>
      <c r="D52" s="47"/>
      <c r="E52" s="47"/>
      <c r="F52" s="47"/>
      <c r="G52" s="47"/>
      <c r="H52" s="47"/>
      <c r="I52" s="156"/>
      <c r="J52" s="47"/>
      <c r="K52" s="51"/>
    </row>
    <row r="53" s="1" customFormat="1" ht="18" customHeight="1">
      <c r="B53" s="46"/>
      <c r="C53" s="40" t="s">
        <v>23</v>
      </c>
      <c r="D53" s="47"/>
      <c r="E53" s="47"/>
      <c r="F53" s="35" t="str">
        <f>F14</f>
        <v xml:space="preserve"> </v>
      </c>
      <c r="G53" s="47"/>
      <c r="H53" s="47"/>
      <c r="I53" s="158" t="s">
        <v>25</v>
      </c>
      <c r="J53" s="159" t="str">
        <f>IF(J14="","",J14)</f>
        <v>26. 1. 2018</v>
      </c>
      <c r="K53" s="51"/>
    </row>
    <row r="54" s="1" customFormat="1" ht="6.96" customHeight="1">
      <c r="B54" s="46"/>
      <c r="C54" s="47"/>
      <c r="D54" s="47"/>
      <c r="E54" s="47"/>
      <c r="F54" s="47"/>
      <c r="G54" s="47"/>
      <c r="H54" s="47"/>
      <c r="I54" s="156"/>
      <c r="J54" s="47"/>
      <c r="K54" s="51"/>
    </row>
    <row r="55" s="1" customFormat="1">
      <c r="B55" s="46"/>
      <c r="C55" s="40" t="s">
        <v>27</v>
      </c>
      <c r="D55" s="47"/>
      <c r="E55" s="47"/>
      <c r="F55" s="35" t="str">
        <f>E17</f>
        <v xml:space="preserve"> </v>
      </c>
      <c r="G55" s="47"/>
      <c r="H55" s="47"/>
      <c r="I55" s="158" t="s">
        <v>32</v>
      </c>
      <c r="J55" s="44" t="str">
        <f>E23</f>
        <v xml:space="preserve"> </v>
      </c>
      <c r="K55" s="51"/>
    </row>
    <row r="56" s="1" customFormat="1" ht="14.4" customHeight="1">
      <c r="B56" s="46"/>
      <c r="C56" s="40" t="s">
        <v>30</v>
      </c>
      <c r="D56" s="47"/>
      <c r="E56" s="47"/>
      <c r="F56" s="35" t="str">
        <f>IF(E20="","",E20)</f>
        <v/>
      </c>
      <c r="G56" s="47"/>
      <c r="H56" s="47"/>
      <c r="I56" s="156"/>
      <c r="J56" s="183"/>
      <c r="K56" s="51"/>
    </row>
    <row r="57" s="1" customFormat="1" ht="10.32" customHeight="1">
      <c r="B57" s="46"/>
      <c r="C57" s="47"/>
      <c r="D57" s="47"/>
      <c r="E57" s="47"/>
      <c r="F57" s="47"/>
      <c r="G57" s="47"/>
      <c r="H57" s="47"/>
      <c r="I57" s="156"/>
      <c r="J57" s="47"/>
      <c r="K57" s="51"/>
    </row>
    <row r="58" s="1" customFormat="1" ht="29.28" customHeight="1">
      <c r="B58" s="46"/>
      <c r="C58" s="184" t="s">
        <v>107</v>
      </c>
      <c r="D58" s="171"/>
      <c r="E58" s="171"/>
      <c r="F58" s="171"/>
      <c r="G58" s="171"/>
      <c r="H58" s="171"/>
      <c r="I58" s="185"/>
      <c r="J58" s="186" t="s">
        <v>108</v>
      </c>
      <c r="K58" s="187"/>
    </row>
    <row r="59" s="1" customFormat="1" ht="10.32" customHeight="1">
      <c r="B59" s="46"/>
      <c r="C59" s="47"/>
      <c r="D59" s="47"/>
      <c r="E59" s="47"/>
      <c r="F59" s="47"/>
      <c r="G59" s="47"/>
      <c r="H59" s="47"/>
      <c r="I59" s="156"/>
      <c r="J59" s="47"/>
      <c r="K59" s="51"/>
    </row>
    <row r="60" s="1" customFormat="1" ht="29.28" customHeight="1">
      <c r="B60" s="46"/>
      <c r="C60" s="188" t="s">
        <v>109</v>
      </c>
      <c r="D60" s="47"/>
      <c r="E60" s="47"/>
      <c r="F60" s="47"/>
      <c r="G60" s="47"/>
      <c r="H60" s="47"/>
      <c r="I60" s="156"/>
      <c r="J60" s="167">
        <f>J83</f>
        <v>0</v>
      </c>
      <c r="K60" s="51"/>
      <c r="AU60" s="24" t="s">
        <v>110</v>
      </c>
    </row>
    <row r="61" s="8" customFormat="1" ht="24.96" customHeight="1">
      <c r="B61" s="189"/>
      <c r="C61" s="190"/>
      <c r="D61" s="191" t="s">
        <v>808</v>
      </c>
      <c r="E61" s="192"/>
      <c r="F61" s="192"/>
      <c r="G61" s="192"/>
      <c r="H61" s="192"/>
      <c r="I61" s="193"/>
      <c r="J61" s="194">
        <f>J84</f>
        <v>0</v>
      </c>
      <c r="K61" s="195"/>
    </row>
    <row r="62" s="1" customFormat="1" ht="21.84" customHeight="1">
      <c r="B62" s="46"/>
      <c r="C62" s="47"/>
      <c r="D62" s="47"/>
      <c r="E62" s="47"/>
      <c r="F62" s="47"/>
      <c r="G62" s="47"/>
      <c r="H62" s="47"/>
      <c r="I62" s="156"/>
      <c r="J62" s="47"/>
      <c r="K62" s="51"/>
    </row>
    <row r="63" s="1" customFormat="1" ht="6.96" customHeight="1">
      <c r="B63" s="67"/>
      <c r="C63" s="68"/>
      <c r="D63" s="68"/>
      <c r="E63" s="68"/>
      <c r="F63" s="68"/>
      <c r="G63" s="68"/>
      <c r="H63" s="68"/>
      <c r="I63" s="178"/>
      <c r="J63" s="68"/>
      <c r="K63" s="69"/>
    </row>
    <row r="67" s="1" customFormat="1" ht="6.96" customHeight="1">
      <c r="B67" s="70"/>
      <c r="C67" s="71"/>
      <c r="D67" s="71"/>
      <c r="E67" s="71"/>
      <c r="F67" s="71"/>
      <c r="G67" s="71"/>
      <c r="H67" s="71"/>
      <c r="I67" s="181"/>
      <c r="J67" s="71"/>
      <c r="K67" s="71"/>
      <c r="L67" s="72"/>
    </row>
    <row r="68" s="1" customFormat="1" ht="36.96" customHeight="1">
      <c r="B68" s="46"/>
      <c r="C68" s="73" t="s">
        <v>117</v>
      </c>
      <c r="D68" s="74"/>
      <c r="E68" s="74"/>
      <c r="F68" s="74"/>
      <c r="G68" s="74"/>
      <c r="H68" s="74"/>
      <c r="I68" s="203"/>
      <c r="J68" s="74"/>
      <c r="K68" s="74"/>
      <c r="L68" s="72"/>
    </row>
    <row r="69" s="1" customFormat="1" ht="6.96" customHeight="1">
      <c r="B69" s="46"/>
      <c r="C69" s="74"/>
      <c r="D69" s="74"/>
      <c r="E69" s="74"/>
      <c r="F69" s="74"/>
      <c r="G69" s="74"/>
      <c r="H69" s="74"/>
      <c r="I69" s="203"/>
      <c r="J69" s="74"/>
      <c r="K69" s="74"/>
      <c r="L69" s="72"/>
    </row>
    <row r="70" s="1" customFormat="1" ht="14.4" customHeight="1">
      <c r="B70" s="46"/>
      <c r="C70" s="76" t="s">
        <v>18</v>
      </c>
      <c r="D70" s="74"/>
      <c r="E70" s="74"/>
      <c r="F70" s="74"/>
      <c r="G70" s="74"/>
      <c r="H70" s="74"/>
      <c r="I70" s="203"/>
      <c r="J70" s="74"/>
      <c r="K70" s="74"/>
      <c r="L70" s="72"/>
    </row>
    <row r="71" s="1" customFormat="1" ht="16.5" customHeight="1">
      <c r="B71" s="46"/>
      <c r="C71" s="74"/>
      <c r="D71" s="74"/>
      <c r="E71" s="204" t="str">
        <f>E7</f>
        <v>Oprava traťového úseku Lysá n. L. (mimo) – Kostomlaty</v>
      </c>
      <c r="F71" s="76"/>
      <c r="G71" s="76"/>
      <c r="H71" s="76"/>
      <c r="I71" s="203"/>
      <c r="J71" s="74"/>
      <c r="K71" s="74"/>
      <c r="L71" s="72"/>
    </row>
    <row r="72">
      <c r="B72" s="28"/>
      <c r="C72" s="76" t="s">
        <v>102</v>
      </c>
      <c r="D72" s="205"/>
      <c r="E72" s="205"/>
      <c r="F72" s="205"/>
      <c r="G72" s="205"/>
      <c r="H72" s="205"/>
      <c r="I72" s="148"/>
      <c r="J72" s="205"/>
      <c r="K72" s="205"/>
      <c r="L72" s="206"/>
    </row>
    <row r="73" s="1" customFormat="1" ht="16.5" customHeight="1">
      <c r="B73" s="46"/>
      <c r="C73" s="74"/>
      <c r="D73" s="74"/>
      <c r="E73" s="204" t="s">
        <v>103</v>
      </c>
      <c r="F73" s="74"/>
      <c r="G73" s="74"/>
      <c r="H73" s="74"/>
      <c r="I73" s="203"/>
      <c r="J73" s="74"/>
      <c r="K73" s="74"/>
      <c r="L73" s="72"/>
    </row>
    <row r="74" s="1" customFormat="1" ht="14.4" customHeight="1">
      <c r="B74" s="46"/>
      <c r="C74" s="76" t="s">
        <v>104</v>
      </c>
      <c r="D74" s="74"/>
      <c r="E74" s="74"/>
      <c r="F74" s="74"/>
      <c r="G74" s="74"/>
      <c r="H74" s="74"/>
      <c r="I74" s="203"/>
      <c r="J74" s="74"/>
      <c r="K74" s="74"/>
      <c r="L74" s="72"/>
    </row>
    <row r="75" s="1" customFormat="1" ht="17.25" customHeight="1">
      <c r="B75" s="46"/>
      <c r="C75" s="74"/>
      <c r="D75" s="74"/>
      <c r="E75" s="82" t="str">
        <f>E11</f>
        <v>05 - DSPS</v>
      </c>
      <c r="F75" s="74"/>
      <c r="G75" s="74"/>
      <c r="H75" s="74"/>
      <c r="I75" s="203"/>
      <c r="J75" s="74"/>
      <c r="K75" s="74"/>
      <c r="L75" s="72"/>
    </row>
    <row r="76" s="1" customFormat="1" ht="6.96" customHeight="1">
      <c r="B76" s="46"/>
      <c r="C76" s="74"/>
      <c r="D76" s="74"/>
      <c r="E76" s="74"/>
      <c r="F76" s="74"/>
      <c r="G76" s="74"/>
      <c r="H76" s="74"/>
      <c r="I76" s="203"/>
      <c r="J76" s="74"/>
      <c r="K76" s="74"/>
      <c r="L76" s="72"/>
    </row>
    <row r="77" s="1" customFormat="1" ht="18" customHeight="1">
      <c r="B77" s="46"/>
      <c r="C77" s="76" t="s">
        <v>23</v>
      </c>
      <c r="D77" s="74"/>
      <c r="E77" s="74"/>
      <c r="F77" s="207" t="str">
        <f>F14</f>
        <v xml:space="preserve"> </v>
      </c>
      <c r="G77" s="74"/>
      <c r="H77" s="74"/>
      <c r="I77" s="208" t="s">
        <v>25</v>
      </c>
      <c r="J77" s="85" t="str">
        <f>IF(J14="","",J14)</f>
        <v>26. 1. 2018</v>
      </c>
      <c r="K77" s="74"/>
      <c r="L77" s="72"/>
    </row>
    <row r="78" s="1" customFormat="1" ht="6.96" customHeight="1">
      <c r="B78" s="46"/>
      <c r="C78" s="74"/>
      <c r="D78" s="74"/>
      <c r="E78" s="74"/>
      <c r="F78" s="74"/>
      <c r="G78" s="74"/>
      <c r="H78" s="74"/>
      <c r="I78" s="203"/>
      <c r="J78" s="74"/>
      <c r="K78" s="74"/>
      <c r="L78" s="72"/>
    </row>
    <row r="79" s="1" customFormat="1">
      <c r="B79" s="46"/>
      <c r="C79" s="76" t="s">
        <v>27</v>
      </c>
      <c r="D79" s="74"/>
      <c r="E79" s="74"/>
      <c r="F79" s="207" t="str">
        <f>E17</f>
        <v xml:space="preserve"> </v>
      </c>
      <c r="G79" s="74"/>
      <c r="H79" s="74"/>
      <c r="I79" s="208" t="s">
        <v>32</v>
      </c>
      <c r="J79" s="207" t="str">
        <f>E23</f>
        <v xml:space="preserve"> </v>
      </c>
      <c r="K79" s="74"/>
      <c r="L79" s="72"/>
    </row>
    <row r="80" s="1" customFormat="1" ht="14.4" customHeight="1">
      <c r="B80" s="46"/>
      <c r="C80" s="76" t="s">
        <v>30</v>
      </c>
      <c r="D80" s="74"/>
      <c r="E80" s="74"/>
      <c r="F80" s="207" t="str">
        <f>IF(E20="","",E20)</f>
        <v/>
      </c>
      <c r="G80" s="74"/>
      <c r="H80" s="74"/>
      <c r="I80" s="203"/>
      <c r="J80" s="74"/>
      <c r="K80" s="74"/>
      <c r="L80" s="72"/>
    </row>
    <row r="81" s="1" customFormat="1" ht="10.32" customHeight="1">
      <c r="B81" s="46"/>
      <c r="C81" s="74"/>
      <c r="D81" s="74"/>
      <c r="E81" s="74"/>
      <c r="F81" s="74"/>
      <c r="G81" s="74"/>
      <c r="H81" s="74"/>
      <c r="I81" s="203"/>
      <c r="J81" s="74"/>
      <c r="K81" s="74"/>
      <c r="L81" s="72"/>
    </row>
    <row r="82" s="10" customFormat="1" ht="29.28" customHeight="1">
      <c r="B82" s="209"/>
      <c r="C82" s="210" t="s">
        <v>118</v>
      </c>
      <c r="D82" s="211" t="s">
        <v>54</v>
      </c>
      <c r="E82" s="211" t="s">
        <v>50</v>
      </c>
      <c r="F82" s="211" t="s">
        <v>119</v>
      </c>
      <c r="G82" s="211" t="s">
        <v>120</v>
      </c>
      <c r="H82" s="211" t="s">
        <v>121</v>
      </c>
      <c r="I82" s="212" t="s">
        <v>122</v>
      </c>
      <c r="J82" s="211" t="s">
        <v>108</v>
      </c>
      <c r="K82" s="213" t="s">
        <v>123</v>
      </c>
      <c r="L82" s="214"/>
      <c r="M82" s="102" t="s">
        <v>124</v>
      </c>
      <c r="N82" s="103" t="s">
        <v>39</v>
      </c>
      <c r="O82" s="103" t="s">
        <v>125</v>
      </c>
      <c r="P82" s="103" t="s">
        <v>126</v>
      </c>
      <c r="Q82" s="103" t="s">
        <v>127</v>
      </c>
      <c r="R82" s="103" t="s">
        <v>128</v>
      </c>
      <c r="S82" s="103" t="s">
        <v>129</v>
      </c>
      <c r="T82" s="104" t="s">
        <v>130</v>
      </c>
    </row>
    <row r="83" s="1" customFormat="1" ht="29.28" customHeight="1">
      <c r="B83" s="46"/>
      <c r="C83" s="108" t="s">
        <v>109</v>
      </c>
      <c r="D83" s="74"/>
      <c r="E83" s="74"/>
      <c r="F83" s="74"/>
      <c r="G83" s="74"/>
      <c r="H83" s="74"/>
      <c r="I83" s="203"/>
      <c r="J83" s="215">
        <f>BK83</f>
        <v>0</v>
      </c>
      <c r="K83" s="74"/>
      <c r="L83" s="72"/>
      <c r="M83" s="105"/>
      <c r="N83" s="106"/>
      <c r="O83" s="106"/>
      <c r="P83" s="216">
        <f>P84</f>
        <v>0</v>
      </c>
      <c r="Q83" s="106"/>
      <c r="R83" s="216">
        <f>R84</f>
        <v>0</v>
      </c>
      <c r="S83" s="106"/>
      <c r="T83" s="217">
        <f>T84</f>
        <v>0</v>
      </c>
      <c r="AT83" s="24" t="s">
        <v>68</v>
      </c>
      <c r="AU83" s="24" t="s">
        <v>110</v>
      </c>
      <c r="BK83" s="218">
        <f>BK84</f>
        <v>0</v>
      </c>
    </row>
    <row r="84" s="14" customFormat="1" ht="37.44" customHeight="1">
      <c r="B84" s="265"/>
      <c r="C84" s="266"/>
      <c r="D84" s="267" t="s">
        <v>68</v>
      </c>
      <c r="E84" s="268" t="s">
        <v>91</v>
      </c>
      <c r="F84" s="268" t="s">
        <v>712</v>
      </c>
      <c r="G84" s="266"/>
      <c r="H84" s="266"/>
      <c r="I84" s="269"/>
      <c r="J84" s="270">
        <f>BK84</f>
        <v>0</v>
      </c>
      <c r="K84" s="266"/>
      <c r="L84" s="271"/>
      <c r="M84" s="272"/>
      <c r="N84" s="273"/>
      <c r="O84" s="273"/>
      <c r="P84" s="274">
        <f>SUM(P85:P88)</f>
        <v>0</v>
      </c>
      <c r="Q84" s="273"/>
      <c r="R84" s="274">
        <f>SUM(R85:R88)</f>
        <v>0</v>
      </c>
      <c r="S84" s="273"/>
      <c r="T84" s="275">
        <f>SUM(T85:T88)</f>
        <v>0</v>
      </c>
      <c r="AR84" s="276" t="s">
        <v>179</v>
      </c>
      <c r="AT84" s="277" t="s">
        <v>68</v>
      </c>
      <c r="AU84" s="277" t="s">
        <v>69</v>
      </c>
      <c r="AY84" s="276" t="s">
        <v>137</v>
      </c>
      <c r="BK84" s="278">
        <f>SUM(BK85:BK88)</f>
        <v>0</v>
      </c>
    </row>
    <row r="85" s="1" customFormat="1" ht="16.5" customHeight="1">
      <c r="B85" s="46"/>
      <c r="C85" s="281" t="s">
        <v>76</v>
      </c>
      <c r="D85" s="281" t="s">
        <v>368</v>
      </c>
      <c r="E85" s="282" t="s">
        <v>1222</v>
      </c>
      <c r="F85" s="283" t="s">
        <v>1223</v>
      </c>
      <c r="G85" s="284" t="s">
        <v>134</v>
      </c>
      <c r="H85" s="285">
        <v>1</v>
      </c>
      <c r="I85" s="286"/>
      <c r="J85" s="287">
        <f>ROUND(I85*H85,2)</f>
        <v>0</v>
      </c>
      <c r="K85" s="283" t="s">
        <v>135</v>
      </c>
      <c r="L85" s="72"/>
      <c r="M85" s="288" t="s">
        <v>21</v>
      </c>
      <c r="N85" s="289" t="s">
        <v>40</v>
      </c>
      <c r="O85" s="47"/>
      <c r="P85" s="229">
        <f>O85*H85</f>
        <v>0</v>
      </c>
      <c r="Q85" s="229">
        <v>0</v>
      </c>
      <c r="R85" s="229">
        <f>Q85*H85</f>
        <v>0</v>
      </c>
      <c r="S85" s="229">
        <v>0</v>
      </c>
      <c r="T85" s="230">
        <f>S85*H85</f>
        <v>0</v>
      </c>
      <c r="AR85" s="24" t="s">
        <v>138</v>
      </c>
      <c r="AT85" s="24" t="s">
        <v>368</v>
      </c>
      <c r="AU85" s="24" t="s">
        <v>76</v>
      </c>
      <c r="AY85" s="24" t="s">
        <v>137</v>
      </c>
      <c r="BE85" s="231">
        <f>IF(N85="základní",J85,0)</f>
        <v>0</v>
      </c>
      <c r="BF85" s="231">
        <f>IF(N85="snížená",J85,0)</f>
        <v>0</v>
      </c>
      <c r="BG85" s="231">
        <f>IF(N85="zákl. přenesená",J85,0)</f>
        <v>0</v>
      </c>
      <c r="BH85" s="231">
        <f>IF(N85="sníž. přenesená",J85,0)</f>
        <v>0</v>
      </c>
      <c r="BI85" s="231">
        <f>IF(N85="nulová",J85,0)</f>
        <v>0</v>
      </c>
      <c r="BJ85" s="24" t="s">
        <v>76</v>
      </c>
      <c r="BK85" s="231">
        <f>ROUND(I85*H85,2)</f>
        <v>0</v>
      </c>
      <c r="BL85" s="24" t="s">
        <v>138</v>
      </c>
      <c r="BM85" s="24" t="s">
        <v>1242</v>
      </c>
    </row>
    <row r="86" s="12" customFormat="1">
      <c r="B86" s="244"/>
      <c r="C86" s="245"/>
      <c r="D86" s="234" t="s">
        <v>140</v>
      </c>
      <c r="E86" s="246" t="s">
        <v>21</v>
      </c>
      <c r="F86" s="247" t="s">
        <v>1243</v>
      </c>
      <c r="G86" s="245"/>
      <c r="H86" s="246" t="s">
        <v>21</v>
      </c>
      <c r="I86" s="248"/>
      <c r="J86" s="245"/>
      <c r="K86" s="245"/>
      <c r="L86" s="249"/>
      <c r="M86" s="250"/>
      <c r="N86" s="251"/>
      <c r="O86" s="251"/>
      <c r="P86" s="251"/>
      <c r="Q86" s="251"/>
      <c r="R86" s="251"/>
      <c r="S86" s="251"/>
      <c r="T86" s="252"/>
      <c r="AT86" s="253" t="s">
        <v>140</v>
      </c>
      <c r="AU86" s="253" t="s">
        <v>76</v>
      </c>
      <c r="AV86" s="12" t="s">
        <v>76</v>
      </c>
      <c r="AW86" s="12" t="s">
        <v>33</v>
      </c>
      <c r="AX86" s="12" t="s">
        <v>69</v>
      </c>
      <c r="AY86" s="253" t="s">
        <v>137</v>
      </c>
    </row>
    <row r="87" s="11" customFormat="1">
      <c r="B87" s="232"/>
      <c r="C87" s="233"/>
      <c r="D87" s="234" t="s">
        <v>140</v>
      </c>
      <c r="E87" s="235" t="s">
        <v>21</v>
      </c>
      <c r="F87" s="236" t="s">
        <v>76</v>
      </c>
      <c r="G87" s="233"/>
      <c r="H87" s="237">
        <v>1</v>
      </c>
      <c r="I87" s="238"/>
      <c r="J87" s="233"/>
      <c r="K87" s="233"/>
      <c r="L87" s="239"/>
      <c r="M87" s="240"/>
      <c r="N87" s="241"/>
      <c r="O87" s="241"/>
      <c r="P87" s="241"/>
      <c r="Q87" s="241"/>
      <c r="R87" s="241"/>
      <c r="S87" s="241"/>
      <c r="T87" s="242"/>
      <c r="AT87" s="243" t="s">
        <v>140</v>
      </c>
      <c r="AU87" s="243" t="s">
        <v>76</v>
      </c>
      <c r="AV87" s="11" t="s">
        <v>78</v>
      </c>
      <c r="AW87" s="11" t="s">
        <v>33</v>
      </c>
      <c r="AX87" s="11" t="s">
        <v>69</v>
      </c>
      <c r="AY87" s="243" t="s">
        <v>137</v>
      </c>
    </row>
    <row r="88" s="13" customFormat="1">
      <c r="B88" s="254"/>
      <c r="C88" s="255"/>
      <c r="D88" s="234" t="s">
        <v>140</v>
      </c>
      <c r="E88" s="256" t="s">
        <v>21</v>
      </c>
      <c r="F88" s="257" t="s">
        <v>151</v>
      </c>
      <c r="G88" s="255"/>
      <c r="H88" s="258">
        <v>1</v>
      </c>
      <c r="I88" s="259"/>
      <c r="J88" s="255"/>
      <c r="K88" s="255"/>
      <c r="L88" s="260"/>
      <c r="M88" s="290"/>
      <c r="N88" s="291"/>
      <c r="O88" s="291"/>
      <c r="P88" s="291"/>
      <c r="Q88" s="291"/>
      <c r="R88" s="291"/>
      <c r="S88" s="291"/>
      <c r="T88" s="292"/>
      <c r="AT88" s="264" t="s">
        <v>140</v>
      </c>
      <c r="AU88" s="264" t="s">
        <v>76</v>
      </c>
      <c r="AV88" s="13" t="s">
        <v>138</v>
      </c>
      <c r="AW88" s="13" t="s">
        <v>33</v>
      </c>
      <c r="AX88" s="13" t="s">
        <v>76</v>
      </c>
      <c r="AY88" s="264" t="s">
        <v>137</v>
      </c>
    </row>
    <row r="89" s="1" customFormat="1" ht="6.96" customHeight="1">
      <c r="B89" s="67"/>
      <c r="C89" s="68"/>
      <c r="D89" s="68"/>
      <c r="E89" s="68"/>
      <c r="F89" s="68"/>
      <c r="G89" s="68"/>
      <c r="H89" s="68"/>
      <c r="I89" s="178"/>
      <c r="J89" s="68"/>
      <c r="K89" s="68"/>
      <c r="L89" s="72"/>
    </row>
  </sheetData>
  <sheetProtection sheet="1" autoFilter="0" formatColumns="0" formatRows="0" objects="1" scenarios="1" spinCount="100000" saltValue="kunVuCSxIdCne3mJhaxMvpc0mg5qDlIEQ6f3iF0O+MSUay0kt4BRT23ZdFUVDxm+bpsnavR9GSjqUqm+5KaRXw==" hashValue="zCLystiRWhZXC3PXyAqFJnzv7NrxzD8vrsz9sj5CzN9srQGIN+5Rfb8ZNo7aOsaxtxQob8lPOLAWcXzx0hUm2A==" algorithmName="SHA-512" password="CC35"/>
  <autoFilter ref="C82:K88"/>
  <mergeCells count="13">
    <mergeCell ref="E7:H7"/>
    <mergeCell ref="E9:H9"/>
    <mergeCell ref="E11:H11"/>
    <mergeCell ref="E26:H26"/>
    <mergeCell ref="E47:H47"/>
    <mergeCell ref="E49:H49"/>
    <mergeCell ref="E51:H51"/>
    <mergeCell ref="J55:J56"/>
    <mergeCell ref="E71:H71"/>
    <mergeCell ref="E73:H73"/>
    <mergeCell ref="E75:H75"/>
    <mergeCell ref="G1:H1"/>
    <mergeCell ref="L2:V2"/>
  </mergeCells>
  <hyperlinks>
    <hyperlink ref="F1:G1" location="C2" display="1) Krycí list soupisu"/>
    <hyperlink ref="G1:H1" location="C58" display="2) Rekapitulace"/>
    <hyperlink ref="J1" location="C82" display="3) Soupis prací"/>
    <hyperlink ref="L1:V1" location="'Rekapitulace stavby'!C2" display="Rekapitulace stavby"/>
  </hyperlinks>
  <pageMargins left="0.5833333" right="0.5833333" top="0.5833333" bottom="0.5833333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zoomScaleNormal="100" zoomScaleSheetLayoutView="60" zoomScalePageLayoutView="100" workbookViewId="0"/>
  </sheetViews>
  <sheetFormatPr defaultRowHeight="13.5"/>
  <cols>
    <col min="1" max="1" width="8.33" style="293" customWidth="1"/>
    <col min="2" max="2" width="1.664063" style="293" customWidth="1"/>
    <col min="3" max="4" width="5" style="293" customWidth="1"/>
    <col min="5" max="5" width="11.67" style="293" customWidth="1"/>
    <col min="6" max="6" width="9.17" style="293" customWidth="1"/>
    <col min="7" max="7" width="5" style="293" customWidth="1"/>
    <col min="8" max="8" width="77.83" style="293" customWidth="1"/>
    <col min="9" max="10" width="20" style="293" customWidth="1"/>
    <col min="11" max="11" width="1.664063" style="293" customWidth="1"/>
  </cols>
  <sheetData>
    <row r="1" ht="37.5" customHeight="1"/>
    <row r="2" ht="7.5" customHeight="1">
      <c r="B2" s="294"/>
      <c r="C2" s="295"/>
      <c r="D2" s="295"/>
      <c r="E2" s="295"/>
      <c r="F2" s="295"/>
      <c r="G2" s="295"/>
      <c r="H2" s="295"/>
      <c r="I2" s="295"/>
      <c r="J2" s="295"/>
      <c r="K2" s="296"/>
    </row>
    <row r="3" s="15" customFormat="1" ht="45" customHeight="1">
      <c r="B3" s="297"/>
      <c r="C3" s="298" t="s">
        <v>1244</v>
      </c>
      <c r="D3" s="298"/>
      <c r="E3" s="298"/>
      <c r="F3" s="298"/>
      <c r="G3" s="298"/>
      <c r="H3" s="298"/>
      <c r="I3" s="298"/>
      <c r="J3" s="298"/>
      <c r="K3" s="299"/>
    </row>
    <row r="4" ht="25.5" customHeight="1">
      <c r="B4" s="300"/>
      <c r="C4" s="301" t="s">
        <v>1245</v>
      </c>
      <c r="D4" s="301"/>
      <c r="E4" s="301"/>
      <c r="F4" s="301"/>
      <c r="G4" s="301"/>
      <c r="H4" s="301"/>
      <c r="I4" s="301"/>
      <c r="J4" s="301"/>
      <c r="K4" s="302"/>
    </row>
    <row r="5" ht="5.25" customHeight="1">
      <c r="B5" s="300"/>
      <c r="C5" s="303"/>
      <c r="D5" s="303"/>
      <c r="E5" s="303"/>
      <c r="F5" s="303"/>
      <c r="G5" s="303"/>
      <c r="H5" s="303"/>
      <c r="I5" s="303"/>
      <c r="J5" s="303"/>
      <c r="K5" s="302"/>
    </row>
    <row r="6" ht="15" customHeight="1">
      <c r="B6" s="300"/>
      <c r="C6" s="304" t="s">
        <v>1246</v>
      </c>
      <c r="D6" s="304"/>
      <c r="E6" s="304"/>
      <c r="F6" s="304"/>
      <c r="G6" s="304"/>
      <c r="H6" s="304"/>
      <c r="I6" s="304"/>
      <c r="J6" s="304"/>
      <c r="K6" s="302"/>
    </row>
    <row r="7" ht="15" customHeight="1">
      <c r="B7" s="305"/>
      <c r="C7" s="304" t="s">
        <v>1247</v>
      </c>
      <c r="D7" s="304"/>
      <c r="E7" s="304"/>
      <c r="F7" s="304"/>
      <c r="G7" s="304"/>
      <c r="H7" s="304"/>
      <c r="I7" s="304"/>
      <c r="J7" s="304"/>
      <c r="K7" s="302"/>
    </row>
    <row r="8" ht="12.75" customHeight="1">
      <c r="B8" s="305"/>
      <c r="C8" s="304"/>
      <c r="D8" s="304"/>
      <c r="E8" s="304"/>
      <c r="F8" s="304"/>
      <c r="G8" s="304"/>
      <c r="H8" s="304"/>
      <c r="I8" s="304"/>
      <c r="J8" s="304"/>
      <c r="K8" s="302"/>
    </row>
    <row r="9" ht="15" customHeight="1">
      <c r="B9" s="305"/>
      <c r="C9" s="304" t="s">
        <v>1248</v>
      </c>
      <c r="D9" s="304"/>
      <c r="E9" s="304"/>
      <c r="F9" s="304"/>
      <c r="G9" s="304"/>
      <c r="H9" s="304"/>
      <c r="I9" s="304"/>
      <c r="J9" s="304"/>
      <c r="K9" s="302"/>
    </row>
    <row r="10" ht="15" customHeight="1">
      <c r="B10" s="305"/>
      <c r="C10" s="304"/>
      <c r="D10" s="304" t="s">
        <v>1249</v>
      </c>
      <c r="E10" s="304"/>
      <c r="F10" s="304"/>
      <c r="G10" s="304"/>
      <c r="H10" s="304"/>
      <c r="I10" s="304"/>
      <c r="J10" s="304"/>
      <c r="K10" s="302"/>
    </row>
    <row r="11" ht="15" customHeight="1">
      <c r="B11" s="305"/>
      <c r="C11" s="306"/>
      <c r="D11" s="304" t="s">
        <v>1250</v>
      </c>
      <c r="E11" s="304"/>
      <c r="F11" s="304"/>
      <c r="G11" s="304"/>
      <c r="H11" s="304"/>
      <c r="I11" s="304"/>
      <c r="J11" s="304"/>
      <c r="K11" s="302"/>
    </row>
    <row r="12" ht="12.75" customHeight="1">
      <c r="B12" s="305"/>
      <c r="C12" s="306"/>
      <c r="D12" s="306"/>
      <c r="E12" s="306"/>
      <c r="F12" s="306"/>
      <c r="G12" s="306"/>
      <c r="H12" s="306"/>
      <c r="I12" s="306"/>
      <c r="J12" s="306"/>
      <c r="K12" s="302"/>
    </row>
    <row r="13" ht="15" customHeight="1">
      <c r="B13" s="305"/>
      <c r="C13" s="306"/>
      <c r="D13" s="304" t="s">
        <v>1251</v>
      </c>
      <c r="E13" s="304"/>
      <c r="F13" s="304"/>
      <c r="G13" s="304"/>
      <c r="H13" s="304"/>
      <c r="I13" s="304"/>
      <c r="J13" s="304"/>
      <c r="K13" s="302"/>
    </row>
    <row r="14" ht="15" customHeight="1">
      <c r="B14" s="305"/>
      <c r="C14" s="306"/>
      <c r="D14" s="304" t="s">
        <v>1252</v>
      </c>
      <c r="E14" s="304"/>
      <c r="F14" s="304"/>
      <c r="G14" s="304"/>
      <c r="H14" s="304"/>
      <c r="I14" s="304"/>
      <c r="J14" s="304"/>
      <c r="K14" s="302"/>
    </row>
    <row r="15" ht="15" customHeight="1">
      <c r="B15" s="305"/>
      <c r="C15" s="306"/>
      <c r="D15" s="304" t="s">
        <v>1253</v>
      </c>
      <c r="E15" s="304"/>
      <c r="F15" s="304"/>
      <c r="G15" s="304"/>
      <c r="H15" s="304"/>
      <c r="I15" s="304"/>
      <c r="J15" s="304"/>
      <c r="K15" s="302"/>
    </row>
    <row r="16" ht="15" customHeight="1">
      <c r="B16" s="305"/>
      <c r="C16" s="306"/>
      <c r="D16" s="306"/>
      <c r="E16" s="307" t="s">
        <v>75</v>
      </c>
      <c r="F16" s="304" t="s">
        <v>1254</v>
      </c>
      <c r="G16" s="304"/>
      <c r="H16" s="304"/>
      <c r="I16" s="304"/>
      <c r="J16" s="304"/>
      <c r="K16" s="302"/>
    </row>
    <row r="17" ht="15" customHeight="1">
      <c r="B17" s="305"/>
      <c r="C17" s="306"/>
      <c r="D17" s="306"/>
      <c r="E17" s="307" t="s">
        <v>1255</v>
      </c>
      <c r="F17" s="304" t="s">
        <v>1256</v>
      </c>
      <c r="G17" s="304"/>
      <c r="H17" s="304"/>
      <c r="I17" s="304"/>
      <c r="J17" s="304"/>
      <c r="K17" s="302"/>
    </row>
    <row r="18" ht="15" customHeight="1">
      <c r="B18" s="305"/>
      <c r="C18" s="306"/>
      <c r="D18" s="306"/>
      <c r="E18" s="307" t="s">
        <v>1257</v>
      </c>
      <c r="F18" s="304" t="s">
        <v>1258</v>
      </c>
      <c r="G18" s="304"/>
      <c r="H18" s="304"/>
      <c r="I18" s="304"/>
      <c r="J18" s="304"/>
      <c r="K18" s="302"/>
    </row>
    <row r="19" ht="15" customHeight="1">
      <c r="B19" s="305"/>
      <c r="C19" s="306"/>
      <c r="D19" s="306"/>
      <c r="E19" s="307" t="s">
        <v>1259</v>
      </c>
      <c r="F19" s="304" t="s">
        <v>1260</v>
      </c>
      <c r="G19" s="304"/>
      <c r="H19" s="304"/>
      <c r="I19" s="304"/>
      <c r="J19" s="304"/>
      <c r="K19" s="302"/>
    </row>
    <row r="20" ht="15" customHeight="1">
      <c r="B20" s="305"/>
      <c r="C20" s="306"/>
      <c r="D20" s="306"/>
      <c r="E20" s="307" t="s">
        <v>681</v>
      </c>
      <c r="F20" s="304" t="s">
        <v>682</v>
      </c>
      <c r="G20" s="304"/>
      <c r="H20" s="304"/>
      <c r="I20" s="304"/>
      <c r="J20" s="304"/>
      <c r="K20" s="302"/>
    </row>
    <row r="21" ht="15" customHeight="1">
      <c r="B21" s="305"/>
      <c r="C21" s="306"/>
      <c r="D21" s="306"/>
      <c r="E21" s="307" t="s">
        <v>82</v>
      </c>
      <c r="F21" s="304" t="s">
        <v>1261</v>
      </c>
      <c r="G21" s="304"/>
      <c r="H21" s="304"/>
      <c r="I21" s="304"/>
      <c r="J21" s="304"/>
      <c r="K21" s="302"/>
    </row>
    <row r="22" ht="12.75" customHeight="1">
      <c r="B22" s="305"/>
      <c r="C22" s="306"/>
      <c r="D22" s="306"/>
      <c r="E22" s="306"/>
      <c r="F22" s="306"/>
      <c r="G22" s="306"/>
      <c r="H22" s="306"/>
      <c r="I22" s="306"/>
      <c r="J22" s="306"/>
      <c r="K22" s="302"/>
    </row>
    <row r="23" ht="15" customHeight="1">
      <c r="B23" s="305"/>
      <c r="C23" s="304" t="s">
        <v>1262</v>
      </c>
      <c r="D23" s="304"/>
      <c r="E23" s="304"/>
      <c r="F23" s="304"/>
      <c r="G23" s="304"/>
      <c r="H23" s="304"/>
      <c r="I23" s="304"/>
      <c r="J23" s="304"/>
      <c r="K23" s="302"/>
    </row>
    <row r="24" ht="15" customHeight="1">
      <c r="B24" s="305"/>
      <c r="C24" s="304" t="s">
        <v>1263</v>
      </c>
      <c r="D24" s="304"/>
      <c r="E24" s="304"/>
      <c r="F24" s="304"/>
      <c r="G24" s="304"/>
      <c r="H24" s="304"/>
      <c r="I24" s="304"/>
      <c r="J24" s="304"/>
      <c r="K24" s="302"/>
    </row>
    <row r="25" ht="15" customHeight="1">
      <c r="B25" s="305"/>
      <c r="C25" s="304"/>
      <c r="D25" s="304" t="s">
        <v>1264</v>
      </c>
      <c r="E25" s="304"/>
      <c r="F25" s="304"/>
      <c r="G25" s="304"/>
      <c r="H25" s="304"/>
      <c r="I25" s="304"/>
      <c r="J25" s="304"/>
      <c r="K25" s="302"/>
    </row>
    <row r="26" ht="15" customHeight="1">
      <c r="B26" s="305"/>
      <c r="C26" s="306"/>
      <c r="D26" s="304" t="s">
        <v>1265</v>
      </c>
      <c r="E26" s="304"/>
      <c r="F26" s="304"/>
      <c r="G26" s="304"/>
      <c r="H26" s="304"/>
      <c r="I26" s="304"/>
      <c r="J26" s="304"/>
      <c r="K26" s="302"/>
    </row>
    <row r="27" ht="12.75" customHeight="1">
      <c r="B27" s="305"/>
      <c r="C27" s="306"/>
      <c r="D27" s="306"/>
      <c r="E27" s="306"/>
      <c r="F27" s="306"/>
      <c r="G27" s="306"/>
      <c r="H27" s="306"/>
      <c r="I27" s="306"/>
      <c r="J27" s="306"/>
      <c r="K27" s="302"/>
    </row>
    <row r="28" ht="15" customHeight="1">
      <c r="B28" s="305"/>
      <c r="C28" s="306"/>
      <c r="D28" s="304" t="s">
        <v>1266</v>
      </c>
      <c r="E28" s="304"/>
      <c r="F28" s="304"/>
      <c r="G28" s="304"/>
      <c r="H28" s="304"/>
      <c r="I28" s="304"/>
      <c r="J28" s="304"/>
      <c r="K28" s="302"/>
    </row>
    <row r="29" ht="15" customHeight="1">
      <c r="B29" s="305"/>
      <c r="C29" s="306"/>
      <c r="D29" s="304" t="s">
        <v>1267</v>
      </c>
      <c r="E29" s="304"/>
      <c r="F29" s="304"/>
      <c r="G29" s="304"/>
      <c r="H29" s="304"/>
      <c r="I29" s="304"/>
      <c r="J29" s="304"/>
      <c r="K29" s="302"/>
    </row>
    <row r="30" ht="12.75" customHeight="1">
      <c r="B30" s="305"/>
      <c r="C30" s="306"/>
      <c r="D30" s="306"/>
      <c r="E30" s="306"/>
      <c r="F30" s="306"/>
      <c r="G30" s="306"/>
      <c r="H30" s="306"/>
      <c r="I30" s="306"/>
      <c r="J30" s="306"/>
      <c r="K30" s="302"/>
    </row>
    <row r="31" ht="15" customHeight="1">
      <c r="B31" s="305"/>
      <c r="C31" s="306"/>
      <c r="D31" s="304" t="s">
        <v>1268</v>
      </c>
      <c r="E31" s="304"/>
      <c r="F31" s="304"/>
      <c r="G31" s="304"/>
      <c r="H31" s="304"/>
      <c r="I31" s="304"/>
      <c r="J31" s="304"/>
      <c r="K31" s="302"/>
    </row>
    <row r="32" ht="15" customHeight="1">
      <c r="B32" s="305"/>
      <c r="C32" s="306"/>
      <c r="D32" s="304" t="s">
        <v>1269</v>
      </c>
      <c r="E32" s="304"/>
      <c r="F32" s="304"/>
      <c r="G32" s="304"/>
      <c r="H32" s="304"/>
      <c r="I32" s="304"/>
      <c r="J32" s="304"/>
      <c r="K32" s="302"/>
    </row>
    <row r="33" ht="15" customHeight="1">
      <c r="B33" s="305"/>
      <c r="C33" s="306"/>
      <c r="D33" s="304" t="s">
        <v>1270</v>
      </c>
      <c r="E33" s="304"/>
      <c r="F33" s="304"/>
      <c r="G33" s="304"/>
      <c r="H33" s="304"/>
      <c r="I33" s="304"/>
      <c r="J33" s="304"/>
      <c r="K33" s="302"/>
    </row>
    <row r="34" ht="15" customHeight="1">
      <c r="B34" s="305"/>
      <c r="C34" s="306"/>
      <c r="D34" s="304"/>
      <c r="E34" s="308" t="s">
        <v>118</v>
      </c>
      <c r="F34" s="304"/>
      <c r="G34" s="304" t="s">
        <v>1271</v>
      </c>
      <c r="H34" s="304"/>
      <c r="I34" s="304"/>
      <c r="J34" s="304"/>
      <c r="K34" s="302"/>
    </row>
    <row r="35" ht="30.75" customHeight="1">
      <c r="B35" s="305"/>
      <c r="C35" s="306"/>
      <c r="D35" s="304"/>
      <c r="E35" s="308" t="s">
        <v>1272</v>
      </c>
      <c r="F35" s="304"/>
      <c r="G35" s="304" t="s">
        <v>1273</v>
      </c>
      <c r="H35" s="304"/>
      <c r="I35" s="304"/>
      <c r="J35" s="304"/>
      <c r="K35" s="302"/>
    </row>
    <row r="36" ht="15" customHeight="1">
      <c r="B36" s="305"/>
      <c r="C36" s="306"/>
      <c r="D36" s="304"/>
      <c r="E36" s="308" t="s">
        <v>50</v>
      </c>
      <c r="F36" s="304"/>
      <c r="G36" s="304" t="s">
        <v>1274</v>
      </c>
      <c r="H36" s="304"/>
      <c r="I36" s="304"/>
      <c r="J36" s="304"/>
      <c r="K36" s="302"/>
    </row>
    <row r="37" ht="15" customHeight="1">
      <c r="B37" s="305"/>
      <c r="C37" s="306"/>
      <c r="D37" s="304"/>
      <c r="E37" s="308" t="s">
        <v>119</v>
      </c>
      <c r="F37" s="304"/>
      <c r="G37" s="304" t="s">
        <v>1275</v>
      </c>
      <c r="H37" s="304"/>
      <c r="I37" s="304"/>
      <c r="J37" s="304"/>
      <c r="K37" s="302"/>
    </row>
    <row r="38" ht="15" customHeight="1">
      <c r="B38" s="305"/>
      <c r="C38" s="306"/>
      <c r="D38" s="304"/>
      <c r="E38" s="308" t="s">
        <v>120</v>
      </c>
      <c r="F38" s="304"/>
      <c r="G38" s="304" t="s">
        <v>1276</v>
      </c>
      <c r="H38" s="304"/>
      <c r="I38" s="304"/>
      <c r="J38" s="304"/>
      <c r="K38" s="302"/>
    </row>
    <row r="39" ht="15" customHeight="1">
      <c r="B39" s="305"/>
      <c r="C39" s="306"/>
      <c r="D39" s="304"/>
      <c r="E39" s="308" t="s">
        <v>121</v>
      </c>
      <c r="F39" s="304"/>
      <c r="G39" s="304" t="s">
        <v>1277</v>
      </c>
      <c r="H39" s="304"/>
      <c r="I39" s="304"/>
      <c r="J39" s="304"/>
      <c r="K39" s="302"/>
    </row>
    <row r="40" ht="15" customHeight="1">
      <c r="B40" s="305"/>
      <c r="C40" s="306"/>
      <c r="D40" s="304"/>
      <c r="E40" s="308" t="s">
        <v>1278</v>
      </c>
      <c r="F40" s="304"/>
      <c r="G40" s="304" t="s">
        <v>1279</v>
      </c>
      <c r="H40" s="304"/>
      <c r="I40" s="304"/>
      <c r="J40" s="304"/>
      <c r="K40" s="302"/>
    </row>
    <row r="41" ht="15" customHeight="1">
      <c r="B41" s="305"/>
      <c r="C41" s="306"/>
      <c r="D41" s="304"/>
      <c r="E41" s="308"/>
      <c r="F41" s="304"/>
      <c r="G41" s="304" t="s">
        <v>1280</v>
      </c>
      <c r="H41" s="304"/>
      <c r="I41" s="304"/>
      <c r="J41" s="304"/>
      <c r="K41" s="302"/>
    </row>
    <row r="42" ht="15" customHeight="1">
      <c r="B42" s="305"/>
      <c r="C42" s="306"/>
      <c r="D42" s="304"/>
      <c r="E42" s="308" t="s">
        <v>1281</v>
      </c>
      <c r="F42" s="304"/>
      <c r="G42" s="304" t="s">
        <v>1282</v>
      </c>
      <c r="H42" s="304"/>
      <c r="I42" s="304"/>
      <c r="J42" s="304"/>
      <c r="K42" s="302"/>
    </row>
    <row r="43" ht="15" customHeight="1">
      <c r="B43" s="305"/>
      <c r="C43" s="306"/>
      <c r="D43" s="304"/>
      <c r="E43" s="308" t="s">
        <v>123</v>
      </c>
      <c r="F43" s="304"/>
      <c r="G43" s="304" t="s">
        <v>1283</v>
      </c>
      <c r="H43" s="304"/>
      <c r="I43" s="304"/>
      <c r="J43" s="304"/>
      <c r="K43" s="302"/>
    </row>
    <row r="44" ht="12.75" customHeight="1">
      <c r="B44" s="305"/>
      <c r="C44" s="306"/>
      <c r="D44" s="304"/>
      <c r="E44" s="304"/>
      <c r="F44" s="304"/>
      <c r="G44" s="304"/>
      <c r="H44" s="304"/>
      <c r="I44" s="304"/>
      <c r="J44" s="304"/>
      <c r="K44" s="302"/>
    </row>
    <row r="45" ht="15" customHeight="1">
      <c r="B45" s="305"/>
      <c r="C45" s="306"/>
      <c r="D45" s="304" t="s">
        <v>1284</v>
      </c>
      <c r="E45" s="304"/>
      <c r="F45" s="304"/>
      <c r="G45" s="304"/>
      <c r="H45" s="304"/>
      <c r="I45" s="304"/>
      <c r="J45" s="304"/>
      <c r="K45" s="302"/>
    </row>
    <row r="46" ht="15" customHeight="1">
      <c r="B46" s="305"/>
      <c r="C46" s="306"/>
      <c r="D46" s="306"/>
      <c r="E46" s="304" t="s">
        <v>1285</v>
      </c>
      <c r="F46" s="304"/>
      <c r="G46" s="304"/>
      <c r="H46" s="304"/>
      <c r="I46" s="304"/>
      <c r="J46" s="304"/>
      <c r="K46" s="302"/>
    </row>
    <row r="47" ht="15" customHeight="1">
      <c r="B47" s="305"/>
      <c r="C47" s="306"/>
      <c r="D47" s="306"/>
      <c r="E47" s="304" t="s">
        <v>1286</v>
      </c>
      <c r="F47" s="304"/>
      <c r="G47" s="304"/>
      <c r="H47" s="304"/>
      <c r="I47" s="304"/>
      <c r="J47" s="304"/>
      <c r="K47" s="302"/>
    </row>
    <row r="48" ht="15" customHeight="1">
      <c r="B48" s="305"/>
      <c r="C48" s="306"/>
      <c r="D48" s="306"/>
      <c r="E48" s="304" t="s">
        <v>1287</v>
      </c>
      <c r="F48" s="304"/>
      <c r="G48" s="304"/>
      <c r="H48" s="304"/>
      <c r="I48" s="304"/>
      <c r="J48" s="304"/>
      <c r="K48" s="302"/>
    </row>
    <row r="49" ht="15" customHeight="1">
      <c r="B49" s="305"/>
      <c r="C49" s="306"/>
      <c r="D49" s="304" t="s">
        <v>1288</v>
      </c>
      <c r="E49" s="304"/>
      <c r="F49" s="304"/>
      <c r="G49" s="304"/>
      <c r="H49" s="304"/>
      <c r="I49" s="304"/>
      <c r="J49" s="304"/>
      <c r="K49" s="302"/>
    </row>
    <row r="50" ht="25.5" customHeight="1">
      <c r="B50" s="300"/>
      <c r="C50" s="301" t="s">
        <v>1289</v>
      </c>
      <c r="D50" s="301"/>
      <c r="E50" s="301"/>
      <c r="F50" s="301"/>
      <c r="G50" s="301"/>
      <c r="H50" s="301"/>
      <c r="I50" s="301"/>
      <c r="J50" s="301"/>
      <c r="K50" s="302"/>
    </row>
    <row r="51" ht="5.25" customHeight="1">
      <c r="B51" s="300"/>
      <c r="C51" s="303"/>
      <c r="D51" s="303"/>
      <c r="E51" s="303"/>
      <c r="F51" s="303"/>
      <c r="G51" s="303"/>
      <c r="H51" s="303"/>
      <c r="I51" s="303"/>
      <c r="J51" s="303"/>
      <c r="K51" s="302"/>
    </row>
    <row r="52" ht="15" customHeight="1">
      <c r="B52" s="300"/>
      <c r="C52" s="304" t="s">
        <v>1290</v>
      </c>
      <c r="D52" s="304"/>
      <c r="E52" s="304"/>
      <c r="F52" s="304"/>
      <c r="G52" s="304"/>
      <c r="H52" s="304"/>
      <c r="I52" s="304"/>
      <c r="J52" s="304"/>
      <c r="K52" s="302"/>
    </row>
    <row r="53" ht="15" customHeight="1">
      <c r="B53" s="300"/>
      <c r="C53" s="304" t="s">
        <v>1291</v>
      </c>
      <c r="D53" s="304"/>
      <c r="E53" s="304"/>
      <c r="F53" s="304"/>
      <c r="G53" s="304"/>
      <c r="H53" s="304"/>
      <c r="I53" s="304"/>
      <c r="J53" s="304"/>
      <c r="K53" s="302"/>
    </row>
    <row r="54" ht="12.75" customHeight="1">
      <c r="B54" s="300"/>
      <c r="C54" s="304"/>
      <c r="D54" s="304"/>
      <c r="E54" s="304"/>
      <c r="F54" s="304"/>
      <c r="G54" s="304"/>
      <c r="H54" s="304"/>
      <c r="I54" s="304"/>
      <c r="J54" s="304"/>
      <c r="K54" s="302"/>
    </row>
    <row r="55" ht="15" customHeight="1">
      <c r="B55" s="300"/>
      <c r="C55" s="304" t="s">
        <v>1292</v>
      </c>
      <c r="D55" s="304"/>
      <c r="E55" s="304"/>
      <c r="F55" s="304"/>
      <c r="G55" s="304"/>
      <c r="H55" s="304"/>
      <c r="I55" s="304"/>
      <c r="J55" s="304"/>
      <c r="K55" s="302"/>
    </row>
    <row r="56" ht="15" customHeight="1">
      <c r="B56" s="300"/>
      <c r="C56" s="306"/>
      <c r="D56" s="304" t="s">
        <v>1293</v>
      </c>
      <c r="E56" s="304"/>
      <c r="F56" s="304"/>
      <c r="G56" s="304"/>
      <c r="H56" s="304"/>
      <c r="I56" s="304"/>
      <c r="J56" s="304"/>
      <c r="K56" s="302"/>
    </row>
    <row r="57" ht="15" customHeight="1">
      <c r="B57" s="300"/>
      <c r="C57" s="306"/>
      <c r="D57" s="304" t="s">
        <v>1294</v>
      </c>
      <c r="E57" s="304"/>
      <c r="F57" s="304"/>
      <c r="G57" s="304"/>
      <c r="H57" s="304"/>
      <c r="I57" s="304"/>
      <c r="J57" s="304"/>
      <c r="K57" s="302"/>
    </row>
    <row r="58" ht="15" customHeight="1">
      <c r="B58" s="300"/>
      <c r="C58" s="306"/>
      <c r="D58" s="304" t="s">
        <v>1295</v>
      </c>
      <c r="E58" s="304"/>
      <c r="F58" s="304"/>
      <c r="G58" s="304"/>
      <c r="H58" s="304"/>
      <c r="I58" s="304"/>
      <c r="J58" s="304"/>
      <c r="K58" s="302"/>
    </row>
    <row r="59" ht="15" customHeight="1">
      <c r="B59" s="300"/>
      <c r="C59" s="306"/>
      <c r="D59" s="304" t="s">
        <v>1296</v>
      </c>
      <c r="E59" s="304"/>
      <c r="F59" s="304"/>
      <c r="G59" s="304"/>
      <c r="H59" s="304"/>
      <c r="I59" s="304"/>
      <c r="J59" s="304"/>
      <c r="K59" s="302"/>
    </row>
    <row r="60" ht="15" customHeight="1">
      <c r="B60" s="300"/>
      <c r="C60" s="306"/>
      <c r="D60" s="309" t="s">
        <v>1297</v>
      </c>
      <c r="E60" s="309"/>
      <c r="F60" s="309"/>
      <c r="G60" s="309"/>
      <c r="H60" s="309"/>
      <c r="I60" s="309"/>
      <c r="J60" s="309"/>
      <c r="K60" s="302"/>
    </row>
    <row r="61" ht="15" customHeight="1">
      <c r="B61" s="300"/>
      <c r="C61" s="306"/>
      <c r="D61" s="304" t="s">
        <v>1298</v>
      </c>
      <c r="E61" s="304"/>
      <c r="F61" s="304"/>
      <c r="G61" s="304"/>
      <c r="H61" s="304"/>
      <c r="I61" s="304"/>
      <c r="J61" s="304"/>
      <c r="K61" s="302"/>
    </row>
    <row r="62" ht="12.75" customHeight="1">
      <c r="B62" s="300"/>
      <c r="C62" s="306"/>
      <c r="D62" s="306"/>
      <c r="E62" s="310"/>
      <c r="F62" s="306"/>
      <c r="G62" s="306"/>
      <c r="H62" s="306"/>
      <c r="I62" s="306"/>
      <c r="J62" s="306"/>
      <c r="K62" s="302"/>
    </row>
    <row r="63" ht="15" customHeight="1">
      <c r="B63" s="300"/>
      <c r="C63" s="306"/>
      <c r="D63" s="304" t="s">
        <v>1299</v>
      </c>
      <c r="E63" s="304"/>
      <c r="F63" s="304"/>
      <c r="G63" s="304"/>
      <c r="H63" s="304"/>
      <c r="I63" s="304"/>
      <c r="J63" s="304"/>
      <c r="K63" s="302"/>
    </row>
    <row r="64" ht="15" customHeight="1">
      <c r="B64" s="300"/>
      <c r="C64" s="306"/>
      <c r="D64" s="309" t="s">
        <v>1300</v>
      </c>
      <c r="E64" s="309"/>
      <c r="F64" s="309"/>
      <c r="G64" s="309"/>
      <c r="H64" s="309"/>
      <c r="I64" s="309"/>
      <c r="J64" s="309"/>
      <c r="K64" s="302"/>
    </row>
    <row r="65" ht="15" customHeight="1">
      <c r="B65" s="300"/>
      <c r="C65" s="306"/>
      <c r="D65" s="304" t="s">
        <v>1301</v>
      </c>
      <c r="E65" s="304"/>
      <c r="F65" s="304"/>
      <c r="G65" s="304"/>
      <c r="H65" s="304"/>
      <c r="I65" s="304"/>
      <c r="J65" s="304"/>
      <c r="K65" s="302"/>
    </row>
    <row r="66" ht="15" customHeight="1">
      <c r="B66" s="300"/>
      <c r="C66" s="306"/>
      <c r="D66" s="304" t="s">
        <v>1302</v>
      </c>
      <c r="E66" s="304"/>
      <c r="F66" s="304"/>
      <c r="G66" s="304"/>
      <c r="H66" s="304"/>
      <c r="I66" s="304"/>
      <c r="J66" s="304"/>
      <c r="K66" s="302"/>
    </row>
    <row r="67" ht="15" customHeight="1">
      <c r="B67" s="300"/>
      <c r="C67" s="306"/>
      <c r="D67" s="304" t="s">
        <v>1303</v>
      </c>
      <c r="E67" s="304"/>
      <c r="F67" s="304"/>
      <c r="G67" s="304"/>
      <c r="H67" s="304"/>
      <c r="I67" s="304"/>
      <c r="J67" s="304"/>
      <c r="K67" s="302"/>
    </row>
    <row r="68" ht="15" customHeight="1">
      <c r="B68" s="300"/>
      <c r="C68" s="306"/>
      <c r="D68" s="304" t="s">
        <v>1304</v>
      </c>
      <c r="E68" s="304"/>
      <c r="F68" s="304"/>
      <c r="G68" s="304"/>
      <c r="H68" s="304"/>
      <c r="I68" s="304"/>
      <c r="J68" s="304"/>
      <c r="K68" s="302"/>
    </row>
    <row r="69" ht="12.75" customHeight="1">
      <c r="B69" s="311"/>
      <c r="C69" s="312"/>
      <c r="D69" s="312"/>
      <c r="E69" s="312"/>
      <c r="F69" s="312"/>
      <c r="G69" s="312"/>
      <c r="H69" s="312"/>
      <c r="I69" s="312"/>
      <c r="J69" s="312"/>
      <c r="K69" s="313"/>
    </row>
    <row r="70" ht="18.75" customHeight="1">
      <c r="B70" s="314"/>
      <c r="C70" s="314"/>
      <c r="D70" s="314"/>
      <c r="E70" s="314"/>
      <c r="F70" s="314"/>
      <c r="G70" s="314"/>
      <c r="H70" s="314"/>
      <c r="I70" s="314"/>
      <c r="J70" s="314"/>
      <c r="K70" s="315"/>
    </row>
    <row r="71" ht="18.75" customHeight="1">
      <c r="B71" s="315"/>
      <c r="C71" s="315"/>
      <c r="D71" s="315"/>
      <c r="E71" s="315"/>
      <c r="F71" s="315"/>
      <c r="G71" s="315"/>
      <c r="H71" s="315"/>
      <c r="I71" s="315"/>
      <c r="J71" s="315"/>
      <c r="K71" s="315"/>
    </row>
    <row r="72" ht="7.5" customHeight="1">
      <c r="B72" s="316"/>
      <c r="C72" s="317"/>
      <c r="D72" s="317"/>
      <c r="E72" s="317"/>
      <c r="F72" s="317"/>
      <c r="G72" s="317"/>
      <c r="H72" s="317"/>
      <c r="I72" s="317"/>
      <c r="J72" s="317"/>
      <c r="K72" s="318"/>
    </row>
    <row r="73" ht="45" customHeight="1">
      <c r="B73" s="319"/>
      <c r="C73" s="320" t="s">
        <v>100</v>
      </c>
      <c r="D73" s="320"/>
      <c r="E73" s="320"/>
      <c r="F73" s="320"/>
      <c r="G73" s="320"/>
      <c r="H73" s="320"/>
      <c r="I73" s="320"/>
      <c r="J73" s="320"/>
      <c r="K73" s="321"/>
    </row>
    <row r="74" ht="17.25" customHeight="1">
      <c r="B74" s="319"/>
      <c r="C74" s="322" t="s">
        <v>1305</v>
      </c>
      <c r="D74" s="322"/>
      <c r="E74" s="322"/>
      <c r="F74" s="322" t="s">
        <v>1306</v>
      </c>
      <c r="G74" s="323"/>
      <c r="H74" s="322" t="s">
        <v>119</v>
      </c>
      <c r="I74" s="322" t="s">
        <v>54</v>
      </c>
      <c r="J74" s="322" t="s">
        <v>1307</v>
      </c>
      <c r="K74" s="321"/>
    </row>
    <row r="75" ht="17.25" customHeight="1">
      <c r="B75" s="319"/>
      <c r="C75" s="324" t="s">
        <v>1308</v>
      </c>
      <c r="D75" s="324"/>
      <c r="E75" s="324"/>
      <c r="F75" s="325" t="s">
        <v>1309</v>
      </c>
      <c r="G75" s="326"/>
      <c r="H75" s="324"/>
      <c r="I75" s="324"/>
      <c r="J75" s="324" t="s">
        <v>1310</v>
      </c>
      <c r="K75" s="321"/>
    </row>
    <row r="76" ht="5.25" customHeight="1">
      <c r="B76" s="319"/>
      <c r="C76" s="327"/>
      <c r="D76" s="327"/>
      <c r="E76" s="327"/>
      <c r="F76" s="327"/>
      <c r="G76" s="328"/>
      <c r="H76" s="327"/>
      <c r="I76" s="327"/>
      <c r="J76" s="327"/>
      <c r="K76" s="321"/>
    </row>
    <row r="77" ht="15" customHeight="1">
      <c r="B77" s="319"/>
      <c r="C77" s="308" t="s">
        <v>50</v>
      </c>
      <c r="D77" s="327"/>
      <c r="E77" s="327"/>
      <c r="F77" s="329" t="s">
        <v>1311</v>
      </c>
      <c r="G77" s="328"/>
      <c r="H77" s="308" t="s">
        <v>1312</v>
      </c>
      <c r="I77" s="308" t="s">
        <v>1313</v>
      </c>
      <c r="J77" s="308">
        <v>20</v>
      </c>
      <c r="K77" s="321"/>
    </row>
    <row r="78" ht="15" customHeight="1">
      <c r="B78" s="319"/>
      <c r="C78" s="308" t="s">
        <v>1314</v>
      </c>
      <c r="D78" s="308"/>
      <c r="E78" s="308"/>
      <c r="F78" s="329" t="s">
        <v>1311</v>
      </c>
      <c r="G78" s="328"/>
      <c r="H78" s="308" t="s">
        <v>1315</v>
      </c>
      <c r="I78" s="308" t="s">
        <v>1313</v>
      </c>
      <c r="J78" s="308">
        <v>120</v>
      </c>
      <c r="K78" s="321"/>
    </row>
    <row r="79" ht="15" customHeight="1">
      <c r="B79" s="330"/>
      <c r="C79" s="308" t="s">
        <v>1316</v>
      </c>
      <c r="D79" s="308"/>
      <c r="E79" s="308"/>
      <c r="F79" s="329" t="s">
        <v>1317</v>
      </c>
      <c r="G79" s="328"/>
      <c r="H79" s="308" t="s">
        <v>1318</v>
      </c>
      <c r="I79" s="308" t="s">
        <v>1313</v>
      </c>
      <c r="J79" s="308">
        <v>50</v>
      </c>
      <c r="K79" s="321"/>
    </row>
    <row r="80" ht="15" customHeight="1">
      <c r="B80" s="330"/>
      <c r="C80" s="308" t="s">
        <v>1319</v>
      </c>
      <c r="D80" s="308"/>
      <c r="E80" s="308"/>
      <c r="F80" s="329" t="s">
        <v>1311</v>
      </c>
      <c r="G80" s="328"/>
      <c r="H80" s="308" t="s">
        <v>1320</v>
      </c>
      <c r="I80" s="308" t="s">
        <v>1321</v>
      </c>
      <c r="J80" s="308"/>
      <c r="K80" s="321"/>
    </row>
    <row r="81" ht="15" customHeight="1">
      <c r="B81" s="330"/>
      <c r="C81" s="331" t="s">
        <v>1322</v>
      </c>
      <c r="D81" s="331"/>
      <c r="E81" s="331"/>
      <c r="F81" s="332" t="s">
        <v>1317</v>
      </c>
      <c r="G81" s="331"/>
      <c r="H81" s="331" t="s">
        <v>1323</v>
      </c>
      <c r="I81" s="331" t="s">
        <v>1313</v>
      </c>
      <c r="J81" s="331">
        <v>15</v>
      </c>
      <c r="K81" s="321"/>
    </row>
    <row r="82" ht="15" customHeight="1">
      <c r="B82" s="330"/>
      <c r="C82" s="331" t="s">
        <v>1324</v>
      </c>
      <c r="D82" s="331"/>
      <c r="E82" s="331"/>
      <c r="F82" s="332" t="s">
        <v>1317</v>
      </c>
      <c r="G82" s="331"/>
      <c r="H82" s="331" t="s">
        <v>1325</v>
      </c>
      <c r="I82" s="331" t="s">
        <v>1313</v>
      </c>
      <c r="J82" s="331">
        <v>15</v>
      </c>
      <c r="K82" s="321"/>
    </row>
    <row r="83" ht="15" customHeight="1">
      <c r="B83" s="330"/>
      <c r="C83" s="331" t="s">
        <v>1326</v>
      </c>
      <c r="D83" s="331"/>
      <c r="E83" s="331"/>
      <c r="F83" s="332" t="s">
        <v>1317</v>
      </c>
      <c r="G83" s="331"/>
      <c r="H83" s="331" t="s">
        <v>1327</v>
      </c>
      <c r="I83" s="331" t="s">
        <v>1313</v>
      </c>
      <c r="J83" s="331">
        <v>20</v>
      </c>
      <c r="K83" s="321"/>
    </row>
    <row r="84" ht="15" customHeight="1">
      <c r="B84" s="330"/>
      <c r="C84" s="331" t="s">
        <v>1328</v>
      </c>
      <c r="D84" s="331"/>
      <c r="E84" s="331"/>
      <c r="F84" s="332" t="s">
        <v>1317</v>
      </c>
      <c r="G84" s="331"/>
      <c r="H84" s="331" t="s">
        <v>1329</v>
      </c>
      <c r="I84" s="331" t="s">
        <v>1313</v>
      </c>
      <c r="J84" s="331">
        <v>20</v>
      </c>
      <c r="K84" s="321"/>
    </row>
    <row r="85" ht="15" customHeight="1">
      <c r="B85" s="330"/>
      <c r="C85" s="308" t="s">
        <v>1330</v>
      </c>
      <c r="D85" s="308"/>
      <c r="E85" s="308"/>
      <c r="F85" s="329" t="s">
        <v>1317</v>
      </c>
      <c r="G85" s="328"/>
      <c r="H85" s="308" t="s">
        <v>1331</v>
      </c>
      <c r="I85" s="308" t="s">
        <v>1313</v>
      </c>
      <c r="J85" s="308">
        <v>50</v>
      </c>
      <c r="K85" s="321"/>
    </row>
    <row r="86" ht="15" customHeight="1">
      <c r="B86" s="330"/>
      <c r="C86" s="308" t="s">
        <v>1332</v>
      </c>
      <c r="D86" s="308"/>
      <c r="E86" s="308"/>
      <c r="F86" s="329" t="s">
        <v>1317</v>
      </c>
      <c r="G86" s="328"/>
      <c r="H86" s="308" t="s">
        <v>1333</v>
      </c>
      <c r="I86" s="308" t="s">
        <v>1313</v>
      </c>
      <c r="J86" s="308">
        <v>20</v>
      </c>
      <c r="K86" s="321"/>
    </row>
    <row r="87" ht="15" customHeight="1">
      <c r="B87" s="330"/>
      <c r="C87" s="308" t="s">
        <v>1334</v>
      </c>
      <c r="D87" s="308"/>
      <c r="E87" s="308"/>
      <c r="F87" s="329" t="s">
        <v>1317</v>
      </c>
      <c r="G87" s="328"/>
      <c r="H87" s="308" t="s">
        <v>1335</v>
      </c>
      <c r="I87" s="308" t="s">
        <v>1313</v>
      </c>
      <c r="J87" s="308">
        <v>20</v>
      </c>
      <c r="K87" s="321"/>
    </row>
    <row r="88" ht="15" customHeight="1">
      <c r="B88" s="330"/>
      <c r="C88" s="308" t="s">
        <v>1336</v>
      </c>
      <c r="D88" s="308"/>
      <c r="E88" s="308"/>
      <c r="F88" s="329" t="s">
        <v>1317</v>
      </c>
      <c r="G88" s="328"/>
      <c r="H88" s="308" t="s">
        <v>1337</v>
      </c>
      <c r="I88" s="308" t="s">
        <v>1313</v>
      </c>
      <c r="J88" s="308">
        <v>50</v>
      </c>
      <c r="K88" s="321"/>
    </row>
    <row r="89" ht="15" customHeight="1">
      <c r="B89" s="330"/>
      <c r="C89" s="308" t="s">
        <v>1338</v>
      </c>
      <c r="D89" s="308"/>
      <c r="E89" s="308"/>
      <c r="F89" s="329" t="s">
        <v>1317</v>
      </c>
      <c r="G89" s="328"/>
      <c r="H89" s="308" t="s">
        <v>1338</v>
      </c>
      <c r="I89" s="308" t="s">
        <v>1313</v>
      </c>
      <c r="J89" s="308">
        <v>50</v>
      </c>
      <c r="K89" s="321"/>
    </row>
    <row r="90" ht="15" customHeight="1">
      <c r="B90" s="330"/>
      <c r="C90" s="308" t="s">
        <v>124</v>
      </c>
      <c r="D90" s="308"/>
      <c r="E90" s="308"/>
      <c r="F90" s="329" t="s">
        <v>1317</v>
      </c>
      <c r="G90" s="328"/>
      <c r="H90" s="308" t="s">
        <v>1339</v>
      </c>
      <c r="I90" s="308" t="s">
        <v>1313</v>
      </c>
      <c r="J90" s="308">
        <v>255</v>
      </c>
      <c r="K90" s="321"/>
    </row>
    <row r="91" ht="15" customHeight="1">
      <c r="B91" s="330"/>
      <c r="C91" s="308" t="s">
        <v>1340</v>
      </c>
      <c r="D91" s="308"/>
      <c r="E91" s="308"/>
      <c r="F91" s="329" t="s">
        <v>1311</v>
      </c>
      <c r="G91" s="328"/>
      <c r="H91" s="308" t="s">
        <v>1341</v>
      </c>
      <c r="I91" s="308" t="s">
        <v>1342</v>
      </c>
      <c r="J91" s="308"/>
      <c r="K91" s="321"/>
    </row>
    <row r="92" ht="15" customHeight="1">
      <c r="B92" s="330"/>
      <c r="C92" s="308" t="s">
        <v>1343</v>
      </c>
      <c r="D92" s="308"/>
      <c r="E92" s="308"/>
      <c r="F92" s="329" t="s">
        <v>1311</v>
      </c>
      <c r="G92" s="328"/>
      <c r="H92" s="308" t="s">
        <v>1344</v>
      </c>
      <c r="I92" s="308" t="s">
        <v>1345</v>
      </c>
      <c r="J92" s="308"/>
      <c r="K92" s="321"/>
    </row>
    <row r="93" ht="15" customHeight="1">
      <c r="B93" s="330"/>
      <c r="C93" s="308" t="s">
        <v>1346</v>
      </c>
      <c r="D93" s="308"/>
      <c r="E93" s="308"/>
      <c r="F93" s="329" t="s">
        <v>1311</v>
      </c>
      <c r="G93" s="328"/>
      <c r="H93" s="308" t="s">
        <v>1346</v>
      </c>
      <c r="I93" s="308" t="s">
        <v>1345</v>
      </c>
      <c r="J93" s="308"/>
      <c r="K93" s="321"/>
    </row>
    <row r="94" ht="15" customHeight="1">
      <c r="B94" s="330"/>
      <c r="C94" s="308" t="s">
        <v>35</v>
      </c>
      <c r="D94" s="308"/>
      <c r="E94" s="308"/>
      <c r="F94" s="329" t="s">
        <v>1311</v>
      </c>
      <c r="G94" s="328"/>
      <c r="H94" s="308" t="s">
        <v>1347</v>
      </c>
      <c r="I94" s="308" t="s">
        <v>1345</v>
      </c>
      <c r="J94" s="308"/>
      <c r="K94" s="321"/>
    </row>
    <row r="95" ht="15" customHeight="1">
      <c r="B95" s="330"/>
      <c r="C95" s="308" t="s">
        <v>45</v>
      </c>
      <c r="D95" s="308"/>
      <c r="E95" s="308"/>
      <c r="F95" s="329" t="s">
        <v>1311</v>
      </c>
      <c r="G95" s="328"/>
      <c r="H95" s="308" t="s">
        <v>1348</v>
      </c>
      <c r="I95" s="308" t="s">
        <v>1345</v>
      </c>
      <c r="J95" s="308"/>
      <c r="K95" s="321"/>
    </row>
    <row r="96" ht="15" customHeight="1">
      <c r="B96" s="333"/>
      <c r="C96" s="334"/>
      <c r="D96" s="334"/>
      <c r="E96" s="334"/>
      <c r="F96" s="334"/>
      <c r="G96" s="334"/>
      <c r="H96" s="334"/>
      <c r="I96" s="334"/>
      <c r="J96" s="334"/>
      <c r="K96" s="335"/>
    </row>
    <row r="97" ht="18.75" customHeight="1">
      <c r="B97" s="336"/>
      <c r="C97" s="337"/>
      <c r="D97" s="337"/>
      <c r="E97" s="337"/>
      <c r="F97" s="337"/>
      <c r="G97" s="337"/>
      <c r="H97" s="337"/>
      <c r="I97" s="337"/>
      <c r="J97" s="337"/>
      <c r="K97" s="336"/>
    </row>
    <row r="98" ht="18.75" customHeight="1">
      <c r="B98" s="315"/>
      <c r="C98" s="315"/>
      <c r="D98" s="315"/>
      <c r="E98" s="315"/>
      <c r="F98" s="315"/>
      <c r="G98" s="315"/>
      <c r="H98" s="315"/>
      <c r="I98" s="315"/>
      <c r="J98" s="315"/>
      <c r="K98" s="315"/>
    </row>
    <row r="99" ht="7.5" customHeight="1">
      <c r="B99" s="316"/>
      <c r="C99" s="317"/>
      <c r="D99" s="317"/>
      <c r="E99" s="317"/>
      <c r="F99" s="317"/>
      <c r="G99" s="317"/>
      <c r="H99" s="317"/>
      <c r="I99" s="317"/>
      <c r="J99" s="317"/>
      <c r="K99" s="318"/>
    </row>
    <row r="100" ht="45" customHeight="1">
      <c r="B100" s="319"/>
      <c r="C100" s="320" t="s">
        <v>1349</v>
      </c>
      <c r="D100" s="320"/>
      <c r="E100" s="320"/>
      <c r="F100" s="320"/>
      <c r="G100" s="320"/>
      <c r="H100" s="320"/>
      <c r="I100" s="320"/>
      <c r="J100" s="320"/>
      <c r="K100" s="321"/>
    </row>
    <row r="101" ht="17.25" customHeight="1">
      <c r="B101" s="319"/>
      <c r="C101" s="322" t="s">
        <v>1305</v>
      </c>
      <c r="D101" s="322"/>
      <c r="E101" s="322"/>
      <c r="F101" s="322" t="s">
        <v>1306</v>
      </c>
      <c r="G101" s="323"/>
      <c r="H101" s="322" t="s">
        <v>119</v>
      </c>
      <c r="I101" s="322" t="s">
        <v>54</v>
      </c>
      <c r="J101" s="322" t="s">
        <v>1307</v>
      </c>
      <c r="K101" s="321"/>
    </row>
    <row r="102" ht="17.25" customHeight="1">
      <c r="B102" s="319"/>
      <c r="C102" s="324" t="s">
        <v>1308</v>
      </c>
      <c r="D102" s="324"/>
      <c r="E102" s="324"/>
      <c r="F102" s="325" t="s">
        <v>1309</v>
      </c>
      <c r="G102" s="326"/>
      <c r="H102" s="324"/>
      <c r="I102" s="324"/>
      <c r="J102" s="324" t="s">
        <v>1310</v>
      </c>
      <c r="K102" s="321"/>
    </row>
    <row r="103" ht="5.25" customHeight="1">
      <c r="B103" s="319"/>
      <c r="C103" s="322"/>
      <c r="D103" s="322"/>
      <c r="E103" s="322"/>
      <c r="F103" s="322"/>
      <c r="G103" s="338"/>
      <c r="H103" s="322"/>
      <c r="I103" s="322"/>
      <c r="J103" s="322"/>
      <c r="K103" s="321"/>
    </row>
    <row r="104" ht="15" customHeight="1">
      <c r="B104" s="319"/>
      <c r="C104" s="308" t="s">
        <v>50</v>
      </c>
      <c r="D104" s="327"/>
      <c r="E104" s="327"/>
      <c r="F104" s="329" t="s">
        <v>1311</v>
      </c>
      <c r="G104" s="338"/>
      <c r="H104" s="308" t="s">
        <v>1350</v>
      </c>
      <c r="I104" s="308" t="s">
        <v>1313</v>
      </c>
      <c r="J104" s="308">
        <v>20</v>
      </c>
      <c r="K104" s="321"/>
    </row>
    <row r="105" ht="15" customHeight="1">
      <c r="B105" s="319"/>
      <c r="C105" s="308" t="s">
        <v>1314</v>
      </c>
      <c r="D105" s="308"/>
      <c r="E105" s="308"/>
      <c r="F105" s="329" t="s">
        <v>1311</v>
      </c>
      <c r="G105" s="308"/>
      <c r="H105" s="308" t="s">
        <v>1350</v>
      </c>
      <c r="I105" s="308" t="s">
        <v>1313</v>
      </c>
      <c r="J105" s="308">
        <v>120</v>
      </c>
      <c r="K105" s="321"/>
    </row>
    <row r="106" ht="15" customHeight="1">
      <c r="B106" s="330"/>
      <c r="C106" s="308" t="s">
        <v>1316</v>
      </c>
      <c r="D106" s="308"/>
      <c r="E106" s="308"/>
      <c r="F106" s="329" t="s">
        <v>1317</v>
      </c>
      <c r="G106" s="308"/>
      <c r="H106" s="308" t="s">
        <v>1350</v>
      </c>
      <c r="I106" s="308" t="s">
        <v>1313</v>
      </c>
      <c r="J106" s="308">
        <v>50</v>
      </c>
      <c r="K106" s="321"/>
    </row>
    <row r="107" ht="15" customHeight="1">
      <c r="B107" s="330"/>
      <c r="C107" s="308" t="s">
        <v>1319</v>
      </c>
      <c r="D107" s="308"/>
      <c r="E107" s="308"/>
      <c r="F107" s="329" t="s">
        <v>1311</v>
      </c>
      <c r="G107" s="308"/>
      <c r="H107" s="308" t="s">
        <v>1350</v>
      </c>
      <c r="I107" s="308" t="s">
        <v>1321</v>
      </c>
      <c r="J107" s="308"/>
      <c r="K107" s="321"/>
    </row>
    <row r="108" ht="15" customHeight="1">
      <c r="B108" s="330"/>
      <c r="C108" s="308" t="s">
        <v>1330</v>
      </c>
      <c r="D108" s="308"/>
      <c r="E108" s="308"/>
      <c r="F108" s="329" t="s">
        <v>1317</v>
      </c>
      <c r="G108" s="308"/>
      <c r="H108" s="308" t="s">
        <v>1350</v>
      </c>
      <c r="I108" s="308" t="s">
        <v>1313</v>
      </c>
      <c r="J108" s="308">
        <v>50</v>
      </c>
      <c r="K108" s="321"/>
    </row>
    <row r="109" ht="15" customHeight="1">
      <c r="B109" s="330"/>
      <c r="C109" s="308" t="s">
        <v>1338</v>
      </c>
      <c r="D109" s="308"/>
      <c r="E109" s="308"/>
      <c r="F109" s="329" t="s">
        <v>1317</v>
      </c>
      <c r="G109" s="308"/>
      <c r="H109" s="308" t="s">
        <v>1350</v>
      </c>
      <c r="I109" s="308" t="s">
        <v>1313</v>
      </c>
      <c r="J109" s="308">
        <v>50</v>
      </c>
      <c r="K109" s="321"/>
    </row>
    <row r="110" ht="15" customHeight="1">
      <c r="B110" s="330"/>
      <c r="C110" s="308" t="s">
        <v>1336</v>
      </c>
      <c r="D110" s="308"/>
      <c r="E110" s="308"/>
      <c r="F110" s="329" t="s">
        <v>1317</v>
      </c>
      <c r="G110" s="308"/>
      <c r="H110" s="308" t="s">
        <v>1350</v>
      </c>
      <c r="I110" s="308" t="s">
        <v>1313</v>
      </c>
      <c r="J110" s="308">
        <v>50</v>
      </c>
      <c r="K110" s="321"/>
    </row>
    <row r="111" ht="15" customHeight="1">
      <c r="B111" s="330"/>
      <c r="C111" s="308" t="s">
        <v>50</v>
      </c>
      <c r="D111" s="308"/>
      <c r="E111" s="308"/>
      <c r="F111" s="329" t="s">
        <v>1311</v>
      </c>
      <c r="G111" s="308"/>
      <c r="H111" s="308" t="s">
        <v>1351</v>
      </c>
      <c r="I111" s="308" t="s">
        <v>1313</v>
      </c>
      <c r="J111" s="308">
        <v>20</v>
      </c>
      <c r="K111" s="321"/>
    </row>
    <row r="112" ht="15" customHeight="1">
      <c r="B112" s="330"/>
      <c r="C112" s="308" t="s">
        <v>1352</v>
      </c>
      <c r="D112" s="308"/>
      <c r="E112" s="308"/>
      <c r="F112" s="329" t="s">
        <v>1311</v>
      </c>
      <c r="G112" s="308"/>
      <c r="H112" s="308" t="s">
        <v>1353</v>
      </c>
      <c r="I112" s="308" t="s">
        <v>1313</v>
      </c>
      <c r="J112" s="308">
        <v>120</v>
      </c>
      <c r="K112" s="321"/>
    </row>
    <row r="113" ht="15" customHeight="1">
      <c r="B113" s="330"/>
      <c r="C113" s="308" t="s">
        <v>35</v>
      </c>
      <c r="D113" s="308"/>
      <c r="E113" s="308"/>
      <c r="F113" s="329" t="s">
        <v>1311</v>
      </c>
      <c r="G113" s="308"/>
      <c r="H113" s="308" t="s">
        <v>1354</v>
      </c>
      <c r="I113" s="308" t="s">
        <v>1345</v>
      </c>
      <c r="J113" s="308"/>
      <c r="K113" s="321"/>
    </row>
    <row r="114" ht="15" customHeight="1">
      <c r="B114" s="330"/>
      <c r="C114" s="308" t="s">
        <v>45</v>
      </c>
      <c r="D114" s="308"/>
      <c r="E114" s="308"/>
      <c r="F114" s="329" t="s">
        <v>1311</v>
      </c>
      <c r="G114" s="308"/>
      <c r="H114" s="308" t="s">
        <v>1355</v>
      </c>
      <c r="I114" s="308" t="s">
        <v>1345</v>
      </c>
      <c r="J114" s="308"/>
      <c r="K114" s="321"/>
    </row>
    <row r="115" ht="15" customHeight="1">
      <c r="B115" s="330"/>
      <c r="C115" s="308" t="s">
        <v>54</v>
      </c>
      <c r="D115" s="308"/>
      <c r="E115" s="308"/>
      <c r="F115" s="329" t="s">
        <v>1311</v>
      </c>
      <c r="G115" s="308"/>
      <c r="H115" s="308" t="s">
        <v>1356</v>
      </c>
      <c r="I115" s="308" t="s">
        <v>1357</v>
      </c>
      <c r="J115" s="308"/>
      <c r="K115" s="321"/>
    </row>
    <row r="116" ht="15" customHeight="1">
      <c r="B116" s="333"/>
      <c r="C116" s="339"/>
      <c r="D116" s="339"/>
      <c r="E116" s="339"/>
      <c r="F116" s="339"/>
      <c r="G116" s="339"/>
      <c r="H116" s="339"/>
      <c r="I116" s="339"/>
      <c r="J116" s="339"/>
      <c r="K116" s="335"/>
    </row>
    <row r="117" ht="18.75" customHeight="1">
      <c r="B117" s="340"/>
      <c r="C117" s="304"/>
      <c r="D117" s="304"/>
      <c r="E117" s="304"/>
      <c r="F117" s="341"/>
      <c r="G117" s="304"/>
      <c r="H117" s="304"/>
      <c r="I117" s="304"/>
      <c r="J117" s="304"/>
      <c r="K117" s="340"/>
    </row>
    <row r="118" ht="18.75" customHeight="1">
      <c r="B118" s="315"/>
      <c r="C118" s="315"/>
      <c r="D118" s="315"/>
      <c r="E118" s="315"/>
      <c r="F118" s="315"/>
      <c r="G118" s="315"/>
      <c r="H118" s="315"/>
      <c r="I118" s="315"/>
      <c r="J118" s="315"/>
      <c r="K118" s="315"/>
    </row>
    <row r="119" ht="7.5" customHeight="1">
      <c r="B119" s="342"/>
      <c r="C119" s="343"/>
      <c r="D119" s="343"/>
      <c r="E119" s="343"/>
      <c r="F119" s="343"/>
      <c r="G119" s="343"/>
      <c r="H119" s="343"/>
      <c r="I119" s="343"/>
      <c r="J119" s="343"/>
      <c r="K119" s="344"/>
    </row>
    <row r="120" ht="45" customHeight="1">
      <c r="B120" s="345"/>
      <c r="C120" s="298" t="s">
        <v>1358</v>
      </c>
      <c r="D120" s="298"/>
      <c r="E120" s="298"/>
      <c r="F120" s="298"/>
      <c r="G120" s="298"/>
      <c r="H120" s="298"/>
      <c r="I120" s="298"/>
      <c r="J120" s="298"/>
      <c r="K120" s="346"/>
    </row>
    <row r="121" ht="17.25" customHeight="1">
      <c r="B121" s="347"/>
      <c r="C121" s="322" t="s">
        <v>1305</v>
      </c>
      <c r="D121" s="322"/>
      <c r="E121" s="322"/>
      <c r="F121" s="322" t="s">
        <v>1306</v>
      </c>
      <c r="G121" s="323"/>
      <c r="H121" s="322" t="s">
        <v>119</v>
      </c>
      <c r="I121" s="322" t="s">
        <v>54</v>
      </c>
      <c r="J121" s="322" t="s">
        <v>1307</v>
      </c>
      <c r="K121" s="348"/>
    </row>
    <row r="122" ht="17.25" customHeight="1">
      <c r="B122" s="347"/>
      <c r="C122" s="324" t="s">
        <v>1308</v>
      </c>
      <c r="D122" s="324"/>
      <c r="E122" s="324"/>
      <c r="F122" s="325" t="s">
        <v>1309</v>
      </c>
      <c r="G122" s="326"/>
      <c r="H122" s="324"/>
      <c r="I122" s="324"/>
      <c r="J122" s="324" t="s">
        <v>1310</v>
      </c>
      <c r="K122" s="348"/>
    </row>
    <row r="123" ht="5.25" customHeight="1">
      <c r="B123" s="349"/>
      <c r="C123" s="327"/>
      <c r="D123" s="327"/>
      <c r="E123" s="327"/>
      <c r="F123" s="327"/>
      <c r="G123" s="308"/>
      <c r="H123" s="327"/>
      <c r="I123" s="327"/>
      <c r="J123" s="327"/>
      <c r="K123" s="350"/>
    </row>
    <row r="124" ht="15" customHeight="1">
      <c r="B124" s="349"/>
      <c r="C124" s="308" t="s">
        <v>1314</v>
      </c>
      <c r="D124" s="327"/>
      <c r="E124" s="327"/>
      <c r="F124" s="329" t="s">
        <v>1311</v>
      </c>
      <c r="G124" s="308"/>
      <c r="H124" s="308" t="s">
        <v>1350</v>
      </c>
      <c r="I124" s="308" t="s">
        <v>1313</v>
      </c>
      <c r="J124" s="308">
        <v>120</v>
      </c>
      <c r="K124" s="351"/>
    </row>
    <row r="125" ht="15" customHeight="1">
      <c r="B125" s="349"/>
      <c r="C125" s="308" t="s">
        <v>1359</v>
      </c>
      <c r="D125" s="308"/>
      <c r="E125" s="308"/>
      <c r="F125" s="329" t="s">
        <v>1311</v>
      </c>
      <c r="G125" s="308"/>
      <c r="H125" s="308" t="s">
        <v>1360</v>
      </c>
      <c r="I125" s="308" t="s">
        <v>1313</v>
      </c>
      <c r="J125" s="308" t="s">
        <v>1361</v>
      </c>
      <c r="K125" s="351"/>
    </row>
    <row r="126" ht="15" customHeight="1">
      <c r="B126" s="349"/>
      <c r="C126" s="308" t="s">
        <v>82</v>
      </c>
      <c r="D126" s="308"/>
      <c r="E126" s="308"/>
      <c r="F126" s="329" t="s">
        <v>1311</v>
      </c>
      <c r="G126" s="308"/>
      <c r="H126" s="308" t="s">
        <v>1362</v>
      </c>
      <c r="I126" s="308" t="s">
        <v>1313</v>
      </c>
      <c r="J126" s="308" t="s">
        <v>1361</v>
      </c>
      <c r="K126" s="351"/>
    </row>
    <row r="127" ht="15" customHeight="1">
      <c r="B127" s="349"/>
      <c r="C127" s="308" t="s">
        <v>1322</v>
      </c>
      <c r="D127" s="308"/>
      <c r="E127" s="308"/>
      <c r="F127" s="329" t="s">
        <v>1317</v>
      </c>
      <c r="G127" s="308"/>
      <c r="H127" s="308" t="s">
        <v>1323</v>
      </c>
      <c r="I127" s="308" t="s">
        <v>1313</v>
      </c>
      <c r="J127" s="308">
        <v>15</v>
      </c>
      <c r="K127" s="351"/>
    </row>
    <row r="128" ht="15" customHeight="1">
      <c r="B128" s="349"/>
      <c r="C128" s="331" t="s">
        <v>1324</v>
      </c>
      <c r="D128" s="331"/>
      <c r="E128" s="331"/>
      <c r="F128" s="332" t="s">
        <v>1317</v>
      </c>
      <c r="G128" s="331"/>
      <c r="H128" s="331" t="s">
        <v>1325</v>
      </c>
      <c r="I128" s="331" t="s">
        <v>1313</v>
      </c>
      <c r="J128" s="331">
        <v>15</v>
      </c>
      <c r="K128" s="351"/>
    </row>
    <row r="129" ht="15" customHeight="1">
      <c r="B129" s="349"/>
      <c r="C129" s="331" t="s">
        <v>1326</v>
      </c>
      <c r="D129" s="331"/>
      <c r="E129" s="331"/>
      <c r="F129" s="332" t="s">
        <v>1317</v>
      </c>
      <c r="G129" s="331"/>
      <c r="H129" s="331" t="s">
        <v>1327</v>
      </c>
      <c r="I129" s="331" t="s">
        <v>1313</v>
      </c>
      <c r="J129" s="331">
        <v>20</v>
      </c>
      <c r="K129" s="351"/>
    </row>
    <row r="130" ht="15" customHeight="1">
      <c r="B130" s="349"/>
      <c r="C130" s="331" t="s">
        <v>1328</v>
      </c>
      <c r="D130" s="331"/>
      <c r="E130" s="331"/>
      <c r="F130" s="332" t="s">
        <v>1317</v>
      </c>
      <c r="G130" s="331"/>
      <c r="H130" s="331" t="s">
        <v>1329</v>
      </c>
      <c r="I130" s="331" t="s">
        <v>1313</v>
      </c>
      <c r="J130" s="331">
        <v>20</v>
      </c>
      <c r="K130" s="351"/>
    </row>
    <row r="131" ht="15" customHeight="1">
      <c r="B131" s="349"/>
      <c r="C131" s="308" t="s">
        <v>1316</v>
      </c>
      <c r="D131" s="308"/>
      <c r="E131" s="308"/>
      <c r="F131" s="329" t="s">
        <v>1317</v>
      </c>
      <c r="G131" s="308"/>
      <c r="H131" s="308" t="s">
        <v>1350</v>
      </c>
      <c r="I131" s="308" t="s">
        <v>1313</v>
      </c>
      <c r="J131" s="308">
        <v>50</v>
      </c>
      <c r="K131" s="351"/>
    </row>
    <row r="132" ht="15" customHeight="1">
      <c r="B132" s="349"/>
      <c r="C132" s="308" t="s">
        <v>1330</v>
      </c>
      <c r="D132" s="308"/>
      <c r="E132" s="308"/>
      <c r="F132" s="329" t="s">
        <v>1317</v>
      </c>
      <c r="G132" s="308"/>
      <c r="H132" s="308" t="s">
        <v>1350</v>
      </c>
      <c r="I132" s="308" t="s">
        <v>1313</v>
      </c>
      <c r="J132" s="308">
        <v>50</v>
      </c>
      <c r="K132" s="351"/>
    </row>
    <row r="133" ht="15" customHeight="1">
      <c r="B133" s="349"/>
      <c r="C133" s="308" t="s">
        <v>1336</v>
      </c>
      <c r="D133" s="308"/>
      <c r="E133" s="308"/>
      <c r="F133" s="329" t="s">
        <v>1317</v>
      </c>
      <c r="G133" s="308"/>
      <c r="H133" s="308" t="s">
        <v>1350</v>
      </c>
      <c r="I133" s="308" t="s">
        <v>1313</v>
      </c>
      <c r="J133" s="308">
        <v>50</v>
      </c>
      <c r="K133" s="351"/>
    </row>
    <row r="134" ht="15" customHeight="1">
      <c r="B134" s="349"/>
      <c r="C134" s="308" t="s">
        <v>1338</v>
      </c>
      <c r="D134" s="308"/>
      <c r="E134" s="308"/>
      <c r="F134" s="329" t="s">
        <v>1317</v>
      </c>
      <c r="G134" s="308"/>
      <c r="H134" s="308" t="s">
        <v>1350</v>
      </c>
      <c r="I134" s="308" t="s">
        <v>1313</v>
      </c>
      <c r="J134" s="308">
        <v>50</v>
      </c>
      <c r="K134" s="351"/>
    </row>
    <row r="135" ht="15" customHeight="1">
      <c r="B135" s="349"/>
      <c r="C135" s="308" t="s">
        <v>124</v>
      </c>
      <c r="D135" s="308"/>
      <c r="E135" s="308"/>
      <c r="F135" s="329" t="s">
        <v>1317</v>
      </c>
      <c r="G135" s="308"/>
      <c r="H135" s="308" t="s">
        <v>1363</v>
      </c>
      <c r="I135" s="308" t="s">
        <v>1313</v>
      </c>
      <c r="J135" s="308">
        <v>255</v>
      </c>
      <c r="K135" s="351"/>
    </row>
    <row r="136" ht="15" customHeight="1">
      <c r="B136" s="349"/>
      <c r="C136" s="308" t="s">
        <v>1340</v>
      </c>
      <c r="D136" s="308"/>
      <c r="E136" s="308"/>
      <c r="F136" s="329" t="s">
        <v>1311</v>
      </c>
      <c r="G136" s="308"/>
      <c r="H136" s="308" t="s">
        <v>1364</v>
      </c>
      <c r="I136" s="308" t="s">
        <v>1342</v>
      </c>
      <c r="J136" s="308"/>
      <c r="K136" s="351"/>
    </row>
    <row r="137" ht="15" customHeight="1">
      <c r="B137" s="349"/>
      <c r="C137" s="308" t="s">
        <v>1343</v>
      </c>
      <c r="D137" s="308"/>
      <c r="E137" s="308"/>
      <c r="F137" s="329" t="s">
        <v>1311</v>
      </c>
      <c r="G137" s="308"/>
      <c r="H137" s="308" t="s">
        <v>1365</v>
      </c>
      <c r="I137" s="308" t="s">
        <v>1345</v>
      </c>
      <c r="J137" s="308"/>
      <c r="K137" s="351"/>
    </row>
    <row r="138" ht="15" customHeight="1">
      <c r="B138" s="349"/>
      <c r="C138" s="308" t="s">
        <v>1346</v>
      </c>
      <c r="D138" s="308"/>
      <c r="E138" s="308"/>
      <c r="F138" s="329" t="s">
        <v>1311</v>
      </c>
      <c r="G138" s="308"/>
      <c r="H138" s="308" t="s">
        <v>1346</v>
      </c>
      <c r="I138" s="308" t="s">
        <v>1345</v>
      </c>
      <c r="J138" s="308"/>
      <c r="K138" s="351"/>
    </row>
    <row r="139" ht="15" customHeight="1">
      <c r="B139" s="349"/>
      <c r="C139" s="308" t="s">
        <v>35</v>
      </c>
      <c r="D139" s="308"/>
      <c r="E139" s="308"/>
      <c r="F139" s="329" t="s">
        <v>1311</v>
      </c>
      <c r="G139" s="308"/>
      <c r="H139" s="308" t="s">
        <v>1366</v>
      </c>
      <c r="I139" s="308" t="s">
        <v>1345</v>
      </c>
      <c r="J139" s="308"/>
      <c r="K139" s="351"/>
    </row>
    <row r="140" ht="15" customHeight="1">
      <c r="B140" s="349"/>
      <c r="C140" s="308" t="s">
        <v>1367</v>
      </c>
      <c r="D140" s="308"/>
      <c r="E140" s="308"/>
      <c r="F140" s="329" t="s">
        <v>1311</v>
      </c>
      <c r="G140" s="308"/>
      <c r="H140" s="308" t="s">
        <v>1368</v>
      </c>
      <c r="I140" s="308" t="s">
        <v>1345</v>
      </c>
      <c r="J140" s="308"/>
      <c r="K140" s="351"/>
    </row>
    <row r="141" ht="15" customHeight="1">
      <c r="B141" s="352"/>
      <c r="C141" s="353"/>
      <c r="D141" s="353"/>
      <c r="E141" s="353"/>
      <c r="F141" s="353"/>
      <c r="G141" s="353"/>
      <c r="H141" s="353"/>
      <c r="I141" s="353"/>
      <c r="J141" s="353"/>
      <c r="K141" s="354"/>
    </row>
    <row r="142" ht="18.75" customHeight="1">
      <c r="B142" s="304"/>
      <c r="C142" s="304"/>
      <c r="D142" s="304"/>
      <c r="E142" s="304"/>
      <c r="F142" s="341"/>
      <c r="G142" s="304"/>
      <c r="H142" s="304"/>
      <c r="I142" s="304"/>
      <c r="J142" s="304"/>
      <c r="K142" s="304"/>
    </row>
    <row r="143" ht="18.75" customHeight="1">
      <c r="B143" s="315"/>
      <c r="C143" s="315"/>
      <c r="D143" s="315"/>
      <c r="E143" s="315"/>
      <c r="F143" s="315"/>
      <c r="G143" s="315"/>
      <c r="H143" s="315"/>
      <c r="I143" s="315"/>
      <c r="J143" s="315"/>
      <c r="K143" s="315"/>
    </row>
    <row r="144" ht="7.5" customHeight="1">
      <c r="B144" s="316"/>
      <c r="C144" s="317"/>
      <c r="D144" s="317"/>
      <c r="E144" s="317"/>
      <c r="F144" s="317"/>
      <c r="G144" s="317"/>
      <c r="H144" s="317"/>
      <c r="I144" s="317"/>
      <c r="J144" s="317"/>
      <c r="K144" s="318"/>
    </row>
    <row r="145" ht="45" customHeight="1">
      <c r="B145" s="319"/>
      <c r="C145" s="320" t="s">
        <v>1369</v>
      </c>
      <c r="D145" s="320"/>
      <c r="E145" s="320"/>
      <c r="F145" s="320"/>
      <c r="G145" s="320"/>
      <c r="H145" s="320"/>
      <c r="I145" s="320"/>
      <c r="J145" s="320"/>
      <c r="K145" s="321"/>
    </row>
    <row r="146" ht="17.25" customHeight="1">
      <c r="B146" s="319"/>
      <c r="C146" s="322" t="s">
        <v>1305</v>
      </c>
      <c r="D146" s="322"/>
      <c r="E146" s="322"/>
      <c r="F146" s="322" t="s">
        <v>1306</v>
      </c>
      <c r="G146" s="323"/>
      <c r="H146" s="322" t="s">
        <v>119</v>
      </c>
      <c r="I146" s="322" t="s">
        <v>54</v>
      </c>
      <c r="J146" s="322" t="s">
        <v>1307</v>
      </c>
      <c r="K146" s="321"/>
    </row>
    <row r="147" ht="17.25" customHeight="1">
      <c r="B147" s="319"/>
      <c r="C147" s="324" t="s">
        <v>1308</v>
      </c>
      <c r="D147" s="324"/>
      <c r="E147" s="324"/>
      <c r="F147" s="325" t="s">
        <v>1309</v>
      </c>
      <c r="G147" s="326"/>
      <c r="H147" s="324"/>
      <c r="I147" s="324"/>
      <c r="J147" s="324" t="s">
        <v>1310</v>
      </c>
      <c r="K147" s="321"/>
    </row>
    <row r="148" ht="5.25" customHeight="1">
      <c r="B148" s="330"/>
      <c r="C148" s="327"/>
      <c r="D148" s="327"/>
      <c r="E148" s="327"/>
      <c r="F148" s="327"/>
      <c r="G148" s="328"/>
      <c r="H148" s="327"/>
      <c r="I148" s="327"/>
      <c r="J148" s="327"/>
      <c r="K148" s="351"/>
    </row>
    <row r="149" ht="15" customHeight="1">
      <c r="B149" s="330"/>
      <c r="C149" s="355" t="s">
        <v>1314</v>
      </c>
      <c r="D149" s="308"/>
      <c r="E149" s="308"/>
      <c r="F149" s="356" t="s">
        <v>1311</v>
      </c>
      <c r="G149" s="308"/>
      <c r="H149" s="355" t="s">
        <v>1350</v>
      </c>
      <c r="I149" s="355" t="s">
        <v>1313</v>
      </c>
      <c r="J149" s="355">
        <v>120</v>
      </c>
      <c r="K149" s="351"/>
    </row>
    <row r="150" ht="15" customHeight="1">
      <c r="B150" s="330"/>
      <c r="C150" s="355" t="s">
        <v>1359</v>
      </c>
      <c r="D150" s="308"/>
      <c r="E150" s="308"/>
      <c r="F150" s="356" t="s">
        <v>1311</v>
      </c>
      <c r="G150" s="308"/>
      <c r="H150" s="355" t="s">
        <v>1370</v>
      </c>
      <c r="I150" s="355" t="s">
        <v>1313</v>
      </c>
      <c r="J150" s="355" t="s">
        <v>1361</v>
      </c>
      <c r="K150" s="351"/>
    </row>
    <row r="151" ht="15" customHeight="1">
      <c r="B151" s="330"/>
      <c r="C151" s="355" t="s">
        <v>82</v>
      </c>
      <c r="D151" s="308"/>
      <c r="E151" s="308"/>
      <c r="F151" s="356" t="s">
        <v>1311</v>
      </c>
      <c r="G151" s="308"/>
      <c r="H151" s="355" t="s">
        <v>1371</v>
      </c>
      <c r="I151" s="355" t="s">
        <v>1313</v>
      </c>
      <c r="J151" s="355" t="s">
        <v>1361</v>
      </c>
      <c r="K151" s="351"/>
    </row>
    <row r="152" ht="15" customHeight="1">
      <c r="B152" s="330"/>
      <c r="C152" s="355" t="s">
        <v>1316</v>
      </c>
      <c r="D152" s="308"/>
      <c r="E152" s="308"/>
      <c r="F152" s="356" t="s">
        <v>1317</v>
      </c>
      <c r="G152" s="308"/>
      <c r="H152" s="355" t="s">
        <v>1350</v>
      </c>
      <c r="I152" s="355" t="s">
        <v>1313</v>
      </c>
      <c r="J152" s="355">
        <v>50</v>
      </c>
      <c r="K152" s="351"/>
    </row>
    <row r="153" ht="15" customHeight="1">
      <c r="B153" s="330"/>
      <c r="C153" s="355" t="s">
        <v>1319</v>
      </c>
      <c r="D153" s="308"/>
      <c r="E153" s="308"/>
      <c r="F153" s="356" t="s">
        <v>1311</v>
      </c>
      <c r="G153" s="308"/>
      <c r="H153" s="355" t="s">
        <v>1350</v>
      </c>
      <c r="I153" s="355" t="s">
        <v>1321</v>
      </c>
      <c r="J153" s="355"/>
      <c r="K153" s="351"/>
    </row>
    <row r="154" ht="15" customHeight="1">
      <c r="B154" s="330"/>
      <c r="C154" s="355" t="s">
        <v>1330</v>
      </c>
      <c r="D154" s="308"/>
      <c r="E154" s="308"/>
      <c r="F154" s="356" t="s">
        <v>1317</v>
      </c>
      <c r="G154" s="308"/>
      <c r="H154" s="355" t="s">
        <v>1350</v>
      </c>
      <c r="I154" s="355" t="s">
        <v>1313</v>
      </c>
      <c r="J154" s="355">
        <v>50</v>
      </c>
      <c r="K154" s="351"/>
    </row>
    <row r="155" ht="15" customHeight="1">
      <c r="B155" s="330"/>
      <c r="C155" s="355" t="s">
        <v>1338</v>
      </c>
      <c r="D155" s="308"/>
      <c r="E155" s="308"/>
      <c r="F155" s="356" t="s">
        <v>1317</v>
      </c>
      <c r="G155" s="308"/>
      <c r="H155" s="355" t="s">
        <v>1350</v>
      </c>
      <c r="I155" s="355" t="s">
        <v>1313</v>
      </c>
      <c r="J155" s="355">
        <v>50</v>
      </c>
      <c r="K155" s="351"/>
    </row>
    <row r="156" ht="15" customHeight="1">
      <c r="B156" s="330"/>
      <c r="C156" s="355" t="s">
        <v>1336</v>
      </c>
      <c r="D156" s="308"/>
      <c r="E156" s="308"/>
      <c r="F156" s="356" t="s">
        <v>1317</v>
      </c>
      <c r="G156" s="308"/>
      <c r="H156" s="355" t="s">
        <v>1350</v>
      </c>
      <c r="I156" s="355" t="s">
        <v>1313</v>
      </c>
      <c r="J156" s="355">
        <v>50</v>
      </c>
      <c r="K156" s="351"/>
    </row>
    <row r="157" ht="15" customHeight="1">
      <c r="B157" s="330"/>
      <c r="C157" s="355" t="s">
        <v>107</v>
      </c>
      <c r="D157" s="308"/>
      <c r="E157" s="308"/>
      <c r="F157" s="356" t="s">
        <v>1311</v>
      </c>
      <c r="G157" s="308"/>
      <c r="H157" s="355" t="s">
        <v>1372</v>
      </c>
      <c r="I157" s="355" t="s">
        <v>1313</v>
      </c>
      <c r="J157" s="355" t="s">
        <v>1373</v>
      </c>
      <c r="K157" s="351"/>
    </row>
    <row r="158" ht="15" customHeight="1">
      <c r="B158" s="330"/>
      <c r="C158" s="355" t="s">
        <v>1374</v>
      </c>
      <c r="D158" s="308"/>
      <c r="E158" s="308"/>
      <c r="F158" s="356" t="s">
        <v>1311</v>
      </c>
      <c r="G158" s="308"/>
      <c r="H158" s="355" t="s">
        <v>1375</v>
      </c>
      <c r="I158" s="355" t="s">
        <v>1345</v>
      </c>
      <c r="J158" s="355"/>
      <c r="K158" s="351"/>
    </row>
    <row r="159" ht="15" customHeight="1">
      <c r="B159" s="357"/>
      <c r="C159" s="339"/>
      <c r="D159" s="339"/>
      <c r="E159" s="339"/>
      <c r="F159" s="339"/>
      <c r="G159" s="339"/>
      <c r="H159" s="339"/>
      <c r="I159" s="339"/>
      <c r="J159" s="339"/>
      <c r="K159" s="358"/>
    </row>
    <row r="160" ht="18.75" customHeight="1">
      <c r="B160" s="304"/>
      <c r="C160" s="308"/>
      <c r="D160" s="308"/>
      <c r="E160" s="308"/>
      <c r="F160" s="329"/>
      <c r="G160" s="308"/>
      <c r="H160" s="308"/>
      <c r="I160" s="308"/>
      <c r="J160" s="308"/>
      <c r="K160" s="304"/>
    </row>
    <row r="161" ht="18.75" customHeight="1">
      <c r="B161" s="315"/>
      <c r="C161" s="315"/>
      <c r="D161" s="315"/>
      <c r="E161" s="315"/>
      <c r="F161" s="315"/>
      <c r="G161" s="315"/>
      <c r="H161" s="315"/>
      <c r="I161" s="315"/>
      <c r="J161" s="315"/>
      <c r="K161" s="315"/>
    </row>
    <row r="162" ht="7.5" customHeight="1">
      <c r="B162" s="294"/>
      <c r="C162" s="295"/>
      <c r="D162" s="295"/>
      <c r="E162" s="295"/>
      <c r="F162" s="295"/>
      <c r="G162" s="295"/>
      <c r="H162" s="295"/>
      <c r="I162" s="295"/>
      <c r="J162" s="295"/>
      <c r="K162" s="296"/>
    </row>
    <row r="163" ht="45" customHeight="1">
      <c r="B163" s="297"/>
      <c r="C163" s="298" t="s">
        <v>1376</v>
      </c>
      <c r="D163" s="298"/>
      <c r="E163" s="298"/>
      <c r="F163" s="298"/>
      <c r="G163" s="298"/>
      <c r="H163" s="298"/>
      <c r="I163" s="298"/>
      <c r="J163" s="298"/>
      <c r="K163" s="299"/>
    </row>
    <row r="164" ht="17.25" customHeight="1">
      <c r="B164" s="297"/>
      <c r="C164" s="322" t="s">
        <v>1305</v>
      </c>
      <c r="D164" s="322"/>
      <c r="E164" s="322"/>
      <c r="F164" s="322" t="s">
        <v>1306</v>
      </c>
      <c r="G164" s="359"/>
      <c r="H164" s="360" t="s">
        <v>119</v>
      </c>
      <c r="I164" s="360" t="s">
        <v>54</v>
      </c>
      <c r="J164" s="322" t="s">
        <v>1307</v>
      </c>
      <c r="K164" s="299"/>
    </row>
    <row r="165" ht="17.25" customHeight="1">
      <c r="B165" s="300"/>
      <c r="C165" s="324" t="s">
        <v>1308</v>
      </c>
      <c r="D165" s="324"/>
      <c r="E165" s="324"/>
      <c r="F165" s="325" t="s">
        <v>1309</v>
      </c>
      <c r="G165" s="361"/>
      <c r="H165" s="362"/>
      <c r="I165" s="362"/>
      <c r="J165" s="324" t="s">
        <v>1310</v>
      </c>
      <c r="K165" s="302"/>
    </row>
    <row r="166" ht="5.25" customHeight="1">
      <c r="B166" s="330"/>
      <c r="C166" s="327"/>
      <c r="D166" s="327"/>
      <c r="E166" s="327"/>
      <c r="F166" s="327"/>
      <c r="G166" s="328"/>
      <c r="H166" s="327"/>
      <c r="I166" s="327"/>
      <c r="J166" s="327"/>
      <c r="K166" s="351"/>
    </row>
    <row r="167" ht="15" customHeight="1">
      <c r="B167" s="330"/>
      <c r="C167" s="308" t="s">
        <v>1314</v>
      </c>
      <c r="D167" s="308"/>
      <c r="E167" s="308"/>
      <c r="F167" s="329" t="s">
        <v>1311</v>
      </c>
      <c r="G167" s="308"/>
      <c r="H167" s="308" t="s">
        <v>1350</v>
      </c>
      <c r="I167" s="308" t="s">
        <v>1313</v>
      </c>
      <c r="J167" s="308">
        <v>120</v>
      </c>
      <c r="K167" s="351"/>
    </row>
    <row r="168" ht="15" customHeight="1">
      <c r="B168" s="330"/>
      <c r="C168" s="308" t="s">
        <v>1359</v>
      </c>
      <c r="D168" s="308"/>
      <c r="E168" s="308"/>
      <c r="F168" s="329" t="s">
        <v>1311</v>
      </c>
      <c r="G168" s="308"/>
      <c r="H168" s="308" t="s">
        <v>1360</v>
      </c>
      <c r="I168" s="308" t="s">
        <v>1313</v>
      </c>
      <c r="J168" s="308" t="s">
        <v>1361</v>
      </c>
      <c r="K168" s="351"/>
    </row>
    <row r="169" ht="15" customHeight="1">
      <c r="B169" s="330"/>
      <c r="C169" s="308" t="s">
        <v>82</v>
      </c>
      <c r="D169" s="308"/>
      <c r="E169" s="308"/>
      <c r="F169" s="329" t="s">
        <v>1311</v>
      </c>
      <c r="G169" s="308"/>
      <c r="H169" s="308" t="s">
        <v>1377</v>
      </c>
      <c r="I169" s="308" t="s">
        <v>1313</v>
      </c>
      <c r="J169" s="308" t="s">
        <v>1361</v>
      </c>
      <c r="K169" s="351"/>
    </row>
    <row r="170" ht="15" customHeight="1">
      <c r="B170" s="330"/>
      <c r="C170" s="308" t="s">
        <v>1316</v>
      </c>
      <c r="D170" s="308"/>
      <c r="E170" s="308"/>
      <c r="F170" s="329" t="s">
        <v>1317</v>
      </c>
      <c r="G170" s="308"/>
      <c r="H170" s="308" t="s">
        <v>1377</v>
      </c>
      <c r="I170" s="308" t="s">
        <v>1313</v>
      </c>
      <c r="J170" s="308">
        <v>50</v>
      </c>
      <c r="K170" s="351"/>
    </row>
    <row r="171" ht="15" customHeight="1">
      <c r="B171" s="330"/>
      <c r="C171" s="308" t="s">
        <v>1319</v>
      </c>
      <c r="D171" s="308"/>
      <c r="E171" s="308"/>
      <c r="F171" s="329" t="s">
        <v>1311</v>
      </c>
      <c r="G171" s="308"/>
      <c r="H171" s="308" t="s">
        <v>1377</v>
      </c>
      <c r="I171" s="308" t="s">
        <v>1321</v>
      </c>
      <c r="J171" s="308"/>
      <c r="K171" s="351"/>
    </row>
    <row r="172" ht="15" customHeight="1">
      <c r="B172" s="330"/>
      <c r="C172" s="308" t="s">
        <v>1330</v>
      </c>
      <c r="D172" s="308"/>
      <c r="E172" s="308"/>
      <c r="F172" s="329" t="s">
        <v>1317</v>
      </c>
      <c r="G172" s="308"/>
      <c r="H172" s="308" t="s">
        <v>1377</v>
      </c>
      <c r="I172" s="308" t="s">
        <v>1313</v>
      </c>
      <c r="J172" s="308">
        <v>50</v>
      </c>
      <c r="K172" s="351"/>
    </row>
    <row r="173" ht="15" customHeight="1">
      <c r="B173" s="330"/>
      <c r="C173" s="308" t="s">
        <v>1338</v>
      </c>
      <c r="D173" s="308"/>
      <c r="E173" s="308"/>
      <c r="F173" s="329" t="s">
        <v>1317</v>
      </c>
      <c r="G173" s="308"/>
      <c r="H173" s="308" t="s">
        <v>1377</v>
      </c>
      <c r="I173" s="308" t="s">
        <v>1313</v>
      </c>
      <c r="J173" s="308">
        <v>50</v>
      </c>
      <c r="K173" s="351"/>
    </row>
    <row r="174" ht="15" customHeight="1">
      <c r="B174" s="330"/>
      <c r="C174" s="308" t="s">
        <v>1336</v>
      </c>
      <c r="D174" s="308"/>
      <c r="E174" s="308"/>
      <c r="F174" s="329" t="s">
        <v>1317</v>
      </c>
      <c r="G174" s="308"/>
      <c r="H174" s="308" t="s">
        <v>1377</v>
      </c>
      <c r="I174" s="308" t="s">
        <v>1313</v>
      </c>
      <c r="J174" s="308">
        <v>50</v>
      </c>
      <c r="K174" s="351"/>
    </row>
    <row r="175" ht="15" customHeight="1">
      <c r="B175" s="330"/>
      <c r="C175" s="308" t="s">
        <v>118</v>
      </c>
      <c r="D175" s="308"/>
      <c r="E175" s="308"/>
      <c r="F175" s="329" t="s">
        <v>1311</v>
      </c>
      <c r="G175" s="308"/>
      <c r="H175" s="308" t="s">
        <v>1378</v>
      </c>
      <c r="I175" s="308" t="s">
        <v>1379</v>
      </c>
      <c r="J175" s="308"/>
      <c r="K175" s="351"/>
    </row>
    <row r="176" ht="15" customHeight="1">
      <c r="B176" s="330"/>
      <c r="C176" s="308" t="s">
        <v>54</v>
      </c>
      <c r="D176" s="308"/>
      <c r="E176" s="308"/>
      <c r="F176" s="329" t="s">
        <v>1311</v>
      </c>
      <c r="G176" s="308"/>
      <c r="H176" s="308" t="s">
        <v>1380</v>
      </c>
      <c r="I176" s="308" t="s">
        <v>1381</v>
      </c>
      <c r="J176" s="308">
        <v>1</v>
      </c>
      <c r="K176" s="351"/>
    </row>
    <row r="177" ht="15" customHeight="1">
      <c r="B177" s="330"/>
      <c r="C177" s="308" t="s">
        <v>50</v>
      </c>
      <c r="D177" s="308"/>
      <c r="E177" s="308"/>
      <c r="F177" s="329" t="s">
        <v>1311</v>
      </c>
      <c r="G177" s="308"/>
      <c r="H177" s="308" t="s">
        <v>1382</v>
      </c>
      <c r="I177" s="308" t="s">
        <v>1313</v>
      </c>
      <c r="J177" s="308">
        <v>20</v>
      </c>
      <c r="K177" s="351"/>
    </row>
    <row r="178" ht="15" customHeight="1">
      <c r="B178" s="330"/>
      <c r="C178" s="308" t="s">
        <v>119</v>
      </c>
      <c r="D178" s="308"/>
      <c r="E178" s="308"/>
      <c r="F178" s="329" t="s">
        <v>1311</v>
      </c>
      <c r="G178" s="308"/>
      <c r="H178" s="308" t="s">
        <v>1383</v>
      </c>
      <c r="I178" s="308" t="s">
        <v>1313</v>
      </c>
      <c r="J178" s="308">
        <v>255</v>
      </c>
      <c r="K178" s="351"/>
    </row>
    <row r="179" ht="15" customHeight="1">
      <c r="B179" s="330"/>
      <c r="C179" s="308" t="s">
        <v>120</v>
      </c>
      <c r="D179" s="308"/>
      <c r="E179" s="308"/>
      <c r="F179" s="329" t="s">
        <v>1311</v>
      </c>
      <c r="G179" s="308"/>
      <c r="H179" s="308" t="s">
        <v>1276</v>
      </c>
      <c r="I179" s="308" t="s">
        <v>1313</v>
      </c>
      <c r="J179" s="308">
        <v>10</v>
      </c>
      <c r="K179" s="351"/>
    </row>
    <row r="180" ht="15" customHeight="1">
      <c r="B180" s="330"/>
      <c r="C180" s="308" t="s">
        <v>121</v>
      </c>
      <c r="D180" s="308"/>
      <c r="E180" s="308"/>
      <c r="F180" s="329" t="s">
        <v>1311</v>
      </c>
      <c r="G180" s="308"/>
      <c r="H180" s="308" t="s">
        <v>1384</v>
      </c>
      <c r="I180" s="308" t="s">
        <v>1345</v>
      </c>
      <c r="J180" s="308"/>
      <c r="K180" s="351"/>
    </row>
    <row r="181" ht="15" customHeight="1">
      <c r="B181" s="330"/>
      <c r="C181" s="308" t="s">
        <v>1385</v>
      </c>
      <c r="D181" s="308"/>
      <c r="E181" s="308"/>
      <c r="F181" s="329" t="s">
        <v>1311</v>
      </c>
      <c r="G181" s="308"/>
      <c r="H181" s="308" t="s">
        <v>1386</v>
      </c>
      <c r="I181" s="308" t="s">
        <v>1345</v>
      </c>
      <c r="J181" s="308"/>
      <c r="K181" s="351"/>
    </row>
    <row r="182" ht="15" customHeight="1">
      <c r="B182" s="330"/>
      <c r="C182" s="308" t="s">
        <v>1374</v>
      </c>
      <c r="D182" s="308"/>
      <c r="E182" s="308"/>
      <c r="F182" s="329" t="s">
        <v>1311</v>
      </c>
      <c r="G182" s="308"/>
      <c r="H182" s="308" t="s">
        <v>1387</v>
      </c>
      <c r="I182" s="308" t="s">
        <v>1345</v>
      </c>
      <c r="J182" s="308"/>
      <c r="K182" s="351"/>
    </row>
    <row r="183" ht="15" customHeight="1">
      <c r="B183" s="330"/>
      <c r="C183" s="308" t="s">
        <v>123</v>
      </c>
      <c r="D183" s="308"/>
      <c r="E183" s="308"/>
      <c r="F183" s="329" t="s">
        <v>1317</v>
      </c>
      <c r="G183" s="308"/>
      <c r="H183" s="308" t="s">
        <v>1388</v>
      </c>
      <c r="I183" s="308" t="s">
        <v>1313</v>
      </c>
      <c r="J183" s="308">
        <v>50</v>
      </c>
      <c r="K183" s="351"/>
    </row>
    <row r="184" ht="15" customHeight="1">
      <c r="B184" s="330"/>
      <c r="C184" s="308" t="s">
        <v>1389</v>
      </c>
      <c r="D184" s="308"/>
      <c r="E184" s="308"/>
      <c r="F184" s="329" t="s">
        <v>1317</v>
      </c>
      <c r="G184" s="308"/>
      <c r="H184" s="308" t="s">
        <v>1390</v>
      </c>
      <c r="I184" s="308" t="s">
        <v>1391</v>
      </c>
      <c r="J184" s="308"/>
      <c r="K184" s="351"/>
    </row>
    <row r="185" ht="15" customHeight="1">
      <c r="B185" s="330"/>
      <c r="C185" s="308" t="s">
        <v>1392</v>
      </c>
      <c r="D185" s="308"/>
      <c r="E185" s="308"/>
      <c r="F185" s="329" t="s">
        <v>1317</v>
      </c>
      <c r="G185" s="308"/>
      <c r="H185" s="308" t="s">
        <v>1393</v>
      </c>
      <c r="I185" s="308" t="s">
        <v>1391</v>
      </c>
      <c r="J185" s="308"/>
      <c r="K185" s="351"/>
    </row>
    <row r="186" ht="15" customHeight="1">
      <c r="B186" s="330"/>
      <c r="C186" s="308" t="s">
        <v>1394</v>
      </c>
      <c r="D186" s="308"/>
      <c r="E186" s="308"/>
      <c r="F186" s="329" t="s">
        <v>1317</v>
      </c>
      <c r="G186" s="308"/>
      <c r="H186" s="308" t="s">
        <v>1395</v>
      </c>
      <c r="I186" s="308" t="s">
        <v>1391</v>
      </c>
      <c r="J186" s="308"/>
      <c r="K186" s="351"/>
    </row>
    <row r="187" ht="15" customHeight="1">
      <c r="B187" s="330"/>
      <c r="C187" s="363" t="s">
        <v>1396</v>
      </c>
      <c r="D187" s="308"/>
      <c r="E187" s="308"/>
      <c r="F187" s="329" t="s">
        <v>1317</v>
      </c>
      <c r="G187" s="308"/>
      <c r="H187" s="308" t="s">
        <v>1397</v>
      </c>
      <c r="I187" s="308" t="s">
        <v>1398</v>
      </c>
      <c r="J187" s="364" t="s">
        <v>1399</v>
      </c>
      <c r="K187" s="351"/>
    </row>
    <row r="188" ht="15" customHeight="1">
      <c r="B188" s="330"/>
      <c r="C188" s="314" t="s">
        <v>39</v>
      </c>
      <c r="D188" s="308"/>
      <c r="E188" s="308"/>
      <c r="F188" s="329" t="s">
        <v>1311</v>
      </c>
      <c r="G188" s="308"/>
      <c r="H188" s="304" t="s">
        <v>1400</v>
      </c>
      <c r="I188" s="308" t="s">
        <v>1401</v>
      </c>
      <c r="J188" s="308"/>
      <c r="K188" s="351"/>
    </row>
    <row r="189" ht="15" customHeight="1">
      <c r="B189" s="330"/>
      <c r="C189" s="314" t="s">
        <v>1402</v>
      </c>
      <c r="D189" s="308"/>
      <c r="E189" s="308"/>
      <c r="F189" s="329" t="s">
        <v>1311</v>
      </c>
      <c r="G189" s="308"/>
      <c r="H189" s="308" t="s">
        <v>1403</v>
      </c>
      <c r="I189" s="308" t="s">
        <v>1345</v>
      </c>
      <c r="J189" s="308"/>
      <c r="K189" s="351"/>
    </row>
    <row r="190" ht="15" customHeight="1">
      <c r="B190" s="330"/>
      <c r="C190" s="314" t="s">
        <v>1404</v>
      </c>
      <c r="D190" s="308"/>
      <c r="E190" s="308"/>
      <c r="F190" s="329" t="s">
        <v>1311</v>
      </c>
      <c r="G190" s="308"/>
      <c r="H190" s="308" t="s">
        <v>1405</v>
      </c>
      <c r="I190" s="308" t="s">
        <v>1345</v>
      </c>
      <c r="J190" s="308"/>
      <c r="K190" s="351"/>
    </row>
    <row r="191" ht="15" customHeight="1">
      <c r="B191" s="330"/>
      <c r="C191" s="314" t="s">
        <v>1406</v>
      </c>
      <c r="D191" s="308"/>
      <c r="E191" s="308"/>
      <c r="F191" s="329" t="s">
        <v>1317</v>
      </c>
      <c r="G191" s="308"/>
      <c r="H191" s="308" t="s">
        <v>1407</v>
      </c>
      <c r="I191" s="308" t="s">
        <v>1345</v>
      </c>
      <c r="J191" s="308"/>
      <c r="K191" s="351"/>
    </row>
    <row r="192" ht="15" customHeight="1">
      <c r="B192" s="357"/>
      <c r="C192" s="365"/>
      <c r="D192" s="339"/>
      <c r="E192" s="339"/>
      <c r="F192" s="339"/>
      <c r="G192" s="339"/>
      <c r="H192" s="339"/>
      <c r="I192" s="339"/>
      <c r="J192" s="339"/>
      <c r="K192" s="358"/>
    </row>
    <row r="193" ht="18.75" customHeight="1">
      <c r="B193" s="304"/>
      <c r="C193" s="308"/>
      <c r="D193" s="308"/>
      <c r="E193" s="308"/>
      <c r="F193" s="329"/>
      <c r="G193" s="308"/>
      <c r="H193" s="308"/>
      <c r="I193" s="308"/>
      <c r="J193" s="308"/>
      <c r="K193" s="304"/>
    </row>
    <row r="194" ht="18.75" customHeight="1">
      <c r="B194" s="304"/>
      <c r="C194" s="308"/>
      <c r="D194" s="308"/>
      <c r="E194" s="308"/>
      <c r="F194" s="329"/>
      <c r="G194" s="308"/>
      <c r="H194" s="308"/>
      <c r="I194" s="308"/>
      <c r="J194" s="308"/>
      <c r="K194" s="304"/>
    </row>
    <row r="195" ht="18.75" customHeight="1">
      <c r="B195" s="315"/>
      <c r="C195" s="315"/>
      <c r="D195" s="315"/>
      <c r="E195" s="315"/>
      <c r="F195" s="315"/>
      <c r="G195" s="315"/>
      <c r="H195" s="315"/>
      <c r="I195" s="315"/>
      <c r="J195" s="315"/>
      <c r="K195" s="315"/>
    </row>
    <row r="196" ht="13.5">
      <c r="B196" s="294"/>
      <c r="C196" s="295"/>
      <c r="D196" s="295"/>
      <c r="E196" s="295"/>
      <c r="F196" s="295"/>
      <c r="G196" s="295"/>
      <c r="H196" s="295"/>
      <c r="I196" s="295"/>
      <c r="J196" s="295"/>
      <c r="K196" s="296"/>
    </row>
    <row r="197" ht="21">
      <c r="B197" s="297"/>
      <c r="C197" s="298" t="s">
        <v>1408</v>
      </c>
      <c r="D197" s="298"/>
      <c r="E197" s="298"/>
      <c r="F197" s="298"/>
      <c r="G197" s="298"/>
      <c r="H197" s="298"/>
      <c r="I197" s="298"/>
      <c r="J197" s="298"/>
      <c r="K197" s="299"/>
    </row>
    <row r="198" ht="25.5" customHeight="1">
      <c r="B198" s="297"/>
      <c r="C198" s="366" t="s">
        <v>1409</v>
      </c>
      <c r="D198" s="366"/>
      <c r="E198" s="366"/>
      <c r="F198" s="366" t="s">
        <v>1410</v>
      </c>
      <c r="G198" s="367"/>
      <c r="H198" s="366" t="s">
        <v>1411</v>
      </c>
      <c r="I198" s="366"/>
      <c r="J198" s="366"/>
      <c r="K198" s="299"/>
    </row>
    <row r="199" ht="5.25" customHeight="1">
      <c r="B199" s="330"/>
      <c r="C199" s="327"/>
      <c r="D199" s="327"/>
      <c r="E199" s="327"/>
      <c r="F199" s="327"/>
      <c r="G199" s="308"/>
      <c r="H199" s="327"/>
      <c r="I199" s="327"/>
      <c r="J199" s="327"/>
      <c r="K199" s="351"/>
    </row>
    <row r="200" ht="15" customHeight="1">
      <c r="B200" s="330"/>
      <c r="C200" s="308" t="s">
        <v>1401</v>
      </c>
      <c r="D200" s="308"/>
      <c r="E200" s="308"/>
      <c r="F200" s="329" t="s">
        <v>40</v>
      </c>
      <c r="G200" s="308"/>
      <c r="H200" s="308" t="s">
        <v>1412</v>
      </c>
      <c r="I200" s="308"/>
      <c r="J200" s="308"/>
      <c r="K200" s="351"/>
    </row>
    <row r="201" ht="15" customHeight="1">
      <c r="B201" s="330"/>
      <c r="C201" s="336"/>
      <c r="D201" s="308"/>
      <c r="E201" s="308"/>
      <c r="F201" s="329" t="s">
        <v>41</v>
      </c>
      <c r="G201" s="308"/>
      <c r="H201" s="308" t="s">
        <v>1413</v>
      </c>
      <c r="I201" s="308"/>
      <c r="J201" s="308"/>
      <c r="K201" s="351"/>
    </row>
    <row r="202" ht="15" customHeight="1">
      <c r="B202" s="330"/>
      <c r="C202" s="336"/>
      <c r="D202" s="308"/>
      <c r="E202" s="308"/>
      <c r="F202" s="329" t="s">
        <v>44</v>
      </c>
      <c r="G202" s="308"/>
      <c r="H202" s="308" t="s">
        <v>1414</v>
      </c>
      <c r="I202" s="308"/>
      <c r="J202" s="308"/>
      <c r="K202" s="351"/>
    </row>
    <row r="203" ht="15" customHeight="1">
      <c r="B203" s="330"/>
      <c r="C203" s="308"/>
      <c r="D203" s="308"/>
      <c r="E203" s="308"/>
      <c r="F203" s="329" t="s">
        <v>42</v>
      </c>
      <c r="G203" s="308"/>
      <c r="H203" s="308" t="s">
        <v>1415</v>
      </c>
      <c r="I203" s="308"/>
      <c r="J203" s="308"/>
      <c r="K203" s="351"/>
    </row>
    <row r="204" ht="15" customHeight="1">
      <c r="B204" s="330"/>
      <c r="C204" s="308"/>
      <c r="D204" s="308"/>
      <c r="E204" s="308"/>
      <c r="F204" s="329" t="s">
        <v>43</v>
      </c>
      <c r="G204" s="308"/>
      <c r="H204" s="308" t="s">
        <v>1416</v>
      </c>
      <c r="I204" s="308"/>
      <c r="J204" s="308"/>
      <c r="K204" s="351"/>
    </row>
    <row r="205" ht="15" customHeight="1">
      <c r="B205" s="330"/>
      <c r="C205" s="308"/>
      <c r="D205" s="308"/>
      <c r="E205" s="308"/>
      <c r="F205" s="329"/>
      <c r="G205" s="308"/>
      <c r="H205" s="308"/>
      <c r="I205" s="308"/>
      <c r="J205" s="308"/>
      <c r="K205" s="351"/>
    </row>
    <row r="206" ht="15" customHeight="1">
      <c r="B206" s="330"/>
      <c r="C206" s="308" t="s">
        <v>1357</v>
      </c>
      <c r="D206" s="308"/>
      <c r="E206" s="308"/>
      <c r="F206" s="329" t="s">
        <v>75</v>
      </c>
      <c r="G206" s="308"/>
      <c r="H206" s="308" t="s">
        <v>1417</v>
      </c>
      <c r="I206" s="308"/>
      <c r="J206" s="308"/>
      <c r="K206" s="351"/>
    </row>
    <row r="207" ht="15" customHeight="1">
      <c r="B207" s="330"/>
      <c r="C207" s="336"/>
      <c r="D207" s="308"/>
      <c r="E207" s="308"/>
      <c r="F207" s="329" t="s">
        <v>1257</v>
      </c>
      <c r="G207" s="308"/>
      <c r="H207" s="308" t="s">
        <v>1258</v>
      </c>
      <c r="I207" s="308"/>
      <c r="J207" s="308"/>
      <c r="K207" s="351"/>
    </row>
    <row r="208" ht="15" customHeight="1">
      <c r="B208" s="330"/>
      <c r="C208" s="308"/>
      <c r="D208" s="308"/>
      <c r="E208" s="308"/>
      <c r="F208" s="329" t="s">
        <v>1255</v>
      </c>
      <c r="G208" s="308"/>
      <c r="H208" s="308" t="s">
        <v>1418</v>
      </c>
      <c r="I208" s="308"/>
      <c r="J208" s="308"/>
      <c r="K208" s="351"/>
    </row>
    <row r="209" ht="15" customHeight="1">
      <c r="B209" s="368"/>
      <c r="C209" s="336"/>
      <c r="D209" s="336"/>
      <c r="E209" s="336"/>
      <c r="F209" s="329" t="s">
        <v>1259</v>
      </c>
      <c r="G209" s="314"/>
      <c r="H209" s="355" t="s">
        <v>1260</v>
      </c>
      <c r="I209" s="355"/>
      <c r="J209" s="355"/>
      <c r="K209" s="369"/>
    </row>
    <row r="210" ht="15" customHeight="1">
      <c r="B210" s="368"/>
      <c r="C210" s="336"/>
      <c r="D210" s="336"/>
      <c r="E210" s="336"/>
      <c r="F210" s="329" t="s">
        <v>681</v>
      </c>
      <c r="G210" s="314"/>
      <c r="H210" s="355" t="s">
        <v>1419</v>
      </c>
      <c r="I210" s="355"/>
      <c r="J210" s="355"/>
      <c r="K210" s="369"/>
    </row>
    <row r="211" ht="15" customHeight="1">
      <c r="B211" s="368"/>
      <c r="C211" s="336"/>
      <c r="D211" s="336"/>
      <c r="E211" s="336"/>
      <c r="F211" s="370"/>
      <c r="G211" s="314"/>
      <c r="H211" s="371"/>
      <c r="I211" s="371"/>
      <c r="J211" s="371"/>
      <c r="K211" s="369"/>
    </row>
    <row r="212" ht="15" customHeight="1">
      <c r="B212" s="368"/>
      <c r="C212" s="308" t="s">
        <v>1381</v>
      </c>
      <c r="D212" s="336"/>
      <c r="E212" s="336"/>
      <c r="F212" s="329">
        <v>1</v>
      </c>
      <c r="G212" s="314"/>
      <c r="H212" s="355" t="s">
        <v>1420</v>
      </c>
      <c r="I212" s="355"/>
      <c r="J212" s="355"/>
      <c r="K212" s="369"/>
    </row>
    <row r="213" ht="15" customHeight="1">
      <c r="B213" s="368"/>
      <c r="C213" s="336"/>
      <c r="D213" s="336"/>
      <c r="E213" s="336"/>
      <c r="F213" s="329">
        <v>2</v>
      </c>
      <c r="G213" s="314"/>
      <c r="H213" s="355" t="s">
        <v>1421</v>
      </c>
      <c r="I213" s="355"/>
      <c r="J213" s="355"/>
      <c r="K213" s="369"/>
    </row>
    <row r="214" ht="15" customHeight="1">
      <c r="B214" s="368"/>
      <c r="C214" s="336"/>
      <c r="D214" s="336"/>
      <c r="E214" s="336"/>
      <c r="F214" s="329">
        <v>3</v>
      </c>
      <c r="G214" s="314"/>
      <c r="H214" s="355" t="s">
        <v>1422</v>
      </c>
      <c r="I214" s="355"/>
      <c r="J214" s="355"/>
      <c r="K214" s="369"/>
    </row>
    <row r="215" ht="15" customHeight="1">
      <c r="B215" s="368"/>
      <c r="C215" s="336"/>
      <c r="D215" s="336"/>
      <c r="E215" s="336"/>
      <c r="F215" s="329">
        <v>4</v>
      </c>
      <c r="G215" s="314"/>
      <c r="H215" s="355" t="s">
        <v>1423</v>
      </c>
      <c r="I215" s="355"/>
      <c r="J215" s="355"/>
      <c r="K215" s="369"/>
    </row>
    <row r="216" ht="12.75" customHeight="1">
      <c r="B216" s="372"/>
      <c r="C216" s="373"/>
      <c r="D216" s="373"/>
      <c r="E216" s="373"/>
      <c r="F216" s="373"/>
      <c r="G216" s="373"/>
      <c r="H216" s="373"/>
      <c r="I216" s="373"/>
      <c r="J216" s="373"/>
      <c r="K216" s="374"/>
    </row>
  </sheetData>
  <sheetProtection autoFilter="0" deleteColumns="0" deleteRows="0" formatCells="0" formatColumns="0" formatRows="0" insertColumns="0" insertHyperlinks="0" insertRows="0" pivotTables="0" sort="0"/>
  <mergeCells count="77">
    <mergeCell ref="H208:J208"/>
    <mergeCell ref="H203:J203"/>
    <mergeCell ref="H201:J201"/>
    <mergeCell ref="H212:J212"/>
    <mergeCell ref="H214:J214"/>
    <mergeCell ref="H215:J215"/>
    <mergeCell ref="H213:J213"/>
    <mergeCell ref="H210:J210"/>
    <mergeCell ref="H209:J209"/>
    <mergeCell ref="H207:J207"/>
    <mergeCell ref="H198:J198"/>
    <mergeCell ref="C163:J163"/>
    <mergeCell ref="C120:J120"/>
    <mergeCell ref="C145:J145"/>
    <mergeCell ref="C197:J197"/>
    <mergeCell ref="H206:J206"/>
    <mergeCell ref="H204:J204"/>
    <mergeCell ref="H202:J202"/>
    <mergeCell ref="H200:J200"/>
    <mergeCell ref="D60:J60"/>
    <mergeCell ref="D63:J63"/>
    <mergeCell ref="D64:J64"/>
    <mergeCell ref="D66:J66"/>
    <mergeCell ref="D65:J65"/>
    <mergeCell ref="C100:J100"/>
    <mergeCell ref="D61:J61"/>
    <mergeCell ref="D67:J67"/>
    <mergeCell ref="D68:J68"/>
    <mergeCell ref="C73:J73"/>
    <mergeCell ref="C52:J52"/>
    <mergeCell ref="C53:J53"/>
    <mergeCell ref="C55:J55"/>
    <mergeCell ref="D56:J56"/>
    <mergeCell ref="D57:J57"/>
    <mergeCell ref="D58:J58"/>
    <mergeCell ref="D59:J59"/>
    <mergeCell ref="C50:J50"/>
    <mergeCell ref="G38:J38"/>
    <mergeCell ref="G39:J39"/>
    <mergeCell ref="G40:J40"/>
    <mergeCell ref="G41:J41"/>
    <mergeCell ref="G42:J42"/>
    <mergeCell ref="G43:J43"/>
    <mergeCell ref="D45:J45"/>
    <mergeCell ref="E46:J46"/>
    <mergeCell ref="E47:J47"/>
    <mergeCell ref="D33:J33"/>
    <mergeCell ref="G34:J34"/>
    <mergeCell ref="G35:J35"/>
    <mergeCell ref="D49:J49"/>
    <mergeCell ref="E48:J48"/>
    <mergeCell ref="G36:J36"/>
    <mergeCell ref="G37:J37"/>
    <mergeCell ref="C23:J23"/>
    <mergeCell ref="D25:J25"/>
    <mergeCell ref="D26:J26"/>
    <mergeCell ref="D28:J28"/>
    <mergeCell ref="D29:J29"/>
    <mergeCell ref="D31:J31"/>
    <mergeCell ref="C24:J24"/>
    <mergeCell ref="D32:J32"/>
    <mergeCell ref="F18:J18"/>
    <mergeCell ref="F21:J21"/>
    <mergeCell ref="D11:J11"/>
    <mergeCell ref="F19:J19"/>
    <mergeCell ref="F20:J20"/>
    <mergeCell ref="D14:J14"/>
    <mergeCell ref="D15:J15"/>
    <mergeCell ref="F16:J16"/>
    <mergeCell ref="F17:J17"/>
    <mergeCell ref="C9:J9"/>
    <mergeCell ref="D10:J10"/>
    <mergeCell ref="D13:J13"/>
    <mergeCell ref="C3:J3"/>
    <mergeCell ref="C4:J4"/>
    <mergeCell ref="C6:J6"/>
    <mergeCell ref="C7:J7"/>
  </mergeCells>
  <pageMargins left="0.5902778" right="0.5902778" top="0.5902778" bottom="0.5902778" header="0" footer="0"/>
  <pageSetup paperSize="9" orientation="portrait" scale="77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Šubr Pavel</dc:creator>
  <cp:lastModifiedBy>Šubr Pavel</cp:lastModifiedBy>
  <dcterms:created xsi:type="dcterms:W3CDTF">2018-03-16T08:05:33Z</dcterms:created>
  <dcterms:modified xsi:type="dcterms:W3CDTF">2018-03-16T08:05:41Z</dcterms:modified>
</cp:coreProperties>
</file>