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/>
  <mc:AlternateContent xmlns:mc="http://schemas.openxmlformats.org/markup-compatibility/2006">
    <mc:Choice Requires="x15">
      <x15ac:absPath xmlns:x15ac="http://schemas.microsoft.com/office/spreadsheetml/2010/11/ac" url="X:\2018\117_Rekonstrukce mostů v km 8,202 a v km 10,210 trati Vamberk - Rokytnice\_ HIP\Výběr zhotovitele\DOTAZY\ZM1_Č.3-10_10.5.2021\"/>
    </mc:Choice>
  </mc:AlternateContent>
  <xr:revisionPtr revIDLastSave="0" documentId="13_ncr:1_{5C653C13-BE99-4304-AF60-85F11F141F79}" xr6:coauthVersionLast="46" xr6:coauthVersionMax="46" xr10:uidLastSave="{00000000-0000-0000-0000-000000000000}"/>
  <bookViews>
    <workbookView xWindow="28680" yWindow="-120" windowWidth="29040" windowHeight="15840" xr2:uid="{00000000-000D-0000-FFFF-FFFF00000000}"/>
  </bookViews>
  <sheets>
    <sheet name="SO 02" sheetId="3" r:id="rId1"/>
  </sheets>
  <calcPr calcId="191029"/>
  <webPublishing codePage="0"/>
</workbook>
</file>

<file path=xl/calcChain.xml><?xml version="1.0" encoding="utf-8"?>
<calcChain xmlns="http://schemas.openxmlformats.org/spreadsheetml/2006/main">
  <c r="I393" i="3" l="1"/>
  <c r="O393" i="3" s="1"/>
  <c r="I389" i="3"/>
  <c r="O389" i="3" s="1"/>
  <c r="I385" i="3"/>
  <c r="O385" i="3" s="1"/>
  <c r="I381" i="3"/>
  <c r="O381" i="3" s="1"/>
  <c r="I377" i="3"/>
  <c r="O377" i="3" s="1"/>
  <c r="I373" i="3"/>
  <c r="O373" i="3" s="1"/>
  <c r="I369" i="3"/>
  <c r="O369" i="3" s="1"/>
  <c r="I365" i="3"/>
  <c r="O365" i="3" s="1"/>
  <c r="I361" i="3"/>
  <c r="O361" i="3" s="1"/>
  <c r="I357" i="3"/>
  <c r="O357" i="3" s="1"/>
  <c r="I353" i="3"/>
  <c r="O353" i="3" s="1"/>
  <c r="I349" i="3"/>
  <c r="O349" i="3" s="1"/>
  <c r="I345" i="3"/>
  <c r="O345" i="3" s="1"/>
  <c r="I341" i="3"/>
  <c r="O341" i="3" s="1"/>
  <c r="I337" i="3"/>
  <c r="O337" i="3" s="1"/>
  <c r="I333" i="3"/>
  <c r="O333" i="3" s="1"/>
  <c r="I329" i="3"/>
  <c r="O329" i="3" s="1"/>
  <c r="I325" i="3"/>
  <c r="O325" i="3" s="1"/>
  <c r="I321" i="3"/>
  <c r="O321" i="3" s="1"/>
  <c r="I317" i="3"/>
  <c r="O317" i="3" s="1"/>
  <c r="I313" i="3"/>
  <c r="O313" i="3" s="1"/>
  <c r="I308" i="3"/>
  <c r="O308" i="3" s="1"/>
  <c r="I304" i="3"/>
  <c r="O304" i="3" s="1"/>
  <c r="R299" i="3" s="1"/>
  <c r="O299" i="3" s="1"/>
  <c r="I300" i="3"/>
  <c r="O300" i="3" s="1"/>
  <c r="I295" i="3"/>
  <c r="O295" i="3" s="1"/>
  <c r="I291" i="3"/>
  <c r="O291" i="3" s="1"/>
  <c r="I287" i="3"/>
  <c r="O287" i="3" s="1"/>
  <c r="I283" i="3"/>
  <c r="O283" i="3" s="1"/>
  <c r="I279" i="3"/>
  <c r="O279" i="3" s="1"/>
  <c r="I274" i="3"/>
  <c r="O274" i="3" s="1"/>
  <c r="I270" i="3"/>
  <c r="O270" i="3" s="1"/>
  <c r="I266" i="3"/>
  <c r="O266" i="3" s="1"/>
  <c r="I262" i="3"/>
  <c r="O262" i="3" s="1"/>
  <c r="I258" i="3"/>
  <c r="O258" i="3" s="1"/>
  <c r="O254" i="3"/>
  <c r="I254" i="3"/>
  <c r="I250" i="3"/>
  <c r="O250" i="3" s="1"/>
  <c r="I246" i="3"/>
  <c r="O246" i="3" s="1"/>
  <c r="I242" i="3"/>
  <c r="O242" i="3" s="1"/>
  <c r="I238" i="3"/>
  <c r="O238" i="3" s="1"/>
  <c r="I234" i="3"/>
  <c r="O234" i="3" s="1"/>
  <c r="I230" i="3"/>
  <c r="O230" i="3" s="1"/>
  <c r="I226" i="3"/>
  <c r="O226" i="3" s="1"/>
  <c r="I221" i="3"/>
  <c r="O221" i="3" s="1"/>
  <c r="I217" i="3"/>
  <c r="O217" i="3" s="1"/>
  <c r="I213" i="3"/>
  <c r="O213" i="3" s="1"/>
  <c r="I209" i="3"/>
  <c r="O209" i="3" s="1"/>
  <c r="I205" i="3"/>
  <c r="O205" i="3" s="1"/>
  <c r="I201" i="3"/>
  <c r="O201" i="3" s="1"/>
  <c r="I197" i="3"/>
  <c r="O197" i="3" s="1"/>
  <c r="I193" i="3"/>
  <c r="O193" i="3" s="1"/>
  <c r="I189" i="3"/>
  <c r="O189" i="3" s="1"/>
  <c r="I185" i="3"/>
  <c r="O185" i="3" s="1"/>
  <c r="I181" i="3"/>
  <c r="O181" i="3" s="1"/>
  <c r="I176" i="3"/>
  <c r="O176" i="3" s="1"/>
  <c r="I172" i="3"/>
  <c r="O172" i="3" s="1"/>
  <c r="I168" i="3"/>
  <c r="O168" i="3" s="1"/>
  <c r="I164" i="3"/>
  <c r="O164" i="3" s="1"/>
  <c r="I160" i="3"/>
  <c r="O160" i="3" s="1"/>
  <c r="I156" i="3"/>
  <c r="O156" i="3" s="1"/>
  <c r="I152" i="3"/>
  <c r="O152" i="3" s="1"/>
  <c r="I148" i="3"/>
  <c r="O148" i="3" s="1"/>
  <c r="I144" i="3"/>
  <c r="O144" i="3" s="1"/>
  <c r="O140" i="3"/>
  <c r="I140" i="3"/>
  <c r="I135" i="3"/>
  <c r="O135" i="3" s="1"/>
  <c r="R134" i="3" s="1"/>
  <c r="O134" i="3" s="1"/>
  <c r="I130" i="3"/>
  <c r="O130" i="3" s="1"/>
  <c r="I126" i="3"/>
  <c r="O126" i="3" s="1"/>
  <c r="O122" i="3"/>
  <c r="I122" i="3"/>
  <c r="I118" i="3"/>
  <c r="O118" i="3" s="1"/>
  <c r="I114" i="3"/>
  <c r="O114" i="3" s="1"/>
  <c r="I110" i="3"/>
  <c r="O110" i="3" s="1"/>
  <c r="I106" i="3"/>
  <c r="O106" i="3" s="1"/>
  <c r="I102" i="3"/>
  <c r="O102" i="3" s="1"/>
  <c r="I98" i="3"/>
  <c r="O98" i="3" s="1"/>
  <c r="I94" i="3"/>
  <c r="O94" i="3" s="1"/>
  <c r="I90" i="3"/>
  <c r="O90" i="3" s="1"/>
  <c r="I86" i="3"/>
  <c r="O86" i="3" s="1"/>
  <c r="I82" i="3"/>
  <c r="O82" i="3" s="1"/>
  <c r="I78" i="3"/>
  <c r="O78" i="3" s="1"/>
  <c r="I74" i="3"/>
  <c r="O74" i="3" s="1"/>
  <c r="I70" i="3"/>
  <c r="O70" i="3" s="1"/>
  <c r="I66" i="3"/>
  <c r="O66" i="3" s="1"/>
  <c r="I62" i="3"/>
  <c r="O62" i="3" s="1"/>
  <c r="I58" i="3"/>
  <c r="O58" i="3" s="1"/>
  <c r="I54" i="3"/>
  <c r="O54" i="3" s="1"/>
  <c r="I50" i="3"/>
  <c r="I45" i="3"/>
  <c r="O45" i="3" s="1"/>
  <c r="I41" i="3"/>
  <c r="O41" i="3" s="1"/>
  <c r="I37" i="3"/>
  <c r="O37" i="3" s="1"/>
  <c r="I33" i="3"/>
  <c r="O33" i="3" s="1"/>
  <c r="I29" i="3"/>
  <c r="O29" i="3" s="1"/>
  <c r="I25" i="3"/>
  <c r="O25" i="3" s="1"/>
  <c r="I21" i="3"/>
  <c r="O21" i="3" s="1"/>
  <c r="I17" i="3"/>
  <c r="O17" i="3" s="1"/>
  <c r="I13" i="3"/>
  <c r="O13" i="3" s="1"/>
  <c r="I9" i="3"/>
  <c r="O9" i="3" s="1"/>
  <c r="Q49" i="3" l="1"/>
  <c r="I49" i="3" s="1"/>
  <c r="Q134" i="3"/>
  <c r="I134" i="3" s="1"/>
  <c r="Q299" i="3"/>
  <c r="I299" i="3" s="1"/>
  <c r="Q180" i="3"/>
  <c r="I180" i="3" s="1"/>
  <c r="R8" i="3"/>
  <c r="O8" i="3" s="1"/>
  <c r="Q312" i="3"/>
  <c r="I312" i="3" s="1"/>
  <c r="R180" i="3"/>
  <c r="O180" i="3" s="1"/>
  <c r="R225" i="3"/>
  <c r="O225" i="3" s="1"/>
  <c r="R312" i="3"/>
  <c r="O312" i="3" s="1"/>
  <c r="R139" i="3"/>
  <c r="O139" i="3" s="1"/>
  <c r="R278" i="3"/>
  <c r="O278" i="3" s="1"/>
  <c r="Q8" i="3"/>
  <c r="I8" i="3" s="1"/>
  <c r="O50" i="3"/>
  <c r="R49" i="3" s="1"/>
  <c r="O49" i="3" s="1"/>
  <c r="Q139" i="3"/>
  <c r="I139" i="3" s="1"/>
  <c r="Q278" i="3"/>
  <c r="I278" i="3" s="1"/>
  <c r="Q225" i="3"/>
  <c r="I225" i="3" s="1"/>
  <c r="O2" i="3" l="1"/>
  <c r="I3" i="3"/>
</calcChain>
</file>

<file path=xl/sharedStrings.xml><?xml version="1.0" encoding="utf-8"?>
<sst xmlns="http://schemas.openxmlformats.org/spreadsheetml/2006/main" count="1301" uniqueCount="559">
  <si>
    <t>Firma: Firma</t>
  </si>
  <si>
    <t>ASPE10</t>
  </si>
  <si>
    <t>S</t>
  </si>
  <si>
    <t>Soupis prací objektu</t>
  </si>
  <si>
    <t xml:space="preserve">Stavba: </t>
  </si>
  <si>
    <t>2018-117</t>
  </si>
  <si>
    <t>Rekonstrukce mostů v km 8,202 a v km 10,210 trati Vamberk - Rokytnice</t>
  </si>
  <si>
    <t>O</t>
  </si>
  <si>
    <t>Rozpočet:</t>
  </si>
  <si>
    <t>0,00</t>
  </si>
  <si>
    <t>15,00</t>
  </si>
  <si>
    <t>21,00</t>
  </si>
  <si>
    <t>3</t>
  </si>
  <si>
    <t>2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</si>
  <si>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</si>
  <si>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</si>
  <si>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</si>
  <si>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</si>
  <si>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</si>
  <si>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</si>
  <si>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</si>
  <si>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</si>
  <si>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</si>
  <si>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</si>
  <si>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</si>
  <si>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</si>
  <si>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</si>
  <si>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</si>
  <si>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</si>
  <si>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</si>
  <si>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</si>
  <si>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</si>
  <si>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podmínky:</t>
  </si>
  <si>
    <t>P</t>
  </si>
  <si>
    <t>02940</t>
  </si>
  <si>
    <t/>
  </si>
  <si>
    <t>OSTATNÍ POŽADAVKY - VYPRACOVÁNÍ DOKUMENTACE</t>
  </si>
  <si>
    <t>KPL</t>
  </si>
  <si>
    <t>PP</t>
  </si>
  <si>
    <t>Vypracování RDS pro mikrozáporové pažení.</t>
  </si>
  <si>
    <t>VV</t>
  </si>
  <si>
    <t>1: Dle technické zprávy, výkresových příloh projektové dokumentace, TKP staveb státních drah a výkazů materiálu projektu a souhrnných částí dokumentace stavby. 
2: 1kpl</t>
  </si>
  <si>
    <t>TS</t>
  </si>
  <si>
    <t>zahrnuje veškeré náklady spojené s objednatelem požadovanými pracemi</t>
  </si>
  <si>
    <t>02946</t>
  </si>
  <si>
    <t>OSTAT POŽADAVKY - FOTODOKUMENTACE</t>
  </si>
  <si>
    <t>Pasportizace (fotodokumentace, videodokumentace) přístupových cest používaných stavbou pro přístup na stavbu.</t>
  </si>
  <si>
    <t>R015111</t>
  </si>
  <si>
    <t>POPLATKY ZA LIKVIDACI ODPADŮ NEKONTAMINOVANÝCH - 17 05 04 VYTĚŽENÉ ZEMINY A HORNINY - I. TŘÍDA TĚŽITELNOSTI</t>
  </si>
  <si>
    <t>T</t>
  </si>
  <si>
    <t>R015113</t>
  </si>
  <si>
    <t>POPLATKY ZA LIKVIDACI ODPADŮ NEKONTAMINOVANÝCH - 17 05 04 VYTĚŽENÉ ZEMINY A HORNINY - III. TŘÍDA TĚŽITELNOSTI</t>
  </si>
  <si>
    <t>7</t>
  </si>
  <si>
    <t>R015140</t>
  </si>
  <si>
    <t>POPLATKY ZA LIKVIDACI ODPADŮ NEKONTAMINOVANÝCH - 17 01 01 BETON Z DEMOLIC OBJEKTŮ, ZÁKLADŮ TV</t>
  </si>
  <si>
    <t>Železobeton: 50% z celkového množství silničních panelů tl. 150 mm (zařízení staveniště).   
Skládka České Libchavy (30 km).</t>
  </si>
  <si>
    <t>8</t>
  </si>
  <si>
    <t>R015330</t>
  </si>
  <si>
    <t>POPLATKY ZA LIKVIDACI ODPADŮ NEKONTAMINOVANÝCH - 17 05 04 KAMENNÁ SUŤ</t>
  </si>
  <si>
    <t>R015340</t>
  </si>
  <si>
    <t>POPLATKY ZA LIKVIDACI ODPADŮ NEKONTAMINOVANÝCH - 02 01 03 PAŘEZY</t>
  </si>
  <si>
    <t>Skládka Rychnov nad Kněžnou (15 km).</t>
  </si>
  <si>
    <t>11</t>
  </si>
  <si>
    <t>R015660</t>
  </si>
  <si>
    <t>POPLATKY ZA LIKVIDACI ODPADŮ NEBEZPEČNÝCH - 17 02 04* ŽELEZNIČNÍ PRAŽCE DŘEVĚNÉ - MOSTNICE</t>
  </si>
  <si>
    <t>Zemní práce:</t>
  </si>
  <si>
    <t>12</t>
  </si>
  <si>
    <t>11120</t>
  </si>
  <si>
    <t>ODSTRANĚNÍ KŘOVIN</t>
  </si>
  <si>
    <t>M2</t>
  </si>
  <si>
    <t>13</t>
  </si>
  <si>
    <t>KUS</t>
  </si>
  <si>
    <t>14</t>
  </si>
  <si>
    <t>11253</t>
  </si>
  <si>
    <t>ODSTRANĚNÍ PAŘEZŮ FRÉZOVÁNÍM D PŘES 0,9M</t>
  </si>
  <si>
    <t>Vč. odvozu na skládku.</t>
  </si>
  <si>
    <t>15</t>
  </si>
  <si>
    <t>11346A</t>
  </si>
  <si>
    <t>ODSTRANĚNÍ KRYTU ZPEVNĚNÝCH PLOCH ZE SILNIČ DÍLCŮ (PANELŮ) VČET PODKL - BEZ DOPRAVY</t>
  </si>
  <si>
    <t>M3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</si>
  <si>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</si>
  <si>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16</t>
  </si>
  <si>
    <t>11346B</t>
  </si>
  <si>
    <t>ODSTRANĚNÍ KRYTU ZPEVNĚNÝCH PLOCH ZE SILNIČ DÍLCŮ (PANELŮ) VČET PODKL - DOPRAVA</t>
  </si>
  <si>
    <t>tkm</t>
  </si>
  <si>
    <t>Položka zahrnuje samostatnou dopravu suti a vybouraných hmot. Množství se určí jako součin hmotnosti [t] a požadované vzdálenosti [km].</t>
  </si>
  <si>
    <t>17</t>
  </si>
  <si>
    <t>Vč. zřízení potřebného počtu čerpacích jímek ve stavební jámě, vč. zřízení hrázky v korytě toku před stávajícím vtokem do propustku.</t>
  </si>
  <si>
    <t>Položka čerpání vody na povrchu zahrnuje i potrubí, pohotovost záložní čerpací soupravy a zřízení čerpací jímky. Součástí položky je také následná demontáž a likvidace těchto zařízení</t>
  </si>
  <si>
    <t>18</t>
  </si>
  <si>
    <t>Vč. dopravy v rámci stavby, přemístění na dočasné uložiště.</t>
  </si>
  <si>
    <t>19</t>
  </si>
  <si>
    <t>12273A</t>
  </si>
  <si>
    <t>ODKOPÁVKY A PROKOPÁVKY OBECNÉ TŘ. I - BEZ DOPRAVY</t>
  </si>
  <si>
    <t>20</t>
  </si>
  <si>
    <t>12273B</t>
  </si>
  <si>
    <t>ODKOPÁVKY A PROKOPÁVKY OBECNÉ TŘ. I - DOPRAVA</t>
  </si>
  <si>
    <t>M3KM</t>
  </si>
  <si>
    <t>Položka zahrnuje samostatnou dopravu zeminy. Množství se určí jako součin kubatutry [m3] a požadované vzdálenosti [km].</t>
  </si>
  <si>
    <t>21</t>
  </si>
  <si>
    <t>12293A</t>
  </si>
  <si>
    <t>ODKOPÁVKY A PROKOPÁVKY OBECNÉ TŘ. III - BEZ DOPRAVY</t>
  </si>
  <si>
    <t>22</t>
  </si>
  <si>
    <t>12293B</t>
  </si>
  <si>
    <t>ODKOPÁVKY A PROKOPÁVKY OBECNÉ TŘ. III - DOPRAVA</t>
  </si>
  <si>
    <t>23</t>
  </si>
  <si>
    <t>17610</t>
  </si>
  <si>
    <t>VÝPLNĚ ZE ZEMIN SE ZHUT</t>
  </si>
  <si>
    <t>Mimo aktivní zónu. Hutněné zásypy a obsypy s použitím vyzískaného materiálu, vhodného do zásypů.</t>
  </si>
  <si>
    <t>24</t>
  </si>
  <si>
    <t>25</t>
  </si>
  <si>
    <t>18110</t>
  </si>
  <si>
    <t>ÚPRAVA PLÁNĚ SE ZHUTNĚNÍM V HORNINĚ TŘ. I</t>
  </si>
  <si>
    <t>položka zahrnuje úpravu pláně včetně vyrovnání výškových rozdílů. Míru zhutnění určuje projekt.</t>
  </si>
  <si>
    <t>26</t>
  </si>
  <si>
    <t>18214</t>
  </si>
  <si>
    <t>ÚPRAVA POVRCHŮ SROVNÁNÍM ÚZEMÍ V TL DO 0,25M</t>
  </si>
  <si>
    <t>položka zahrnuje srovnání výškových rozdílů terénu</t>
  </si>
  <si>
    <t>27</t>
  </si>
  <si>
    <t>18222</t>
  </si>
  <si>
    <t>ROZPROSTŘENÍ ORNICE VE SVAHU V TL DO 0,15M</t>
  </si>
  <si>
    <t>28</t>
  </si>
  <si>
    <t>18232</t>
  </si>
  <si>
    <t>ROZPROSTŘENÍ ORNICE V ROVINĚ V TL DO 0,15M</t>
  </si>
  <si>
    <t>29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</si>
  <si>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</si>
  <si>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</si>
  <si>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</si>
  <si>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30</t>
  </si>
  <si>
    <t>18245</t>
  </si>
  <si>
    <t>ZALOŽENÍ TRÁVNÍKU ZATRAVŇOVACÍ TEXTILIÍ (ROHOŽÍ)</t>
  </si>
  <si>
    <t>Založení trávníku na svažitých plochách.</t>
  </si>
  <si>
    <t>Zahrnuje dodání a položení předepsané zatravňovací textilie bez ohledu na sklon terénu, zalévání, první pokosení</t>
  </si>
  <si>
    <t>31</t>
  </si>
  <si>
    <t>Základy:</t>
  </si>
  <si>
    <t>32</t>
  </si>
  <si>
    <t>ZÁPOROVÉ PAŽENÍ Z KOVU DOČASNÉ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</si>
  <si>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</si>
  <si>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33</t>
  </si>
  <si>
    <t>34</t>
  </si>
  <si>
    <t>M</t>
  </si>
  <si>
    <t>35</t>
  </si>
  <si>
    <t>36</t>
  </si>
  <si>
    <t>37</t>
  </si>
  <si>
    <t>38</t>
  </si>
  <si>
    <t>39</t>
  </si>
  <si>
    <t>Svislé konstrukce (a kompletní):</t>
  </si>
  <si>
    <t>40</t>
  </si>
  <si>
    <t>317325</t>
  </si>
  <si>
    <t>ŘÍMSY ZE ŽELEZOBETONU DO C30/37</t>
  </si>
  <si>
    <t>41</t>
  </si>
  <si>
    <t>317365</t>
  </si>
  <si>
    <t>VÝZTUŽ ŘÍMS Z OCELI 10505, B500B</t>
  </si>
  <si>
    <t>42</t>
  </si>
  <si>
    <t>327325</t>
  </si>
  <si>
    <t>ZDI OPĚRNÉ, ZÁRUBNÍ, NÁBŘEŽNÍ ZE ŽELEZOVÉHO BETONU DO C30/37</t>
  </si>
  <si>
    <t>43</t>
  </si>
  <si>
    <t>327365</t>
  </si>
  <si>
    <t>VÝZTUŽ ZDÍ OPĚRNÝCH, ZÁRUBNÍCH, NÁBŘEŽNÍCH Z OCELI 10505, B500B</t>
  </si>
  <si>
    <t>Výztuž opěrných zídek Z1L, Z2L, Z1P a Z2P. Vč. navržených KARI sítí.</t>
  </si>
  <si>
    <t>44</t>
  </si>
  <si>
    <t>348173</t>
  </si>
  <si>
    <t>ZÁBRADLÍ Z DÍLCŮ KOVOVÝCH ŽÁROVĚ ZINK PONOREM S NÁTĚREM</t>
  </si>
  <si>
    <t>KG</t>
  </si>
  <si>
    <t>45</t>
  </si>
  <si>
    <t>46</t>
  </si>
  <si>
    <t>Vodorovné konstrukce:</t>
  </si>
  <si>
    <t>47</t>
  </si>
  <si>
    <t>451314</t>
  </si>
  <si>
    <t>PODKLADNÍ A VÝPLŇOVÉ VRSTVY Z PROSTÉHO BETONU C25/30</t>
  </si>
  <si>
    <t>48</t>
  </si>
  <si>
    <t>49</t>
  </si>
  <si>
    <t>50</t>
  </si>
  <si>
    <t>457314</t>
  </si>
  <si>
    <t>VYROVNÁVACÍ A SPÁDOVÝ PROSTÝ BETON C25/30</t>
  </si>
  <si>
    <t>51</t>
  </si>
  <si>
    <t>52</t>
  </si>
  <si>
    <t>46321</t>
  </si>
  <si>
    <t>ROVNANINA Z LOMOVÉHO KAMENE</t>
  </si>
  <si>
    <t>Drenážní vrstva za rubem NK mostu.</t>
  </si>
  <si>
    <t>53</t>
  </si>
  <si>
    <t>54</t>
  </si>
  <si>
    <t>55</t>
  </si>
  <si>
    <t>465512</t>
  </si>
  <si>
    <t>DLAŽBY Z LOMOVÉHO KAMENE NA MC</t>
  </si>
  <si>
    <t>56</t>
  </si>
  <si>
    <t>Komunikace:</t>
  </si>
  <si>
    <t>57</t>
  </si>
  <si>
    <t>501101</t>
  </si>
  <si>
    <t>ZŘÍZENÍ KONSTRUKČNÍ VRSTVY TĚLESA ŽELEZNIČNÍHO SPODKU ZE ŠTĚRKODRTI NOVÉ</t>
  </si>
  <si>
    <t>58</t>
  </si>
  <si>
    <t>ŠD fr. 0/32 mm. V aktivní zóně. Vrstva nad spádovým betonem po spodní povrch ZKPP.</t>
  </si>
  <si>
    <t>59</t>
  </si>
  <si>
    <t>ŠD fr. 16/32 mm. Obsyp drenážních trubek za rubem NK mostu.</t>
  </si>
  <si>
    <t>60</t>
  </si>
  <si>
    <t>61</t>
  </si>
  <si>
    <t>62</t>
  </si>
  <si>
    <t>63</t>
  </si>
  <si>
    <t>64</t>
  </si>
  <si>
    <t>58301</t>
  </si>
  <si>
    <t>KRYT ZE SINIČNÍCH DÍLCŮ (PANELŮ) TL 150MM</t>
  </si>
  <si>
    <t>Přidružená stavební výroba:</t>
  </si>
  <si>
    <t>65</t>
  </si>
  <si>
    <t>711111</t>
  </si>
  <si>
    <t>IZOLACE BĚŽNÝCH KONSTRUKCÍ PROTI ZEMNÍ VLHKOSTI ASFALTOVÝMI NÁTĚRY</t>
  </si>
  <si>
    <t>66</t>
  </si>
  <si>
    <t>711112</t>
  </si>
  <si>
    <t>IZOLACE BĚŽNÝCH KONSTRUKCÍ PROTI ZEMNÍ VLHKOSTI ASFALTOVÝMI PÁSY</t>
  </si>
  <si>
    <t>67</t>
  </si>
  <si>
    <t>711509</t>
  </si>
  <si>
    <t>OCHRANA IZOLACE NA POVRCHU TEXTILIÍ</t>
  </si>
  <si>
    <t>SVI typ 1: ochrana izolace geotextilií o plošné hmotnosti 1000 g/m2.</t>
  </si>
  <si>
    <t>Potrubí:</t>
  </si>
  <si>
    <t>68</t>
  </si>
  <si>
    <t>87434</t>
  </si>
  <si>
    <t>POTRUBÍ Z TRUB PLASTOVÝCH ODPADNÍCH DN DO 200MM</t>
  </si>
  <si>
    <t>Potrubí ze silnostěnné HDPE trubky dl. 1,0 m na vyústění rubové drenáže.</t>
  </si>
  <si>
    <t>69</t>
  </si>
  <si>
    <t>875332</t>
  </si>
  <si>
    <t>POTRUBÍ DREN Z TRUB PLAST DN DO 150MM DĚROVANÝCH</t>
  </si>
  <si>
    <t>70</t>
  </si>
  <si>
    <t>71</t>
  </si>
  <si>
    <t>72</t>
  </si>
  <si>
    <t>Ostatní práce:</t>
  </si>
  <si>
    <t>73</t>
  </si>
  <si>
    <t>91345</t>
  </si>
  <si>
    <t>NIVELAČNÍ ZNAČKY KOVOVÉ</t>
  </si>
  <si>
    <t>1: Dle technické zprávy, výkresových příloh projektové dokumentace, TKP staveb státních drah a výkazů materiálu projektu a souhrnných částí dokumentace stavby. 
2: 2ks</t>
  </si>
  <si>
    <t>74</t>
  </si>
  <si>
    <t>75</t>
  </si>
  <si>
    <t>76</t>
  </si>
  <si>
    <t>919155</t>
  </si>
  <si>
    <t>Odřezání horní části mikrozápor na stanovenou výškovou úroveň.</t>
  </si>
  <si>
    <t>položka zahrnuje řezání ocelových profilů bez ohledu na tvar a způsob provedení. Nezahrnuje řezání kolejnic, to se vykáže v SD 54.</t>
  </si>
  <si>
    <t>77</t>
  </si>
  <si>
    <t>931182</t>
  </si>
  <si>
    <t>VÝPLŇ DILATAČNÍCH SPAR Z POLYSTYRENU TL 20MM</t>
  </si>
  <si>
    <t>položka zahrnuje dodávku a osazení předepsaného materiálu, očištění ploch spáry před úpravou, očištění okolí spáry po úpravě</t>
  </si>
  <si>
    <t>78</t>
  </si>
  <si>
    <t>79</t>
  </si>
  <si>
    <t>931334</t>
  </si>
  <si>
    <t>TĚSNĚNÍ DILATAČNÍCH SPAR POLYURETANOVÝM TMELEM PRŮŘEZU DO 400MM2</t>
  </si>
  <si>
    <t>80</t>
  </si>
  <si>
    <t>81</t>
  </si>
  <si>
    <t>935832</t>
  </si>
  <si>
    <t>ŽLABY A RIGOLY DLÁŽDĚNÉ Z LOMOVÉHO KAMENE TL DO 250MMM DO BETONU TL 100MM</t>
  </si>
  <si>
    <t>82</t>
  </si>
  <si>
    <t>DROBNÉ DOPLŇK KONSTR BETON MONOLIT</t>
  </si>
  <si>
    <t>83</t>
  </si>
  <si>
    <t>84</t>
  </si>
  <si>
    <t>85</t>
  </si>
  <si>
    <t>96613A</t>
  </si>
  <si>
    <t>BOURÁNÍ KONSTRUKCÍ Z KAMENE NA MC - BEZ DOPRAVY</t>
  </si>
  <si>
    <t>86</t>
  </si>
  <si>
    <t>96613B</t>
  </si>
  <si>
    <t>BOURÁNÍ KONSTRUKCÍ Z KAMENE NA MC - DOPRAVA</t>
  </si>
  <si>
    <t>87</t>
  </si>
  <si>
    <t>96617A</t>
  </si>
  <si>
    <t>BOURÁNÍ KONSTRUKCÍ ZE DŘEVA - BEZ DOPRAVY</t>
  </si>
  <si>
    <t>Dřevěné fošny z podlah na OK mostu.</t>
  </si>
  <si>
    <t>88</t>
  </si>
  <si>
    <t>96617B</t>
  </si>
  <si>
    <t>BOURÁNÍ KONSTRUKCÍ ZE DŘEVA - DOPRAVA</t>
  </si>
  <si>
    <t>Dřevěné fošny z podlah na OK mostu.   
Skládka České Libchavy (30 km).</t>
  </si>
  <si>
    <t>89</t>
  </si>
  <si>
    <t>966187</t>
  </si>
  <si>
    <t>DEMONTÁŽ KONSTRUKCÍ KOVOVÝCH S ODVOZEM DO 16KM</t>
  </si>
  <si>
    <t>SO 02</t>
  </si>
  <si>
    <t>Most v km 10.210</t>
  </si>
  <si>
    <t>položka zahrnuje:- fotodokumentaci zadavatelem požadovaného děje a konstrukcí v požadovaných časových intervalech- zadavatelem specifikované výstupy (fotografie v papírovém a digitálním formátu) v požadovaném počtu</t>
  </si>
  <si>
    <t>Výkopová zemina ze stavební jámy.  Vč. dodání potřebných rozborů.    
Skládka Rychnov nad Kněžnou (15 km).</t>
  </si>
  <si>
    <t>1: Dle technické zprávy, výkresových příloh projektové dokumentace, TKP staveb státních drah a výkazů materiálu projektu a souhrnných částí dokumentace stavby. 
2: (150m3+223m3)*2,0t/m3</t>
  </si>
  <si>
    <t>1. Položka obsahuje: – veškeré poplatky provozovateli skládky, recyklační linky nebo jiného zařízení na zpracování nebo likvidaci odpadů související s převzetím, uložením, zpracováním nebo likvidací odpadu2. Položka neobsahuje: – náklady spojené s dopravou odpadu z místa stavby na místo převzetí provozovatelem skládky, recyklační linky nebo jiného zařízení na zpracování nebo likvidaci odpadů3. Způsob měření:Tunou se rozumí hmotnost odpadu vytříděného v souladu se zákonem č. 185/2001 Sb., o nakládání s odpady, v platném znění.</t>
  </si>
  <si>
    <t>ŠP celk. tl. 150 mm z podkladu pod silniční panely (zařízení staveniště).    
Skládka Rychnov nad Kněžnou (15 km).</t>
  </si>
  <si>
    <t>Výkopová hornina ze stavební jámy.  Vč. dodání potřebných rozborů.    
Skládka Rychnov nad Kněžnou (15 km).</t>
  </si>
  <si>
    <t>1: Dle technické zprávy, výkresových příloh projektové dokumentace, TKP staveb státních drah a výkazů materiálu projektu a souhrnných částí dokumentace stavby. 
2: (62+7)*2.7t/m3</t>
  </si>
  <si>
    <t>1: Dle technické zprávy, výkresových příloh projektové dokumentace, TKP staveb státních drah a výkazů materiálu projektu a souhrnných částí dokumentace stavby. 
2: 160m2*0,15m*2,5</t>
  </si>
  <si>
    <t>Kamenná suť z původních mostních opěr (vč. křídel) a kamenného koryta   
Skládka Rychnov nad Kněžnou (15 km).</t>
  </si>
  <si>
    <t>1: Dle technické zprávy, výkresových příloh projektové dokumentace, TKP staveb státních drah a výkazů materiálu projektu a souhrnných částí dokumentace stavby. 
2: 258.6*2.5tm3</t>
  </si>
  <si>
    <t>1: Dle technické zprávy, výkresových příloh projektové dokumentace, TKP staveb státních drah a výkazů materiálu projektu a souhrnných částí dokumentace stavby. 
2: 2*0.2tks</t>
  </si>
  <si>
    <t>Dřevěné podlahy (fošny) ze stávající OK mostu.   
včetně smýceného náletu    
Skládka České Libchavy (30 km).</t>
  </si>
  <si>
    <t>1: Dle technické zprávy, výkresových příloh projektové dokumentace, TKP staveb státních drah a výkazů materiálu projektu a souhrnných částí dokumentace stavby. 
2: 1.76m3*1.1t/m3</t>
  </si>
  <si>
    <t>R03720</t>
  </si>
  <si>
    <t>DOPRAVNÍ OPATŘENÍ BĚHEM STAVBY</t>
  </si>
  <si>
    <t>- dopravní značení řeší zhotovitel v rámci přípravy stavby</t>
  </si>
  <si>
    <t>1: Dle technické zprávy, výkresových příloh projektové dokumentace, TKP staveb státních drah a výkazů materiálu projektu a souhrnných částí dokumentace stavby. 
2: 1</t>
  </si>
  <si>
    <t>zahrnuje objednatelem povolené náklady na požadovaná zařízení zhotovitele</t>
  </si>
  <si>
    <t>1: Dle technické zprávy, výkresových příloh projektové dokumentace, TKP staveb státních drah a výkazů materiálu projektu a souhrnných částí dokumentace stavby. 
2: 100m2</t>
  </si>
  <si>
    <t>odstranění křovin a stromů do průměru 100 mmdoprava dřevin bez ohledu na vzdálenostspálení na hromadách nebo štěpkování</t>
  </si>
  <si>
    <t>1: Dle technické zprávy, výkresových příloh projektové dokumentace, TKP staveb státních drah a výkazů materiálu projektu a souhrnných částí dokumentace stavby. 
2: 2</t>
  </si>
  <si>
    <t>Frézování pařezů se měří v [ks] frézovaných pařezů, průměr pařezu je uvažován dle stromu ve výšce 1,3m nad terénem, u stávajícího pařezu se stanoví jako změřený průměr vynásobený  koeficientem 1/1,38. Položka zahrnuje zejména:- frézování do hloubky 20cm pod úroveň terénu- veškeré drobné zemní práce spojené s frézováním pařezů- případně další práce s nimi dle pokynů zadávací dokumentace.</t>
  </si>
  <si>
    <t>11313A</t>
  </si>
  <si>
    <t>ODSTRANĚNÍ KRYTU ZPEVNĚNÝCH PLOCH S ASFALTOVÝM POJIVEM - BEZ DOPRAVY</t>
  </si>
  <si>
    <t>odstranění krytu stávající vozovky</t>
  </si>
  <si>
    <t>1: Dle technické zprávy, výkresových příloh projektové dokumentace, TKP staveb státních drah a výkazů materiálu projektu a souhrnných částí dokumentace stavby. 
2: 230m2*0,1m2</t>
  </si>
  <si>
    <t>11313B</t>
  </si>
  <si>
    <t>ODSTRANĚNÍ KRYTU ZPEVNĚNÝCH PLOCH S ASFALTOVÝM POJIVEM - DOPRAVA</t>
  </si>
  <si>
    <t>Odstranění krytu stávající vozovky    
Skládka České Libchavy (30 km)</t>
  </si>
  <si>
    <t>1: Dle technické zprávy, výkresových příloh projektové dokumentace, TKP staveb státních drah a výkazů materiálu projektu a souhrnných částí dokumentace stavby. 
2: 23*2.2t/m3*30km</t>
  </si>
  <si>
    <t>Odstranění sil. panelů z:   
- plocha zařízení staveniště   
- úprava povrchu pro osazení NOK silničním jeřábem</t>
  </si>
  <si>
    <t>1: Dle technické zprávy, výkresových příloh projektové dokumentace, TKP staveb státních drah a výkazů materiálu projektu a souhrnných částí dokumentace stavby. 
2: 260*(0.15m+0.15m)</t>
  </si>
  <si>
    <t>Odstranění sil. panelů z:   
- plocha zařízení staveniště   
- úprava povrchu pro osazení NOK silničním jeřábem    
Skládka České Libchavy (30 km)</t>
  </si>
  <si>
    <t>1: Dle technické zprávy, výkresových příloh projektové dokumentace, TKP staveb státních drah a výkazů materiálu projektu a souhrnných částí dokumentace stavby. 
2: (260m2*0,15m*2,5t/m3)*30km+(260m2*0,15m*1,8t/m3)*30km</t>
  </si>
  <si>
    <t>11526</t>
  </si>
  <si>
    <t>PŘEVEDENÍ VODY POTRUBÍM DN 800 NEBO ŽLABY R.O. DO 2,8M</t>
  </si>
  <si>
    <t>Dočasné převedení vodního toku pod mostem   
DN800</t>
  </si>
  <si>
    <t>1: Dle technické zprávy, výkresových příloh projektové dokumentace, TKP staveb státních drah a výkazů materiálu projektu a souhrnných částí dokumentace stavby. 
2: 29m</t>
  </si>
  <si>
    <t>Položka převedení vody na povrchu zahrnuje zřízení, udržování a odstranění příslušného zařízení. Převedení vody se uvádí buď průměrem potrubí (DN) nebo délkou rozvinutého obvodu žlabu (r.o.).</t>
  </si>
  <si>
    <t>12110</t>
  </si>
  <si>
    <t>SEJMUTÍ ORNICE NEBO LESNÍ PŮDY</t>
  </si>
  <si>
    <t>1: Dle technické zprávy, výkresových příloh projektové dokumentace, TKP staveb státních drah a výkazů materiálu projektu a souhrnných částí dokumentace stavby. 
2: 380m2*0,3m</t>
  </si>
  <si>
    <t>položka zahrnuje sejmutí ornice bez ohledu na tloušťku vrstvy a její vodorovnou dopravunezahrnuje uložení na trvalou skládku</t>
  </si>
  <si>
    <t>Výkopy.   
- výkopy v oblasti mostu a nového koryta   
- výkopy pro komunikaci</t>
  </si>
  <si>
    <t>1: Dle technické zprávy, výkresových příloh projektové dokumentace, TKP staveb státních drah a výkazů materiálu projektu a souhrnných částí dokumentace stavby. 
2: 620m3+80m3+115m3</t>
  </si>
  <si>
    <t>položka zahrnuje:-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ruční vykopávky, odstranění kořenů a napadávek- pažení, vzepření a rozepření vč. přepažování (vyjma štětových stěn)- úpravu, ochranu a očištění dna, základové spáry, stěn a svahů- zhutnění podloží, případně i svahů vč. svahování- zřízení stupňů v podloží a lavic na svazích, není-li pro tyto práce zřízena samostatná položka- udržování výkopiště a jeho ochrana proti vodě-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</si>
  <si>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Výkopy.     
- výkopy v oblasti mostu a nového koryta    
- výkopy pro komunikaci    
- materiál z provedených vrtů pro mikrozápory ve tř. I    
Odečten materiál, který bude použit pro zpětné zásypy a obsypy a srovnání terénu na parc. č. 3476 a 3474 po případném průjezdu silničního jeřábu    
Skládka Rychnov nad Kněžnou (15 km).</t>
  </si>
  <si>
    <t>1: Dle technické zprávy, výkresových příloh projektové dokumentace, TKP staveb státních drah a výkazů materiálu projektu a souhrnných částí dokumentace stavby. 
2: (114+815-706)*15km</t>
  </si>
  <si>
    <t>Výkopy.   
- výkopy v oblasti mostu</t>
  </si>
  <si>
    <t>1: Dle technické zprávy, výkresových příloh projektové dokumentace, TKP staveb státních drah a výkazů materiálu projektu a souhrnných částí dokumentace stavby. 
2: 62m3</t>
  </si>
  <si>
    <t>položka zahrnuje:-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eventuelně nutné druhotné rozpojení odstřelené horniny- ruční vykopávky, odstranění kořenů a napadávek- pažení, vzepření a rozepření vč. přepažování (vyjma štětových stěn)- úpravu, ochranu a očištění dna, základové spáry, stěn a svahů- zhutnění podloží, případně i svahů vč. svahování- zřízení stupňů v podloží a lavic na svazích, není-li pro tyto práce zřízena samostatná položka- udržování výkopiště a jeho ochrana proti vodě-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</si>
  <si>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Výkopy.  
- výkopy v oblasti mostu   
- materiál z provedených vrtů pro mikrozápory ve tř. IIII   
Skládka Rychnov nad Kněžnou (15 km).</t>
  </si>
  <si>
    <t>1: Dle technické zprávy, výkresových příloh projektové dokumentace, TKP staveb státních drah a výkazů materiálu projektu a souhrnných částí dokumentace stavby. 
2: 62*15km+7m3*15km</t>
  </si>
  <si>
    <t>125734</t>
  </si>
  <si>
    <t>VYKOPÁVKY ZE ZEMNÍKŮ A SKLÁDEK TŘ. I, ODVOZ DO 5KM</t>
  </si>
  <si>
    <t>Vytěžená zemina na dočasné skládce    
 - Zemina pro zpětné zásypy mimo aktivní zonu    
 - Zemina pro roprostření ornice u mostního objektu    
 - Zemina pro srovnání terénu na parc. č. 3476 a 3474 po případném průjezdu silničního jeřábu</t>
  </si>
  <si>
    <t>1: Dle technické zprávy, výkresových příloh projektové dokumentace, TKP staveb státních drah a výkazů materiálu projektu a souhrnných částí dokumentace stavby. 
2: 480m3+46m3+180m3</t>
  </si>
  <si>
    <t>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ruční vykopávky, odstranění kořenů a napadávek- pažení, vzepření a rozepření vč. přepažování (vyjma štětových stěn)- úpravu, ochranu a očištění dna, základové spáry, stěn a svahů- udržování výkopiště a jeho ochrana proti vodě- odvedení nebo obvedení vody v okolí výkopiště a ve výkopišti- třídění výkopku- veškeré pomocné konstrukce umožňující provedení vykopávky (příjezdy, sjezdy, nájezdy, lešení, podpěr. konstr., přemostění, zpevněné plochy, zakrytí a pod.)položka nezahrnuje:- práce spojené s otvírkou zemníku</t>
  </si>
  <si>
    <t>1: Dle technické zprávy, výkresových příloh projektové dokumentace, TKP staveb státních drah a výkazů materiálu projektu a souhrnných částí dokumentace stavby. 
2: 480m3</t>
  </si>
  <si>
    <t>položka zahrnuje:-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 a výplň jam a prohlubní v podloží- úprava, očištění, ochrana a zhutnění podloží-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</si>
  <si>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Úprava pláně pod novou konstrukcí komunikace v oblasti mostu, vč. provedení zkoušek pro ověření požadovaného min. modulu přetvárnosti na pláni.</t>
  </si>
  <si>
    <t>1: Dle technické zprávy, výkresových příloh projektové dokumentace, TKP staveb státních drah a výkazů materiálu projektu a souhrnných částí dokumentace stavby. 
2: 230m2</t>
  </si>
  <si>
    <t>srovnání terénu na parc. č. 3476 a 3474 po případném průjezdu silničního jeřábu</t>
  </si>
  <si>
    <t>1: Dle technické zprávy, výkresových příloh projektové dokumentace, TKP staveb státních drah a výkazů materiálu projektu a souhrnných částí dokumentace stavby. 
2: 900</t>
  </si>
  <si>
    <t>1: Dle technické zprávy, výkresových příloh projektové dokumentace, TKP staveb státních drah a výkazů materiálu projektu a souhrnných částí dokumentace stavby. 
2: 310</t>
  </si>
  <si>
    <t>položka zahrnuje:nutné přemístění ornice z dočasných skládek vzdálených do 50mrozprostření ornice v předepsané tloušťce ve svahu přes 1:5</t>
  </si>
  <si>
    <t>oblast u mostu +  parc. č. 3476 a 3474 po případném průjezdu silničního jeřábu</t>
  </si>
  <si>
    <t>1: Dle technické zprávy, výkresových příloh projektové dokumentace, TKP staveb státních drah a výkazů materiálu projektu a souhrnných částí dokumentace stavby. 
2: 300m2+900m2</t>
  </si>
  <si>
    <t>položka zahrnuje:nutné přemístění ornice z dočasných skládek vzdálených do 50mrozprostření ornice v předepsané tloušťce v rovině a ve svahu do 1:5</t>
  </si>
  <si>
    <t>1: Dle technické zprávy, výkresových příloh projektové dokumentace, TKP staveb státních drah a výkazů materiálu projektu a souhrnných částí dokumentace stavby. 
2: 1200</t>
  </si>
  <si>
    <t>R11513</t>
  </si>
  <si>
    <t>ČERPÁNÍ VODY DO 2000 L/MIN</t>
  </si>
  <si>
    <t>R22694</t>
  </si>
  <si>
    <t>Položka zahrnuje kompletní zřízení pažení tohoto mostního objektu a zabezpečující navržený postup výstavby mostního objektu.   
- kompletní zřízení mikrozápor, výdřevy, převázek, případných kotev z předpínacích tyčí, kotev horninových po jednotlivých kotevních úrovních   
- vč. všech potřebných vrtů, vč. odvozu zeminy z vrtů na skládku   
- vč. řezání/upálení horní části mikrozápor na stanovenou výškovou úroveň, vč. dopravy na sběrný dvůr (zhotovitel předá investorovi protokol o předání)</t>
  </si>
  <si>
    <t>Mostní ŽB římsy - Opěrné zídky. Bez výztuže.    
Vč. veškeré dopravy materiálu na stavbu, potřebné mechanizace a jeho transportu do bednění.</t>
  </si>
  <si>
    <t>1: Dle technické zprávy, výkresových příloh projektové dokumentace, TKP staveb státních drah a výkazů materiálu projektu a souhrnných částí dokumentace stavby. 
2: 2,9m3</t>
  </si>
  <si>
    <t>položka zahrnuje:-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</t>
  </si>
  <si>
    <t>Mostní ŽB římsy - Opěry. Bez výztuže.    
Vč. veškeré dopravy materiálu na stavbu, potřebné mechanizace a jeho transportu do bednění.</t>
  </si>
  <si>
    <t>1: Dle technické zprávy, výkresových příloh projektové dokumentace, TKP staveb státních drah a výkazů materiálu projektu a souhrnných částí dokumentace stavby. 
2: 2*2,5m3</t>
  </si>
  <si>
    <t>Mostní ŽB římsy Opěrné zídky - betonářská výztuž.</t>
  </si>
  <si>
    <t>1: Dle technické zprávy, výkresových příloh projektové dokumentace, TKP staveb státních drah a výkazů materiálu projektu a souhrnných částí dokumentace stavby. 
2: 0,34</t>
  </si>
  <si>
    <t>položka zahrnuje: - dodání betonářské výztuže v požadované kvalitě, stříhání, řezání, ohýbání a spojování do všech požadovaných tvarů (vč. armakošů) a uložení s požadovaným zajištěním polohy a krytí výztuže betonem,- veškeré svary nebo jiné spoje výztuže,- pomocné konstrukce a práce pro osazení a upevnění výztuže,- zednické výpomoci pro montáž betonářské výztuže,- úpravy výztuže pro osazení doplňkových konstrukcí,- ochranu výztuže do doby jejího zabetonování,- úpravy výztuže pro zřízení železobetonových kloubů, kotevních prvků, závěsných ok a doplňkových konstrukcí,- veškerá opatření pro zajištění soudržnosti výztuže a betonu,- vodivé propojení výztuže, které je součástí ochrany konstrukce proti vlivům bludných proudů, vyvedení do měřících skříní nebo míst pro měření bludných proudů (vlastní měřící skříně se uvádějí položkami SD 74)- povrchovou antikorozní úpravu výztuže,- separaci výztuže,- osazení měřících zařízení a úpravy pro ně,- osazení měřících skříní nebo míst pro měření bludných proudů.</t>
  </si>
  <si>
    <t>Mostní ŽB římsy Opěry - betonářská výztuž.</t>
  </si>
  <si>
    <t>1: Dle technické zprávy, výkresových příloh projektové dokumentace, TKP staveb státních drah a výkazů materiálu projektu a souhrnných částí dokumentace stavby. 
2: 0,66</t>
  </si>
  <si>
    <t>Opěrné zídky Z1L, Z2L, Z1P a Z2P. Bez výztuže.    
Vč. veškeré dopravy materiálu na stavbu a jeho transportu do bednění.</t>
  </si>
  <si>
    <t>1: Dle technické zprávy, výkresových příloh projektové dokumentace, TKP staveb státních drah a výkazů materiálu projektu a souhrnných částí dokumentace stavby. 
2: 7m3+7,65m3+8,75m3+4,85m3</t>
  </si>
  <si>
    <t>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</t>
  </si>
  <si>
    <t>1: Dle technické zprávy, výkresových příloh projektové dokumentace, TKP staveb státních drah a výkazů materiálu projektu a souhrnných částí dokumentace stavby. 
2: 0,62t+0,67t+0,79t+0,42t+0,27t</t>
  </si>
  <si>
    <t>Položka zahrnuje veškerý materiál, výrobky a polotovary, včetně mimostaveništní a vnitrostaveništní dopravy (rovněž přesuny), včetně naložení a složení, případně s uložením- dodání betonářské výztuže v požadované kvalitě, stříhání, řezání, ohýbání a spojování do všech požadovaných tvarů (vč. armakošů) a uložení s požadovaným zajištěním polohy a krytí výztuže betonem,- veškeré svary nebo jiné spoje výztuže,- pomocné konstrukce a práce pro osazení a upevnění výztuže,- zednické výpomoci pro montáž betonářské výztuže,- úpravy výztuže pro osazení doplňkových konstrukcí,- ochranu výztuže do doby jejího zabetonování,- úpravy výztuže pro zřízení železobetonových kloubů, kotevních prvků, závěsných ok a doplňkových konstrukcí,- veškerá opatření pro zajištění soudržnosti výztuže a betonu,- vodivé propojení výztuže, které je součástí ochrany konstrukce proti vlivům bludných proudů, vyvedení do měřících skříní nebo míst pro měření bludných proudů (vlastní měřící skříně se uvádějí položkami SD 74),- povrchovou antikorozní úpravu výztuže,- separaci výztuže,- osazení měřících zařízení a úpravy pro ně,- osazení měřících skříní nebo míst pro měření bludných proudů.</t>
  </si>
  <si>
    <t>333325</t>
  </si>
  <si>
    <t>MOSTNÍ OPĚRY A KŘÍDLA ZE ŽELEZOVÉHO BETONU DO C30/37</t>
  </si>
  <si>
    <t>Opěry O01 + O02. Bez výztuže.</t>
  </si>
  <si>
    <t>1: Dle technické zprávy, výkresových příloh projektové dokumentace, TKP staveb státních drah a výkazů materiálu projektu a souhrnných částí dokumentace stavby. 
2: 134m3</t>
  </si>
  <si>
    <t>333365</t>
  </si>
  <si>
    <t>VÝZTUŽ MOSTNÍCH OPĚR A KŘÍDEL Z OCELI 10505, B500B</t>
  </si>
  <si>
    <t>Mostní ŽB opěry, úložných bloků a základů - betonářská výztuž.</t>
  </si>
  <si>
    <t>1: Dle technické zprávy, výkresových příloh projektové dokumentace, TKP staveb státních drah a výkazů materiálu projektu a souhrnných částí dokumentace stavby. 
2: 8,44+3,67t</t>
  </si>
  <si>
    <t>Mostní zábradlí na spodní stavbě + NOK.+ podél koryta Vč. provedení PKO (zinkování ponorem + ONS 01). Vč. vypracování VTD.    
Zábradlí na spodní stavbě + zábradlí na mostě - vrchní barevný odstín DB 702 (modrý odstín)   
Zábradlí u koryta - vrchní barevný odstín DB 502 (modrý odstín)</t>
  </si>
  <si>
    <t>1: Dle technické zprávy, výkresových příloh projektové dokumentace, TKP staveb státních drah a výkazů materiálu projektu a souhrnných částí dokumentace stavby. 
2: 589kg+464kg+1008kg</t>
  </si>
  <si>
    <t>- dílenská dokumentace, včetně technologického předpisu spojování,- dodání  materiálu  v požadované kvalitě a výroba konstrukce (včetně  pomůcek,  přípravků a prostředků pro výrobu) bez ohledu na náročnost a její hmotnost,- dodání spojovacího materiálu,- zřízení  montážních  a  dilatačních  spojů,  spar, včetně potřebných úprav, vložek, opracování, očištění a ošetření,- podpěr. konstr. a lešení všech druhů pro montáž konstrukcí i doplňkových, včetně požadovaných otvorů, ochranných a bezpečnostních opatření a základů pro tyto konstrukce a lešení,- montáž konstrukce na staveništi, včetně montážních prostředků a pomůcek a zednických výpomocí,                              - výplň, těsnění a tmelení spar a spojů,- všechny druhy ocelového kotvení,- dílenskou přejímku a montážní prohlídku, včetně požadovaných dokladů,- zřízení kotevních otvorů nebo jam, nejsou-li částí jiné konstrukce,- osazení kotvení nebo přímo částí konstrukce do podpůrné konstrukce nebo do zeminy,- výplň kotevních otvorů  (příp.  podlití  patních  desek) maltou,  betonem  nebo  jinou speciální hmotou, vyplnění jam zeminou,- veškeré druhy protikorozní ochrany a nátěry konstrukcí,- zvláštní spojovací prostředky, rozebíratelnost konstrukce,- ochranná opatření před účinky bludných proudů- ochranu před přepětím.</t>
  </si>
  <si>
    <t>R317326</t>
  </si>
  <si>
    <t>ÚLOŽNÉ BLOKY ZE ŽELEZOBETONU DO C45/55</t>
  </si>
  <si>
    <t>Úložné bloky (hrobečky) pod ložisky   
Vč. polymermalty na vyplnění hnízda pod ložisky</t>
  </si>
  <si>
    <t>1: Dle technické zprávy, výkresových příloh projektové dokumentace, TKP staveb státních drah a výkazů materiálu projektu a souhrnných částí dokumentace stavby. 
2: 4*0,5m3</t>
  </si>
  <si>
    <t>428721</t>
  </si>
  <si>
    <t>KALOTOVÉ LOŽISKO PRO ZATÍŽ. DO 2,5MN, VŠESMĚRNÉ</t>
  </si>
  <si>
    <t>Kalotové ložisko L2L</t>
  </si>
  <si>
    <t>- výrobní dokumentaci- dodání kompletních ložisek požadované kvality- přípravu, očištění a úpravy úložných ploch- osazení ložisek podle předepsaného technologického předpisu bez ohledu na způsob uložení a kotvení- nastavení ložisek, protokolárního měření a vyhodnocení kyvné a kluzné spáry- uložení do malty jakéhokoliv druhu včetně dodávky této malty- uložení na plastické vložky nebo maltu včetně dodávky této vložky nebo malty- uložení na vrstvu plastbetonové malty nebo podobné vrstvy jako ochranu proti průchodu bludných proudů- vyplnění kotevních otvorů- lešení a podpěrné konstrukce- tmelení, těsnění a výplně spar- dočasné zpevnění nebo naopak dočasné uvolnění ložisek- opatření ložisek znakem výrobce a typovým číslem- úpravy, očištění a ošetření okolí ložisek- přiměřeným způsobem je nutné zahrnout ustanovení pro TMCH 94 pro kovové konstrukce.</t>
  </si>
  <si>
    <t>428722</t>
  </si>
  <si>
    <t>KALOTOVÉ LOŽISKO PRO ZATÍŽ. DO 2,5MN, JEDNOSMĚRNÉ</t>
  </si>
  <si>
    <t>Kalotové ložisko L1L a L2P</t>
  </si>
  <si>
    <t>428723</t>
  </si>
  <si>
    <t>KALOTOVÉ LOŽISKO PRO ZATÍŽ. DO 2,5MN, PEVNÉ</t>
  </si>
  <si>
    <t>Kalotové ložisko L1P</t>
  </si>
  <si>
    <t>Beton C25/30-XF1.- betonové patky zábradlí u koryta (vč. bednění na určených hranách)</t>
  </si>
  <si>
    <t>1: Dle technické zprávy, výkresových příloh projektové dokumentace, TKP staveb státních drah a výkazů materiálu projektu a souhrnných částí dokumentace stavby. 
2: 1,1m3</t>
  </si>
  <si>
    <t>Beton C25/30-XA1.- výplňový beton pod základy opěr mostu (vč. bednění na určených hranách)- podkladní beton pod opěrnými zídkami</t>
  </si>
  <si>
    <t>1: Dle technické zprávy, výkresových příloh projektové dokumentace, TKP staveb státních drah a výkazů materiálu projektu a souhrnných částí dokumentace stavby. 
2: 21m3+10m3</t>
  </si>
  <si>
    <t>Betonové lože ze suchého betonu dle TKP 18 a SŽDC (ČD) Ž 6.   
- beton pod odláždění na terénu, vč. ukončovacích prahů   
- beton pod odláždění koryta   
- beton pro lože pod obrubníky   
(viz příloha 5.1, 5.3, 5.4)</t>
  </si>
  <si>
    <t>1: Dle technické zprávy, výkresových příloh projektové dokumentace, TKP staveb státních drah a výkazů materiálu projektu a souhrnných částí dokumentace stavby. 
2: 26,5m3+3m3+1,5m3+5,5m3</t>
  </si>
  <si>
    <t>45145</t>
  </si>
  <si>
    <t>PODKL A VÝPLŇ VRSTVY Z MALTY CEMENTOVÉ</t>
  </si>
  <si>
    <t>Výplň spáry mezi korytem a opěrnými zídkami Z1L a Z1P</t>
  </si>
  <si>
    <t>1: Dle technické zprávy, výkresových příloh projektové dokumentace, TKP staveb státních drah a výkazů materiálu projektu a souhrnných částí dokumentace stavby. 
2: 1,4m3</t>
  </si>
  <si>
    <t>Položka zahrnuje veškerý materiál, výrobky a polotovary, včetně mimostaveništní a vnitrostaveništní dopravy (rovněž přesuny), včetně naložení a složení, případně s uložením.</t>
  </si>
  <si>
    <t>Beton C25/30-XF3.    
- podkladní spádový beton v přechodových oblastech za rubem NK mostu.    
Vč. výběhů pod drenážními trubkami š. 1,0 m a tl. 250 mm mimo hlavní část spádového betonu.   
Vč. veškeré dopravy materiálu na stavbu a jeho transportu na místo určení.</t>
  </si>
  <si>
    <t>1: Dle technické zprávy, výkresových příloh projektové dokumentace, TKP staveb státních drah a výkazů materiálu projektu a souhrnných částí dokumentace stavby. 
2: 31m3+3m3</t>
  </si>
  <si>
    <t>1: Dle technické zprávy, výkresových příloh projektové dokumentace, TKP staveb státních drah a výkazů materiálu projektu a souhrnných částí dokumentace stavby. 
2: 6m3</t>
  </si>
  <si>
    <t>položka zahrnuje:- dodávku a vyrovnání lomového kamene předepsané frakce do předepsaného tvaru včetně mimostaveništní a vnitrostaveništní dopravynení-li v zadávací dokumentaci uvedeno jinak, jedná se o nakupovaný materiál</t>
  </si>
  <si>
    <t>Odláždění, provedení dle MVL 649.    
Tloušťka dlažby min. 250 mm. Pro vyplnění spár se použije cementová malta MC25-XF3. Odláždění bude ukončeno prahy dle MVL 649.    
Odláždění na terénu u opěr, odláždění u komunikace, odláždění koryta</t>
  </si>
  <si>
    <t>1: Dle technické zprávy, výkresových příloh projektové dokumentace, TKP staveb státních drah a výkazů materiálu projektu a souhrnných částí dokumentace stavby. 
2: 26m3+1m3+1,5m3</t>
  </si>
  <si>
    <t>položka zahrnuje:- nutné zemní práce (svahování, úpravu pláně a pod.)- zřízení spojovací vrstvy- zřízení lože dlažby z cementové malty předepsané kvality a předepsané tloušťky- dodávku a položení dlažby z lomového kamene do předepsaného tvaru- spárování, těsnění, tmelení a vyplnění spar MC případně s vyklínováním- úprava povrchu pro odvedení srážkové vody- nezahrnuje podklad pod dlažbu, vykazuje se samostatně položkami SD 45</t>
  </si>
  <si>
    <t>R42194B</t>
  </si>
  <si>
    <t>KOMPLETNÍ DODÁVKA MOSTNÍ OCELOVÉ KONSTRUKCE A PŘÍSLUŠENSTVÍ</t>
  </si>
  <si>
    <t>-Kompletní dodávku a montáž 1 ks ocelové mostní konstrukce dle specifikací projektové dokumentace a požadavků investora v souladu s platnými předpisy a technickými normami (- dílenská dokumentace, včetně technologického předpisu spojování,- dodání  materiálu  v požadované kvalitě a výroba konstrukce (včetně  pomůcek,  přípravků a prostředků pro výrobu) bez ohledu na náročnost a její hmotnost,- dodání spojovacího materiálu, konstr. a lešení všech druhů pro montáž konstrukcí i doplňkových, včetně požadovaných otvorů, ochranných a bezpečnostních opatření a základů pro tyto konstrukce a lešení,  - montáž konstrukce na staveništi, včetně montážních prostředků a pomůcek a zednických výpomocí, výplň, těsnění a tmelení spár a spojů,- všechny druhy ocelového kotvení,- dílenskou přejímku a montážní prohlídku, včetně požadovaných dokladů,- výplň kotevních otvorů  (příp.  podlití patních desek, mostních ložisek) maltou, betonem nebo jinou speciální hmotou, - veškeré druhy protikorozní ochrany a nátěry konstrukcí, - zvláštní spojovací prostředky, rozebíratelnost konstrukce, ochranná opatření před účinky bludných proudů - ochranu před přepětím, jiskřiště).   
Položka zahrnuje vše potřebné pro její plnění, což jsou mimo jiné: kompletní protikorozní ochranu, veškerý materiál, spojovací prostředky a materiál, veškeré práce, techniku, stroje, dále veškeré montážní přípravky, pomůcky, konstrukce a podpěry, jeřáby, zakládání v potřebném rozsahu pro účel dodávky a montáže ocelové mostní konstrukce, veškeré manipulace, dopravu, likvidaci odpadů, zkoušky a měření, monitoring, dokumentaci zhotovitele včetně potřebných statických posudků dočasných konstrukcí a statických posudků pažení, atd. a vše související a potřebné pro dodávku kompletní ocelové mostní konstrukce dle specifikací  dokumentace a požadavků zhotovitele.   
JSOU VYKÁZÁNY SKUTEČNÉ PLOCHY PLECHŮ - JE POČÍTÁNO S PROŘEZEM   
(viz příloha 15 - Výkaz materiálu OK)</t>
  </si>
  <si>
    <t>1: Dle technické zprávy, výkresových příloh projektové dokumentace, TKP staveb státních drah a výkazů materiálu projektu a souhrnných částí dokumentace stavby. 
2: 20,058</t>
  </si>
  <si>
    <t>1: Dle technické zprávy, výkresových příloh projektové dokumentace, TKP staveb státních drah a výkazů materiálu projektu a souhrnných částí dokumentace stavby. 
2: 8,4m3</t>
  </si>
  <si>
    <t>1. Položka obsahuje: – nákup a dodání štěrkodrtě v požadované kvalitě podle zadávací dokumentace – očištění podkladu, případně zřízení spojovací vrstvy – uložení štěrkodrtě dle předepsaného technologického předpisu – zřízení podkladní nebo konstrukční vrstvy ze štěrkodrtě bez rozlišení šířky, pokládání vrstvy po etapách, případně dílčích vrstvách, včetně pracovních spar a spojů – hutnění na předepsanou míru hutnění – průkazní zkoušky, kontrolní zkoušky a kontrolní měření – úpravu napojení, ukončení a těsnění podél odvodňovacích zařízení, vpustí, šachet apod. – těsnění, tmelení a výplň spar a otvorů – ošetření úložiště po celou dobu práce v něm vč. klimatických opatření – ztížení v okolí inženýrských vedení, konstrukcí a objektů a jejich dočasné zajištění – ztížení provádění včetně hutnění ve ztížených podmínkách a stísněných prostorech – úpravu povrchu vrstvy2. Položka neobsahuje: X3. Způsob měření:Měří se metr krychlový.</t>
  </si>
  <si>
    <t>1: Dle technické zprávy, výkresových příloh projektové dokumentace, TKP staveb státních drah a výkazů materiálu projektu a souhrnných částí dokumentace stavby. 
2: 80m3</t>
  </si>
  <si>
    <t>ŠD fr. 0/32 mm. Mimo aktivní zónu.    
- zásyp přechodových klínů   
- zásyp pod korytem   
- zasyp vsakovací rýhy</t>
  </si>
  <si>
    <t>1: Dle technické zprávy, výkresových příloh projektové dokumentace, TKP staveb státních drah a výkazů materiálu projektu a souhrnných částí dokumentace stavby. 
2: 438m3+20m3+5m3</t>
  </si>
  <si>
    <t>501103</t>
  </si>
  <si>
    <t>ZŘÍZENÍ KONSTRUKČNÍ VRSTVY TĚLESA ŽELEZNIČNÍHO SPODKU ZE ŠTĚRKODRTI VYZÍSKANÉ</t>
  </si>
  <si>
    <t>1. Položka obsahuje: – přezkoušení kvality vyzískaného materiálu – dopravu vyzískané štěrkodrti z mezideponie na místo určení včetně případných překládek na jiný dopravní prostředek nebo meziskladování – očištění podkladu, případně zřízení spojovací vrstvy – uložení štěrkodrtě dle předepsaného technologického předpisu – zřízení podkladní nebo konstrukční vrstvy ze štěrkodrtě bez rozlišení šířky, pokládání vrstvy po etapách, případně dílčích vrstvách, včetně pracovních spar a spojů – hutnění na předepsanou míru hutnění – průkazní zkoušky, kontrolní zkoušky a kontrolní měření – úpravu napojení, ukončení a těsnění podél odvodňovacích zařízení, vpustí, šachet apod. – těsnění, tmelení a výplň spar a otvorů – ošetření úložiště po celou dobu práce v něm vč. klimatických opatření – ztížení v okolí inženýrských vedení, konstrukcí a objektů a jejich dočasné zajištění – ztížení provádění včetně hutnění ve ztížených podmínkách a stísněných prostorech – úpravu povrchu vrstvy2. Položka neobsahuje: X3. Způsob měření:Měří se metr krychlový.</t>
  </si>
  <si>
    <t>549420</t>
  </si>
  <si>
    <t>POJISTNÉ ÚHELNÍKY V KOLEJÍCH NA MOSTECH</t>
  </si>
  <si>
    <t>-vč. montáže; ocelový válcovaný profil L160x160x14 umístěný na mostě i mimo most   
-vč. montáže, vč. veškerého spojovacího materiálu a EPDM podložek</t>
  </si>
  <si>
    <t>1: Dle technické zprávy, výkresových příloh projektové dokumentace, TKP staveb státních drah a výkazů materiálu projektu a souhrnných částí dokumentace stavby. 
2: 2*34m</t>
  </si>
  <si>
    <t>1. Položka obsahuje: – úpravu plochy mezi kolejnicemi včetně případných zásahů do stávajících konstrukcí – dodávku a montáž pojistných úhelníků – ochranný nátěr – příplatky za ztížené podmínky při práci v koleji, např. překážky po stranách koleje, práci v tunelu apod.2. Položka neobsahuje: X3. Způsob měření:Měří se metr délkový.</t>
  </si>
  <si>
    <t>56330</t>
  </si>
  <si>
    <t>VOZOVKOVÉ VRSTVY ZE ŠTĚRKODRTI</t>
  </si>
  <si>
    <t>Dočasná komunikace pod mostem během stavebních prací   
- podkladní vrstva: ŠD 0/32</t>
  </si>
  <si>
    <t>1: Dle technické zprávy, výkresových příloh projektové dokumentace, TKP staveb státních drah a výkazů materiálu projektu a souhrnných částí dokumentace stavby. 
2: 230m2*0,5m</t>
  </si>
  <si>
    <t>- dodání kameniva předepsané kvality a zrnitosti- rozprostření a zhutnění vrstvy v předepsané tloušťce- zřízení vrstvy bez rozlišení šířky, pokládání vrstvy po etapách- nezahrnuje postřiky, nátěry</t>
  </si>
  <si>
    <t>56335</t>
  </si>
  <si>
    <t>VOZOVKOVÉ VRSTVY ZE ŠTĚRKODRTI TL. DO 250MM</t>
  </si>
  <si>
    <t>Nová konstrukce vozovky v prostoru mostního objektu, dle TP 170 Navrhování vozovek pozemních komunikací: typ D1-N-2, TDZ - VI     
- podkladní vrstva: ŠD 0/32 tl. 250 mm</t>
  </si>
  <si>
    <t>1: Dle technické zprávy, výkresových příloh projektové dokumentace, TKP staveb státních drah a výkazů materiálu projektu a souhrnných částí dokumentace stavby. 
2: 230</t>
  </si>
  <si>
    <t>56413</t>
  </si>
  <si>
    <t>VOZOVKOVÉ VRSTVY Z ASFALTOCEMENT BETONU TL 40MM</t>
  </si>
  <si>
    <t>Nová konstrukce vozovky v prostoru mostního objektu, dle TP 170 Navrhování vozovek pozemních komunikací: typ D1-N-2, TDZ - VI    
- obrusná vrstva: ABS tl. 40 mm</t>
  </si>
  <si>
    <t>- dodání asfaltové směsi s vysokou mezerovitostí v požadované kvalitě  a tekuté malty specifického složení na bázi cementu- očištění podkladu- uložení směsi dle předepsaného technologického předpisu a zhutnění vrstvy v předepsané tloušťce, prolití nebo zavibrování výplňové malty- zřízení vrstvy bez rozlišení šířky, pokládání vrstvy po etapách, včetně pracovních spar a spojů- úpravu napojení, ukončení- úpravu dilatačních spar včetně předepsané výztuže- nezahrnuje postřiky, nátěry- nezahrnuje úpravu povrchu krytu</t>
  </si>
  <si>
    <t>56414</t>
  </si>
  <si>
    <t>VOZOVKOVÉ VRSTVY Z ASFALTOCEMENT BETONU TL 50MM</t>
  </si>
  <si>
    <t>Nová konstrukce vozovky v prostoru mostního objektu, dle TP 170 Navrhování vozovek pozemních komunikací: typ D1-N-2, TDZ - VI     
- podkladní vrstva: OKS tl. 50 mm</t>
  </si>
  <si>
    <t>Pro plochy:   
- zařízení staveniště   
- úprava povrchu pro osazení NOK silničním jeřábem   
Vč. podkladní vrstvy: ŠP fr. 8/16 (tl. 100 mm), ŠP fr. 4/8 (tl. 50 mm).</t>
  </si>
  <si>
    <t>1: Dle technické zprávy, výkresových příloh projektové dokumentace, TKP staveb státních drah a výkazů materiálu projektu a souhrnných částí dokumentace stavby. 
2: 160m2+100m2</t>
  </si>
  <si>
    <t>- dodání dílců v požadované kvalitě, dodání materiálu pro předepsané  lože v tloušťce předepsané dokumentací a pro předepsanou výplň spar- očištění podkladu- uložení dílců dle předepsaného technologického předpisu včetně předepsané podkladní vrstvy a předepsané výplně spar- zřízení vrstvy bez rozlišení šířky, pokládání vrstvy po etapách - úpravu napojení, ukončení podél obrubníků, dilatačních zařízení, odvodňovacích proužků, odvodňovačů, vpustí, šachet a pod., nestanoví-li zadávací dokumentace jinak- nezahrnuje postřiky, nátěry- nezahrnuje těsnění podél obrubníků, dilatačních zařízení, odvodňovacích proužků, odvodňovačů, vpustí, šachet a pod.</t>
  </si>
  <si>
    <t>R501101</t>
  </si>
  <si>
    <t>ZŘÍZENÍ DOČASNÉHO NÁJEZDU NA ŽEL. TĚLESO ZE ZEMINY VYZÍSKANÉ</t>
  </si>
  <si>
    <t>Zřízení dočasného nájezdu na těleso železničního náspu vlevo od opěry O 01 pro dopravu materiálu k mostu v km 8,202   
- zemina z výkopů mostu v km 10,210   
- Vč. následného odstranění po dokončení stavbeních prací a odovzu na skládku</t>
  </si>
  <si>
    <t>1: Dle technické zprávy, výkresových příloh projektové dokumentace, TKP staveb státních drah a výkazů materiálu projektu a souhrnných částí dokumentace stavby. 
2: 930m3</t>
  </si>
  <si>
    <t>R529311</t>
  </si>
  <si>
    <t>PŘÍMÉ ULOŽENÍ KOLEJE, UPEVNĚNÍ SE ZVÝŠENOU SVISLOU PRUŽNOSTÍ, NAPŘ DFF 300/1: 40</t>
  </si>
  <si>
    <t>-na NOK a  na závěrné zídce opěry O 01 a O 02   
-materiál, doprava, mtž, případné rektifikace polohy   
vč. ostatního požadovaného svrškového materiálu   
vč. Skl15B v požadovaném počtu</t>
  </si>
  <si>
    <t>1: Dle technické zprávy, výkresových příloh projektové dokumentace, TKP staveb státních drah a výkazů materiálu projektu a souhrnných částí dokumentace stavby. 
2: 4ks+32ks</t>
  </si>
  <si>
    <t>1. Položka obsahuje: – defektoskopické zkoušky kolejnic, jsou-li vyžadovány – dodávku uvedeného typu kolejnic, pražců (popř. mostnic), upevňovadel a drobného kolejiva v uvedeném rozdělení koleje pro normální rozchod kolejí (1435 mm) – montáž kolejových polí ze součástí železničního svršku uvedených typů na montážní základně, popř. přímo na staveništi nebo strojní linkou – dopravu smontovaných kolejových polí nebo součástí z montážní základny na místo určení, pokud si to zvolená technologie pokládky vyžaduje – zřízení koleje pomocí kolejových polí za použití vhodného kladecího prostředku – sespojkování kolejových polí bez jejich svaření – dopravu dlouhých kolejnicových pasů na místo určení – následnou výměnu inventárních kolejnic dlouhými kolejnicovými pasy pomocí vhodného zařízení – směrovou a výškovou úpravu koleje do předepsané polohy včetně stabilizace kolejového lože – očištění a naolejování spojkových a svěrkových šroubů před zahájením provozu – pomocné a dokončovací práce – případné ztížení práce při překážách na jedné nebo obou stranách, v tunelu i při rekonstrukcích2. Položka neobsahuje: – zřízení kolejového lože – svařování kolejnic do bezstykové koleje – broušení koleje – případnou dodávku a montáž pražcových kotev – následnou úpravu směrového a výškového uspořádání koleje3. Způsob měření:Měří se délka koleje ve smyslu ČSN 73 6360, tj. v ose koleje.</t>
  </si>
  <si>
    <t>R56344</t>
  </si>
  <si>
    <t>PODSYP Z PÍSKU TL. DO 200MM</t>
  </si>
  <si>
    <t>Podsyp pískem pod prefabrikáty koryta</t>
  </si>
  <si>
    <t>1: Dle technické zprávy, výkresových příloh projektové dokumentace, TKP staveb státních drah a výkazů materiálu projektu a souhrnných částí dokumentace stavby. 
2: 24m*1,8m</t>
  </si>
  <si>
    <t>- dodání materiálu předepsané kvality a zrnitosti- rozprostření a zhutnění vrstvy v předepsané tloušťce- zřízení vrstvy bez rozlišení šířky, pokládání vrstvy po etapách- nezahrnuje postřiky, nátěry</t>
  </si>
  <si>
    <t>703211</t>
  </si>
  <si>
    <t>KABELOVÝ ŽLAB NOSNÝ/DRÁTĚNÝ ŽÁROVĚ ZINKOVANÝ VČETNĚ UPEVNĚNÍ A PŘÍSLUŠENSTVÍ SVĚTLÉ ŠÍŘKY DO 100 MM</t>
  </si>
  <si>
    <t>kabelový žlab 100x100 pro kabelovou trasu na NOK</t>
  </si>
  <si>
    <t>1: Dle technické zprávy, výkresových příloh projektové dokumentace, TKP staveb státních drah a výkazů materiálu projektu a souhrnných částí dokumentace stavby. 
2: 9,8</t>
  </si>
  <si>
    <t>1. Položka obsahuje: – kompletní montáž, rozměření, upevnění, sváření, řezání, spojování a pod.  – veškerý spojovací a montážní materiál – pomocné mechanismy a nátěr2. Položka neobsahuje: X3. Způsob měření:Měří se metr délkový.</t>
  </si>
  <si>
    <t>703311</t>
  </si>
  <si>
    <t>KRYT K NOSNÉMU ŽLABU/ROŠTU ŽÁROVĚ ZINKOVANÝ VČETNĚ UPEVNĚNÍ A PŘÍSLUŠENSTVÍ SVĚTLÉ ŠÍŘKY DO 100 MM</t>
  </si>
  <si>
    <t>abelový žlab 100x100 pro kabelovou trasu na NOK</t>
  </si>
  <si>
    <t>1. Položka obsahuje: – kompletní montáž, rozměření, upevnění, řezání, spojování a pod.  – veškerý spojovací a montážní materiál vč. upevňovacího materiálu ( držáky apod.) – pomocné mechanismy2. Položka neobsahuje: X3. Způsob měření:Měří se metr délkový.</t>
  </si>
  <si>
    <t>SVI typ 2: 1x nátěr penetrační, 2x nátěr asfaltový.    
Aplikace:     
- určené plochy opěr    
- určené plochy opěrných zídek    
- prefabrikáty koryta</t>
  </si>
  <si>
    <t>1: Dle technické zprávy, výkresových příloh projektové dokumentace, TKP staveb státních drah a výkazů materiálu projektu a souhrnných částí dokumentace stavby. 
2: (83m2+196m2+38m2)*2ks</t>
  </si>
  <si>
    <t>položka zahrnuje:- dodání  předepsaného izolačního materiálu- očištění a ošetření podkladu, zadávací dokumentace může zahrnout i případné vyspravení- zřízení izolace jako kompletního povlaku, případně komplet. soustavy nebo systému podle příslušného  technolog. předpisu- zřízení izolace i jednotlivých vrstev po etapách, včetně pracovních spár a spojů- úprava u okrajů, rohů, hran, dilatačních i pracovních spojů, kotev, obrubníků, dilatačních zařízení, odvodnění, otvorů, neizolovaných míst a pod.- zajištění odvodnění povrchu izolace, včetně odvodnění nejnižších míst, pokud dokumentace pro zadání stavby nestanoví jinak- ochrana izolace do doby zřízení definitivní ochranné vrstvy nebo konstrukce- úprava, očištění a ošetření prostoru kolem izolace- provedení požadovaných zkoušek- nezahrnuje ochranné vrstvy, např. geotextilii</t>
  </si>
  <si>
    <t>SVI typ 1: SVI na bázi natavovaných asfaltových pásů (NAIP). Vč. provedení úprav v místech pracovních a dilatačních spár. Vč. dilatačních spár mezi opěrnými zídkami a opěrami.    
Aplikace:    
- určené plochy opěr    
- rub opěrných zídek    
- horní povrch spádového betonu, vč. jeho výběhů (š. 1,0 m) pod drenážní trubkou</t>
  </si>
  <si>
    <t>1: Dle technické zprávy, výkresových příloh projektové dokumentace, TKP staveb státních drah a výkazů materiálu projektu a souhrnných částí dokumentace stavby. 
2: 130m2+77m2+101m2</t>
  </si>
  <si>
    <t>1: Dle technické zprávy, výkresových příloh projektové dokumentace, TKP staveb státních drah a výkazů materiálu projektu a souhrnných částí dokumentace stavby. 
2: 308</t>
  </si>
  <si>
    <t>položka zahrnuje:- dodání  předepsaného ochranného materiálu- zřízení ochrany izolace</t>
  </si>
  <si>
    <t>86914</t>
  </si>
  <si>
    <t>POTRUBÍ ODPADNÍ MOSTNÍCH OBJEKTŮ Z OCEL TRUB DN DO 200MM</t>
  </si>
  <si>
    <t>Odvodnění mostu nad komunikací   
-Hlavní podélný sběrný svod: D 160 mm - HDPE   
-Svislé svody: D 125 mm - HDPE  
-Hlavní svislý sběrný svod: D 200 mm - HDPE   
Včetně dalšího požadovaného příslušenství ve výkresu odvodnění</t>
  </si>
  <si>
    <t>1: Dle technické zprávy, výkresových příloh projektové dokumentace, TKP staveb státních drah a výkazů materiálu projektu a souhrnných částí dokumentace stavby. 
2: 7,6m+0,9m+3,3m</t>
  </si>
  <si>
    <t>- výrobní dokumentaci (včetně technologického předpisu)- dodání veškerého instalačního a  pomocného  materiálu  (trouby,  trubky,  armatury,  tvarové  kusy,  spojovací a těsnící materiál a pod.), podpěrných, závěsných, upevňovacích prvků, včetně potřebných úprav- zednické výpomoci, jako je vysekávání kapes a rýh, jejich vyplnění a začištění- úprava podkladu a osazení podpěr, osazení a očištění podkladu a podpěr- zřízení plně funkční instalace, kompletní soustavy, podle příslušného technologického předpisu- zřízení instalace i jednotlivých částí po etapách, včetně pracovních spar a spojů- úprava a příprava prostupů, okolí podpěr, zaústění a napojení a upevnění odpadních výustek- ochrana potrubí nátěrem, včetně úpravy povrchu, případně izolací- úprava, očištění a ošetření prostoru kolem instalace- provedení požadovaných zkoušek vodotěsnosti</t>
  </si>
  <si>
    <t>1: Dle technické zprávy, výkresových příloh projektové dokumentace, TKP staveb státních drah a výkazů materiálu projektu a souhrnných částí dokumentace stavby. 
2: 4ks*1m</t>
  </si>
  <si>
    <t>položky pro zhotovení potrubí platí bez ohledu na sklonzahrnuje:- výrobní dokumentaci (včetně technologického předpisu)- dodání veškerého trubního a pomocného materiálu  (trouby,  trubky,  tvarovky,  spojovací a těsnící  materiál a pod.), podpěrných, závěsných a upevňovacích prvků, včetně potřebných úprav- úprava a příprava podkladu a podpěr, očištění a ošetření podkladu a podpěr- zřízení plně funkčního potrubí, kompletní soustavy, podle příslušného technologického předpisu- zřízení potrubí i jednotlivých částí po etapách, včetně pracovních spar a spojů, pracovního zaslepení konců a pod.- úprava prostupů, průchodů  šachtami a komorami, okolí podpěr a vyústění, zaústění, napojení, vyvedení a upevnění odpad. výustí- ochrana potrubí nátěrem (vč. úpravy povrchu), případně izolací, nejsou-li tyto práce předmětem jiné položky- úprava, očištění a ošetření prostoru kolem potrubí- položky platí pro práce prováděné v prostoru zapaženém i nezapaženém a i v kolektorech, chráničkách- položky zahrnují i práce spojené s nutnými obtoky, převáděním a čerpáním vodynezahrnuje zkoušky vodotěsnosti a televizní prohlídku</t>
  </si>
  <si>
    <t>Odvodnění rubu mostu.</t>
  </si>
  <si>
    <t>1: Dle technické zprávy, výkresových příloh projektové dokumentace, TKP staveb státních drah a výkazů materiálu projektu a souhrnných částí dokumentace stavby. 
2: 2ks*13m</t>
  </si>
  <si>
    <t>položky pro zhotovení potrubí platí bez ohledu na sklonzahrnuje:- výrobní dokumentaci (včetně technologického předpisu)- dodání veškerého trubního a pomocného materiálu  (trouby,  trubky,  tvarovky,  spojovací a těsnící  materiál a pod.), podpěrných, závěsných a upevňovacích prvků, včetně potřebných úprav- úprava a příprava podkladu a podpěr, očištění a ošetření podkladu a podpěr- zřízení plně funkčního potrubí, kompletní soustavy, podle příslušného technologického předpisu- zřízení potrubí i jednotlivých částí po etapách, včetně pracovních spar a spojů, pracovního zaslepení konců a pod.- úprava prostupů, průchodů  šachtami a komorami, okolí podpěr a vyústění, zaústění, napojení, vyvedení a upevnění odpad. výustí- ochrana potrubí nátěrem (vč. úpravy povrchu), případně izolací, nejsou-li tyto práce předmětem jiné položky- úprava, očištění a ošetření prostoru kolem potrubí- položky platí pro práce prováděné v prostoru zapaženém i nezapaženém a i v kolektorech, chráničkách- položky zahrnují i práce spojené s nutnými obtoky, převáděním a čerpáním vody</t>
  </si>
  <si>
    <t>Nivelační značky na římsách mostu.</t>
  </si>
  <si>
    <t>1: Dle technické zprávy, výkresových příloh projektové dokumentace, TKP staveb státních drah a výkazů materiálu projektu a souhrnných částí dokumentace stavby. 
2: 4</t>
  </si>
  <si>
    <t>položka zahrnuje:- dodání a osazení nivelační značky včetně nutných zemních prací- vnitrostaveništní a mimostaveništní dopravu</t>
  </si>
  <si>
    <t>917224</t>
  </si>
  <si>
    <t>SILNIČNÍ A CHODNÍKOVÉ OBRUBY Z BETONOVÝCH OBRUBNÍKŮ ŠÍŘ 150MM</t>
  </si>
  <si>
    <t>Silniční obrubníky podél komunikace</t>
  </si>
  <si>
    <t>1: Dle technické zprávy, výkresových příloh projektové dokumentace, TKP staveb státních drah a výkazů materiálu projektu a souhrnných částí dokumentace stavby. 
2: 55m</t>
  </si>
  <si>
    <t>Položka zahrnuje:dodání a pokládku betonových obrubníků o rozměrech předepsaných zadávací dokumentacíbetonové lože i boční betonovou opěrku.</t>
  </si>
  <si>
    <t>ŘEZÁNÍ OCELOVÝCH PROFILŮ PRŮŘEZU DO 10000MM2</t>
  </si>
  <si>
    <t>1: Dle technické zprávy, výkresových příloh projektové dokumentace, TKP staveb státních drah a výkazů materiálu projektu a souhrnných částí dokumentace stavby. 
2: 33ks</t>
  </si>
  <si>
    <t>Extrudovaný polystyren tl. 20 mm.    
Spáry mezi konstrukcí opěrných zídek (Z1L, Z2L, Z1P, Z2P) a opěrami.    
Spára mezi spádovým betonem (přech. oblasti) a rubem opěry.    
Spáry mezi spádovými betony (přech. oblasti) a navazujícím podkladním betonem (š. 1,0 m a tl. 0,25 m) pod drenážními trubkami.</t>
  </si>
  <si>
    <t>1: Dle technické zprávy, výkresových příloh projektové dokumentace, TKP staveb státních drah a výkazů materiálu projektu a souhrnných částí dokumentace stavby. 
2: 7,6m2+7m2+1m2</t>
  </si>
  <si>
    <t>931312</t>
  </si>
  <si>
    <t>TĚSNĚNÍ DILATAČ SPAR ASF ZÁLIVKOU PRŮŘ DO 200MM2</t>
  </si>
  <si>
    <t>- Vyplnění spáry mezi prefabrikáty koryta a opěry O 01    
- Vyplnění spáry mezi obrubníkem a prefabrikáty koryta    
- Vyplnění spáry mezi obrubníkem a opěrou O 02</t>
  </si>
  <si>
    <t>1: Dle technické zprávy, výkresových příloh projektové dokumentace, TKP staveb státních drah a výkazů materiálu projektu a souhrnných částí dokumentace stavby. 
2: 6m+16m+6m</t>
  </si>
  <si>
    <t>položka zahrnuje dodávku a osazení předepsaného materiálu, očištění ploch spáry před úpravou, očištění okolí spáry po úpravěnezahrnuje těsnící profil</t>
  </si>
  <si>
    <t>931313</t>
  </si>
  <si>
    <t>TĚSNĚNÍ DILATAČ SPAR ASF ZÁLIVKOU PRŮŘ DO 300MM2</t>
  </si>
  <si>
    <t>- Vyplnění spáry mezi prefabrikáty koryta a opěrnými zídkami Z1P a Z1L</t>
  </si>
  <si>
    <t>1: Dle technické zprávy, výkresových příloh projektové dokumentace, TKP staveb státních drah a výkazů materiálu projektu a souhrnných částí dokumentace stavby. 
2: 8m+6m</t>
  </si>
  <si>
    <t>Spáry mezi konstrukcí opěrných zídek (Z1L, Z2L, Z1P, Z2P) a opěrami.    
Vč. penetračního nátěru před aplikací tmelu, vč. výplňového PE provazce.</t>
  </si>
  <si>
    <t>1: Dle technické zprávy, výkresových příloh projektové dokumentace, TKP staveb státních drah a výkazů materiálu projektu a souhrnných částí dokumentace stavby. 
2: 30m</t>
  </si>
  <si>
    <t>93261</t>
  </si>
  <si>
    <t>POCHOZÍ ROŠT Z KOMPOZITU - PŘEKRYTÍ ZRCADLA MOSTU</t>
  </si>
  <si>
    <t>Kompozitní podlahový rošt na NOK</t>
  </si>
  <si>
    <t>1: Dle technické zprávy, výkresových příloh projektové dokumentace, TKP staveb státních drah a výkazů materiálu projektu a souhrnných částí dokumentace stavby. 
2: 13,51</t>
  </si>
  <si>
    <t>položka zahrnuje:- dodání a uložení předepsané konstrukce z předepsaného materiálu včetně vnitrostaveništní a mimostaveništní dopravy- veškeré potřebné pomocné práce- veškerý pomocný a upevňovací materiál</t>
  </si>
  <si>
    <t>935212</t>
  </si>
  <si>
    <t>PŘÍKOPOVÉ ŽLABY Z BETON TVÁRNIC ŠÍŘ DO 600MM DO BETONU TL 100MM</t>
  </si>
  <si>
    <t>Příkopové tvárnice typ TZZ3</t>
  </si>
  <si>
    <t>1: Dle technické zprávy, výkresových příloh projektové dokumentace, TKP staveb státních drah a výkazů materiálu projektu a souhrnných částí dokumentace stavby. 
2: 4m</t>
  </si>
  <si>
    <t>položka zahrnuje:- dodávku a uložení příkopových tvárnic předepsaného rozměru a kvality- dodání a rozprostření lože z předepsaného materiálu v předepsané kvalitěa v předepsané tloušťce- veškerou manipulaci s materiálem, vnitrostaveništní i mimostaveništní dopravu- ukončení, patky, spárování- měří se v metrech běžných délky osy žlabu</t>
  </si>
  <si>
    <t>Tvarované žlaby za rubem říms opěrných zídek do betonového lože tl. 150 mm</t>
  </si>
  <si>
    <t>1: Dle technické zprávy, výkresových příloh projektové dokumentace, TKP staveb státních drah a výkazů materiálu projektu a souhrnných částí dokumentace stavby. 
2: (6,5m+7m+7m+4m)*0,5m</t>
  </si>
  <si>
    <t>položka zahrnuje:- dodání a uložení předepsaného dlažebního materiálu v požadované kvalitě do předepsaného tvaru a v předepsané šířce- dodání a rozprostření lože z předepsaného materiálu v předepsané tloušťce a šířce- úravu napojení a ukončení- vnitrostaveništní i mimostaveništní dopravu- měří se vydlážděná plocha.</t>
  </si>
  <si>
    <t>93650</t>
  </si>
  <si>
    <t>DROBNÉ DOPLŇK KONSTR KOVOVÉ</t>
  </si>
  <si>
    <t>-podlahy na NOK (vč. spojovacího materiálu a EPDM podložek)   
-kotevní desky pro přímé uložení koleje na závěrných zídkách (vč. spoj. mat.)</t>
  </si>
  <si>
    <t>1: Dle technické zprávy, výkresových příloh projektové dokumentace, TKP staveb státních drah a výkazů materiálu projektu a souhrnných částí dokumentace stavby. 
2: 410kg+208kg</t>
  </si>
  <si>
    <t>- dílenská dokumentace, včetně technologického předpisu spojování,- dodání  materiálu  v požadované kvalitě a výroba konstrukce i dílenská (včetně  pomůcek,  přípravků a prostředků pro výrobu) bez ohledu na náročnost a její hmotnost, dílenská montáž,- dodání spojovacího materiálu,- zřízení  montážních  a  dilatačních  spojů,  spar, včetně potřebných úprav, vložek, opracování, očištění a ošetření,- podpěr. konstr. a lešení všech druhů pro montáž konstrukcí i doplňkových, včetně požadovaných otvorů, ochranných a bezpečnostních opatření a základů pro tyto konstrukce a lešení,- jakákoliv doprava a manipulace dílců  a  montážních  sestav,  včetně  dopravy konstrukce z výrobny na stavbu,- montáž konstrukce na staveništi, včetně montážních prostředků a pomůcek a zednických výpomocí,- montážní dokumentace včetně technologického předpisu montáže,- výplň, těsnění a tmelení spar a spojů,- čištění konstrukce a odstranění všech vrubů (vrypy, otlačeniny a pod.),- veškeré druhy opracování povrchů, včetně úprav pod nátěry a pod izolaci,- veškeré druhy dílenských základů a základních nátěrů a povlaků,- všechny druhy ocelového kotvení,- dílenskou přejímku a montážní prohlídku, včetně požadovaných dokladů,- zřízení kotevních otvorů nebo jam, nejsou-li částí jiné konstrukce, jejich úpravy, očištění a ošetření,- osazení kotvení nebo přímo částí konstrukce do podpůrné konstrukce nebo do zeminy,- výplň kotevních otvorů  (příp.  podlití  patních  desek)  maltou,  betonem  nebo  jinou speciální hmotou, vyplnění jam zeminou,- ošetření kotevní oblasti proti vzniku trhlin, vlivu povětrnosti a pod.,- osazení nivelačních značek, včetně jejich zaměření, označení znakem výrobce a vyznačení letopočtu.Dokumentace pro zadání stavby může dále předepsat že cena položky ještě obsahuje například:- veškeré druhy protikorozní ochrany a nátěry konstrukcí,- žárové zinkování ponorem nebo žárové stříkání (metalizace) kovem,- zvláštní spojovací prostředky, rozebíratelnost konstrukce,- osazení měřících zařízení a úpravy pro ně- ochranná opatření před účinky bludných proudů- ochranu před přepětím.</t>
  </si>
  <si>
    <t>936501</t>
  </si>
  <si>
    <t>DROBNÉ DOPLŇK KONSTR KOVOVÉ NEREZ</t>
  </si>
  <si>
    <t>-veškeré nerez prvky na OK mostu a odvodnění OK vč. případné PKO   
-nerez prvky v závěrných zídkách opěr (chráničky pro prostup kabelové trasy)</t>
  </si>
  <si>
    <t>1: Dle technické zprávy, výkresových příloh projektové dokumentace, TKP staveb státních drah a výkazů materiálu projektu a souhrnných částí dokumentace stavby. 
2: 20kg+24kg</t>
  </si>
  <si>
    <t>položka zahrnuje:- dílenská dokumentace, včetně technologického předpisu spojování- dodání  materiálu  v požadované kvalitě a výroba konstrukce i dílenská (včetně  pomůcek,  přípravků a prostředků pro výrobu) bez ohledu na náročnost a její hmotnost, dílenská montáž- dodání spojovacího materiálu- zřízení  montážních  a  dilatačních  spojů,  spar, včetně potřebných úprav, vložek, opracování, očištění a ošetření- podpěr. konstr. a lešení všech druhů pro montáž konstrukcí i doplňkových, včetně požadovaných otvorů, ochranných a bezpečnostních opatření a základů pro tyto konstrukce a lešení- jakákoliv doprava a manipulace dílců  a  montážních  sestav,  včetně  dopravy konstrukce z výrobny na stavbu- montáž konstrukce na staveništi, včetně montážních prostředků a pomůcek a zednických výpomocí- výplň, těsnění a tmelení spar a spojů- čištění konstrukce a odstranění všech vrubů (vrypy, otlačeniny a pod.)- všechny druhy ocelového kotvení- dílenskou přejímku a montážní prohlídku, včetně požadovaných dokladů- zřízení kotevních otvorů nebo jam, nejsou-li částí jiné konstrukce, jejich úpravy, očištění a ošetření- osazení kotvení nebo přímo částí konstrukce do podpůrné konstrukce nebo do zeminy- výplň kotevních otvorů  (příp.  podlití  patních  desek)  maltou,  betonem  nebo  jinou speciální hmotou, vyplnění jam zeminou- předepsanou protikorozní ochranu a nátěry konstrukcí- osazení měřících zařízení a úpravy pro ně- ochranná opatření před účinky bludných proudů</t>
  </si>
  <si>
    <t>Bourání původních mostních opěr O 01, O 02 a mostních křídel. Bourání stávajícího kamenného koryta procházející pod mostním objektem.</t>
  </si>
  <si>
    <t>1: Dle technické zprávy, výkresových příloh projektové dokumentace, TKP staveb státních drah a výkazů materiálu projektu a souhrnných částí dokumentace stavby. 
2: (2ks*12m2*5,4m)+(4ks*17m2*1,5m)+(1m2*27m)</t>
  </si>
  <si>
    <t>položka zahrnuje:- rozbourání konstrukce bez ohledu na použitou technologii- veškeré pomocné konstrukce (lešení a pod.)-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položce)- veškeré další práce plynoucí z technologického předpisu a z platných předpisů</t>
  </si>
  <si>
    <t>Bourání původních mostních opěr O 01, O 02 a mostních křídel. Bourání stávajícího kamenného koryta procházející pod mostním objektem.   
Skldádka Rychnov nad Kněžnou / 15km</t>
  </si>
  <si>
    <t>1: Dle technické zprávy, výkresových příloh projektové dokumentace, TKP staveb státních drah a výkazů materiálu projektu a souhrnných částí dokumentace stavby. 
2: 258.6*2.5tkm*15km</t>
  </si>
  <si>
    <t>1: Dle technické zprávy, výkresových příloh projektové dokumentace, TKP staveb státních drah a výkazů materiálu projektu a souhrnných částí dokumentace stavby. 
2: 2ks*0,11m2*8m</t>
  </si>
  <si>
    <t>90</t>
  </si>
  <si>
    <t>1: Dle technické zprávy, výkresových příloh projektové dokumentace, TKP staveb státních drah a výkazů materiálu projektu a souhrnných částí dokumentace stavby. 
2: 1.76*1.1tkm*30km</t>
  </si>
  <si>
    <t>91</t>
  </si>
  <si>
    <t>Dmtž, doprava a uložení stávající nýtované OK mostu (dvojčité nosníky, dl. OK mostu 7,67 m) - vč. ztužení a chodníkových konzol, ocelového zábradlí a uřezaných horních částí mikrozápor na sběrný dvůr.   
Zhotovitel předá zástupci investora protokol o předání ocelového šrotu do sběrny.   
 Sběrný dvůr Vamberk (16 km).</t>
  </si>
  <si>
    <t>1: Dle technické zprávy, výkresových příloh projektové dokumentace, TKP staveb státních drah a výkazů materiálu projektu a souhrnných částí dokumentace stavby. 
2: 8,8t+0,5t+2,1t+0,17t</t>
  </si>
  <si>
    <t>položka zahrnuje:- rozebrání konstrukce bez ohledu na použitou technologii- veškeré pomocné konstrukce (lešení a pod.)-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položce)- veškeré další práce plynoucí z technologického předpisu a z platných předpisů</t>
  </si>
  <si>
    <t>92</t>
  </si>
  <si>
    <t>R914131</t>
  </si>
  <si>
    <t>DOPRAVNÍ ZNAČKY ZÁKLADNÍ VELIKOSTI, DODÁVKA A MONTÁŽ</t>
  </si>
  <si>
    <t>Dopravní značení B16 - výška 3,1 m, před a za mostem</t>
  </si>
  <si>
    <t>položka zahrnuje:- dodávku a montáž značek v požadovaném provedení</t>
  </si>
  <si>
    <t>93</t>
  </si>
  <si>
    <t>R93530</t>
  </si>
  <si>
    <t>ŽB PREFABRIKOVANÉ DÍLCE KORYTA</t>
  </si>
  <si>
    <t>prefabrikované dílce K0+K1+K2+K3+K4 obnoveného toku pod mostem   
Beton C30/37 - XF4.    
Vč. betonářské výztuže   
Vč. veškeré manipulace s prefabrikáty.    
Vč. vyplnění spáry maltou MC25-XF3</t>
  </si>
  <si>
    <t>1: Dle technické zprávy, výkresových příloh projektové dokumentace, TKP staveb státních drah a výkazů materiálu projektu a souhrnných částí dokumentace stavby. 
2: 17*0,8+1,7+0,8+0,7+0,9</t>
  </si>
  <si>
    <t>položka zahrnuje:- dodání a uložení prefabrikátů dle předepsaného tvaru- provedení spar - postřiky povrchu (proti odpařování, ochranné)</t>
  </si>
  <si>
    <t>94</t>
  </si>
  <si>
    <t>R935841</t>
  </si>
  <si>
    <t>ZABEZPEČENÍ STAVEBNÍ JÁMY</t>
  </si>
  <si>
    <t>pytle s pískem po obvodu stavebních jam u opěr O01 a O02 pro omezení průsaku podzemní vody   
- včetně dopravy a práce</t>
  </si>
  <si>
    <t>1: Dle technické zprávy, výkresových příloh projektové dokumentace, TKP staveb státních drah a výkazů materiálu projektu a souhrnných částí dokumentace stavby. 
2: 43m*1,5m+42m*1,5m</t>
  </si>
  <si>
    <t>položka zahrnuje:- dodání a uložení předepsaného materiálu v požadované kvalitě do předepsaného tvaru a v předepsané šířce</t>
  </si>
  <si>
    <t>95</t>
  </si>
  <si>
    <t>R93631</t>
  </si>
  <si>
    <t>KS</t>
  </si>
  <si>
    <t>Vlys do betonu, vyznačení letopočtu výstavby na opěrách mostu (2x)</t>
  </si>
  <si>
    <r>
      <t>1: Dle technické zprávy, výkresových příloh projektové dokumentace, TKP staveb státních drah a výkazů materiálu projektu a souhrnných částí dokumentace stavby. 
2: (160m2+</t>
    </r>
    <r>
      <rPr>
        <i/>
        <sz val="10"/>
        <color rgb="FFFF0000"/>
        <rFont val="Arial"/>
        <family val="2"/>
        <charset val="238"/>
      </rPr>
      <t>100m2</t>
    </r>
    <r>
      <rPr>
        <i/>
        <sz val="10"/>
        <rFont val="Arial"/>
        <family val="2"/>
        <charset val="238"/>
      </rPr>
      <t>)*0,15m*1,8</t>
    </r>
  </si>
  <si>
    <r>
      <t xml:space="preserve">1: Dle technické zprávy, výkresových příloh projektové dokumentace, TKP staveb státních drah a výkazů materiálu projektu a souhrnných částí dokumentace stavby. 
2: </t>
    </r>
    <r>
      <rPr>
        <i/>
        <sz val="10"/>
        <color rgb="FFFF0000"/>
        <rFont val="Arial"/>
        <family val="2"/>
        <charset val="238"/>
      </rPr>
      <t>133.3m3</t>
    </r>
  </si>
  <si>
    <r>
      <t xml:space="preserve">Zřízení dočasného nájezdu na těleso železničního náspu vlevo od opěry O 01 pro dopravu materiálu k mostu v km 8,202   
- výzisk z kolejového lože - SO 03
</t>
    </r>
    <r>
      <rPr>
        <sz val="10"/>
        <color rgb="FFFF0000"/>
        <rFont val="Arial"/>
        <family val="2"/>
        <charset val="238"/>
      </rPr>
      <t>- Vč. následného odstranění po dokončení stavbeních prací
- Odovz na skládku včetně poplatku za skládku je součástí SO 03 (pol.č. 33, pol.č. 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</si>
</sst>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9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35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2" xfId="6" applyFont="1" applyFill="1" applyBorder="1"/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4" fillId="2" borderId="0" xfId="6" applyFont="1" applyFill="1"/>
    <xf numFmtId="0" fontId="4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4" fillId="2" borderId="2" xfId="6" applyFont="1" applyFill="1" applyBorder="1"/>
    <xf numFmtId="0" fontId="4" fillId="2" borderId="2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2" fillId="2" borderId="5" xfId="6" applyFont="1" applyFill="1" applyBorder="1" applyAlignment="1">
      <alignment horizontal="right"/>
    </xf>
    <xf numFmtId="0" fontId="2" fillId="2" borderId="5" xfId="6" applyFont="1" applyFill="1" applyBorder="1" applyAlignment="1">
      <alignment wrapText="1"/>
    </xf>
    <xf numFmtId="4" fontId="2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2" fillId="2" borderId="2" xfId="6" applyFont="1" applyFill="1" applyBorder="1" applyAlignment="1">
      <alignment horizontal="right"/>
    </xf>
    <xf numFmtId="4" fontId="2" fillId="2" borderId="2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3" fillId="3" borderId="1" xfId="6" applyFont="1" applyFill="1" applyBorder="1" applyAlignment="1">
      <alignment horizontal="center" vertical="center" wrapText="1"/>
    </xf>
    <xf numFmtId="0" fontId="4" fillId="2" borderId="0" xfId="6" applyFont="1" applyFill="1" applyAlignment="1">
      <alignment horizontal="right"/>
    </xf>
    <xf numFmtId="0" fontId="0" fillId="2" borderId="0" xfId="6" applyFont="1" applyFill="1"/>
    <xf numFmtId="0" fontId="4" fillId="2" borderId="2" xfId="6" applyFont="1" applyFill="1" applyBorder="1" applyAlignment="1">
      <alignment horizontal="right"/>
    </xf>
    <xf numFmtId="0" fontId="0" fillId="2" borderId="2" xfId="6" applyFont="1" applyFill="1" applyBorder="1"/>
    <xf numFmtId="0" fontId="6" fillId="0" borderId="1" xfId="6" applyFont="1" applyBorder="1" applyAlignment="1">
      <alignment horizontal="left" vertical="center" wrapText="1"/>
    </xf>
    <xf numFmtId="164" fontId="8" fillId="0" borderId="1" xfId="6" applyNumberFormat="1" applyFont="1" applyBorder="1" applyAlignment="1">
      <alignment horizontal="center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396"/>
  <sheetViews>
    <sheetView tabSelected="1" topLeftCell="B1" zoomScaleNormal="100" workbookViewId="0">
      <pane ySplit="7" topLeftCell="A293" activePane="bottomLeft" state="frozen"/>
      <selection pane="bottomLeft" activeCell="E21" sqref="E21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</v>
      </c>
      <c r="B1" s="1"/>
      <c r="C1" s="1"/>
      <c r="D1" s="1"/>
      <c r="E1" s="1" t="s">
        <v>0</v>
      </c>
      <c r="F1" s="1"/>
      <c r="G1" s="1"/>
      <c r="H1" s="1"/>
      <c r="I1" s="1"/>
      <c r="P1" t="s">
        <v>12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0+O8+O49+O134+O139+O180+O225+O278+O299+O312</f>
        <v>0</v>
      </c>
      <c r="P2" t="s">
        <v>12</v>
      </c>
    </row>
    <row r="3" spans="1:18" ht="15" customHeight="1" x14ac:dyDescent="0.25">
      <c r="A3" t="s">
        <v>2</v>
      </c>
      <c r="B3" s="6" t="s">
        <v>4</v>
      </c>
      <c r="C3" s="29" t="s">
        <v>5</v>
      </c>
      <c r="D3" s="30"/>
      <c r="E3" s="7" t="s">
        <v>6</v>
      </c>
      <c r="F3" s="1"/>
      <c r="G3" s="5"/>
      <c r="H3" s="4" t="s">
        <v>267</v>
      </c>
      <c r="I3" s="27">
        <f>0+I8+I49+I134+I139+I180+I225+I278+I299+I312</f>
        <v>0</v>
      </c>
      <c r="O3" t="s">
        <v>9</v>
      </c>
      <c r="P3" t="s">
        <v>13</v>
      </c>
    </row>
    <row r="4" spans="1:18" ht="15" customHeight="1" x14ac:dyDescent="0.25">
      <c r="A4" t="s">
        <v>7</v>
      </c>
      <c r="B4" s="9" t="s">
        <v>8</v>
      </c>
      <c r="C4" s="31" t="s">
        <v>267</v>
      </c>
      <c r="D4" s="32"/>
      <c r="E4" s="10" t="s">
        <v>268</v>
      </c>
      <c r="F4" s="3"/>
      <c r="G4" s="3"/>
      <c r="H4" s="11"/>
      <c r="I4" s="11"/>
      <c r="O4" t="s">
        <v>10</v>
      </c>
      <c r="P4" t="s">
        <v>13</v>
      </c>
    </row>
    <row r="5" spans="1:18" ht="12.75" customHeight="1" x14ac:dyDescent="0.2">
      <c r="A5" s="28" t="s">
        <v>14</v>
      </c>
      <c r="B5" s="28" t="s">
        <v>16</v>
      </c>
      <c r="C5" s="28" t="s">
        <v>18</v>
      </c>
      <c r="D5" s="28" t="s">
        <v>19</v>
      </c>
      <c r="E5" s="28" t="s">
        <v>20</v>
      </c>
      <c r="F5" s="28" t="s">
        <v>22</v>
      </c>
      <c r="G5" s="28" t="s">
        <v>24</v>
      </c>
      <c r="H5" s="28" t="s">
        <v>26</v>
      </c>
      <c r="I5" s="28"/>
      <c r="O5" t="s">
        <v>11</v>
      </c>
      <c r="P5" t="s">
        <v>13</v>
      </c>
    </row>
    <row r="6" spans="1:18" ht="12.75" customHeight="1" x14ac:dyDescent="0.2">
      <c r="A6" s="28"/>
      <c r="B6" s="28"/>
      <c r="C6" s="28"/>
      <c r="D6" s="28"/>
      <c r="E6" s="28"/>
      <c r="F6" s="28"/>
      <c r="G6" s="28"/>
      <c r="H6" s="8" t="s">
        <v>27</v>
      </c>
      <c r="I6" s="8" t="s">
        <v>29</v>
      </c>
    </row>
    <row r="7" spans="1:18" ht="12.75" customHeight="1" x14ac:dyDescent="0.2">
      <c r="A7" s="8" t="s">
        <v>15</v>
      </c>
      <c r="B7" s="8" t="s">
        <v>17</v>
      </c>
      <c r="C7" s="8" t="s">
        <v>13</v>
      </c>
      <c r="D7" s="8" t="s">
        <v>12</v>
      </c>
      <c r="E7" s="8" t="s">
        <v>21</v>
      </c>
      <c r="F7" s="8" t="s">
        <v>23</v>
      </c>
      <c r="G7" s="8" t="s">
        <v>25</v>
      </c>
      <c r="H7" s="8" t="s">
        <v>28</v>
      </c>
      <c r="I7" s="8" t="s">
        <v>30</v>
      </c>
    </row>
    <row r="8" spans="1:18" ht="12.75" customHeight="1" x14ac:dyDescent="0.2">
      <c r="A8" s="11" t="s">
        <v>31</v>
      </c>
      <c r="B8" s="11"/>
      <c r="C8" s="13" t="s">
        <v>15</v>
      </c>
      <c r="D8" s="11"/>
      <c r="E8" s="14" t="s">
        <v>32</v>
      </c>
      <c r="F8" s="11"/>
      <c r="G8" s="11"/>
      <c r="H8" s="11"/>
      <c r="I8" s="15">
        <f>0+Q8</f>
        <v>0</v>
      </c>
      <c r="O8">
        <f>0+R8</f>
        <v>0</v>
      </c>
      <c r="Q8">
        <f>0+I9+I13+I17+I21+I25+I29+I33+I37+I41+I45</f>
        <v>0</v>
      </c>
      <c r="R8">
        <f>0+O9+O13+O17+O21+O25+O29+O33+O37+O41+O45</f>
        <v>0</v>
      </c>
    </row>
    <row r="9" spans="1:18" x14ac:dyDescent="0.2">
      <c r="A9" s="12" t="s">
        <v>33</v>
      </c>
      <c r="B9" s="16" t="s">
        <v>17</v>
      </c>
      <c r="C9" s="16" t="s">
        <v>34</v>
      </c>
      <c r="D9" s="12" t="s">
        <v>35</v>
      </c>
      <c r="E9" s="17" t="s">
        <v>36</v>
      </c>
      <c r="F9" s="18" t="s">
        <v>37</v>
      </c>
      <c r="G9" s="19">
        <v>1</v>
      </c>
      <c r="H9" s="20">
        <v>0</v>
      </c>
      <c r="I9" s="20">
        <f>ROUND(ROUND(H9,2)*ROUND(G9,3),2)</f>
        <v>0</v>
      </c>
      <c r="O9">
        <f>(I9*21)/100</f>
        <v>0</v>
      </c>
      <c r="P9" t="s">
        <v>13</v>
      </c>
    </row>
    <row r="10" spans="1:18" x14ac:dyDescent="0.2">
      <c r="A10" s="21" t="s">
        <v>38</v>
      </c>
      <c r="E10" s="22" t="s">
        <v>39</v>
      </c>
    </row>
    <row r="11" spans="1:18" ht="51" x14ac:dyDescent="0.2">
      <c r="A11" s="23" t="s">
        <v>40</v>
      </c>
      <c r="E11" s="24" t="s">
        <v>41</v>
      </c>
    </row>
    <row r="12" spans="1:18" x14ac:dyDescent="0.2">
      <c r="A12" t="s">
        <v>42</v>
      </c>
      <c r="E12" s="22" t="s">
        <v>43</v>
      </c>
    </row>
    <row r="13" spans="1:18" x14ac:dyDescent="0.2">
      <c r="A13" s="12" t="s">
        <v>33</v>
      </c>
      <c r="B13" s="16" t="s">
        <v>13</v>
      </c>
      <c r="C13" s="16" t="s">
        <v>44</v>
      </c>
      <c r="D13" s="12" t="s">
        <v>35</v>
      </c>
      <c r="E13" s="17" t="s">
        <v>45</v>
      </c>
      <c r="F13" s="18" t="s">
        <v>37</v>
      </c>
      <c r="G13" s="19">
        <v>1</v>
      </c>
      <c r="H13" s="20">
        <v>0</v>
      </c>
      <c r="I13" s="20">
        <f>ROUND(ROUND(H13,2)*ROUND(G13,3),2)</f>
        <v>0</v>
      </c>
      <c r="O13">
        <f>(I13*21)/100</f>
        <v>0</v>
      </c>
      <c r="P13" t="s">
        <v>13</v>
      </c>
    </row>
    <row r="14" spans="1:18" ht="25.5" x14ac:dyDescent="0.2">
      <c r="A14" s="21" t="s">
        <v>38</v>
      </c>
      <c r="E14" s="22" t="s">
        <v>46</v>
      </c>
    </row>
    <row r="15" spans="1:18" ht="51" x14ac:dyDescent="0.2">
      <c r="A15" s="23" t="s">
        <v>40</v>
      </c>
      <c r="E15" s="24" t="s">
        <v>41</v>
      </c>
    </row>
    <row r="16" spans="1:18" ht="38.25" x14ac:dyDescent="0.2">
      <c r="A16" t="s">
        <v>42</v>
      </c>
      <c r="E16" s="22" t="s">
        <v>269</v>
      </c>
    </row>
    <row r="17" spans="1:16" ht="25.5" x14ac:dyDescent="0.2">
      <c r="A17" s="12" t="s">
        <v>33</v>
      </c>
      <c r="B17" s="16" t="s">
        <v>12</v>
      </c>
      <c r="C17" s="16" t="s">
        <v>47</v>
      </c>
      <c r="D17" s="12" t="s">
        <v>35</v>
      </c>
      <c r="E17" s="17" t="s">
        <v>48</v>
      </c>
      <c r="F17" s="18" t="s">
        <v>49</v>
      </c>
      <c r="G17" s="19">
        <v>746</v>
      </c>
      <c r="H17" s="20">
        <v>0</v>
      </c>
      <c r="I17" s="20">
        <f>ROUND(ROUND(H17,2)*ROUND(G17,3),2)</f>
        <v>0</v>
      </c>
      <c r="O17">
        <f>(I17*21)/100</f>
        <v>0</v>
      </c>
      <c r="P17" t="s">
        <v>13</v>
      </c>
    </row>
    <row r="18" spans="1:16" ht="25.5" x14ac:dyDescent="0.2">
      <c r="A18" s="21" t="s">
        <v>38</v>
      </c>
      <c r="E18" s="22" t="s">
        <v>270</v>
      </c>
    </row>
    <row r="19" spans="1:16" ht="51" x14ac:dyDescent="0.2">
      <c r="A19" s="23" t="s">
        <v>40</v>
      </c>
      <c r="E19" s="24" t="s">
        <v>271</v>
      </c>
    </row>
    <row r="20" spans="1:16" ht="89.25" x14ac:dyDescent="0.2">
      <c r="A20" t="s">
        <v>42</v>
      </c>
      <c r="E20" s="22" t="s">
        <v>272</v>
      </c>
    </row>
    <row r="21" spans="1:16" ht="25.5" x14ac:dyDescent="0.2">
      <c r="A21" s="12" t="s">
        <v>33</v>
      </c>
      <c r="B21" s="16" t="s">
        <v>21</v>
      </c>
      <c r="C21" s="16" t="s">
        <v>47</v>
      </c>
      <c r="D21" s="12" t="s">
        <v>17</v>
      </c>
      <c r="E21" s="17" t="s">
        <v>48</v>
      </c>
      <c r="F21" s="18" t="s">
        <v>49</v>
      </c>
      <c r="G21" s="34">
        <v>70.2</v>
      </c>
      <c r="H21" s="20">
        <v>0</v>
      </c>
      <c r="I21" s="20">
        <f>ROUND(ROUND(H21,2)*ROUND(G21,3),2)</f>
        <v>0</v>
      </c>
      <c r="O21">
        <f>(I21*21)/100</f>
        <v>0</v>
      </c>
      <c r="P21" t="s">
        <v>13</v>
      </c>
    </row>
    <row r="22" spans="1:16" ht="25.5" x14ac:dyDescent="0.2">
      <c r="A22" s="21" t="s">
        <v>38</v>
      </c>
      <c r="E22" s="22" t="s">
        <v>273</v>
      </c>
    </row>
    <row r="23" spans="1:16" ht="51" x14ac:dyDescent="0.2">
      <c r="A23" s="23" t="s">
        <v>40</v>
      </c>
      <c r="E23" s="24" t="s">
        <v>556</v>
      </c>
    </row>
    <row r="24" spans="1:16" ht="89.25" x14ac:dyDescent="0.2">
      <c r="A24" t="s">
        <v>42</v>
      </c>
      <c r="E24" s="22" t="s">
        <v>272</v>
      </c>
    </row>
    <row r="25" spans="1:16" ht="25.5" x14ac:dyDescent="0.2">
      <c r="A25" s="12" t="s">
        <v>33</v>
      </c>
      <c r="B25" s="16" t="s">
        <v>23</v>
      </c>
      <c r="C25" s="16" t="s">
        <v>50</v>
      </c>
      <c r="D25" s="12" t="s">
        <v>35</v>
      </c>
      <c r="E25" s="17" t="s">
        <v>51</v>
      </c>
      <c r="F25" s="18" t="s">
        <v>49</v>
      </c>
      <c r="G25" s="19">
        <v>186.3</v>
      </c>
      <c r="H25" s="20">
        <v>0</v>
      </c>
      <c r="I25" s="20">
        <f>ROUND(ROUND(H25,2)*ROUND(G25,3),2)</f>
        <v>0</v>
      </c>
      <c r="O25">
        <f>(I25*21)/100</f>
        <v>0</v>
      </c>
      <c r="P25" t="s">
        <v>13</v>
      </c>
    </row>
    <row r="26" spans="1:16" ht="25.5" x14ac:dyDescent="0.2">
      <c r="A26" s="21" t="s">
        <v>38</v>
      </c>
      <c r="E26" s="22" t="s">
        <v>274</v>
      </c>
    </row>
    <row r="27" spans="1:16" ht="51" x14ac:dyDescent="0.2">
      <c r="A27" s="23" t="s">
        <v>40</v>
      </c>
      <c r="E27" s="24" t="s">
        <v>275</v>
      </c>
    </row>
    <row r="28" spans="1:16" ht="89.25" x14ac:dyDescent="0.2">
      <c r="A28" t="s">
        <v>42</v>
      </c>
      <c r="E28" s="22" t="s">
        <v>272</v>
      </c>
    </row>
    <row r="29" spans="1:16" ht="25.5" x14ac:dyDescent="0.2">
      <c r="A29" s="12" t="s">
        <v>33</v>
      </c>
      <c r="B29" s="16" t="s">
        <v>25</v>
      </c>
      <c r="C29" s="16" t="s">
        <v>53</v>
      </c>
      <c r="D29" s="12" t="s">
        <v>35</v>
      </c>
      <c r="E29" s="17" t="s">
        <v>54</v>
      </c>
      <c r="F29" s="18" t="s">
        <v>49</v>
      </c>
      <c r="G29" s="19">
        <v>60</v>
      </c>
      <c r="H29" s="20">
        <v>0</v>
      </c>
      <c r="I29" s="20">
        <f>ROUND(ROUND(H29,2)*ROUND(G29,3),2)</f>
        <v>0</v>
      </c>
      <c r="O29">
        <f>(I29*21)/100</f>
        <v>0</v>
      </c>
      <c r="P29" t="s">
        <v>13</v>
      </c>
    </row>
    <row r="30" spans="1:16" ht="38.25" x14ac:dyDescent="0.2">
      <c r="A30" s="21" t="s">
        <v>38</v>
      </c>
      <c r="E30" s="22" t="s">
        <v>55</v>
      </c>
    </row>
    <row r="31" spans="1:16" ht="51" x14ac:dyDescent="0.2">
      <c r="A31" s="23" t="s">
        <v>40</v>
      </c>
      <c r="E31" s="24" t="s">
        <v>276</v>
      </c>
    </row>
    <row r="32" spans="1:16" ht="89.25" x14ac:dyDescent="0.2">
      <c r="A32" t="s">
        <v>42</v>
      </c>
      <c r="E32" s="22" t="s">
        <v>272</v>
      </c>
    </row>
    <row r="33" spans="1:16" ht="25.5" x14ac:dyDescent="0.2">
      <c r="A33" s="12" t="s">
        <v>33</v>
      </c>
      <c r="B33" s="16" t="s">
        <v>52</v>
      </c>
      <c r="C33" s="16" t="s">
        <v>57</v>
      </c>
      <c r="D33" s="12" t="s">
        <v>35</v>
      </c>
      <c r="E33" s="17" t="s">
        <v>58</v>
      </c>
      <c r="F33" s="18" t="s">
        <v>49</v>
      </c>
      <c r="G33" s="19">
        <v>646.5</v>
      </c>
      <c r="H33" s="20">
        <v>0</v>
      </c>
      <c r="I33" s="20">
        <f>ROUND(ROUND(H33,2)*ROUND(G33,3),2)</f>
        <v>0</v>
      </c>
      <c r="O33">
        <f>(I33*21)/100</f>
        <v>0</v>
      </c>
      <c r="P33" t="s">
        <v>13</v>
      </c>
    </row>
    <row r="34" spans="1:16" ht="25.5" x14ac:dyDescent="0.2">
      <c r="A34" s="21" t="s">
        <v>38</v>
      </c>
      <c r="E34" s="22" t="s">
        <v>277</v>
      </c>
    </row>
    <row r="35" spans="1:16" ht="51" x14ac:dyDescent="0.2">
      <c r="A35" s="23" t="s">
        <v>40</v>
      </c>
      <c r="E35" s="24" t="s">
        <v>278</v>
      </c>
    </row>
    <row r="36" spans="1:16" ht="89.25" x14ac:dyDescent="0.2">
      <c r="A36" t="s">
        <v>42</v>
      </c>
      <c r="E36" s="22" t="s">
        <v>272</v>
      </c>
    </row>
    <row r="37" spans="1:16" ht="25.5" x14ac:dyDescent="0.2">
      <c r="A37" s="12" t="s">
        <v>33</v>
      </c>
      <c r="B37" s="16" t="s">
        <v>56</v>
      </c>
      <c r="C37" s="16" t="s">
        <v>59</v>
      </c>
      <c r="D37" s="12" t="s">
        <v>35</v>
      </c>
      <c r="E37" s="17" t="s">
        <v>60</v>
      </c>
      <c r="F37" s="18" t="s">
        <v>49</v>
      </c>
      <c r="G37" s="19">
        <v>0.4</v>
      </c>
      <c r="H37" s="20">
        <v>0</v>
      </c>
      <c r="I37" s="20">
        <f>ROUND(ROUND(H37,2)*ROUND(G37,3),2)</f>
        <v>0</v>
      </c>
      <c r="O37">
        <f>(I37*21)/100</f>
        <v>0</v>
      </c>
      <c r="P37" t="s">
        <v>13</v>
      </c>
    </row>
    <row r="38" spans="1:16" x14ac:dyDescent="0.2">
      <c r="A38" s="21" t="s">
        <v>38</v>
      </c>
      <c r="E38" s="22" t="s">
        <v>61</v>
      </c>
    </row>
    <row r="39" spans="1:16" ht="51" x14ac:dyDescent="0.2">
      <c r="A39" s="23" t="s">
        <v>40</v>
      </c>
      <c r="E39" s="24" t="s">
        <v>279</v>
      </c>
    </row>
    <row r="40" spans="1:16" ht="89.25" x14ac:dyDescent="0.2">
      <c r="A40" t="s">
        <v>42</v>
      </c>
      <c r="E40" s="22" t="s">
        <v>272</v>
      </c>
    </row>
    <row r="41" spans="1:16" ht="25.5" x14ac:dyDescent="0.2">
      <c r="A41" s="12" t="s">
        <v>33</v>
      </c>
      <c r="B41" s="16" t="s">
        <v>28</v>
      </c>
      <c r="C41" s="16" t="s">
        <v>63</v>
      </c>
      <c r="D41" s="12" t="s">
        <v>35</v>
      </c>
      <c r="E41" s="17" t="s">
        <v>64</v>
      </c>
      <c r="F41" s="18" t="s">
        <v>49</v>
      </c>
      <c r="G41" s="19">
        <v>1.9359999999999999</v>
      </c>
      <c r="H41" s="20">
        <v>0</v>
      </c>
      <c r="I41" s="20">
        <f>ROUND(ROUND(H41,2)*ROUND(G41,3),2)</f>
        <v>0</v>
      </c>
      <c r="O41">
        <f>(I41*21)/100</f>
        <v>0</v>
      </c>
      <c r="P41" t="s">
        <v>13</v>
      </c>
    </row>
    <row r="42" spans="1:16" ht="38.25" x14ac:dyDescent="0.2">
      <c r="A42" s="21" t="s">
        <v>38</v>
      </c>
      <c r="E42" s="22" t="s">
        <v>280</v>
      </c>
    </row>
    <row r="43" spans="1:16" ht="51" x14ac:dyDescent="0.2">
      <c r="A43" s="23" t="s">
        <v>40</v>
      </c>
      <c r="E43" s="24" t="s">
        <v>281</v>
      </c>
    </row>
    <row r="44" spans="1:16" ht="89.25" x14ac:dyDescent="0.2">
      <c r="A44" t="s">
        <v>42</v>
      </c>
      <c r="E44" s="22" t="s">
        <v>272</v>
      </c>
    </row>
    <row r="45" spans="1:16" x14ac:dyDescent="0.2">
      <c r="A45" s="12" t="s">
        <v>33</v>
      </c>
      <c r="B45" s="16" t="s">
        <v>30</v>
      </c>
      <c r="C45" s="16" t="s">
        <v>282</v>
      </c>
      <c r="D45" s="12" t="s">
        <v>35</v>
      </c>
      <c r="E45" s="17" t="s">
        <v>283</v>
      </c>
      <c r="F45" s="18" t="s">
        <v>37</v>
      </c>
      <c r="G45" s="19">
        <v>1</v>
      </c>
      <c r="H45" s="20">
        <v>0</v>
      </c>
      <c r="I45" s="20">
        <f>ROUND(ROUND(H45,2)*ROUND(G45,3),2)</f>
        <v>0</v>
      </c>
      <c r="O45">
        <f>(I45*21)/100</f>
        <v>0</v>
      </c>
      <c r="P45" t="s">
        <v>13</v>
      </c>
    </row>
    <row r="46" spans="1:16" x14ac:dyDescent="0.2">
      <c r="A46" s="21" t="s">
        <v>38</v>
      </c>
      <c r="E46" s="22" t="s">
        <v>284</v>
      </c>
    </row>
    <row r="47" spans="1:16" ht="51" x14ac:dyDescent="0.2">
      <c r="A47" s="23" t="s">
        <v>40</v>
      </c>
      <c r="E47" s="24" t="s">
        <v>285</v>
      </c>
    </row>
    <row r="48" spans="1:16" x14ac:dyDescent="0.2">
      <c r="A48" t="s">
        <v>42</v>
      </c>
      <c r="E48" s="22" t="s">
        <v>286</v>
      </c>
    </row>
    <row r="49" spans="1:18" ht="12.75" customHeight="1" x14ac:dyDescent="0.2">
      <c r="A49" s="3" t="s">
        <v>31</v>
      </c>
      <c r="B49" s="3"/>
      <c r="C49" s="25" t="s">
        <v>17</v>
      </c>
      <c r="D49" s="3"/>
      <c r="E49" s="14" t="s">
        <v>65</v>
      </c>
      <c r="F49" s="3"/>
      <c r="G49" s="3"/>
      <c r="H49" s="3"/>
      <c r="I49" s="26">
        <f>0+Q49</f>
        <v>0</v>
      </c>
      <c r="O49">
        <f>0+R49</f>
        <v>0</v>
      </c>
      <c r="Q49">
        <f>0+I50+I54+I58+I62+I66+I70+I74+I78+I82+I86+I90+I94+I98+I102+I106+I110+I114+I118+I122+I126+I130</f>
        <v>0</v>
      </c>
      <c r="R49">
        <f>0+O50+O54+O58+O62+O66+O70+O74+O78+O82+O86+O90+O94+O98+O102+O106+O110+O114+O118+O122+O126+O130</f>
        <v>0</v>
      </c>
    </row>
    <row r="50" spans="1:18" x14ac:dyDescent="0.2">
      <c r="A50" s="12" t="s">
        <v>33</v>
      </c>
      <c r="B50" s="16" t="s">
        <v>62</v>
      </c>
      <c r="C50" s="16" t="s">
        <v>67</v>
      </c>
      <c r="D50" s="12" t="s">
        <v>35</v>
      </c>
      <c r="E50" s="17" t="s">
        <v>68</v>
      </c>
      <c r="F50" s="18" t="s">
        <v>69</v>
      </c>
      <c r="G50" s="19">
        <v>100</v>
      </c>
      <c r="H50" s="20">
        <v>0</v>
      </c>
      <c r="I50" s="20">
        <f>ROUND(ROUND(H50,2)*ROUND(G50,3),2)</f>
        <v>0</v>
      </c>
      <c r="O50">
        <f>(I50*21)/100</f>
        <v>0</v>
      </c>
      <c r="P50" t="s">
        <v>13</v>
      </c>
    </row>
    <row r="51" spans="1:18" x14ac:dyDescent="0.2">
      <c r="A51" s="21" t="s">
        <v>38</v>
      </c>
      <c r="E51" s="22" t="s">
        <v>35</v>
      </c>
    </row>
    <row r="52" spans="1:18" ht="51" x14ac:dyDescent="0.2">
      <c r="A52" s="23" t="s">
        <v>40</v>
      </c>
      <c r="E52" s="24" t="s">
        <v>287</v>
      </c>
    </row>
    <row r="53" spans="1:18" ht="25.5" x14ac:dyDescent="0.2">
      <c r="A53" t="s">
        <v>42</v>
      </c>
      <c r="E53" s="22" t="s">
        <v>288</v>
      </c>
    </row>
    <row r="54" spans="1:18" x14ac:dyDescent="0.2">
      <c r="A54" s="12" t="s">
        <v>33</v>
      </c>
      <c r="B54" s="16" t="s">
        <v>66</v>
      </c>
      <c r="C54" s="16" t="s">
        <v>73</v>
      </c>
      <c r="D54" s="12" t="s">
        <v>35</v>
      </c>
      <c r="E54" s="17" t="s">
        <v>74</v>
      </c>
      <c r="F54" s="18" t="s">
        <v>71</v>
      </c>
      <c r="G54" s="19">
        <v>2</v>
      </c>
      <c r="H54" s="20">
        <v>0</v>
      </c>
      <c r="I54" s="20">
        <f>ROUND(ROUND(H54,2)*ROUND(G54,3),2)</f>
        <v>0</v>
      </c>
      <c r="O54">
        <f>(I54*21)/100</f>
        <v>0</v>
      </c>
      <c r="P54" t="s">
        <v>13</v>
      </c>
    </row>
    <row r="55" spans="1:18" x14ac:dyDescent="0.2">
      <c r="A55" s="21" t="s">
        <v>38</v>
      </c>
      <c r="E55" s="22" t="s">
        <v>75</v>
      </c>
    </row>
    <row r="56" spans="1:18" ht="51" x14ac:dyDescent="0.2">
      <c r="A56" s="23" t="s">
        <v>40</v>
      </c>
      <c r="E56" s="24" t="s">
        <v>289</v>
      </c>
    </row>
    <row r="57" spans="1:18" ht="76.5" x14ac:dyDescent="0.2">
      <c r="A57" t="s">
        <v>42</v>
      </c>
      <c r="E57" s="22" t="s">
        <v>290</v>
      </c>
    </row>
    <row r="58" spans="1:18" ht="25.5" x14ac:dyDescent="0.2">
      <c r="A58" s="12" t="s">
        <v>33</v>
      </c>
      <c r="B58" s="16" t="s">
        <v>70</v>
      </c>
      <c r="C58" s="16" t="s">
        <v>291</v>
      </c>
      <c r="D58" s="12" t="s">
        <v>35</v>
      </c>
      <c r="E58" s="17" t="s">
        <v>292</v>
      </c>
      <c r="F58" s="18" t="s">
        <v>79</v>
      </c>
      <c r="G58" s="19">
        <v>23</v>
      </c>
      <c r="H58" s="20">
        <v>0</v>
      </c>
      <c r="I58" s="20">
        <f>ROUND(ROUND(H58,2)*ROUND(G58,3),2)</f>
        <v>0</v>
      </c>
      <c r="O58">
        <f>(I58*21)/100</f>
        <v>0</v>
      </c>
      <c r="P58" t="s">
        <v>13</v>
      </c>
    </row>
    <row r="59" spans="1:18" x14ac:dyDescent="0.2">
      <c r="A59" s="21" t="s">
        <v>38</v>
      </c>
      <c r="E59" s="22" t="s">
        <v>293</v>
      </c>
    </row>
    <row r="60" spans="1:18" ht="51" x14ac:dyDescent="0.2">
      <c r="A60" s="23" t="s">
        <v>40</v>
      </c>
      <c r="E60" s="24" t="s">
        <v>294</v>
      </c>
    </row>
    <row r="61" spans="1:18" ht="63.75" x14ac:dyDescent="0.2">
      <c r="A61" t="s">
        <v>42</v>
      </c>
      <c r="E61" s="22" t="s">
        <v>80</v>
      </c>
    </row>
    <row r="62" spans="1:18" ht="25.5" x14ac:dyDescent="0.2">
      <c r="A62" s="12" t="s">
        <v>33</v>
      </c>
      <c r="B62" s="16" t="s">
        <v>72</v>
      </c>
      <c r="C62" s="16" t="s">
        <v>295</v>
      </c>
      <c r="D62" s="12" t="s">
        <v>35</v>
      </c>
      <c r="E62" s="17" t="s">
        <v>296</v>
      </c>
      <c r="F62" s="18" t="s">
        <v>84</v>
      </c>
      <c r="G62" s="19">
        <v>1518</v>
      </c>
      <c r="H62" s="20">
        <v>0</v>
      </c>
      <c r="I62" s="20">
        <f>ROUND(ROUND(H62,2)*ROUND(G62,3),2)</f>
        <v>0</v>
      </c>
      <c r="O62">
        <f>(I62*21)/100</f>
        <v>0</v>
      </c>
      <c r="P62" t="s">
        <v>13</v>
      </c>
    </row>
    <row r="63" spans="1:18" ht="25.5" x14ac:dyDescent="0.2">
      <c r="A63" s="21" t="s">
        <v>38</v>
      </c>
      <c r="E63" s="22" t="s">
        <v>297</v>
      </c>
    </row>
    <row r="64" spans="1:18" ht="51" x14ac:dyDescent="0.2">
      <c r="A64" s="23" t="s">
        <v>40</v>
      </c>
      <c r="E64" s="24" t="s">
        <v>298</v>
      </c>
    </row>
    <row r="65" spans="1:16" ht="25.5" x14ac:dyDescent="0.2">
      <c r="A65" t="s">
        <v>42</v>
      </c>
      <c r="E65" s="22" t="s">
        <v>85</v>
      </c>
    </row>
    <row r="66" spans="1:16" ht="25.5" x14ac:dyDescent="0.2">
      <c r="A66" s="12" t="s">
        <v>33</v>
      </c>
      <c r="B66" s="16" t="s">
        <v>76</v>
      </c>
      <c r="C66" s="16" t="s">
        <v>77</v>
      </c>
      <c r="D66" s="12" t="s">
        <v>35</v>
      </c>
      <c r="E66" s="17" t="s">
        <v>78</v>
      </c>
      <c r="F66" s="18" t="s">
        <v>79</v>
      </c>
      <c r="G66" s="19">
        <v>78</v>
      </c>
      <c r="H66" s="20">
        <v>0</v>
      </c>
      <c r="I66" s="20">
        <f>ROUND(ROUND(H66,2)*ROUND(G66,3),2)</f>
        <v>0</v>
      </c>
      <c r="O66">
        <f>(I66*21)/100</f>
        <v>0</v>
      </c>
      <c r="P66" t="s">
        <v>13</v>
      </c>
    </row>
    <row r="67" spans="1:16" ht="38.25" x14ac:dyDescent="0.2">
      <c r="A67" s="21" t="s">
        <v>38</v>
      </c>
      <c r="E67" s="22" t="s">
        <v>299</v>
      </c>
    </row>
    <row r="68" spans="1:16" ht="51" x14ac:dyDescent="0.2">
      <c r="A68" s="23" t="s">
        <v>40</v>
      </c>
      <c r="E68" s="24" t="s">
        <v>300</v>
      </c>
    </row>
    <row r="69" spans="1:16" ht="63.75" x14ac:dyDescent="0.2">
      <c r="A69" t="s">
        <v>42</v>
      </c>
      <c r="E69" s="22" t="s">
        <v>80</v>
      </c>
    </row>
    <row r="70" spans="1:16" ht="25.5" x14ac:dyDescent="0.2">
      <c r="A70" s="12" t="s">
        <v>33</v>
      </c>
      <c r="B70" s="16" t="s">
        <v>81</v>
      </c>
      <c r="C70" s="16" t="s">
        <v>82</v>
      </c>
      <c r="D70" s="12" t="s">
        <v>35</v>
      </c>
      <c r="E70" s="17" t="s">
        <v>83</v>
      </c>
      <c r="F70" s="18" t="s">
        <v>84</v>
      </c>
      <c r="G70" s="19">
        <v>5031</v>
      </c>
      <c r="H70" s="20">
        <v>0</v>
      </c>
      <c r="I70" s="20">
        <f>ROUND(ROUND(H70,2)*ROUND(G70,3),2)</f>
        <v>0</v>
      </c>
      <c r="O70">
        <f>(I70*21)/100</f>
        <v>0</v>
      </c>
      <c r="P70" t="s">
        <v>13</v>
      </c>
    </row>
    <row r="71" spans="1:16" ht="51" x14ac:dyDescent="0.2">
      <c r="A71" s="21" t="s">
        <v>38</v>
      </c>
      <c r="E71" s="22" t="s">
        <v>301</v>
      </c>
    </row>
    <row r="72" spans="1:16" ht="51" x14ac:dyDescent="0.2">
      <c r="A72" s="23" t="s">
        <v>40</v>
      </c>
      <c r="E72" s="24" t="s">
        <v>302</v>
      </c>
    </row>
    <row r="73" spans="1:16" ht="25.5" x14ac:dyDescent="0.2">
      <c r="A73" t="s">
        <v>42</v>
      </c>
      <c r="E73" s="22" t="s">
        <v>85</v>
      </c>
    </row>
    <row r="74" spans="1:16" x14ac:dyDescent="0.2">
      <c r="A74" s="12" t="s">
        <v>33</v>
      </c>
      <c r="B74" s="16" t="s">
        <v>86</v>
      </c>
      <c r="C74" s="16" t="s">
        <v>303</v>
      </c>
      <c r="D74" s="12" t="s">
        <v>35</v>
      </c>
      <c r="E74" s="17" t="s">
        <v>304</v>
      </c>
      <c r="F74" s="18" t="s">
        <v>140</v>
      </c>
      <c r="G74" s="19">
        <v>29</v>
      </c>
      <c r="H74" s="20">
        <v>0</v>
      </c>
      <c r="I74" s="20">
        <f>ROUND(ROUND(H74,2)*ROUND(G74,3),2)</f>
        <v>0</v>
      </c>
      <c r="O74">
        <f>(I74*21)/100</f>
        <v>0</v>
      </c>
      <c r="P74" t="s">
        <v>13</v>
      </c>
    </row>
    <row r="75" spans="1:16" ht="25.5" x14ac:dyDescent="0.2">
      <c r="A75" s="21" t="s">
        <v>38</v>
      </c>
      <c r="E75" s="22" t="s">
        <v>305</v>
      </c>
    </row>
    <row r="76" spans="1:16" ht="51" x14ac:dyDescent="0.2">
      <c r="A76" s="23" t="s">
        <v>40</v>
      </c>
      <c r="E76" s="24" t="s">
        <v>306</v>
      </c>
    </row>
    <row r="77" spans="1:16" ht="38.25" x14ac:dyDescent="0.2">
      <c r="A77" t="s">
        <v>42</v>
      </c>
      <c r="E77" s="22" t="s">
        <v>307</v>
      </c>
    </row>
    <row r="78" spans="1:16" x14ac:dyDescent="0.2">
      <c r="A78" s="12" t="s">
        <v>33</v>
      </c>
      <c r="B78" s="16" t="s">
        <v>89</v>
      </c>
      <c r="C78" s="16" t="s">
        <v>308</v>
      </c>
      <c r="D78" s="12" t="s">
        <v>35</v>
      </c>
      <c r="E78" s="17" t="s">
        <v>309</v>
      </c>
      <c r="F78" s="18" t="s">
        <v>79</v>
      </c>
      <c r="G78" s="19">
        <v>114</v>
      </c>
      <c r="H78" s="20">
        <v>0</v>
      </c>
      <c r="I78" s="20">
        <f>ROUND(ROUND(H78,2)*ROUND(G78,3),2)</f>
        <v>0</v>
      </c>
      <c r="O78">
        <f>(I78*21)/100</f>
        <v>0</v>
      </c>
      <c r="P78" t="s">
        <v>13</v>
      </c>
    </row>
    <row r="79" spans="1:16" x14ac:dyDescent="0.2">
      <c r="A79" s="21" t="s">
        <v>38</v>
      </c>
      <c r="E79" s="22" t="s">
        <v>90</v>
      </c>
    </row>
    <row r="80" spans="1:16" ht="51" x14ac:dyDescent="0.2">
      <c r="A80" s="23" t="s">
        <v>40</v>
      </c>
      <c r="E80" s="24" t="s">
        <v>310</v>
      </c>
    </row>
    <row r="81" spans="1:16" ht="25.5" x14ac:dyDescent="0.2">
      <c r="A81" t="s">
        <v>42</v>
      </c>
      <c r="E81" s="22" t="s">
        <v>311</v>
      </c>
    </row>
    <row r="82" spans="1:16" x14ac:dyDescent="0.2">
      <c r="A82" s="12" t="s">
        <v>33</v>
      </c>
      <c r="B82" s="16" t="s">
        <v>91</v>
      </c>
      <c r="C82" s="16" t="s">
        <v>92</v>
      </c>
      <c r="D82" s="12" t="s">
        <v>35</v>
      </c>
      <c r="E82" s="17" t="s">
        <v>93</v>
      </c>
      <c r="F82" s="18" t="s">
        <v>79</v>
      </c>
      <c r="G82" s="19">
        <v>815</v>
      </c>
      <c r="H82" s="20">
        <v>0</v>
      </c>
      <c r="I82" s="20">
        <f>ROUND(ROUND(H82,2)*ROUND(G82,3),2)</f>
        <v>0</v>
      </c>
      <c r="O82">
        <f>(I82*21)/100</f>
        <v>0</v>
      </c>
      <c r="P82" t="s">
        <v>13</v>
      </c>
    </row>
    <row r="83" spans="1:16" ht="38.25" x14ac:dyDescent="0.2">
      <c r="A83" s="21" t="s">
        <v>38</v>
      </c>
      <c r="E83" s="22" t="s">
        <v>312</v>
      </c>
    </row>
    <row r="84" spans="1:16" ht="51" x14ac:dyDescent="0.2">
      <c r="A84" s="23" t="s">
        <v>40</v>
      </c>
      <c r="E84" s="24" t="s">
        <v>313</v>
      </c>
    </row>
    <row r="85" spans="1:16" ht="255" x14ac:dyDescent="0.2">
      <c r="A85" t="s">
        <v>42</v>
      </c>
      <c r="E85" s="22" t="s">
        <v>314</v>
      </c>
    </row>
    <row r="86" spans="1:16" x14ac:dyDescent="0.2">
      <c r="A86" s="12" t="s">
        <v>33</v>
      </c>
      <c r="B86" s="16" t="s">
        <v>94</v>
      </c>
      <c r="C86" s="16" t="s">
        <v>95</v>
      </c>
      <c r="D86" s="12" t="s">
        <v>35</v>
      </c>
      <c r="E86" s="17" t="s">
        <v>96</v>
      </c>
      <c r="F86" s="18" t="s">
        <v>97</v>
      </c>
      <c r="G86" s="19">
        <v>3345</v>
      </c>
      <c r="H86" s="20">
        <v>0</v>
      </c>
      <c r="I86" s="20">
        <f>ROUND(ROUND(H86,2)*ROUND(G86,3),2)</f>
        <v>0</v>
      </c>
      <c r="O86">
        <f>(I86*21)/100</f>
        <v>0</v>
      </c>
      <c r="P86" t="s">
        <v>13</v>
      </c>
    </row>
    <row r="87" spans="1:16" ht="89.25" x14ac:dyDescent="0.2">
      <c r="A87" s="21" t="s">
        <v>38</v>
      </c>
      <c r="E87" s="22" t="s">
        <v>315</v>
      </c>
    </row>
    <row r="88" spans="1:16" ht="51" x14ac:dyDescent="0.2">
      <c r="A88" s="23" t="s">
        <v>40</v>
      </c>
      <c r="E88" s="24" t="s">
        <v>316</v>
      </c>
    </row>
    <row r="89" spans="1:16" ht="25.5" x14ac:dyDescent="0.2">
      <c r="A89" t="s">
        <v>42</v>
      </c>
      <c r="E89" s="22" t="s">
        <v>98</v>
      </c>
    </row>
    <row r="90" spans="1:16" x14ac:dyDescent="0.2">
      <c r="A90" s="12" t="s">
        <v>33</v>
      </c>
      <c r="B90" s="16" t="s">
        <v>99</v>
      </c>
      <c r="C90" s="16" t="s">
        <v>100</v>
      </c>
      <c r="D90" s="12" t="s">
        <v>35</v>
      </c>
      <c r="E90" s="17" t="s">
        <v>101</v>
      </c>
      <c r="F90" s="18" t="s">
        <v>79</v>
      </c>
      <c r="G90" s="19">
        <v>62</v>
      </c>
      <c r="H90" s="20">
        <v>0</v>
      </c>
      <c r="I90" s="20">
        <f>ROUND(ROUND(H90,2)*ROUND(G90,3),2)</f>
        <v>0</v>
      </c>
      <c r="O90">
        <f>(I90*21)/100</f>
        <v>0</v>
      </c>
      <c r="P90" t="s">
        <v>13</v>
      </c>
    </row>
    <row r="91" spans="1:16" ht="25.5" x14ac:dyDescent="0.2">
      <c r="A91" s="21" t="s">
        <v>38</v>
      </c>
      <c r="E91" s="22" t="s">
        <v>317</v>
      </c>
    </row>
    <row r="92" spans="1:16" ht="51" x14ac:dyDescent="0.2">
      <c r="A92" s="23" t="s">
        <v>40</v>
      </c>
      <c r="E92" s="24" t="s">
        <v>318</v>
      </c>
    </row>
    <row r="93" spans="1:16" ht="255" x14ac:dyDescent="0.2">
      <c r="A93" t="s">
        <v>42</v>
      </c>
      <c r="E93" s="22" t="s">
        <v>319</v>
      </c>
    </row>
    <row r="94" spans="1:16" x14ac:dyDescent="0.2">
      <c r="A94" s="12" t="s">
        <v>33</v>
      </c>
      <c r="B94" s="16" t="s">
        <v>102</v>
      </c>
      <c r="C94" s="16" t="s">
        <v>103</v>
      </c>
      <c r="D94" s="12" t="s">
        <v>35</v>
      </c>
      <c r="E94" s="17" t="s">
        <v>104</v>
      </c>
      <c r="F94" s="18" t="s">
        <v>97</v>
      </c>
      <c r="G94" s="19">
        <v>1035</v>
      </c>
      <c r="H94" s="20">
        <v>0</v>
      </c>
      <c r="I94" s="20">
        <f>ROUND(ROUND(H94,2)*ROUND(G94,3),2)</f>
        <v>0</v>
      </c>
      <c r="O94">
        <f>(I94*21)/100</f>
        <v>0</v>
      </c>
      <c r="P94" t="s">
        <v>13</v>
      </c>
    </row>
    <row r="95" spans="1:16" ht="51" x14ac:dyDescent="0.2">
      <c r="A95" s="21" t="s">
        <v>38</v>
      </c>
      <c r="E95" s="22" t="s">
        <v>320</v>
      </c>
    </row>
    <row r="96" spans="1:16" ht="51" x14ac:dyDescent="0.2">
      <c r="A96" s="23" t="s">
        <v>40</v>
      </c>
      <c r="E96" s="24" t="s">
        <v>321</v>
      </c>
    </row>
    <row r="97" spans="1:16" ht="25.5" x14ac:dyDescent="0.2">
      <c r="A97" t="s">
        <v>42</v>
      </c>
      <c r="E97" s="22" t="s">
        <v>98</v>
      </c>
    </row>
    <row r="98" spans="1:16" x14ac:dyDescent="0.2">
      <c r="A98" s="12" t="s">
        <v>33</v>
      </c>
      <c r="B98" s="16" t="s">
        <v>105</v>
      </c>
      <c r="C98" s="16" t="s">
        <v>322</v>
      </c>
      <c r="D98" s="12" t="s">
        <v>35</v>
      </c>
      <c r="E98" s="17" t="s">
        <v>323</v>
      </c>
      <c r="F98" s="18" t="s">
        <v>79</v>
      </c>
      <c r="G98" s="19">
        <v>706</v>
      </c>
      <c r="H98" s="20">
        <v>0</v>
      </c>
      <c r="I98" s="20">
        <f>ROUND(ROUND(H98,2)*ROUND(G98,3),2)</f>
        <v>0</v>
      </c>
      <c r="O98">
        <f>(I98*21)/100</f>
        <v>0</v>
      </c>
      <c r="P98" t="s">
        <v>13</v>
      </c>
    </row>
    <row r="99" spans="1:16" ht="63.75" x14ac:dyDescent="0.2">
      <c r="A99" s="21" t="s">
        <v>38</v>
      </c>
      <c r="E99" s="22" t="s">
        <v>324</v>
      </c>
    </row>
    <row r="100" spans="1:16" ht="51" x14ac:dyDescent="0.2">
      <c r="A100" s="23" t="s">
        <v>40</v>
      </c>
      <c r="E100" s="24" t="s">
        <v>325</v>
      </c>
    </row>
    <row r="101" spans="1:16" ht="204" x14ac:dyDescent="0.2">
      <c r="A101" t="s">
        <v>42</v>
      </c>
      <c r="E101" s="22" t="s">
        <v>326</v>
      </c>
    </row>
    <row r="102" spans="1:16" x14ac:dyDescent="0.2">
      <c r="A102" s="12" t="s">
        <v>33</v>
      </c>
      <c r="B102" s="16" t="s">
        <v>109</v>
      </c>
      <c r="C102" s="16" t="s">
        <v>106</v>
      </c>
      <c r="D102" s="12" t="s">
        <v>35</v>
      </c>
      <c r="E102" s="17" t="s">
        <v>107</v>
      </c>
      <c r="F102" s="18" t="s">
        <v>79</v>
      </c>
      <c r="G102" s="19">
        <v>480</v>
      </c>
      <c r="H102" s="20">
        <v>0</v>
      </c>
      <c r="I102" s="20">
        <f>ROUND(ROUND(H102,2)*ROUND(G102,3),2)</f>
        <v>0</v>
      </c>
      <c r="O102">
        <f>(I102*21)/100</f>
        <v>0</v>
      </c>
      <c r="P102" t="s">
        <v>13</v>
      </c>
    </row>
    <row r="103" spans="1:16" ht="25.5" x14ac:dyDescent="0.2">
      <c r="A103" s="21" t="s">
        <v>38</v>
      </c>
      <c r="E103" s="22" t="s">
        <v>108</v>
      </c>
    </row>
    <row r="104" spans="1:16" ht="51" x14ac:dyDescent="0.2">
      <c r="A104" s="23" t="s">
        <v>40</v>
      </c>
      <c r="E104" s="24" t="s">
        <v>327</v>
      </c>
    </row>
    <row r="105" spans="1:16" ht="178.5" x14ac:dyDescent="0.2">
      <c r="A105" t="s">
        <v>42</v>
      </c>
      <c r="E105" s="22" t="s">
        <v>328</v>
      </c>
    </row>
    <row r="106" spans="1:16" x14ac:dyDescent="0.2">
      <c r="A106" s="12" t="s">
        <v>33</v>
      </c>
      <c r="B106" s="16" t="s">
        <v>110</v>
      </c>
      <c r="C106" s="16" t="s">
        <v>111</v>
      </c>
      <c r="D106" s="12" t="s">
        <v>35</v>
      </c>
      <c r="E106" s="17" t="s">
        <v>112</v>
      </c>
      <c r="F106" s="18" t="s">
        <v>69</v>
      </c>
      <c r="G106" s="19">
        <v>230</v>
      </c>
      <c r="H106" s="20">
        <v>0</v>
      </c>
      <c r="I106" s="20">
        <f>ROUND(ROUND(H106,2)*ROUND(G106,3),2)</f>
        <v>0</v>
      </c>
      <c r="O106">
        <f>(I106*21)/100</f>
        <v>0</v>
      </c>
      <c r="P106" t="s">
        <v>13</v>
      </c>
    </row>
    <row r="107" spans="1:16" ht="25.5" x14ac:dyDescent="0.2">
      <c r="A107" s="21" t="s">
        <v>38</v>
      </c>
      <c r="E107" s="22" t="s">
        <v>329</v>
      </c>
    </row>
    <row r="108" spans="1:16" ht="51" x14ac:dyDescent="0.2">
      <c r="A108" s="23" t="s">
        <v>40</v>
      </c>
      <c r="E108" s="24" t="s">
        <v>330</v>
      </c>
    </row>
    <row r="109" spans="1:16" ht="25.5" x14ac:dyDescent="0.2">
      <c r="A109" t="s">
        <v>42</v>
      </c>
      <c r="E109" s="22" t="s">
        <v>113</v>
      </c>
    </row>
    <row r="110" spans="1:16" x14ac:dyDescent="0.2">
      <c r="A110" s="12" t="s">
        <v>33</v>
      </c>
      <c r="B110" s="16" t="s">
        <v>114</v>
      </c>
      <c r="C110" s="16" t="s">
        <v>115</v>
      </c>
      <c r="D110" s="12" t="s">
        <v>35</v>
      </c>
      <c r="E110" s="17" t="s">
        <v>116</v>
      </c>
      <c r="F110" s="18" t="s">
        <v>69</v>
      </c>
      <c r="G110" s="19">
        <v>900</v>
      </c>
      <c r="H110" s="20">
        <v>0</v>
      </c>
      <c r="I110" s="20">
        <f>ROUND(ROUND(H110,2)*ROUND(G110,3),2)</f>
        <v>0</v>
      </c>
      <c r="O110">
        <f>(I110*21)/100</f>
        <v>0</v>
      </c>
      <c r="P110" t="s">
        <v>13</v>
      </c>
    </row>
    <row r="111" spans="1:16" x14ac:dyDescent="0.2">
      <c r="A111" s="21" t="s">
        <v>38</v>
      </c>
      <c r="E111" s="22" t="s">
        <v>331</v>
      </c>
    </row>
    <row r="112" spans="1:16" ht="51" x14ac:dyDescent="0.2">
      <c r="A112" s="23" t="s">
        <v>40</v>
      </c>
      <c r="E112" s="24" t="s">
        <v>332</v>
      </c>
    </row>
    <row r="113" spans="1:16" x14ac:dyDescent="0.2">
      <c r="A113" t="s">
        <v>42</v>
      </c>
      <c r="E113" s="22" t="s">
        <v>117</v>
      </c>
    </row>
    <row r="114" spans="1:16" x14ac:dyDescent="0.2">
      <c r="A114" s="12" t="s">
        <v>33</v>
      </c>
      <c r="B114" s="16" t="s">
        <v>118</v>
      </c>
      <c r="C114" s="16" t="s">
        <v>119</v>
      </c>
      <c r="D114" s="12" t="s">
        <v>35</v>
      </c>
      <c r="E114" s="17" t="s">
        <v>120</v>
      </c>
      <c r="F114" s="18" t="s">
        <v>69</v>
      </c>
      <c r="G114" s="19">
        <v>310</v>
      </c>
      <c r="H114" s="20">
        <v>0</v>
      </c>
      <c r="I114" s="20">
        <f>ROUND(ROUND(H114,2)*ROUND(G114,3),2)</f>
        <v>0</v>
      </c>
      <c r="O114">
        <f>(I114*21)/100</f>
        <v>0</v>
      </c>
      <c r="P114" t="s">
        <v>13</v>
      </c>
    </row>
    <row r="115" spans="1:16" x14ac:dyDescent="0.2">
      <c r="A115" s="21" t="s">
        <v>38</v>
      </c>
      <c r="E115" s="22" t="s">
        <v>35</v>
      </c>
    </row>
    <row r="116" spans="1:16" ht="51" x14ac:dyDescent="0.2">
      <c r="A116" s="23" t="s">
        <v>40</v>
      </c>
      <c r="E116" s="24" t="s">
        <v>333</v>
      </c>
    </row>
    <row r="117" spans="1:16" ht="25.5" x14ac:dyDescent="0.2">
      <c r="A117" t="s">
        <v>42</v>
      </c>
      <c r="E117" s="22" t="s">
        <v>334</v>
      </c>
    </row>
    <row r="118" spans="1:16" x14ac:dyDescent="0.2">
      <c r="A118" s="12" t="s">
        <v>33</v>
      </c>
      <c r="B118" s="16" t="s">
        <v>121</v>
      </c>
      <c r="C118" s="16" t="s">
        <v>122</v>
      </c>
      <c r="D118" s="12" t="s">
        <v>35</v>
      </c>
      <c r="E118" s="17" t="s">
        <v>123</v>
      </c>
      <c r="F118" s="18" t="s">
        <v>69</v>
      </c>
      <c r="G118" s="19">
        <v>1200</v>
      </c>
      <c r="H118" s="20">
        <v>0</v>
      </c>
      <c r="I118" s="20">
        <f>ROUND(ROUND(H118,2)*ROUND(G118,3),2)</f>
        <v>0</v>
      </c>
      <c r="O118">
        <f>(I118*21)/100</f>
        <v>0</v>
      </c>
      <c r="P118" t="s">
        <v>13</v>
      </c>
    </row>
    <row r="119" spans="1:16" x14ac:dyDescent="0.2">
      <c r="A119" s="21" t="s">
        <v>38</v>
      </c>
      <c r="E119" s="22" t="s">
        <v>335</v>
      </c>
    </row>
    <row r="120" spans="1:16" ht="51" x14ac:dyDescent="0.2">
      <c r="A120" s="23" t="s">
        <v>40</v>
      </c>
      <c r="E120" s="24" t="s">
        <v>336</v>
      </c>
    </row>
    <row r="121" spans="1:16" ht="25.5" x14ac:dyDescent="0.2">
      <c r="A121" t="s">
        <v>42</v>
      </c>
      <c r="E121" s="22" t="s">
        <v>337</v>
      </c>
    </row>
    <row r="122" spans="1:16" x14ac:dyDescent="0.2">
      <c r="A122" s="12" t="s">
        <v>33</v>
      </c>
      <c r="B122" s="16" t="s">
        <v>124</v>
      </c>
      <c r="C122" s="16" t="s">
        <v>125</v>
      </c>
      <c r="D122" s="12" t="s">
        <v>35</v>
      </c>
      <c r="E122" s="17" t="s">
        <v>126</v>
      </c>
      <c r="F122" s="18" t="s">
        <v>69</v>
      </c>
      <c r="G122" s="19">
        <v>1200</v>
      </c>
      <c r="H122" s="20">
        <v>0</v>
      </c>
      <c r="I122" s="20">
        <f>ROUND(ROUND(H122,2)*ROUND(G122,3),2)</f>
        <v>0</v>
      </c>
      <c r="O122">
        <f>(I122*21)/100</f>
        <v>0</v>
      </c>
      <c r="P122" t="s">
        <v>13</v>
      </c>
    </row>
    <row r="123" spans="1:16" x14ac:dyDescent="0.2">
      <c r="A123" s="21" t="s">
        <v>38</v>
      </c>
      <c r="E123" s="22" t="s">
        <v>35</v>
      </c>
    </row>
    <row r="124" spans="1:16" ht="51" x14ac:dyDescent="0.2">
      <c r="A124" s="23" t="s">
        <v>40</v>
      </c>
      <c r="E124" s="24" t="s">
        <v>338</v>
      </c>
    </row>
    <row r="125" spans="1:16" ht="25.5" x14ac:dyDescent="0.2">
      <c r="A125" t="s">
        <v>42</v>
      </c>
      <c r="E125" s="22" t="s">
        <v>127</v>
      </c>
    </row>
    <row r="126" spans="1:16" x14ac:dyDescent="0.2">
      <c r="A126" s="12" t="s">
        <v>33</v>
      </c>
      <c r="B126" s="16" t="s">
        <v>128</v>
      </c>
      <c r="C126" s="16" t="s">
        <v>129</v>
      </c>
      <c r="D126" s="12" t="s">
        <v>35</v>
      </c>
      <c r="E126" s="17" t="s">
        <v>130</v>
      </c>
      <c r="F126" s="18" t="s">
        <v>69</v>
      </c>
      <c r="G126" s="19">
        <v>310</v>
      </c>
      <c r="H126" s="20">
        <v>0</v>
      </c>
      <c r="I126" s="20">
        <f>ROUND(ROUND(H126,2)*ROUND(G126,3),2)</f>
        <v>0</v>
      </c>
      <c r="O126">
        <f>(I126*21)/100</f>
        <v>0</v>
      </c>
      <c r="P126" t="s">
        <v>13</v>
      </c>
    </row>
    <row r="127" spans="1:16" x14ac:dyDescent="0.2">
      <c r="A127" s="21" t="s">
        <v>38</v>
      </c>
      <c r="E127" s="22" t="s">
        <v>131</v>
      </c>
    </row>
    <row r="128" spans="1:16" ht="51" x14ac:dyDescent="0.2">
      <c r="A128" s="23" t="s">
        <v>40</v>
      </c>
      <c r="E128" s="24" t="s">
        <v>333</v>
      </c>
    </row>
    <row r="129" spans="1:18" ht="25.5" x14ac:dyDescent="0.2">
      <c r="A129" t="s">
        <v>42</v>
      </c>
      <c r="E129" s="22" t="s">
        <v>132</v>
      </c>
    </row>
    <row r="130" spans="1:18" x14ac:dyDescent="0.2">
      <c r="A130" s="12" t="s">
        <v>33</v>
      </c>
      <c r="B130" s="16" t="s">
        <v>133</v>
      </c>
      <c r="C130" s="16" t="s">
        <v>339</v>
      </c>
      <c r="D130" s="12" t="s">
        <v>35</v>
      </c>
      <c r="E130" s="17" t="s">
        <v>340</v>
      </c>
      <c r="F130" s="18" t="s">
        <v>37</v>
      </c>
      <c r="G130" s="19">
        <v>1</v>
      </c>
      <c r="H130" s="20">
        <v>0</v>
      </c>
      <c r="I130" s="20">
        <f>ROUND(ROUND(H130,2)*ROUND(G130,3),2)</f>
        <v>0</v>
      </c>
      <c r="O130">
        <f>(I130*21)/100</f>
        <v>0</v>
      </c>
      <c r="P130" t="s">
        <v>13</v>
      </c>
    </row>
    <row r="131" spans="1:18" ht="25.5" x14ac:dyDescent="0.2">
      <c r="A131" s="21" t="s">
        <v>38</v>
      </c>
      <c r="E131" s="22" t="s">
        <v>87</v>
      </c>
    </row>
    <row r="132" spans="1:18" ht="51" x14ac:dyDescent="0.2">
      <c r="A132" s="23" t="s">
        <v>40</v>
      </c>
      <c r="E132" s="24" t="s">
        <v>285</v>
      </c>
    </row>
    <row r="133" spans="1:18" ht="38.25" x14ac:dyDescent="0.2">
      <c r="A133" t="s">
        <v>42</v>
      </c>
      <c r="E133" s="22" t="s">
        <v>88</v>
      </c>
    </row>
    <row r="134" spans="1:18" ht="12.75" customHeight="1" x14ac:dyDescent="0.2">
      <c r="A134" s="3" t="s">
        <v>31</v>
      </c>
      <c r="B134" s="3"/>
      <c r="C134" s="25" t="s">
        <v>13</v>
      </c>
      <c r="D134" s="3"/>
      <c r="E134" s="14" t="s">
        <v>134</v>
      </c>
      <c r="F134" s="3"/>
      <c r="G134" s="3"/>
      <c r="H134" s="3"/>
      <c r="I134" s="26">
        <f>0+Q134</f>
        <v>0</v>
      </c>
      <c r="O134">
        <f>0+R134</f>
        <v>0</v>
      </c>
      <c r="Q134">
        <f>0+I135</f>
        <v>0</v>
      </c>
      <c r="R134">
        <f>0+O135</f>
        <v>0</v>
      </c>
    </row>
    <row r="135" spans="1:18" x14ac:dyDescent="0.2">
      <c r="A135" s="12" t="s">
        <v>33</v>
      </c>
      <c r="B135" s="16" t="s">
        <v>135</v>
      </c>
      <c r="C135" s="16" t="s">
        <v>341</v>
      </c>
      <c r="D135" s="12" t="s">
        <v>35</v>
      </c>
      <c r="E135" s="17" t="s">
        <v>136</v>
      </c>
      <c r="F135" s="18" t="s">
        <v>37</v>
      </c>
      <c r="G135" s="19">
        <v>1</v>
      </c>
      <c r="H135" s="20">
        <v>0</v>
      </c>
      <c r="I135" s="20">
        <f>ROUND(ROUND(H135,2)*ROUND(G135,3),2)</f>
        <v>0</v>
      </c>
      <c r="O135">
        <f>(I135*21)/100</f>
        <v>0</v>
      </c>
      <c r="P135" t="s">
        <v>13</v>
      </c>
    </row>
    <row r="136" spans="1:18" ht="89.25" x14ac:dyDescent="0.2">
      <c r="A136" s="21" t="s">
        <v>38</v>
      </c>
      <c r="E136" s="22" t="s">
        <v>342</v>
      </c>
    </row>
    <row r="137" spans="1:18" ht="51" x14ac:dyDescent="0.2">
      <c r="A137" s="23" t="s">
        <v>40</v>
      </c>
      <c r="E137" s="24" t="s">
        <v>285</v>
      </c>
    </row>
    <row r="138" spans="1:18" ht="38.25" x14ac:dyDescent="0.2">
      <c r="A138" t="s">
        <v>42</v>
      </c>
      <c r="E138" s="22" t="s">
        <v>137</v>
      </c>
    </row>
    <row r="139" spans="1:18" ht="12.75" customHeight="1" x14ac:dyDescent="0.2">
      <c r="A139" s="3" t="s">
        <v>31</v>
      </c>
      <c r="B139" s="3"/>
      <c r="C139" s="25" t="s">
        <v>12</v>
      </c>
      <c r="D139" s="3"/>
      <c r="E139" s="14" t="s">
        <v>146</v>
      </c>
      <c r="F139" s="3"/>
      <c r="G139" s="3"/>
      <c r="H139" s="3"/>
      <c r="I139" s="26">
        <f>0+Q139</f>
        <v>0</v>
      </c>
      <c r="O139">
        <f>0+R139</f>
        <v>0</v>
      </c>
      <c r="Q139">
        <f>0+I140+I144+I148+I152+I156+I160+I164+I168+I172+I176</f>
        <v>0</v>
      </c>
      <c r="R139">
        <f>0+O140+O144+O148+O152+O156+O160+O164+O168+O172+O176</f>
        <v>0</v>
      </c>
    </row>
    <row r="140" spans="1:18" x14ac:dyDescent="0.2">
      <c r="A140" s="12" t="s">
        <v>33</v>
      </c>
      <c r="B140" s="16" t="s">
        <v>138</v>
      </c>
      <c r="C140" s="16" t="s">
        <v>148</v>
      </c>
      <c r="D140" s="12" t="s">
        <v>35</v>
      </c>
      <c r="E140" s="17" t="s">
        <v>149</v>
      </c>
      <c r="F140" s="18" t="s">
        <v>79</v>
      </c>
      <c r="G140" s="19">
        <v>2.9</v>
      </c>
      <c r="H140" s="20">
        <v>0</v>
      </c>
      <c r="I140" s="20">
        <f>ROUND(ROUND(H140,2)*ROUND(G140,3),2)</f>
        <v>0</v>
      </c>
      <c r="O140">
        <f>(I140*21)/100</f>
        <v>0</v>
      </c>
      <c r="P140" t="s">
        <v>13</v>
      </c>
    </row>
    <row r="141" spans="1:18" ht="38.25" x14ac:dyDescent="0.2">
      <c r="A141" s="21" t="s">
        <v>38</v>
      </c>
      <c r="E141" s="22" t="s">
        <v>343</v>
      </c>
    </row>
    <row r="142" spans="1:18" ht="51" x14ac:dyDescent="0.2">
      <c r="A142" s="23" t="s">
        <v>40</v>
      </c>
      <c r="E142" s="24" t="s">
        <v>344</v>
      </c>
    </row>
    <row r="143" spans="1:18" ht="280.5" x14ac:dyDescent="0.2">
      <c r="A143" t="s">
        <v>42</v>
      </c>
      <c r="E143" s="22" t="s">
        <v>345</v>
      </c>
    </row>
    <row r="144" spans="1:18" x14ac:dyDescent="0.2">
      <c r="A144" s="12" t="s">
        <v>33</v>
      </c>
      <c r="B144" s="16" t="s">
        <v>139</v>
      </c>
      <c r="C144" s="16" t="s">
        <v>148</v>
      </c>
      <c r="D144" s="12" t="s">
        <v>17</v>
      </c>
      <c r="E144" s="17" t="s">
        <v>149</v>
      </c>
      <c r="F144" s="18" t="s">
        <v>79</v>
      </c>
      <c r="G144" s="19">
        <v>5</v>
      </c>
      <c r="H144" s="20">
        <v>0</v>
      </c>
      <c r="I144" s="20">
        <f>ROUND(ROUND(H144,2)*ROUND(G144,3),2)</f>
        <v>0</v>
      </c>
      <c r="O144">
        <f>(I144*21)/100</f>
        <v>0</v>
      </c>
      <c r="P144" t="s">
        <v>13</v>
      </c>
    </row>
    <row r="145" spans="1:16" ht="38.25" x14ac:dyDescent="0.2">
      <c r="A145" s="21" t="s">
        <v>38</v>
      </c>
      <c r="E145" s="22" t="s">
        <v>346</v>
      </c>
    </row>
    <row r="146" spans="1:16" ht="51" x14ac:dyDescent="0.2">
      <c r="A146" s="23" t="s">
        <v>40</v>
      </c>
      <c r="E146" s="24" t="s">
        <v>347</v>
      </c>
    </row>
    <row r="147" spans="1:16" ht="280.5" x14ac:dyDescent="0.2">
      <c r="A147" t="s">
        <v>42</v>
      </c>
      <c r="E147" s="22" t="s">
        <v>345</v>
      </c>
    </row>
    <row r="148" spans="1:16" x14ac:dyDescent="0.2">
      <c r="A148" s="12" t="s">
        <v>33</v>
      </c>
      <c r="B148" s="16" t="s">
        <v>141</v>
      </c>
      <c r="C148" s="16" t="s">
        <v>151</v>
      </c>
      <c r="D148" s="12" t="s">
        <v>35</v>
      </c>
      <c r="E148" s="17" t="s">
        <v>152</v>
      </c>
      <c r="F148" s="18" t="s">
        <v>49</v>
      </c>
      <c r="G148" s="19">
        <v>0.34</v>
      </c>
      <c r="H148" s="20">
        <v>0</v>
      </c>
      <c r="I148" s="20">
        <f>ROUND(ROUND(H148,2)*ROUND(G148,3),2)</f>
        <v>0</v>
      </c>
      <c r="O148">
        <f>(I148*21)/100</f>
        <v>0</v>
      </c>
      <c r="P148" t="s">
        <v>13</v>
      </c>
    </row>
    <row r="149" spans="1:16" x14ac:dyDescent="0.2">
      <c r="A149" s="21" t="s">
        <v>38</v>
      </c>
      <c r="E149" s="22" t="s">
        <v>348</v>
      </c>
    </row>
    <row r="150" spans="1:16" ht="51" x14ac:dyDescent="0.2">
      <c r="A150" s="23" t="s">
        <v>40</v>
      </c>
      <c r="E150" s="24" t="s">
        <v>349</v>
      </c>
    </row>
    <row r="151" spans="1:16" ht="165.75" x14ac:dyDescent="0.2">
      <c r="A151" t="s">
        <v>42</v>
      </c>
      <c r="E151" s="22" t="s">
        <v>350</v>
      </c>
    </row>
    <row r="152" spans="1:16" x14ac:dyDescent="0.2">
      <c r="A152" s="12" t="s">
        <v>33</v>
      </c>
      <c r="B152" s="16" t="s">
        <v>142</v>
      </c>
      <c r="C152" s="16" t="s">
        <v>151</v>
      </c>
      <c r="D152" s="12" t="s">
        <v>17</v>
      </c>
      <c r="E152" s="17" t="s">
        <v>152</v>
      </c>
      <c r="F152" s="18" t="s">
        <v>49</v>
      </c>
      <c r="G152" s="19">
        <v>0.66</v>
      </c>
      <c r="H152" s="20">
        <v>0</v>
      </c>
      <c r="I152" s="20">
        <f>ROUND(ROUND(H152,2)*ROUND(G152,3),2)</f>
        <v>0</v>
      </c>
      <c r="O152">
        <f>(I152*21)/100</f>
        <v>0</v>
      </c>
      <c r="P152" t="s">
        <v>13</v>
      </c>
    </row>
    <row r="153" spans="1:16" x14ac:dyDescent="0.2">
      <c r="A153" s="21" t="s">
        <v>38</v>
      </c>
      <c r="E153" s="22" t="s">
        <v>351</v>
      </c>
    </row>
    <row r="154" spans="1:16" ht="51" x14ac:dyDescent="0.2">
      <c r="A154" s="23" t="s">
        <v>40</v>
      </c>
      <c r="E154" s="24" t="s">
        <v>352</v>
      </c>
    </row>
    <row r="155" spans="1:16" ht="165.75" x14ac:dyDescent="0.2">
      <c r="A155" t="s">
        <v>42</v>
      </c>
      <c r="E155" s="22" t="s">
        <v>350</v>
      </c>
    </row>
    <row r="156" spans="1:16" x14ac:dyDescent="0.2">
      <c r="A156" s="12" t="s">
        <v>33</v>
      </c>
      <c r="B156" s="16" t="s">
        <v>143</v>
      </c>
      <c r="C156" s="16" t="s">
        <v>154</v>
      </c>
      <c r="D156" s="12" t="s">
        <v>35</v>
      </c>
      <c r="E156" s="17" t="s">
        <v>155</v>
      </c>
      <c r="F156" s="18" t="s">
        <v>79</v>
      </c>
      <c r="G156" s="19">
        <v>28.25</v>
      </c>
      <c r="H156" s="20">
        <v>0</v>
      </c>
      <c r="I156" s="20">
        <f>ROUND(ROUND(H156,2)*ROUND(G156,3),2)</f>
        <v>0</v>
      </c>
      <c r="O156">
        <f>(I156*21)/100</f>
        <v>0</v>
      </c>
      <c r="P156" t="s">
        <v>13</v>
      </c>
    </row>
    <row r="157" spans="1:16" ht="25.5" x14ac:dyDescent="0.2">
      <c r="A157" s="21" t="s">
        <v>38</v>
      </c>
      <c r="E157" s="22" t="s">
        <v>353</v>
      </c>
    </row>
    <row r="158" spans="1:16" ht="51" x14ac:dyDescent="0.2">
      <c r="A158" s="23" t="s">
        <v>40</v>
      </c>
      <c r="E158" s="24" t="s">
        <v>354</v>
      </c>
    </row>
    <row r="159" spans="1:16" ht="280.5" x14ac:dyDescent="0.2">
      <c r="A159" t="s">
        <v>42</v>
      </c>
      <c r="E159" s="22" t="s">
        <v>355</v>
      </c>
    </row>
    <row r="160" spans="1:16" x14ac:dyDescent="0.2">
      <c r="A160" s="12" t="s">
        <v>33</v>
      </c>
      <c r="B160" s="16" t="s">
        <v>144</v>
      </c>
      <c r="C160" s="16" t="s">
        <v>157</v>
      </c>
      <c r="D160" s="12" t="s">
        <v>35</v>
      </c>
      <c r="E160" s="17" t="s">
        <v>158</v>
      </c>
      <c r="F160" s="18" t="s">
        <v>49</v>
      </c>
      <c r="G160" s="19">
        <v>2.77</v>
      </c>
      <c r="H160" s="20">
        <v>0</v>
      </c>
      <c r="I160" s="20">
        <f>ROUND(ROUND(H160,2)*ROUND(G160,3),2)</f>
        <v>0</v>
      </c>
      <c r="O160">
        <f>(I160*21)/100</f>
        <v>0</v>
      </c>
      <c r="P160" t="s">
        <v>13</v>
      </c>
    </row>
    <row r="161" spans="1:16" x14ac:dyDescent="0.2">
      <c r="A161" s="21" t="s">
        <v>38</v>
      </c>
      <c r="E161" s="22" t="s">
        <v>159</v>
      </c>
    </row>
    <row r="162" spans="1:16" ht="51" x14ac:dyDescent="0.2">
      <c r="A162" s="23" t="s">
        <v>40</v>
      </c>
      <c r="E162" s="24" t="s">
        <v>356</v>
      </c>
    </row>
    <row r="163" spans="1:16" ht="191.25" x14ac:dyDescent="0.2">
      <c r="A163" t="s">
        <v>42</v>
      </c>
      <c r="E163" s="22" t="s">
        <v>357</v>
      </c>
    </row>
    <row r="164" spans="1:16" x14ac:dyDescent="0.2">
      <c r="A164" s="12" t="s">
        <v>33</v>
      </c>
      <c r="B164" s="16" t="s">
        <v>145</v>
      </c>
      <c r="C164" s="16" t="s">
        <v>358</v>
      </c>
      <c r="D164" s="12" t="s">
        <v>35</v>
      </c>
      <c r="E164" s="17" t="s">
        <v>359</v>
      </c>
      <c r="F164" s="18" t="s">
        <v>79</v>
      </c>
      <c r="G164" s="19">
        <v>134</v>
      </c>
      <c r="H164" s="20">
        <v>0</v>
      </c>
      <c r="I164" s="20">
        <f>ROUND(ROUND(H164,2)*ROUND(G164,3),2)</f>
        <v>0</v>
      </c>
      <c r="O164">
        <f>(I164*21)/100</f>
        <v>0</v>
      </c>
      <c r="P164" t="s">
        <v>13</v>
      </c>
    </row>
    <row r="165" spans="1:16" x14ac:dyDescent="0.2">
      <c r="A165" s="21" t="s">
        <v>38</v>
      </c>
      <c r="E165" s="22" t="s">
        <v>360</v>
      </c>
    </row>
    <row r="166" spans="1:16" ht="51" x14ac:dyDescent="0.2">
      <c r="A166" s="23" t="s">
        <v>40</v>
      </c>
      <c r="E166" s="24" t="s">
        <v>361</v>
      </c>
    </row>
    <row r="167" spans="1:16" ht="280.5" x14ac:dyDescent="0.2">
      <c r="A167" t="s">
        <v>42</v>
      </c>
      <c r="E167" s="22" t="s">
        <v>355</v>
      </c>
    </row>
    <row r="168" spans="1:16" x14ac:dyDescent="0.2">
      <c r="A168" s="12" t="s">
        <v>33</v>
      </c>
      <c r="B168" s="16" t="s">
        <v>147</v>
      </c>
      <c r="C168" s="16" t="s">
        <v>362</v>
      </c>
      <c r="D168" s="12" t="s">
        <v>35</v>
      </c>
      <c r="E168" s="17" t="s">
        <v>363</v>
      </c>
      <c r="F168" s="18" t="s">
        <v>49</v>
      </c>
      <c r="G168" s="19">
        <v>12.11</v>
      </c>
      <c r="H168" s="20">
        <v>0</v>
      </c>
      <c r="I168" s="20">
        <f>ROUND(ROUND(H168,2)*ROUND(G168,3),2)</f>
        <v>0</v>
      </c>
      <c r="O168">
        <f>(I168*21)/100</f>
        <v>0</v>
      </c>
      <c r="P168" t="s">
        <v>13</v>
      </c>
    </row>
    <row r="169" spans="1:16" x14ac:dyDescent="0.2">
      <c r="A169" s="21" t="s">
        <v>38</v>
      </c>
      <c r="E169" s="22" t="s">
        <v>364</v>
      </c>
    </row>
    <row r="170" spans="1:16" ht="51" x14ac:dyDescent="0.2">
      <c r="A170" s="23" t="s">
        <v>40</v>
      </c>
      <c r="E170" s="24" t="s">
        <v>365</v>
      </c>
    </row>
    <row r="171" spans="1:16" ht="191.25" x14ac:dyDescent="0.2">
      <c r="A171" t="s">
        <v>42</v>
      </c>
      <c r="E171" s="22" t="s">
        <v>357</v>
      </c>
    </row>
    <row r="172" spans="1:16" x14ac:dyDescent="0.2">
      <c r="A172" s="12" t="s">
        <v>33</v>
      </c>
      <c r="B172" s="16" t="s">
        <v>150</v>
      </c>
      <c r="C172" s="16" t="s">
        <v>161</v>
      </c>
      <c r="D172" s="12" t="s">
        <v>35</v>
      </c>
      <c r="E172" s="17" t="s">
        <v>162</v>
      </c>
      <c r="F172" s="18" t="s">
        <v>163</v>
      </c>
      <c r="G172" s="19">
        <v>2061</v>
      </c>
      <c r="H172" s="20">
        <v>0</v>
      </c>
      <c r="I172" s="20">
        <f>ROUND(ROUND(H172,2)*ROUND(G172,3),2)</f>
        <v>0</v>
      </c>
      <c r="O172">
        <f>(I172*21)/100</f>
        <v>0</v>
      </c>
      <c r="P172" t="s">
        <v>13</v>
      </c>
    </row>
    <row r="173" spans="1:16" ht="63.75" x14ac:dyDescent="0.2">
      <c r="A173" s="21" t="s">
        <v>38</v>
      </c>
      <c r="E173" s="22" t="s">
        <v>366</v>
      </c>
    </row>
    <row r="174" spans="1:16" ht="51" x14ac:dyDescent="0.2">
      <c r="A174" s="23" t="s">
        <v>40</v>
      </c>
      <c r="E174" s="24" t="s">
        <v>367</v>
      </c>
    </row>
    <row r="175" spans="1:16" ht="216.75" x14ac:dyDescent="0.2">
      <c r="A175" t="s">
        <v>42</v>
      </c>
      <c r="E175" s="22" t="s">
        <v>368</v>
      </c>
    </row>
    <row r="176" spans="1:16" x14ac:dyDescent="0.2">
      <c r="A176" s="12" t="s">
        <v>33</v>
      </c>
      <c r="B176" s="16" t="s">
        <v>153</v>
      </c>
      <c r="C176" s="16" t="s">
        <v>369</v>
      </c>
      <c r="D176" s="12" t="s">
        <v>35</v>
      </c>
      <c r="E176" s="17" t="s">
        <v>370</v>
      </c>
      <c r="F176" s="18" t="s">
        <v>79</v>
      </c>
      <c r="G176" s="19">
        <v>2</v>
      </c>
      <c r="H176" s="20">
        <v>0</v>
      </c>
      <c r="I176" s="20">
        <f>ROUND(ROUND(H176,2)*ROUND(G176,3),2)</f>
        <v>0</v>
      </c>
      <c r="O176">
        <f>(I176*21)/100</f>
        <v>0</v>
      </c>
      <c r="P176" t="s">
        <v>13</v>
      </c>
    </row>
    <row r="177" spans="1:18" ht="25.5" x14ac:dyDescent="0.2">
      <c r="A177" s="21" t="s">
        <v>38</v>
      </c>
      <c r="E177" s="22" t="s">
        <v>371</v>
      </c>
    </row>
    <row r="178" spans="1:18" ht="51" x14ac:dyDescent="0.2">
      <c r="A178" s="23" t="s">
        <v>40</v>
      </c>
      <c r="E178" s="24" t="s">
        <v>372</v>
      </c>
    </row>
    <row r="179" spans="1:18" ht="280.5" x14ac:dyDescent="0.2">
      <c r="A179" t="s">
        <v>42</v>
      </c>
      <c r="E179" s="22" t="s">
        <v>345</v>
      </c>
    </row>
    <row r="180" spans="1:18" ht="12.75" customHeight="1" x14ac:dyDescent="0.2">
      <c r="A180" s="3" t="s">
        <v>31</v>
      </c>
      <c r="B180" s="3"/>
      <c r="C180" s="25" t="s">
        <v>21</v>
      </c>
      <c r="D180" s="3"/>
      <c r="E180" s="14" t="s">
        <v>166</v>
      </c>
      <c r="F180" s="3"/>
      <c r="G180" s="3"/>
      <c r="H180" s="3"/>
      <c r="I180" s="26">
        <f>0+Q180</f>
        <v>0</v>
      </c>
      <c r="O180">
        <f>0+R180</f>
        <v>0</v>
      </c>
      <c r="Q180">
        <f>0+I181+I185+I189+I193+I197+I201+I205+I209+I213+I217+I221</f>
        <v>0</v>
      </c>
      <c r="R180">
        <f>0+O181+O185+O189+O193+O197+O201+O205+O209+O213+O217+O221</f>
        <v>0</v>
      </c>
    </row>
    <row r="181" spans="1:18" x14ac:dyDescent="0.2">
      <c r="A181" s="12" t="s">
        <v>33</v>
      </c>
      <c r="B181" s="16" t="s">
        <v>156</v>
      </c>
      <c r="C181" s="16" t="s">
        <v>373</v>
      </c>
      <c r="D181" s="12" t="s">
        <v>35</v>
      </c>
      <c r="E181" s="17" t="s">
        <v>374</v>
      </c>
      <c r="F181" s="18" t="s">
        <v>71</v>
      </c>
      <c r="G181" s="19">
        <v>1</v>
      </c>
      <c r="H181" s="20">
        <v>0</v>
      </c>
      <c r="I181" s="20">
        <f>ROUND(ROUND(H181,2)*ROUND(G181,3),2)</f>
        <v>0</v>
      </c>
      <c r="O181">
        <f>(I181*21)/100</f>
        <v>0</v>
      </c>
      <c r="P181" t="s">
        <v>13</v>
      </c>
    </row>
    <row r="182" spans="1:18" x14ac:dyDescent="0.2">
      <c r="A182" s="21" t="s">
        <v>38</v>
      </c>
      <c r="E182" s="22" t="s">
        <v>375</v>
      </c>
    </row>
    <row r="183" spans="1:18" ht="51" x14ac:dyDescent="0.2">
      <c r="A183" s="23" t="s">
        <v>40</v>
      </c>
      <c r="E183" s="24" t="s">
        <v>285</v>
      </c>
    </row>
    <row r="184" spans="1:18" ht="153" x14ac:dyDescent="0.2">
      <c r="A184" t="s">
        <v>42</v>
      </c>
      <c r="E184" s="22" t="s">
        <v>376</v>
      </c>
    </row>
    <row r="185" spans="1:18" x14ac:dyDescent="0.2">
      <c r="A185" s="12" t="s">
        <v>33</v>
      </c>
      <c r="B185" s="16" t="s">
        <v>160</v>
      </c>
      <c r="C185" s="16" t="s">
        <v>377</v>
      </c>
      <c r="D185" s="12" t="s">
        <v>35</v>
      </c>
      <c r="E185" s="17" t="s">
        <v>378</v>
      </c>
      <c r="F185" s="18" t="s">
        <v>71</v>
      </c>
      <c r="G185" s="19">
        <v>2</v>
      </c>
      <c r="H185" s="20">
        <v>0</v>
      </c>
      <c r="I185" s="20">
        <f>ROUND(ROUND(H185,2)*ROUND(G185,3),2)</f>
        <v>0</v>
      </c>
      <c r="O185">
        <f>(I185*21)/100</f>
        <v>0</v>
      </c>
      <c r="P185" t="s">
        <v>13</v>
      </c>
    </row>
    <row r="186" spans="1:18" x14ac:dyDescent="0.2">
      <c r="A186" s="21" t="s">
        <v>38</v>
      </c>
      <c r="E186" s="22" t="s">
        <v>379</v>
      </c>
    </row>
    <row r="187" spans="1:18" ht="51" x14ac:dyDescent="0.2">
      <c r="A187" s="23" t="s">
        <v>40</v>
      </c>
      <c r="E187" s="24" t="s">
        <v>289</v>
      </c>
    </row>
    <row r="188" spans="1:18" ht="153" x14ac:dyDescent="0.2">
      <c r="A188" t="s">
        <v>42</v>
      </c>
      <c r="E188" s="22" t="s">
        <v>376</v>
      </c>
    </row>
    <row r="189" spans="1:18" x14ac:dyDescent="0.2">
      <c r="A189" s="12" t="s">
        <v>33</v>
      </c>
      <c r="B189" s="16" t="s">
        <v>164</v>
      </c>
      <c r="C189" s="16" t="s">
        <v>380</v>
      </c>
      <c r="D189" s="12" t="s">
        <v>35</v>
      </c>
      <c r="E189" s="17" t="s">
        <v>381</v>
      </c>
      <c r="F189" s="18" t="s">
        <v>71</v>
      </c>
      <c r="G189" s="19">
        <v>1</v>
      </c>
      <c r="H189" s="20">
        <v>0</v>
      </c>
      <c r="I189" s="20">
        <f>ROUND(ROUND(H189,2)*ROUND(G189,3),2)</f>
        <v>0</v>
      </c>
      <c r="O189">
        <f>(I189*21)/100</f>
        <v>0</v>
      </c>
      <c r="P189" t="s">
        <v>13</v>
      </c>
    </row>
    <row r="190" spans="1:18" x14ac:dyDescent="0.2">
      <c r="A190" s="21" t="s">
        <v>38</v>
      </c>
      <c r="E190" s="22" t="s">
        <v>382</v>
      </c>
    </row>
    <row r="191" spans="1:18" ht="51" x14ac:dyDescent="0.2">
      <c r="A191" s="23" t="s">
        <v>40</v>
      </c>
      <c r="E191" s="24" t="s">
        <v>285</v>
      </c>
    </row>
    <row r="192" spans="1:18" ht="153" x14ac:dyDescent="0.2">
      <c r="A192" t="s">
        <v>42</v>
      </c>
      <c r="E192" s="22" t="s">
        <v>376</v>
      </c>
    </row>
    <row r="193" spans="1:16" x14ac:dyDescent="0.2">
      <c r="A193" s="12" t="s">
        <v>33</v>
      </c>
      <c r="B193" s="16" t="s">
        <v>165</v>
      </c>
      <c r="C193" s="16" t="s">
        <v>168</v>
      </c>
      <c r="D193" s="12" t="s">
        <v>35</v>
      </c>
      <c r="E193" s="17" t="s">
        <v>169</v>
      </c>
      <c r="F193" s="18" t="s">
        <v>79</v>
      </c>
      <c r="G193" s="19">
        <v>1.1000000000000001</v>
      </c>
      <c r="H193" s="20">
        <v>0</v>
      </c>
      <c r="I193" s="20">
        <f>ROUND(ROUND(H193,2)*ROUND(G193,3),2)</f>
        <v>0</v>
      </c>
      <c r="O193">
        <f>(I193*21)/100</f>
        <v>0</v>
      </c>
      <c r="P193" t="s">
        <v>13</v>
      </c>
    </row>
    <row r="194" spans="1:16" ht="25.5" x14ac:dyDescent="0.2">
      <c r="A194" s="21" t="s">
        <v>38</v>
      </c>
      <c r="E194" s="22" t="s">
        <v>383</v>
      </c>
    </row>
    <row r="195" spans="1:16" ht="51" x14ac:dyDescent="0.2">
      <c r="A195" s="23" t="s">
        <v>40</v>
      </c>
      <c r="E195" s="24" t="s">
        <v>384</v>
      </c>
    </row>
    <row r="196" spans="1:16" ht="280.5" x14ac:dyDescent="0.2">
      <c r="A196" t="s">
        <v>42</v>
      </c>
      <c r="E196" s="22" t="s">
        <v>355</v>
      </c>
    </row>
    <row r="197" spans="1:16" x14ac:dyDescent="0.2">
      <c r="A197" s="12" t="s">
        <v>33</v>
      </c>
      <c r="B197" s="16" t="s">
        <v>167</v>
      </c>
      <c r="C197" s="16" t="s">
        <v>168</v>
      </c>
      <c r="D197" s="12" t="s">
        <v>17</v>
      </c>
      <c r="E197" s="17" t="s">
        <v>169</v>
      </c>
      <c r="F197" s="18" t="s">
        <v>79</v>
      </c>
      <c r="G197" s="19">
        <v>31</v>
      </c>
      <c r="H197" s="20">
        <v>0</v>
      </c>
      <c r="I197" s="20">
        <f>ROUND(ROUND(H197,2)*ROUND(G197,3),2)</f>
        <v>0</v>
      </c>
      <c r="O197">
        <f>(I197*21)/100</f>
        <v>0</v>
      </c>
      <c r="P197" t="s">
        <v>13</v>
      </c>
    </row>
    <row r="198" spans="1:16" ht="25.5" x14ac:dyDescent="0.2">
      <c r="A198" s="21" t="s">
        <v>38</v>
      </c>
      <c r="E198" s="22" t="s">
        <v>385</v>
      </c>
    </row>
    <row r="199" spans="1:16" ht="51" x14ac:dyDescent="0.2">
      <c r="A199" s="23" t="s">
        <v>40</v>
      </c>
      <c r="E199" s="24" t="s">
        <v>386</v>
      </c>
    </row>
    <row r="200" spans="1:16" ht="280.5" x14ac:dyDescent="0.2">
      <c r="A200" t="s">
        <v>42</v>
      </c>
      <c r="E200" s="22" t="s">
        <v>355</v>
      </c>
    </row>
    <row r="201" spans="1:16" x14ac:dyDescent="0.2">
      <c r="A201" s="12" t="s">
        <v>33</v>
      </c>
      <c r="B201" s="16" t="s">
        <v>170</v>
      </c>
      <c r="C201" s="16" t="s">
        <v>168</v>
      </c>
      <c r="D201" s="12" t="s">
        <v>13</v>
      </c>
      <c r="E201" s="17" t="s">
        <v>169</v>
      </c>
      <c r="F201" s="18" t="s">
        <v>79</v>
      </c>
      <c r="G201" s="19">
        <v>36.5</v>
      </c>
      <c r="H201" s="20">
        <v>0</v>
      </c>
      <c r="I201" s="20">
        <f>ROUND(ROUND(H201,2)*ROUND(G201,3),2)</f>
        <v>0</v>
      </c>
      <c r="O201">
        <f>(I201*21)/100</f>
        <v>0</v>
      </c>
      <c r="P201" t="s">
        <v>13</v>
      </c>
    </row>
    <row r="202" spans="1:16" ht="63.75" x14ac:dyDescent="0.2">
      <c r="A202" s="21" t="s">
        <v>38</v>
      </c>
      <c r="E202" s="22" t="s">
        <v>387</v>
      </c>
    </row>
    <row r="203" spans="1:16" ht="51" x14ac:dyDescent="0.2">
      <c r="A203" s="23" t="s">
        <v>40</v>
      </c>
      <c r="E203" s="24" t="s">
        <v>388</v>
      </c>
    </row>
    <row r="204" spans="1:16" ht="280.5" x14ac:dyDescent="0.2">
      <c r="A204" t="s">
        <v>42</v>
      </c>
      <c r="E204" s="22" t="s">
        <v>355</v>
      </c>
    </row>
    <row r="205" spans="1:16" x14ac:dyDescent="0.2">
      <c r="A205" s="12" t="s">
        <v>33</v>
      </c>
      <c r="B205" s="16" t="s">
        <v>171</v>
      </c>
      <c r="C205" s="16" t="s">
        <v>389</v>
      </c>
      <c r="D205" s="12" t="s">
        <v>35</v>
      </c>
      <c r="E205" s="17" t="s">
        <v>390</v>
      </c>
      <c r="F205" s="18" t="s">
        <v>79</v>
      </c>
      <c r="G205" s="19">
        <v>1.4</v>
      </c>
      <c r="H205" s="20">
        <v>0</v>
      </c>
      <c r="I205" s="20">
        <f>ROUND(ROUND(H205,2)*ROUND(G205,3),2)</f>
        <v>0</v>
      </c>
      <c r="O205">
        <f>(I205*21)/100</f>
        <v>0</v>
      </c>
      <c r="P205" t="s">
        <v>13</v>
      </c>
    </row>
    <row r="206" spans="1:16" x14ac:dyDescent="0.2">
      <c r="A206" s="21" t="s">
        <v>38</v>
      </c>
      <c r="E206" s="22" t="s">
        <v>391</v>
      </c>
    </row>
    <row r="207" spans="1:16" ht="51" x14ac:dyDescent="0.2">
      <c r="A207" s="23" t="s">
        <v>40</v>
      </c>
      <c r="E207" s="24" t="s">
        <v>392</v>
      </c>
    </row>
    <row r="208" spans="1:16" ht="38.25" x14ac:dyDescent="0.2">
      <c r="A208" t="s">
        <v>42</v>
      </c>
      <c r="E208" s="22" t="s">
        <v>393</v>
      </c>
    </row>
    <row r="209" spans="1:16" x14ac:dyDescent="0.2">
      <c r="A209" s="12" t="s">
        <v>33</v>
      </c>
      <c r="B209" s="16" t="s">
        <v>172</v>
      </c>
      <c r="C209" s="16" t="s">
        <v>173</v>
      </c>
      <c r="D209" s="12" t="s">
        <v>35</v>
      </c>
      <c r="E209" s="17" t="s">
        <v>174</v>
      </c>
      <c r="F209" s="18" t="s">
        <v>79</v>
      </c>
      <c r="G209" s="19">
        <v>34</v>
      </c>
      <c r="H209" s="20">
        <v>0</v>
      </c>
      <c r="I209" s="20">
        <f>ROUND(ROUND(H209,2)*ROUND(G209,3),2)</f>
        <v>0</v>
      </c>
      <c r="O209">
        <f>(I209*21)/100</f>
        <v>0</v>
      </c>
      <c r="P209" t="s">
        <v>13</v>
      </c>
    </row>
    <row r="210" spans="1:16" ht="63.75" x14ac:dyDescent="0.2">
      <c r="A210" s="21" t="s">
        <v>38</v>
      </c>
      <c r="E210" s="22" t="s">
        <v>394</v>
      </c>
    </row>
    <row r="211" spans="1:16" ht="51" x14ac:dyDescent="0.2">
      <c r="A211" s="23" t="s">
        <v>40</v>
      </c>
      <c r="E211" s="24" t="s">
        <v>395</v>
      </c>
    </row>
    <row r="212" spans="1:16" ht="280.5" x14ac:dyDescent="0.2">
      <c r="A212" t="s">
        <v>42</v>
      </c>
      <c r="E212" s="22" t="s">
        <v>355</v>
      </c>
    </row>
    <row r="213" spans="1:16" x14ac:dyDescent="0.2">
      <c r="A213" s="12" t="s">
        <v>33</v>
      </c>
      <c r="B213" s="16" t="s">
        <v>175</v>
      </c>
      <c r="C213" s="16" t="s">
        <v>177</v>
      </c>
      <c r="D213" s="12" t="s">
        <v>35</v>
      </c>
      <c r="E213" s="17" t="s">
        <v>178</v>
      </c>
      <c r="F213" s="18" t="s">
        <v>79</v>
      </c>
      <c r="G213" s="19">
        <v>6</v>
      </c>
      <c r="H213" s="20">
        <v>0</v>
      </c>
      <c r="I213" s="20">
        <f>ROUND(ROUND(H213,2)*ROUND(G213,3),2)</f>
        <v>0</v>
      </c>
      <c r="O213">
        <f>(I213*21)/100</f>
        <v>0</v>
      </c>
      <c r="P213" t="s">
        <v>13</v>
      </c>
    </row>
    <row r="214" spans="1:16" x14ac:dyDescent="0.2">
      <c r="A214" s="21" t="s">
        <v>38</v>
      </c>
      <c r="E214" s="22" t="s">
        <v>179</v>
      </c>
    </row>
    <row r="215" spans="1:16" ht="51" x14ac:dyDescent="0.2">
      <c r="A215" s="23" t="s">
        <v>40</v>
      </c>
      <c r="E215" s="24" t="s">
        <v>396</v>
      </c>
    </row>
    <row r="216" spans="1:16" ht="38.25" x14ac:dyDescent="0.2">
      <c r="A216" t="s">
        <v>42</v>
      </c>
      <c r="E216" s="22" t="s">
        <v>397</v>
      </c>
    </row>
    <row r="217" spans="1:16" x14ac:dyDescent="0.2">
      <c r="A217" s="12" t="s">
        <v>33</v>
      </c>
      <c r="B217" s="16" t="s">
        <v>176</v>
      </c>
      <c r="C217" s="16" t="s">
        <v>183</v>
      </c>
      <c r="D217" s="12" t="s">
        <v>35</v>
      </c>
      <c r="E217" s="17" t="s">
        <v>184</v>
      </c>
      <c r="F217" s="18" t="s">
        <v>79</v>
      </c>
      <c r="G217" s="19">
        <v>28.5</v>
      </c>
      <c r="H217" s="20">
        <v>0</v>
      </c>
      <c r="I217" s="20">
        <f>ROUND(ROUND(H217,2)*ROUND(G217,3),2)</f>
        <v>0</v>
      </c>
      <c r="O217">
        <f>(I217*21)/100</f>
        <v>0</v>
      </c>
      <c r="P217" t="s">
        <v>13</v>
      </c>
    </row>
    <row r="218" spans="1:16" ht="51" x14ac:dyDescent="0.2">
      <c r="A218" s="21" t="s">
        <v>38</v>
      </c>
      <c r="E218" s="22" t="s">
        <v>398</v>
      </c>
    </row>
    <row r="219" spans="1:16" ht="51" x14ac:dyDescent="0.2">
      <c r="A219" s="23" t="s">
        <v>40</v>
      </c>
      <c r="E219" s="24" t="s">
        <v>399</v>
      </c>
    </row>
    <row r="220" spans="1:16" ht="76.5" x14ac:dyDescent="0.2">
      <c r="A220" t="s">
        <v>42</v>
      </c>
      <c r="E220" s="22" t="s">
        <v>400</v>
      </c>
    </row>
    <row r="221" spans="1:16" x14ac:dyDescent="0.2">
      <c r="A221" s="12" t="s">
        <v>33</v>
      </c>
      <c r="B221" s="16" t="s">
        <v>180</v>
      </c>
      <c r="C221" s="16" t="s">
        <v>401</v>
      </c>
      <c r="D221" s="12" t="s">
        <v>35</v>
      </c>
      <c r="E221" s="17" t="s">
        <v>402</v>
      </c>
      <c r="F221" s="18" t="s">
        <v>49</v>
      </c>
      <c r="G221" s="19">
        <v>20.058</v>
      </c>
      <c r="H221" s="20">
        <v>0</v>
      </c>
      <c r="I221" s="20">
        <f>ROUND(ROUND(H221,2)*ROUND(G221,3),2)</f>
        <v>0</v>
      </c>
      <c r="O221">
        <f>(I221*21)/100</f>
        <v>0</v>
      </c>
      <c r="P221" t="s">
        <v>13</v>
      </c>
    </row>
    <row r="222" spans="1:16" ht="369.75" x14ac:dyDescent="0.2">
      <c r="A222" s="21" t="s">
        <v>38</v>
      </c>
      <c r="E222" s="22" t="s">
        <v>403</v>
      </c>
    </row>
    <row r="223" spans="1:16" ht="51" x14ac:dyDescent="0.2">
      <c r="A223" s="23" t="s">
        <v>40</v>
      </c>
      <c r="E223" s="24" t="s">
        <v>404</v>
      </c>
    </row>
    <row r="224" spans="1:16" ht="216.75" x14ac:dyDescent="0.2">
      <c r="A224" t="s">
        <v>42</v>
      </c>
      <c r="E224" s="22" t="s">
        <v>368</v>
      </c>
    </row>
    <row r="225" spans="1:18" ht="12.75" customHeight="1" x14ac:dyDescent="0.2">
      <c r="A225" s="3" t="s">
        <v>31</v>
      </c>
      <c r="B225" s="3"/>
      <c r="C225" s="25" t="s">
        <v>23</v>
      </c>
      <c r="D225" s="3"/>
      <c r="E225" s="14" t="s">
        <v>186</v>
      </c>
      <c r="F225" s="3"/>
      <c r="G225" s="3"/>
      <c r="H225" s="3"/>
      <c r="I225" s="26">
        <f>0+Q225</f>
        <v>0</v>
      </c>
      <c r="O225">
        <f>0+R225</f>
        <v>0</v>
      </c>
      <c r="Q225">
        <f>0+I226+I230+I234+I238+I242+I246+I250+I254+I258+I262+I266+I270+I274</f>
        <v>0</v>
      </c>
      <c r="R225">
        <f>0+O226+O230+O234+O238+O242+O246+O250+O254+O258+O262+O266+O270+O274</f>
        <v>0</v>
      </c>
    </row>
    <row r="226" spans="1:18" ht="25.5" x14ac:dyDescent="0.2">
      <c r="A226" s="12" t="s">
        <v>33</v>
      </c>
      <c r="B226" s="16" t="s">
        <v>181</v>
      </c>
      <c r="C226" s="16" t="s">
        <v>188</v>
      </c>
      <c r="D226" s="12" t="s">
        <v>35</v>
      </c>
      <c r="E226" s="17" t="s">
        <v>189</v>
      </c>
      <c r="F226" s="18" t="s">
        <v>79</v>
      </c>
      <c r="G226" s="19">
        <v>8.4</v>
      </c>
      <c r="H226" s="20">
        <v>0</v>
      </c>
      <c r="I226" s="20">
        <f>ROUND(ROUND(H226,2)*ROUND(G226,3),2)</f>
        <v>0</v>
      </c>
      <c r="O226">
        <f>(I226*21)/100</f>
        <v>0</v>
      </c>
      <c r="P226" t="s">
        <v>13</v>
      </c>
    </row>
    <row r="227" spans="1:18" x14ac:dyDescent="0.2">
      <c r="A227" s="21" t="s">
        <v>38</v>
      </c>
      <c r="E227" s="22" t="s">
        <v>193</v>
      </c>
    </row>
    <row r="228" spans="1:18" ht="51" x14ac:dyDescent="0.2">
      <c r="A228" s="23" t="s">
        <v>40</v>
      </c>
      <c r="E228" s="24" t="s">
        <v>405</v>
      </c>
    </row>
    <row r="229" spans="1:18" ht="153" x14ac:dyDescent="0.2">
      <c r="A229" t="s">
        <v>42</v>
      </c>
      <c r="E229" s="22" t="s">
        <v>406</v>
      </c>
    </row>
    <row r="230" spans="1:18" ht="25.5" x14ac:dyDescent="0.2">
      <c r="A230" s="12" t="s">
        <v>33</v>
      </c>
      <c r="B230" s="16" t="s">
        <v>182</v>
      </c>
      <c r="C230" s="16" t="s">
        <v>188</v>
      </c>
      <c r="D230" s="12" t="s">
        <v>17</v>
      </c>
      <c r="E230" s="17" t="s">
        <v>189</v>
      </c>
      <c r="F230" s="18" t="s">
        <v>79</v>
      </c>
      <c r="G230" s="19">
        <v>80</v>
      </c>
      <c r="H230" s="20">
        <v>0</v>
      </c>
      <c r="I230" s="20">
        <f>ROUND(ROUND(H230,2)*ROUND(G230,3),2)</f>
        <v>0</v>
      </c>
      <c r="O230">
        <f>(I230*21)/100</f>
        <v>0</v>
      </c>
      <c r="P230" t="s">
        <v>13</v>
      </c>
    </row>
    <row r="231" spans="1:18" ht="25.5" x14ac:dyDescent="0.2">
      <c r="A231" s="21" t="s">
        <v>38</v>
      </c>
      <c r="E231" s="22" t="s">
        <v>191</v>
      </c>
    </row>
    <row r="232" spans="1:18" ht="51" x14ac:dyDescent="0.2">
      <c r="A232" s="23" t="s">
        <v>40</v>
      </c>
      <c r="E232" s="24" t="s">
        <v>407</v>
      </c>
    </row>
    <row r="233" spans="1:18" ht="153" x14ac:dyDescent="0.2">
      <c r="A233" t="s">
        <v>42</v>
      </c>
      <c r="E233" s="22" t="s">
        <v>406</v>
      </c>
    </row>
    <row r="234" spans="1:18" ht="25.5" x14ac:dyDescent="0.2">
      <c r="A234" s="12" t="s">
        <v>33</v>
      </c>
      <c r="B234" s="16" t="s">
        <v>185</v>
      </c>
      <c r="C234" s="16" t="s">
        <v>188</v>
      </c>
      <c r="D234" s="12" t="s">
        <v>13</v>
      </c>
      <c r="E234" s="17" t="s">
        <v>189</v>
      </c>
      <c r="F234" s="18" t="s">
        <v>79</v>
      </c>
      <c r="G234" s="19">
        <v>463</v>
      </c>
      <c r="H234" s="20">
        <v>0</v>
      </c>
      <c r="I234" s="20">
        <f>ROUND(ROUND(H234,2)*ROUND(G234,3),2)</f>
        <v>0</v>
      </c>
      <c r="O234">
        <f>(I234*21)/100</f>
        <v>0</v>
      </c>
      <c r="P234" t="s">
        <v>13</v>
      </c>
    </row>
    <row r="235" spans="1:18" ht="51" x14ac:dyDescent="0.2">
      <c r="A235" s="21" t="s">
        <v>38</v>
      </c>
      <c r="E235" s="22" t="s">
        <v>408</v>
      </c>
    </row>
    <row r="236" spans="1:18" ht="51" x14ac:dyDescent="0.2">
      <c r="A236" s="23" t="s">
        <v>40</v>
      </c>
      <c r="E236" s="24" t="s">
        <v>409</v>
      </c>
    </row>
    <row r="237" spans="1:18" ht="153" x14ac:dyDescent="0.2">
      <c r="A237" t="s">
        <v>42</v>
      </c>
      <c r="E237" s="22" t="s">
        <v>406</v>
      </c>
    </row>
    <row r="238" spans="1:18" ht="25.5" x14ac:dyDescent="0.2">
      <c r="A238" s="12" t="s">
        <v>33</v>
      </c>
      <c r="B238" s="16" t="s">
        <v>187</v>
      </c>
      <c r="C238" s="16" t="s">
        <v>410</v>
      </c>
      <c r="D238" s="12" t="s">
        <v>35</v>
      </c>
      <c r="E238" s="17" t="s">
        <v>411</v>
      </c>
      <c r="F238" s="18" t="s">
        <v>79</v>
      </c>
      <c r="G238" s="34">
        <v>133.30000000000001</v>
      </c>
      <c r="H238" s="20">
        <v>0</v>
      </c>
      <c r="I238" s="20">
        <f>ROUND(ROUND(H238,2)*ROUND(G238,3),2)</f>
        <v>0</v>
      </c>
      <c r="O238">
        <f>(I238*21)/100</f>
        <v>0</v>
      </c>
      <c r="P238" t="s">
        <v>13</v>
      </c>
    </row>
    <row r="239" spans="1:18" ht="76.5" x14ac:dyDescent="0.2">
      <c r="A239" s="21" t="s">
        <v>38</v>
      </c>
      <c r="E239" s="33" t="s">
        <v>558</v>
      </c>
    </row>
    <row r="240" spans="1:18" ht="51" x14ac:dyDescent="0.2">
      <c r="A240" s="23" t="s">
        <v>40</v>
      </c>
      <c r="E240" s="24" t="s">
        <v>557</v>
      </c>
    </row>
    <row r="241" spans="1:16" ht="178.5" x14ac:dyDescent="0.2">
      <c r="A241" t="s">
        <v>42</v>
      </c>
      <c r="E241" s="22" t="s">
        <v>412</v>
      </c>
    </row>
    <row r="242" spans="1:16" x14ac:dyDescent="0.2">
      <c r="A242" s="12" t="s">
        <v>33</v>
      </c>
      <c r="B242" s="16" t="s">
        <v>190</v>
      </c>
      <c r="C242" s="16" t="s">
        <v>413</v>
      </c>
      <c r="D242" s="12" t="s">
        <v>35</v>
      </c>
      <c r="E242" s="17" t="s">
        <v>414</v>
      </c>
      <c r="F242" s="18" t="s">
        <v>140</v>
      </c>
      <c r="G242" s="19">
        <v>68</v>
      </c>
      <c r="H242" s="20">
        <v>0</v>
      </c>
      <c r="I242" s="20">
        <f>ROUND(ROUND(H242,2)*ROUND(G242,3),2)</f>
        <v>0</v>
      </c>
      <c r="O242">
        <f>(I242*21)/100</f>
        <v>0</v>
      </c>
      <c r="P242" t="s">
        <v>13</v>
      </c>
    </row>
    <row r="243" spans="1:16" ht="38.25" x14ac:dyDescent="0.2">
      <c r="A243" s="21" t="s">
        <v>38</v>
      </c>
      <c r="E243" s="22" t="s">
        <v>415</v>
      </c>
    </row>
    <row r="244" spans="1:16" ht="51" x14ac:dyDescent="0.2">
      <c r="A244" s="23" t="s">
        <v>40</v>
      </c>
      <c r="E244" s="24" t="s">
        <v>416</v>
      </c>
    </row>
    <row r="245" spans="1:16" ht="63.75" x14ac:dyDescent="0.2">
      <c r="A245" t="s">
        <v>42</v>
      </c>
      <c r="E245" s="22" t="s">
        <v>417</v>
      </c>
    </row>
    <row r="246" spans="1:16" x14ac:dyDescent="0.2">
      <c r="A246" s="12" t="s">
        <v>33</v>
      </c>
      <c r="B246" s="16" t="s">
        <v>192</v>
      </c>
      <c r="C246" s="16" t="s">
        <v>418</v>
      </c>
      <c r="D246" s="12" t="s">
        <v>35</v>
      </c>
      <c r="E246" s="17" t="s">
        <v>419</v>
      </c>
      <c r="F246" s="18" t="s">
        <v>79</v>
      </c>
      <c r="G246" s="19">
        <v>115</v>
      </c>
      <c r="H246" s="20">
        <v>0</v>
      </c>
      <c r="I246" s="20">
        <f>ROUND(ROUND(H246,2)*ROUND(G246,3),2)</f>
        <v>0</v>
      </c>
      <c r="O246">
        <f>(I246*21)/100</f>
        <v>0</v>
      </c>
      <c r="P246" t="s">
        <v>13</v>
      </c>
    </row>
    <row r="247" spans="1:16" ht="25.5" x14ac:dyDescent="0.2">
      <c r="A247" s="21" t="s">
        <v>38</v>
      </c>
      <c r="E247" s="22" t="s">
        <v>420</v>
      </c>
    </row>
    <row r="248" spans="1:16" ht="51" x14ac:dyDescent="0.2">
      <c r="A248" s="23" t="s">
        <v>40</v>
      </c>
      <c r="E248" s="24" t="s">
        <v>421</v>
      </c>
    </row>
    <row r="249" spans="1:16" ht="38.25" x14ac:dyDescent="0.2">
      <c r="A249" t="s">
        <v>42</v>
      </c>
      <c r="E249" s="22" t="s">
        <v>422</v>
      </c>
    </row>
    <row r="250" spans="1:16" x14ac:dyDescent="0.2">
      <c r="A250" s="12" t="s">
        <v>33</v>
      </c>
      <c r="B250" s="16" t="s">
        <v>194</v>
      </c>
      <c r="C250" s="16" t="s">
        <v>423</v>
      </c>
      <c r="D250" s="12" t="s">
        <v>35</v>
      </c>
      <c r="E250" s="17" t="s">
        <v>424</v>
      </c>
      <c r="F250" s="18" t="s">
        <v>69</v>
      </c>
      <c r="G250" s="19">
        <v>230</v>
      </c>
      <c r="H250" s="20">
        <v>0</v>
      </c>
      <c r="I250" s="20">
        <f>ROUND(ROUND(H250,2)*ROUND(G250,3),2)</f>
        <v>0</v>
      </c>
      <c r="O250">
        <f>(I250*21)/100</f>
        <v>0</v>
      </c>
      <c r="P250" t="s">
        <v>13</v>
      </c>
    </row>
    <row r="251" spans="1:16" ht="38.25" x14ac:dyDescent="0.2">
      <c r="A251" s="21" t="s">
        <v>38</v>
      </c>
      <c r="E251" s="22" t="s">
        <v>425</v>
      </c>
    </row>
    <row r="252" spans="1:16" ht="51" x14ac:dyDescent="0.2">
      <c r="A252" s="23" t="s">
        <v>40</v>
      </c>
      <c r="E252" s="24" t="s">
        <v>426</v>
      </c>
    </row>
    <row r="253" spans="1:16" ht="38.25" x14ac:dyDescent="0.2">
      <c r="A253" t="s">
        <v>42</v>
      </c>
      <c r="E253" s="22" t="s">
        <v>422</v>
      </c>
    </row>
    <row r="254" spans="1:16" x14ac:dyDescent="0.2">
      <c r="A254" s="12" t="s">
        <v>33</v>
      </c>
      <c r="B254" s="16" t="s">
        <v>195</v>
      </c>
      <c r="C254" s="16" t="s">
        <v>427</v>
      </c>
      <c r="D254" s="12" t="s">
        <v>35</v>
      </c>
      <c r="E254" s="17" t="s">
        <v>428</v>
      </c>
      <c r="F254" s="18" t="s">
        <v>69</v>
      </c>
      <c r="G254" s="19">
        <v>230</v>
      </c>
      <c r="H254" s="20">
        <v>0</v>
      </c>
      <c r="I254" s="20">
        <f>ROUND(ROUND(H254,2)*ROUND(G254,3),2)</f>
        <v>0</v>
      </c>
      <c r="O254">
        <f>(I254*21)/100</f>
        <v>0</v>
      </c>
      <c r="P254" t="s">
        <v>13</v>
      </c>
    </row>
    <row r="255" spans="1:16" ht="38.25" x14ac:dyDescent="0.2">
      <c r="A255" s="21" t="s">
        <v>38</v>
      </c>
      <c r="E255" s="22" t="s">
        <v>429</v>
      </c>
    </row>
    <row r="256" spans="1:16" ht="51" x14ac:dyDescent="0.2">
      <c r="A256" s="23" t="s">
        <v>40</v>
      </c>
      <c r="E256" s="24" t="s">
        <v>426</v>
      </c>
    </row>
    <row r="257" spans="1:16" ht="89.25" x14ac:dyDescent="0.2">
      <c r="A257" t="s">
        <v>42</v>
      </c>
      <c r="E257" s="22" t="s">
        <v>430</v>
      </c>
    </row>
    <row r="258" spans="1:16" x14ac:dyDescent="0.2">
      <c r="A258" s="12" t="s">
        <v>33</v>
      </c>
      <c r="B258" s="16" t="s">
        <v>196</v>
      </c>
      <c r="C258" s="16" t="s">
        <v>431</v>
      </c>
      <c r="D258" s="12" t="s">
        <v>35</v>
      </c>
      <c r="E258" s="17" t="s">
        <v>432</v>
      </c>
      <c r="F258" s="18" t="s">
        <v>69</v>
      </c>
      <c r="G258" s="19">
        <v>230</v>
      </c>
      <c r="H258" s="20">
        <v>0</v>
      </c>
      <c r="I258" s="20">
        <f>ROUND(ROUND(H258,2)*ROUND(G258,3),2)</f>
        <v>0</v>
      </c>
      <c r="O258">
        <f>(I258*21)/100</f>
        <v>0</v>
      </c>
      <c r="P258" t="s">
        <v>13</v>
      </c>
    </row>
    <row r="259" spans="1:16" ht="38.25" x14ac:dyDescent="0.2">
      <c r="A259" s="21" t="s">
        <v>38</v>
      </c>
      <c r="E259" s="22" t="s">
        <v>433</v>
      </c>
    </row>
    <row r="260" spans="1:16" ht="51" x14ac:dyDescent="0.2">
      <c r="A260" s="23" t="s">
        <v>40</v>
      </c>
      <c r="E260" s="24" t="s">
        <v>426</v>
      </c>
    </row>
    <row r="261" spans="1:16" ht="89.25" x14ac:dyDescent="0.2">
      <c r="A261" t="s">
        <v>42</v>
      </c>
      <c r="E261" s="22" t="s">
        <v>430</v>
      </c>
    </row>
    <row r="262" spans="1:16" x14ac:dyDescent="0.2">
      <c r="A262" s="12" t="s">
        <v>33</v>
      </c>
      <c r="B262" s="16" t="s">
        <v>197</v>
      </c>
      <c r="C262" s="16" t="s">
        <v>199</v>
      </c>
      <c r="D262" s="12" t="s">
        <v>35</v>
      </c>
      <c r="E262" s="17" t="s">
        <v>200</v>
      </c>
      <c r="F262" s="18" t="s">
        <v>69</v>
      </c>
      <c r="G262" s="19">
        <v>260</v>
      </c>
      <c r="H262" s="20">
        <v>0</v>
      </c>
      <c r="I262" s="20">
        <f>ROUND(ROUND(H262,2)*ROUND(G262,3),2)</f>
        <v>0</v>
      </c>
      <c r="O262">
        <f>(I262*21)/100</f>
        <v>0</v>
      </c>
      <c r="P262" t="s">
        <v>13</v>
      </c>
    </row>
    <row r="263" spans="1:16" ht="51" x14ac:dyDescent="0.2">
      <c r="A263" s="21" t="s">
        <v>38</v>
      </c>
      <c r="E263" s="22" t="s">
        <v>434</v>
      </c>
    </row>
    <row r="264" spans="1:16" ht="51" x14ac:dyDescent="0.2">
      <c r="A264" s="23" t="s">
        <v>40</v>
      </c>
      <c r="E264" s="24" t="s">
        <v>435</v>
      </c>
    </row>
    <row r="265" spans="1:16" ht="114.75" x14ac:dyDescent="0.2">
      <c r="A265" t="s">
        <v>42</v>
      </c>
      <c r="E265" s="22" t="s">
        <v>436</v>
      </c>
    </row>
    <row r="266" spans="1:16" x14ac:dyDescent="0.2">
      <c r="A266" s="12" t="s">
        <v>33</v>
      </c>
      <c r="B266" s="16" t="s">
        <v>198</v>
      </c>
      <c r="C266" s="16" t="s">
        <v>437</v>
      </c>
      <c r="D266" s="12" t="s">
        <v>35</v>
      </c>
      <c r="E266" s="17" t="s">
        <v>438</v>
      </c>
      <c r="F266" s="18" t="s">
        <v>79</v>
      </c>
      <c r="G266" s="19">
        <v>930</v>
      </c>
      <c r="H266" s="20">
        <v>0</v>
      </c>
      <c r="I266" s="20">
        <f>ROUND(ROUND(H266,2)*ROUND(G266,3),2)</f>
        <v>0</v>
      </c>
      <c r="O266">
        <f>(I266*21)/100</f>
        <v>0</v>
      </c>
      <c r="P266" t="s">
        <v>13</v>
      </c>
    </row>
    <row r="267" spans="1:16" ht="51" x14ac:dyDescent="0.2">
      <c r="A267" s="21" t="s">
        <v>38</v>
      </c>
      <c r="E267" s="33" t="s">
        <v>439</v>
      </c>
    </row>
    <row r="268" spans="1:16" ht="51" x14ac:dyDescent="0.2">
      <c r="A268" s="23" t="s">
        <v>40</v>
      </c>
      <c r="E268" s="24" t="s">
        <v>440</v>
      </c>
    </row>
    <row r="269" spans="1:16" ht="153" x14ac:dyDescent="0.2">
      <c r="A269" t="s">
        <v>42</v>
      </c>
      <c r="E269" s="22" t="s">
        <v>406</v>
      </c>
    </row>
    <row r="270" spans="1:16" ht="25.5" x14ac:dyDescent="0.2">
      <c r="A270" s="12" t="s">
        <v>33</v>
      </c>
      <c r="B270" s="16" t="s">
        <v>202</v>
      </c>
      <c r="C270" s="16" t="s">
        <v>441</v>
      </c>
      <c r="D270" s="12" t="s">
        <v>35</v>
      </c>
      <c r="E270" s="17" t="s">
        <v>442</v>
      </c>
      <c r="F270" s="18" t="s">
        <v>71</v>
      </c>
      <c r="G270" s="19">
        <v>36</v>
      </c>
      <c r="H270" s="20">
        <v>0</v>
      </c>
      <c r="I270" s="20">
        <f>ROUND(ROUND(H270,2)*ROUND(G270,3),2)</f>
        <v>0</v>
      </c>
      <c r="O270">
        <f>(I270*21)/100</f>
        <v>0</v>
      </c>
      <c r="P270" t="s">
        <v>13</v>
      </c>
    </row>
    <row r="271" spans="1:16" ht="51" x14ac:dyDescent="0.2">
      <c r="A271" s="21" t="s">
        <v>38</v>
      </c>
      <c r="E271" s="22" t="s">
        <v>443</v>
      </c>
    </row>
    <row r="272" spans="1:16" ht="51" x14ac:dyDescent="0.2">
      <c r="A272" s="23" t="s">
        <v>40</v>
      </c>
      <c r="E272" s="24" t="s">
        <v>444</v>
      </c>
    </row>
    <row r="273" spans="1:18" ht="229.5" x14ac:dyDescent="0.2">
      <c r="A273" t="s">
        <v>42</v>
      </c>
      <c r="E273" s="22" t="s">
        <v>445</v>
      </c>
    </row>
    <row r="274" spans="1:18" x14ac:dyDescent="0.2">
      <c r="A274" s="12" t="s">
        <v>33</v>
      </c>
      <c r="B274" s="16" t="s">
        <v>205</v>
      </c>
      <c r="C274" s="16" t="s">
        <v>446</v>
      </c>
      <c r="D274" s="12" t="s">
        <v>35</v>
      </c>
      <c r="E274" s="17" t="s">
        <v>447</v>
      </c>
      <c r="F274" s="18" t="s">
        <v>69</v>
      </c>
      <c r="G274" s="19">
        <v>43.2</v>
      </c>
      <c r="H274" s="20">
        <v>0</v>
      </c>
      <c r="I274" s="20">
        <f>ROUND(ROUND(H274,2)*ROUND(G274,3),2)</f>
        <v>0</v>
      </c>
      <c r="O274">
        <f>(I274*21)/100</f>
        <v>0</v>
      </c>
      <c r="P274" t="s">
        <v>13</v>
      </c>
    </row>
    <row r="275" spans="1:18" x14ac:dyDescent="0.2">
      <c r="A275" s="21" t="s">
        <v>38</v>
      </c>
      <c r="E275" s="22" t="s">
        <v>448</v>
      </c>
    </row>
    <row r="276" spans="1:18" ht="51" x14ac:dyDescent="0.2">
      <c r="A276" s="23" t="s">
        <v>40</v>
      </c>
      <c r="E276" s="24" t="s">
        <v>449</v>
      </c>
    </row>
    <row r="277" spans="1:18" ht="38.25" x14ac:dyDescent="0.2">
      <c r="A277" t="s">
        <v>42</v>
      </c>
      <c r="E277" s="22" t="s">
        <v>450</v>
      </c>
    </row>
    <row r="278" spans="1:18" ht="12.75" customHeight="1" x14ac:dyDescent="0.2">
      <c r="A278" s="3" t="s">
        <v>31</v>
      </c>
      <c r="B278" s="3"/>
      <c r="C278" s="25" t="s">
        <v>52</v>
      </c>
      <c r="D278" s="3"/>
      <c r="E278" s="14" t="s">
        <v>201</v>
      </c>
      <c r="F278" s="3"/>
      <c r="G278" s="3"/>
      <c r="H278" s="3"/>
      <c r="I278" s="26">
        <f>0+Q278</f>
        <v>0</v>
      </c>
      <c r="O278">
        <f>0+R278</f>
        <v>0</v>
      </c>
      <c r="Q278">
        <f>0+I279+I283+I287+I291+I295</f>
        <v>0</v>
      </c>
      <c r="R278">
        <f>0+O279+O283+O287+O291+O295</f>
        <v>0</v>
      </c>
    </row>
    <row r="279" spans="1:18" ht="25.5" x14ac:dyDescent="0.2">
      <c r="A279" s="12" t="s">
        <v>33</v>
      </c>
      <c r="B279" s="16" t="s">
        <v>208</v>
      </c>
      <c r="C279" s="16" t="s">
        <v>451</v>
      </c>
      <c r="D279" s="12" t="s">
        <v>35</v>
      </c>
      <c r="E279" s="17" t="s">
        <v>452</v>
      </c>
      <c r="F279" s="18" t="s">
        <v>140</v>
      </c>
      <c r="G279" s="19">
        <v>9.8000000000000007</v>
      </c>
      <c r="H279" s="20">
        <v>0</v>
      </c>
      <c r="I279" s="20">
        <f>ROUND(ROUND(H279,2)*ROUND(G279,3),2)</f>
        <v>0</v>
      </c>
      <c r="O279">
        <f>(I279*21)/100</f>
        <v>0</v>
      </c>
      <c r="P279" t="s">
        <v>13</v>
      </c>
    </row>
    <row r="280" spans="1:18" x14ac:dyDescent="0.2">
      <c r="A280" s="21" t="s">
        <v>38</v>
      </c>
      <c r="E280" s="22" t="s">
        <v>453</v>
      </c>
    </row>
    <row r="281" spans="1:18" ht="51" x14ac:dyDescent="0.2">
      <c r="A281" s="23" t="s">
        <v>40</v>
      </c>
      <c r="E281" s="24" t="s">
        <v>454</v>
      </c>
    </row>
    <row r="282" spans="1:18" ht="51" x14ac:dyDescent="0.2">
      <c r="A282" t="s">
        <v>42</v>
      </c>
      <c r="E282" s="22" t="s">
        <v>455</v>
      </c>
    </row>
    <row r="283" spans="1:18" ht="25.5" x14ac:dyDescent="0.2">
      <c r="A283" s="12" t="s">
        <v>33</v>
      </c>
      <c r="B283" s="16" t="s">
        <v>213</v>
      </c>
      <c r="C283" s="16" t="s">
        <v>456</v>
      </c>
      <c r="D283" s="12" t="s">
        <v>35</v>
      </c>
      <c r="E283" s="17" t="s">
        <v>457</v>
      </c>
      <c r="F283" s="18" t="s">
        <v>140</v>
      </c>
      <c r="G283" s="19">
        <v>9.8000000000000007</v>
      </c>
      <c r="H283" s="20">
        <v>0</v>
      </c>
      <c r="I283" s="20">
        <f>ROUND(ROUND(H283,2)*ROUND(G283,3),2)</f>
        <v>0</v>
      </c>
      <c r="O283">
        <f>(I283*21)/100</f>
        <v>0</v>
      </c>
      <c r="P283" t="s">
        <v>13</v>
      </c>
    </row>
    <row r="284" spans="1:18" x14ac:dyDescent="0.2">
      <c r="A284" s="21" t="s">
        <v>38</v>
      </c>
      <c r="E284" s="33" t="s">
        <v>458</v>
      </c>
    </row>
    <row r="285" spans="1:18" ht="51" x14ac:dyDescent="0.2">
      <c r="A285" s="23" t="s">
        <v>40</v>
      </c>
      <c r="E285" s="24" t="s">
        <v>454</v>
      </c>
    </row>
    <row r="286" spans="1:18" ht="51" x14ac:dyDescent="0.2">
      <c r="A286" t="s">
        <v>42</v>
      </c>
      <c r="E286" s="22" t="s">
        <v>459</v>
      </c>
    </row>
    <row r="287" spans="1:18" ht="25.5" x14ac:dyDescent="0.2">
      <c r="A287" s="12" t="s">
        <v>33</v>
      </c>
      <c r="B287" s="16" t="s">
        <v>217</v>
      </c>
      <c r="C287" s="16" t="s">
        <v>203</v>
      </c>
      <c r="D287" s="12" t="s">
        <v>35</v>
      </c>
      <c r="E287" s="17" t="s">
        <v>204</v>
      </c>
      <c r="F287" s="18" t="s">
        <v>69</v>
      </c>
      <c r="G287" s="19">
        <v>634</v>
      </c>
      <c r="H287" s="20">
        <v>0</v>
      </c>
      <c r="I287" s="20">
        <f>ROUND(ROUND(H287,2)*ROUND(G287,3),2)</f>
        <v>0</v>
      </c>
      <c r="O287">
        <f>(I287*21)/100</f>
        <v>0</v>
      </c>
      <c r="P287" t="s">
        <v>13</v>
      </c>
    </row>
    <row r="288" spans="1:18" ht="63.75" x14ac:dyDescent="0.2">
      <c r="A288" s="21" t="s">
        <v>38</v>
      </c>
      <c r="E288" s="22" t="s">
        <v>460</v>
      </c>
    </row>
    <row r="289" spans="1:18" ht="51" x14ac:dyDescent="0.2">
      <c r="A289" s="23" t="s">
        <v>40</v>
      </c>
      <c r="E289" s="24" t="s">
        <v>461</v>
      </c>
    </row>
    <row r="290" spans="1:18" ht="140.25" x14ac:dyDescent="0.2">
      <c r="A290" t="s">
        <v>42</v>
      </c>
      <c r="E290" s="22" t="s">
        <v>462</v>
      </c>
    </row>
    <row r="291" spans="1:18" ht="25.5" x14ac:dyDescent="0.2">
      <c r="A291" s="12" t="s">
        <v>33</v>
      </c>
      <c r="B291" s="16" t="s">
        <v>220</v>
      </c>
      <c r="C291" s="16" t="s">
        <v>206</v>
      </c>
      <c r="D291" s="12" t="s">
        <v>35</v>
      </c>
      <c r="E291" s="17" t="s">
        <v>207</v>
      </c>
      <c r="F291" s="18" t="s">
        <v>69</v>
      </c>
      <c r="G291" s="19">
        <v>308</v>
      </c>
      <c r="H291" s="20">
        <v>0</v>
      </c>
      <c r="I291" s="20">
        <f>ROUND(ROUND(H291,2)*ROUND(G291,3),2)</f>
        <v>0</v>
      </c>
      <c r="O291">
        <f>(I291*21)/100</f>
        <v>0</v>
      </c>
      <c r="P291" t="s">
        <v>13</v>
      </c>
    </row>
    <row r="292" spans="1:18" ht="89.25" x14ac:dyDescent="0.2">
      <c r="A292" s="21" t="s">
        <v>38</v>
      </c>
      <c r="E292" s="22" t="s">
        <v>463</v>
      </c>
    </row>
    <row r="293" spans="1:18" ht="51" x14ac:dyDescent="0.2">
      <c r="A293" s="23" t="s">
        <v>40</v>
      </c>
      <c r="E293" s="24" t="s">
        <v>464</v>
      </c>
    </row>
    <row r="294" spans="1:18" ht="140.25" x14ac:dyDescent="0.2">
      <c r="A294" t="s">
        <v>42</v>
      </c>
      <c r="E294" s="22" t="s">
        <v>462</v>
      </c>
    </row>
    <row r="295" spans="1:18" x14ac:dyDescent="0.2">
      <c r="A295" s="12" t="s">
        <v>33</v>
      </c>
      <c r="B295" s="16" t="s">
        <v>221</v>
      </c>
      <c r="C295" s="16" t="s">
        <v>209</v>
      </c>
      <c r="D295" s="12" t="s">
        <v>35</v>
      </c>
      <c r="E295" s="17" t="s">
        <v>210</v>
      </c>
      <c r="F295" s="18" t="s">
        <v>69</v>
      </c>
      <c r="G295" s="19">
        <v>308</v>
      </c>
      <c r="H295" s="20">
        <v>0</v>
      </c>
      <c r="I295" s="20">
        <f>ROUND(ROUND(H295,2)*ROUND(G295,3),2)</f>
        <v>0</v>
      </c>
      <c r="O295">
        <f>(I295*21)/100</f>
        <v>0</v>
      </c>
      <c r="P295" t="s">
        <v>13</v>
      </c>
    </row>
    <row r="296" spans="1:18" x14ac:dyDescent="0.2">
      <c r="A296" s="21" t="s">
        <v>38</v>
      </c>
      <c r="E296" s="22" t="s">
        <v>211</v>
      </c>
    </row>
    <row r="297" spans="1:18" ht="51" x14ac:dyDescent="0.2">
      <c r="A297" s="23" t="s">
        <v>40</v>
      </c>
      <c r="E297" s="24" t="s">
        <v>465</v>
      </c>
    </row>
    <row r="298" spans="1:18" ht="25.5" x14ac:dyDescent="0.2">
      <c r="A298" t="s">
        <v>42</v>
      </c>
      <c r="E298" s="22" t="s">
        <v>466</v>
      </c>
    </row>
    <row r="299" spans="1:18" ht="12.75" customHeight="1" x14ac:dyDescent="0.2">
      <c r="A299" s="3" t="s">
        <v>31</v>
      </c>
      <c r="B299" s="3"/>
      <c r="C299" s="25" t="s">
        <v>56</v>
      </c>
      <c r="D299" s="3"/>
      <c r="E299" s="14" t="s">
        <v>212</v>
      </c>
      <c r="F299" s="3"/>
      <c r="G299" s="3"/>
      <c r="H299" s="3"/>
      <c r="I299" s="26">
        <f>0+Q299</f>
        <v>0</v>
      </c>
      <c r="O299">
        <f>0+R299</f>
        <v>0</v>
      </c>
      <c r="Q299">
        <f>0+I300+I304+I308</f>
        <v>0</v>
      </c>
      <c r="R299">
        <f>0+O300+O304+O308</f>
        <v>0</v>
      </c>
    </row>
    <row r="300" spans="1:18" x14ac:dyDescent="0.2">
      <c r="A300" s="12" t="s">
        <v>33</v>
      </c>
      <c r="B300" s="16" t="s">
        <v>222</v>
      </c>
      <c r="C300" s="16" t="s">
        <v>467</v>
      </c>
      <c r="D300" s="12" t="s">
        <v>35</v>
      </c>
      <c r="E300" s="17" t="s">
        <v>468</v>
      </c>
      <c r="F300" s="18" t="s">
        <v>140</v>
      </c>
      <c r="G300" s="19">
        <v>11.8</v>
      </c>
      <c r="H300" s="20">
        <v>0</v>
      </c>
      <c r="I300" s="20">
        <f>ROUND(ROUND(H300,2)*ROUND(G300,3),2)</f>
        <v>0</v>
      </c>
      <c r="O300">
        <f>(I300*21)/100</f>
        <v>0</v>
      </c>
      <c r="P300" t="s">
        <v>13</v>
      </c>
    </row>
    <row r="301" spans="1:18" ht="102" x14ac:dyDescent="0.2">
      <c r="A301" s="21" t="s">
        <v>38</v>
      </c>
      <c r="E301" s="22" t="s">
        <v>469</v>
      </c>
    </row>
    <row r="302" spans="1:18" ht="51" x14ac:dyDescent="0.2">
      <c r="A302" s="23" t="s">
        <v>40</v>
      </c>
      <c r="E302" s="24" t="s">
        <v>470</v>
      </c>
    </row>
    <row r="303" spans="1:18" ht="140.25" x14ac:dyDescent="0.2">
      <c r="A303" t="s">
        <v>42</v>
      </c>
      <c r="E303" s="22" t="s">
        <v>471</v>
      </c>
    </row>
    <row r="304" spans="1:18" x14ac:dyDescent="0.2">
      <c r="A304" s="12" t="s">
        <v>33</v>
      </c>
      <c r="B304" s="16" t="s">
        <v>224</v>
      </c>
      <c r="C304" s="16" t="s">
        <v>214</v>
      </c>
      <c r="D304" s="12" t="s">
        <v>35</v>
      </c>
      <c r="E304" s="17" t="s">
        <v>215</v>
      </c>
      <c r="F304" s="18" t="s">
        <v>140</v>
      </c>
      <c r="G304" s="19">
        <v>4</v>
      </c>
      <c r="H304" s="20">
        <v>0</v>
      </c>
      <c r="I304" s="20">
        <f>ROUND(ROUND(H304,2)*ROUND(G304,3),2)</f>
        <v>0</v>
      </c>
      <c r="O304">
        <f>(I304*21)/100</f>
        <v>0</v>
      </c>
      <c r="P304" t="s">
        <v>13</v>
      </c>
    </row>
    <row r="305" spans="1:18" x14ac:dyDescent="0.2">
      <c r="A305" s="21" t="s">
        <v>38</v>
      </c>
      <c r="E305" s="22" t="s">
        <v>216</v>
      </c>
    </row>
    <row r="306" spans="1:18" ht="51" x14ac:dyDescent="0.2">
      <c r="A306" s="23" t="s">
        <v>40</v>
      </c>
      <c r="E306" s="24" t="s">
        <v>472</v>
      </c>
    </row>
    <row r="307" spans="1:18" ht="191.25" x14ac:dyDescent="0.2">
      <c r="A307" t="s">
        <v>42</v>
      </c>
      <c r="E307" s="22" t="s">
        <v>473</v>
      </c>
    </row>
    <row r="308" spans="1:18" x14ac:dyDescent="0.2">
      <c r="A308" s="12" t="s">
        <v>33</v>
      </c>
      <c r="B308" s="16" t="s">
        <v>228</v>
      </c>
      <c r="C308" s="16" t="s">
        <v>218</v>
      </c>
      <c r="D308" s="12" t="s">
        <v>35</v>
      </c>
      <c r="E308" s="17" t="s">
        <v>219</v>
      </c>
      <c r="F308" s="18" t="s">
        <v>140</v>
      </c>
      <c r="G308" s="19">
        <v>26</v>
      </c>
      <c r="H308" s="20">
        <v>0</v>
      </c>
      <c r="I308" s="20">
        <f>ROUND(ROUND(H308,2)*ROUND(G308,3),2)</f>
        <v>0</v>
      </c>
      <c r="O308">
        <f>(I308*21)/100</f>
        <v>0</v>
      </c>
      <c r="P308" t="s">
        <v>13</v>
      </c>
    </row>
    <row r="309" spans="1:18" x14ac:dyDescent="0.2">
      <c r="A309" s="21" t="s">
        <v>38</v>
      </c>
      <c r="E309" s="22" t="s">
        <v>474</v>
      </c>
    </row>
    <row r="310" spans="1:18" ht="51" x14ac:dyDescent="0.2">
      <c r="A310" s="23" t="s">
        <v>40</v>
      </c>
      <c r="E310" s="24" t="s">
        <v>475</v>
      </c>
    </row>
    <row r="311" spans="1:18" ht="178.5" x14ac:dyDescent="0.2">
      <c r="A311" t="s">
        <v>42</v>
      </c>
      <c r="E311" s="22" t="s">
        <v>476</v>
      </c>
    </row>
    <row r="312" spans="1:18" ht="12.75" customHeight="1" x14ac:dyDescent="0.2">
      <c r="A312" s="3" t="s">
        <v>31</v>
      </c>
      <c r="B312" s="3"/>
      <c r="C312" s="25" t="s">
        <v>28</v>
      </c>
      <c r="D312" s="3"/>
      <c r="E312" s="14" t="s">
        <v>223</v>
      </c>
      <c r="F312" s="3"/>
      <c r="G312" s="3"/>
      <c r="H312" s="3"/>
      <c r="I312" s="26">
        <f>0+Q312</f>
        <v>0</v>
      </c>
      <c r="O312">
        <f>0+R312</f>
        <v>0</v>
      </c>
      <c r="Q312">
        <f>0+I313+I317+I321+I325+I329+I333+I337+I341+I345+I349+I353+I357+I361+I365+I369+I373+I377+I381+I385+I389+I393</f>
        <v>0</v>
      </c>
      <c r="R312">
        <f>0+O313+O317+O321+O325+O329+O333+O337+O341+O345+O349+O353+O357+O361+O365+O369+O373+O377+O381+O385+O389+O393</f>
        <v>0</v>
      </c>
    </row>
    <row r="313" spans="1:18" x14ac:dyDescent="0.2">
      <c r="A313" s="12" t="s">
        <v>33</v>
      </c>
      <c r="B313" s="16" t="s">
        <v>229</v>
      </c>
      <c r="C313" s="16" t="s">
        <v>225</v>
      </c>
      <c r="D313" s="12" t="s">
        <v>35</v>
      </c>
      <c r="E313" s="17" t="s">
        <v>226</v>
      </c>
      <c r="F313" s="18" t="s">
        <v>71</v>
      </c>
      <c r="G313" s="19">
        <v>4</v>
      </c>
      <c r="H313" s="20">
        <v>0</v>
      </c>
      <c r="I313" s="20">
        <f>ROUND(ROUND(H313,2)*ROUND(G313,3),2)</f>
        <v>0</v>
      </c>
      <c r="O313">
        <f>(I313*21)/100</f>
        <v>0</v>
      </c>
      <c r="P313" t="s">
        <v>13</v>
      </c>
    </row>
    <row r="314" spans="1:18" x14ac:dyDescent="0.2">
      <c r="A314" s="21" t="s">
        <v>38</v>
      </c>
      <c r="E314" s="22" t="s">
        <v>477</v>
      </c>
    </row>
    <row r="315" spans="1:18" ht="51" x14ac:dyDescent="0.2">
      <c r="A315" s="23" t="s">
        <v>40</v>
      </c>
      <c r="E315" s="24" t="s">
        <v>478</v>
      </c>
    </row>
    <row r="316" spans="1:18" ht="25.5" x14ac:dyDescent="0.2">
      <c r="A316" t="s">
        <v>42</v>
      </c>
      <c r="E316" s="22" t="s">
        <v>479</v>
      </c>
    </row>
    <row r="317" spans="1:18" x14ac:dyDescent="0.2">
      <c r="A317" s="12" t="s">
        <v>33</v>
      </c>
      <c r="B317" s="16" t="s">
        <v>230</v>
      </c>
      <c r="C317" s="16" t="s">
        <v>480</v>
      </c>
      <c r="D317" s="12" t="s">
        <v>35</v>
      </c>
      <c r="E317" s="17" t="s">
        <v>481</v>
      </c>
      <c r="F317" s="18" t="s">
        <v>140</v>
      </c>
      <c r="G317" s="19">
        <v>55</v>
      </c>
      <c r="H317" s="20">
        <v>0</v>
      </c>
      <c r="I317" s="20">
        <f>ROUND(ROUND(H317,2)*ROUND(G317,3),2)</f>
        <v>0</v>
      </c>
      <c r="O317">
        <f>(I317*21)/100</f>
        <v>0</v>
      </c>
      <c r="P317" t="s">
        <v>13</v>
      </c>
    </row>
    <row r="318" spans="1:18" x14ac:dyDescent="0.2">
      <c r="A318" s="21" t="s">
        <v>38</v>
      </c>
      <c r="E318" s="22" t="s">
        <v>482</v>
      </c>
    </row>
    <row r="319" spans="1:18" ht="51" x14ac:dyDescent="0.2">
      <c r="A319" s="23" t="s">
        <v>40</v>
      </c>
      <c r="E319" s="24" t="s">
        <v>483</v>
      </c>
    </row>
    <row r="320" spans="1:18" ht="25.5" x14ac:dyDescent="0.2">
      <c r="A320" t="s">
        <v>42</v>
      </c>
      <c r="E320" s="22" t="s">
        <v>484</v>
      </c>
    </row>
    <row r="321" spans="1:16" x14ac:dyDescent="0.2">
      <c r="A321" s="12" t="s">
        <v>33</v>
      </c>
      <c r="B321" s="16" t="s">
        <v>234</v>
      </c>
      <c r="C321" s="16" t="s">
        <v>231</v>
      </c>
      <c r="D321" s="12" t="s">
        <v>35</v>
      </c>
      <c r="E321" s="17" t="s">
        <v>485</v>
      </c>
      <c r="F321" s="18" t="s">
        <v>71</v>
      </c>
      <c r="G321" s="19">
        <v>33</v>
      </c>
      <c r="H321" s="20">
        <v>0</v>
      </c>
      <c r="I321" s="20">
        <f>ROUND(ROUND(H321,2)*ROUND(G321,3),2)</f>
        <v>0</v>
      </c>
      <c r="O321">
        <f>(I321*21)/100</f>
        <v>0</v>
      </c>
      <c r="P321" t="s">
        <v>13</v>
      </c>
    </row>
    <row r="322" spans="1:16" x14ac:dyDescent="0.2">
      <c r="A322" s="21" t="s">
        <v>38</v>
      </c>
      <c r="E322" s="22" t="s">
        <v>232</v>
      </c>
    </row>
    <row r="323" spans="1:16" ht="51" x14ac:dyDescent="0.2">
      <c r="A323" s="23" t="s">
        <v>40</v>
      </c>
      <c r="E323" s="24" t="s">
        <v>486</v>
      </c>
    </row>
    <row r="324" spans="1:16" ht="25.5" x14ac:dyDescent="0.2">
      <c r="A324" t="s">
        <v>42</v>
      </c>
      <c r="E324" s="22" t="s">
        <v>233</v>
      </c>
    </row>
    <row r="325" spans="1:16" x14ac:dyDescent="0.2">
      <c r="A325" s="12" t="s">
        <v>33</v>
      </c>
      <c r="B325" s="16" t="s">
        <v>238</v>
      </c>
      <c r="C325" s="16" t="s">
        <v>235</v>
      </c>
      <c r="D325" s="12" t="s">
        <v>35</v>
      </c>
      <c r="E325" s="17" t="s">
        <v>236</v>
      </c>
      <c r="F325" s="18" t="s">
        <v>69</v>
      </c>
      <c r="G325" s="19">
        <v>15.6</v>
      </c>
      <c r="H325" s="20">
        <v>0</v>
      </c>
      <c r="I325" s="20">
        <f>ROUND(ROUND(H325,2)*ROUND(G325,3),2)</f>
        <v>0</v>
      </c>
      <c r="O325">
        <f>(I325*21)/100</f>
        <v>0</v>
      </c>
      <c r="P325" t="s">
        <v>13</v>
      </c>
    </row>
    <row r="326" spans="1:16" ht="63.75" x14ac:dyDescent="0.2">
      <c r="A326" s="21" t="s">
        <v>38</v>
      </c>
      <c r="E326" s="22" t="s">
        <v>487</v>
      </c>
    </row>
    <row r="327" spans="1:16" ht="51" x14ac:dyDescent="0.2">
      <c r="A327" s="23" t="s">
        <v>40</v>
      </c>
      <c r="E327" s="24" t="s">
        <v>488</v>
      </c>
    </row>
    <row r="328" spans="1:16" ht="25.5" x14ac:dyDescent="0.2">
      <c r="A328" t="s">
        <v>42</v>
      </c>
      <c r="E328" s="22" t="s">
        <v>237</v>
      </c>
    </row>
    <row r="329" spans="1:16" x14ac:dyDescent="0.2">
      <c r="A329" s="12" t="s">
        <v>33</v>
      </c>
      <c r="B329" s="16" t="s">
        <v>239</v>
      </c>
      <c r="C329" s="16" t="s">
        <v>489</v>
      </c>
      <c r="D329" s="12" t="s">
        <v>35</v>
      </c>
      <c r="E329" s="17" t="s">
        <v>490</v>
      </c>
      <c r="F329" s="18" t="s">
        <v>140</v>
      </c>
      <c r="G329" s="19">
        <v>28</v>
      </c>
      <c r="H329" s="20">
        <v>0</v>
      </c>
      <c r="I329" s="20">
        <f>ROUND(ROUND(H329,2)*ROUND(G329,3),2)</f>
        <v>0</v>
      </c>
      <c r="O329">
        <f>(I329*21)/100</f>
        <v>0</v>
      </c>
      <c r="P329" t="s">
        <v>13</v>
      </c>
    </row>
    <row r="330" spans="1:16" ht="38.25" x14ac:dyDescent="0.2">
      <c r="A330" s="21" t="s">
        <v>38</v>
      </c>
      <c r="E330" s="22" t="s">
        <v>491</v>
      </c>
    </row>
    <row r="331" spans="1:16" ht="51" x14ac:dyDescent="0.2">
      <c r="A331" s="23" t="s">
        <v>40</v>
      </c>
      <c r="E331" s="24" t="s">
        <v>492</v>
      </c>
    </row>
    <row r="332" spans="1:16" ht="25.5" x14ac:dyDescent="0.2">
      <c r="A332" t="s">
        <v>42</v>
      </c>
      <c r="E332" s="22" t="s">
        <v>493</v>
      </c>
    </row>
    <row r="333" spans="1:16" x14ac:dyDescent="0.2">
      <c r="A333" s="12" t="s">
        <v>33</v>
      </c>
      <c r="B333" s="16" t="s">
        <v>242</v>
      </c>
      <c r="C333" s="16" t="s">
        <v>494</v>
      </c>
      <c r="D333" s="12" t="s">
        <v>35</v>
      </c>
      <c r="E333" s="17" t="s">
        <v>495</v>
      </c>
      <c r="F333" s="18" t="s">
        <v>140</v>
      </c>
      <c r="G333" s="19">
        <v>14</v>
      </c>
      <c r="H333" s="20">
        <v>0</v>
      </c>
      <c r="I333" s="20">
        <f>ROUND(ROUND(H333,2)*ROUND(G333,3),2)</f>
        <v>0</v>
      </c>
      <c r="O333">
        <f>(I333*21)/100</f>
        <v>0</v>
      </c>
      <c r="P333" t="s">
        <v>13</v>
      </c>
    </row>
    <row r="334" spans="1:16" x14ac:dyDescent="0.2">
      <c r="A334" s="21" t="s">
        <v>38</v>
      </c>
      <c r="E334" s="22" t="s">
        <v>496</v>
      </c>
    </row>
    <row r="335" spans="1:16" ht="51" x14ac:dyDescent="0.2">
      <c r="A335" s="23" t="s">
        <v>40</v>
      </c>
      <c r="E335" s="24" t="s">
        <v>497</v>
      </c>
    </row>
    <row r="336" spans="1:16" ht="25.5" x14ac:dyDescent="0.2">
      <c r="A336" t="s">
        <v>42</v>
      </c>
      <c r="E336" s="22" t="s">
        <v>493</v>
      </c>
    </row>
    <row r="337" spans="1:16" ht="25.5" x14ac:dyDescent="0.2">
      <c r="A337" s="12" t="s">
        <v>33</v>
      </c>
      <c r="B337" s="16" t="s">
        <v>243</v>
      </c>
      <c r="C337" s="16" t="s">
        <v>240</v>
      </c>
      <c r="D337" s="12" t="s">
        <v>35</v>
      </c>
      <c r="E337" s="17" t="s">
        <v>241</v>
      </c>
      <c r="F337" s="18" t="s">
        <v>140</v>
      </c>
      <c r="G337" s="19">
        <v>30</v>
      </c>
      <c r="H337" s="20">
        <v>0</v>
      </c>
      <c r="I337" s="20">
        <f>ROUND(ROUND(H337,2)*ROUND(G337,3),2)</f>
        <v>0</v>
      </c>
      <c r="O337">
        <f>(I337*21)/100</f>
        <v>0</v>
      </c>
      <c r="P337" t="s">
        <v>13</v>
      </c>
    </row>
    <row r="338" spans="1:16" ht="25.5" x14ac:dyDescent="0.2">
      <c r="A338" s="21" t="s">
        <v>38</v>
      </c>
      <c r="E338" s="22" t="s">
        <v>498</v>
      </c>
    </row>
    <row r="339" spans="1:16" ht="51" x14ac:dyDescent="0.2">
      <c r="A339" s="23" t="s">
        <v>40</v>
      </c>
      <c r="E339" s="24" t="s">
        <v>499</v>
      </c>
    </row>
    <row r="340" spans="1:16" ht="25.5" x14ac:dyDescent="0.2">
      <c r="A340" t="s">
        <v>42</v>
      </c>
      <c r="E340" s="22" t="s">
        <v>493</v>
      </c>
    </row>
    <row r="341" spans="1:16" x14ac:dyDescent="0.2">
      <c r="A341" s="12" t="s">
        <v>33</v>
      </c>
      <c r="B341" s="16" t="s">
        <v>246</v>
      </c>
      <c r="C341" s="16" t="s">
        <v>500</v>
      </c>
      <c r="D341" s="12" t="s">
        <v>35</v>
      </c>
      <c r="E341" s="17" t="s">
        <v>501</v>
      </c>
      <c r="F341" s="18" t="s">
        <v>69</v>
      </c>
      <c r="G341" s="19">
        <v>13.51</v>
      </c>
      <c r="H341" s="20">
        <v>0</v>
      </c>
      <c r="I341" s="20">
        <f>ROUND(ROUND(H341,2)*ROUND(G341,3),2)</f>
        <v>0</v>
      </c>
      <c r="O341">
        <f>(I341*21)/100</f>
        <v>0</v>
      </c>
      <c r="P341" t="s">
        <v>13</v>
      </c>
    </row>
    <row r="342" spans="1:16" x14ac:dyDescent="0.2">
      <c r="A342" s="21" t="s">
        <v>38</v>
      </c>
      <c r="E342" s="22" t="s">
        <v>502</v>
      </c>
    </row>
    <row r="343" spans="1:16" ht="51" x14ac:dyDescent="0.2">
      <c r="A343" s="23" t="s">
        <v>40</v>
      </c>
      <c r="E343" s="24" t="s">
        <v>503</v>
      </c>
    </row>
    <row r="344" spans="1:16" ht="38.25" x14ac:dyDescent="0.2">
      <c r="A344" t="s">
        <v>42</v>
      </c>
      <c r="E344" s="22" t="s">
        <v>504</v>
      </c>
    </row>
    <row r="345" spans="1:16" ht="25.5" x14ac:dyDescent="0.2">
      <c r="A345" s="12" t="s">
        <v>33</v>
      </c>
      <c r="B345" s="16" t="s">
        <v>248</v>
      </c>
      <c r="C345" s="16" t="s">
        <v>505</v>
      </c>
      <c r="D345" s="12" t="s">
        <v>35</v>
      </c>
      <c r="E345" s="17" t="s">
        <v>506</v>
      </c>
      <c r="F345" s="18" t="s">
        <v>140</v>
      </c>
      <c r="G345" s="19">
        <v>4</v>
      </c>
      <c r="H345" s="20">
        <v>0</v>
      </c>
      <c r="I345" s="20">
        <f>ROUND(ROUND(H345,2)*ROUND(G345,3),2)</f>
        <v>0</v>
      </c>
      <c r="O345">
        <f>(I345*21)/100</f>
        <v>0</v>
      </c>
      <c r="P345" t="s">
        <v>13</v>
      </c>
    </row>
    <row r="346" spans="1:16" x14ac:dyDescent="0.2">
      <c r="A346" s="21" t="s">
        <v>38</v>
      </c>
      <c r="E346" s="22" t="s">
        <v>507</v>
      </c>
    </row>
    <row r="347" spans="1:16" ht="51" x14ac:dyDescent="0.2">
      <c r="A347" s="23" t="s">
        <v>40</v>
      </c>
      <c r="E347" s="24" t="s">
        <v>508</v>
      </c>
    </row>
    <row r="348" spans="1:16" ht="63.75" x14ac:dyDescent="0.2">
      <c r="A348" t="s">
        <v>42</v>
      </c>
      <c r="E348" s="22" t="s">
        <v>509</v>
      </c>
    </row>
    <row r="349" spans="1:16" ht="25.5" x14ac:dyDescent="0.2">
      <c r="A349" s="12" t="s">
        <v>33</v>
      </c>
      <c r="B349" s="16" t="s">
        <v>249</v>
      </c>
      <c r="C349" s="16" t="s">
        <v>244</v>
      </c>
      <c r="D349" s="12" t="s">
        <v>35</v>
      </c>
      <c r="E349" s="17" t="s">
        <v>245</v>
      </c>
      <c r="F349" s="18" t="s">
        <v>69</v>
      </c>
      <c r="G349" s="19">
        <v>12.25</v>
      </c>
      <c r="H349" s="20">
        <v>0</v>
      </c>
      <c r="I349" s="20">
        <f>ROUND(ROUND(H349,2)*ROUND(G349,3),2)</f>
        <v>0</v>
      </c>
      <c r="O349">
        <f>(I349*21)/100</f>
        <v>0</v>
      </c>
      <c r="P349" t="s">
        <v>13</v>
      </c>
    </row>
    <row r="350" spans="1:16" x14ac:dyDescent="0.2">
      <c r="A350" s="21" t="s">
        <v>38</v>
      </c>
      <c r="E350" s="22" t="s">
        <v>510</v>
      </c>
    </row>
    <row r="351" spans="1:16" ht="51" x14ac:dyDescent="0.2">
      <c r="A351" s="23" t="s">
        <v>40</v>
      </c>
      <c r="E351" s="24" t="s">
        <v>511</v>
      </c>
    </row>
    <row r="352" spans="1:16" ht="63.75" x14ac:dyDescent="0.2">
      <c r="A352" t="s">
        <v>42</v>
      </c>
      <c r="E352" s="22" t="s">
        <v>512</v>
      </c>
    </row>
    <row r="353" spans="1:16" x14ac:dyDescent="0.2">
      <c r="A353" s="12" t="s">
        <v>33</v>
      </c>
      <c r="B353" s="16" t="s">
        <v>250</v>
      </c>
      <c r="C353" s="16" t="s">
        <v>513</v>
      </c>
      <c r="D353" s="12" t="s">
        <v>35</v>
      </c>
      <c r="E353" s="17" t="s">
        <v>514</v>
      </c>
      <c r="F353" s="18" t="s">
        <v>163</v>
      </c>
      <c r="G353" s="19">
        <v>618</v>
      </c>
      <c r="H353" s="20">
        <v>0</v>
      </c>
      <c r="I353" s="20">
        <f>ROUND(ROUND(H353,2)*ROUND(G353,3),2)</f>
        <v>0</v>
      </c>
      <c r="O353">
        <f>(I353*21)/100</f>
        <v>0</v>
      </c>
      <c r="P353" t="s">
        <v>13</v>
      </c>
    </row>
    <row r="354" spans="1:16" ht="25.5" x14ac:dyDescent="0.2">
      <c r="A354" s="21" t="s">
        <v>38</v>
      </c>
      <c r="E354" s="22" t="s">
        <v>515</v>
      </c>
    </row>
    <row r="355" spans="1:16" ht="51" x14ac:dyDescent="0.2">
      <c r="A355" s="23" t="s">
        <v>40</v>
      </c>
      <c r="E355" s="24" t="s">
        <v>516</v>
      </c>
    </row>
    <row r="356" spans="1:16" ht="344.25" x14ac:dyDescent="0.2">
      <c r="A356" t="s">
        <v>42</v>
      </c>
      <c r="E356" s="22" t="s">
        <v>517</v>
      </c>
    </row>
    <row r="357" spans="1:16" x14ac:dyDescent="0.2">
      <c r="A357" s="12" t="s">
        <v>33</v>
      </c>
      <c r="B357" s="16" t="s">
        <v>253</v>
      </c>
      <c r="C357" s="16" t="s">
        <v>518</v>
      </c>
      <c r="D357" s="12" t="s">
        <v>35</v>
      </c>
      <c r="E357" s="17" t="s">
        <v>519</v>
      </c>
      <c r="F357" s="18" t="s">
        <v>163</v>
      </c>
      <c r="G357" s="19">
        <v>44</v>
      </c>
      <c r="H357" s="20">
        <v>0</v>
      </c>
      <c r="I357" s="20">
        <f>ROUND(ROUND(H357,2)*ROUND(G357,3),2)</f>
        <v>0</v>
      </c>
      <c r="O357">
        <f>(I357*21)/100</f>
        <v>0</v>
      </c>
      <c r="P357" t="s">
        <v>13</v>
      </c>
    </row>
    <row r="358" spans="1:16" ht="25.5" x14ac:dyDescent="0.2">
      <c r="A358" s="21" t="s">
        <v>38</v>
      </c>
      <c r="E358" s="22" t="s">
        <v>520</v>
      </c>
    </row>
    <row r="359" spans="1:16" ht="51" x14ac:dyDescent="0.2">
      <c r="A359" s="23" t="s">
        <v>40</v>
      </c>
      <c r="E359" s="24" t="s">
        <v>521</v>
      </c>
    </row>
    <row r="360" spans="1:16" ht="242.25" x14ac:dyDescent="0.2">
      <c r="A360" t="s">
        <v>42</v>
      </c>
      <c r="E360" s="22" t="s">
        <v>522</v>
      </c>
    </row>
    <row r="361" spans="1:16" x14ac:dyDescent="0.2">
      <c r="A361" s="12" t="s">
        <v>33</v>
      </c>
      <c r="B361" s="16" t="s">
        <v>256</v>
      </c>
      <c r="C361" s="16" t="s">
        <v>251</v>
      </c>
      <c r="D361" s="12" t="s">
        <v>35</v>
      </c>
      <c r="E361" s="17" t="s">
        <v>252</v>
      </c>
      <c r="F361" s="18" t="s">
        <v>79</v>
      </c>
      <c r="G361" s="19">
        <v>258.60000000000002</v>
      </c>
      <c r="H361" s="20">
        <v>0</v>
      </c>
      <c r="I361" s="20">
        <f>ROUND(ROUND(H361,2)*ROUND(G361,3),2)</f>
        <v>0</v>
      </c>
      <c r="O361">
        <f>(I361*21)/100</f>
        <v>0</v>
      </c>
      <c r="P361" t="s">
        <v>13</v>
      </c>
    </row>
    <row r="362" spans="1:16" ht="25.5" x14ac:dyDescent="0.2">
      <c r="A362" s="21" t="s">
        <v>38</v>
      </c>
      <c r="E362" s="22" t="s">
        <v>523</v>
      </c>
    </row>
    <row r="363" spans="1:16" ht="51" x14ac:dyDescent="0.2">
      <c r="A363" s="23" t="s">
        <v>40</v>
      </c>
      <c r="E363" s="24" t="s">
        <v>524</v>
      </c>
    </row>
    <row r="364" spans="1:16" ht="89.25" x14ac:dyDescent="0.2">
      <c r="A364" t="s">
        <v>42</v>
      </c>
      <c r="E364" s="22" t="s">
        <v>525</v>
      </c>
    </row>
    <row r="365" spans="1:16" x14ac:dyDescent="0.2">
      <c r="A365" s="12" t="s">
        <v>33</v>
      </c>
      <c r="B365" s="16" t="s">
        <v>260</v>
      </c>
      <c r="C365" s="16" t="s">
        <v>254</v>
      </c>
      <c r="D365" s="12" t="s">
        <v>35</v>
      </c>
      <c r="E365" s="17" t="s">
        <v>255</v>
      </c>
      <c r="F365" s="18" t="s">
        <v>84</v>
      </c>
      <c r="G365" s="19">
        <v>9697.5</v>
      </c>
      <c r="H365" s="20">
        <v>0</v>
      </c>
      <c r="I365" s="20">
        <f>ROUND(ROUND(H365,2)*ROUND(G365,3),2)</f>
        <v>0</v>
      </c>
      <c r="O365">
        <f>(I365*21)/100</f>
        <v>0</v>
      </c>
      <c r="P365" t="s">
        <v>13</v>
      </c>
    </row>
    <row r="366" spans="1:16" ht="38.25" x14ac:dyDescent="0.2">
      <c r="A366" s="21" t="s">
        <v>38</v>
      </c>
      <c r="E366" s="22" t="s">
        <v>526</v>
      </c>
    </row>
    <row r="367" spans="1:16" ht="51" x14ac:dyDescent="0.2">
      <c r="A367" s="23" t="s">
        <v>40</v>
      </c>
      <c r="E367" s="24" t="s">
        <v>527</v>
      </c>
    </row>
    <row r="368" spans="1:16" ht="25.5" x14ac:dyDescent="0.2">
      <c r="A368" t="s">
        <v>42</v>
      </c>
      <c r="E368" s="22" t="s">
        <v>85</v>
      </c>
    </row>
    <row r="369" spans="1:16" x14ac:dyDescent="0.2">
      <c r="A369" s="12" t="s">
        <v>33</v>
      </c>
      <c r="B369" s="16" t="s">
        <v>264</v>
      </c>
      <c r="C369" s="16" t="s">
        <v>257</v>
      </c>
      <c r="D369" s="12" t="s">
        <v>35</v>
      </c>
      <c r="E369" s="17" t="s">
        <v>258</v>
      </c>
      <c r="F369" s="18" t="s">
        <v>79</v>
      </c>
      <c r="G369" s="19">
        <v>1.76</v>
      </c>
      <c r="H369" s="20">
        <v>0</v>
      </c>
      <c r="I369" s="20">
        <f>ROUND(ROUND(H369,2)*ROUND(G369,3),2)</f>
        <v>0</v>
      </c>
      <c r="O369">
        <f>(I369*21)/100</f>
        <v>0</v>
      </c>
      <c r="P369" t="s">
        <v>13</v>
      </c>
    </row>
    <row r="370" spans="1:16" x14ac:dyDescent="0.2">
      <c r="A370" s="21" t="s">
        <v>38</v>
      </c>
      <c r="E370" s="22" t="s">
        <v>259</v>
      </c>
    </row>
    <row r="371" spans="1:16" ht="51" x14ac:dyDescent="0.2">
      <c r="A371" s="23" t="s">
        <v>40</v>
      </c>
      <c r="E371" s="24" t="s">
        <v>528</v>
      </c>
    </row>
    <row r="372" spans="1:16" ht="89.25" x14ac:dyDescent="0.2">
      <c r="A372" t="s">
        <v>42</v>
      </c>
      <c r="E372" s="22" t="s">
        <v>525</v>
      </c>
    </row>
    <row r="373" spans="1:16" x14ac:dyDescent="0.2">
      <c r="A373" s="12" t="s">
        <v>33</v>
      </c>
      <c r="B373" s="16" t="s">
        <v>529</v>
      </c>
      <c r="C373" s="16" t="s">
        <v>261</v>
      </c>
      <c r="D373" s="12" t="s">
        <v>35</v>
      </c>
      <c r="E373" s="17" t="s">
        <v>262</v>
      </c>
      <c r="F373" s="18" t="s">
        <v>84</v>
      </c>
      <c r="G373" s="19">
        <v>58.08</v>
      </c>
      <c r="H373" s="20">
        <v>0</v>
      </c>
      <c r="I373" s="20">
        <f>ROUND(ROUND(H373,2)*ROUND(G373,3),2)</f>
        <v>0</v>
      </c>
      <c r="O373">
        <f>(I373*21)/100</f>
        <v>0</v>
      </c>
      <c r="P373" t="s">
        <v>13</v>
      </c>
    </row>
    <row r="374" spans="1:16" ht="25.5" x14ac:dyDescent="0.2">
      <c r="A374" s="21" t="s">
        <v>38</v>
      </c>
      <c r="E374" s="22" t="s">
        <v>263</v>
      </c>
    </row>
    <row r="375" spans="1:16" ht="51" x14ac:dyDescent="0.2">
      <c r="A375" s="23" t="s">
        <v>40</v>
      </c>
      <c r="E375" s="24" t="s">
        <v>530</v>
      </c>
    </row>
    <row r="376" spans="1:16" ht="25.5" x14ac:dyDescent="0.2">
      <c r="A376" t="s">
        <v>42</v>
      </c>
      <c r="E376" s="22" t="s">
        <v>85</v>
      </c>
    </row>
    <row r="377" spans="1:16" x14ac:dyDescent="0.2">
      <c r="A377" s="12" t="s">
        <v>33</v>
      </c>
      <c r="B377" s="16" t="s">
        <v>531</v>
      </c>
      <c r="C377" s="16" t="s">
        <v>265</v>
      </c>
      <c r="D377" s="12" t="s">
        <v>35</v>
      </c>
      <c r="E377" s="17" t="s">
        <v>266</v>
      </c>
      <c r="F377" s="18" t="s">
        <v>49</v>
      </c>
      <c r="G377" s="19">
        <v>11.57</v>
      </c>
      <c r="H377" s="20">
        <v>0</v>
      </c>
      <c r="I377" s="20">
        <f>ROUND(ROUND(H377,2)*ROUND(G377,3),2)</f>
        <v>0</v>
      </c>
      <c r="O377">
        <f>(I377*21)/100</f>
        <v>0</v>
      </c>
      <c r="P377" t="s">
        <v>13</v>
      </c>
    </row>
    <row r="378" spans="1:16" ht="63.75" x14ac:dyDescent="0.2">
      <c r="A378" s="21" t="s">
        <v>38</v>
      </c>
      <c r="E378" s="22" t="s">
        <v>532</v>
      </c>
    </row>
    <row r="379" spans="1:16" ht="51" x14ac:dyDescent="0.2">
      <c r="A379" s="23" t="s">
        <v>40</v>
      </c>
      <c r="E379" s="24" t="s">
        <v>533</v>
      </c>
    </row>
    <row r="380" spans="1:16" ht="89.25" x14ac:dyDescent="0.2">
      <c r="A380" t="s">
        <v>42</v>
      </c>
      <c r="E380" s="22" t="s">
        <v>534</v>
      </c>
    </row>
    <row r="381" spans="1:16" x14ac:dyDescent="0.2">
      <c r="A381" s="12" t="s">
        <v>33</v>
      </c>
      <c r="B381" s="16" t="s">
        <v>535</v>
      </c>
      <c r="C381" s="16" t="s">
        <v>536</v>
      </c>
      <c r="D381" s="12" t="s">
        <v>35</v>
      </c>
      <c r="E381" s="17" t="s">
        <v>537</v>
      </c>
      <c r="F381" s="18" t="s">
        <v>71</v>
      </c>
      <c r="G381" s="19">
        <v>2</v>
      </c>
      <c r="H381" s="20">
        <v>0</v>
      </c>
      <c r="I381" s="20">
        <f>ROUND(ROUND(H381,2)*ROUND(G381,3),2)</f>
        <v>0</v>
      </c>
      <c r="O381">
        <f>(I381*21)/100</f>
        <v>0</v>
      </c>
      <c r="P381" t="s">
        <v>13</v>
      </c>
    </row>
    <row r="382" spans="1:16" x14ac:dyDescent="0.2">
      <c r="A382" s="21" t="s">
        <v>38</v>
      </c>
      <c r="E382" s="22" t="s">
        <v>538</v>
      </c>
    </row>
    <row r="383" spans="1:16" ht="51" x14ac:dyDescent="0.2">
      <c r="A383" s="23" t="s">
        <v>40</v>
      </c>
      <c r="E383" s="24" t="s">
        <v>289</v>
      </c>
    </row>
    <row r="384" spans="1:16" x14ac:dyDescent="0.2">
      <c r="A384" t="s">
        <v>42</v>
      </c>
      <c r="E384" s="22" t="s">
        <v>539</v>
      </c>
    </row>
    <row r="385" spans="1:16" x14ac:dyDescent="0.2">
      <c r="A385" s="12" t="s">
        <v>33</v>
      </c>
      <c r="B385" s="16" t="s">
        <v>540</v>
      </c>
      <c r="C385" s="16" t="s">
        <v>541</v>
      </c>
      <c r="D385" s="12" t="s">
        <v>35</v>
      </c>
      <c r="E385" s="17" t="s">
        <v>542</v>
      </c>
      <c r="F385" s="18" t="s">
        <v>79</v>
      </c>
      <c r="G385" s="19">
        <v>17.7</v>
      </c>
      <c r="H385" s="20">
        <v>0</v>
      </c>
      <c r="I385" s="20">
        <f>ROUND(ROUND(H385,2)*ROUND(G385,3),2)</f>
        <v>0</v>
      </c>
      <c r="O385">
        <f>(I385*21)/100</f>
        <v>0</v>
      </c>
      <c r="P385" t="s">
        <v>13</v>
      </c>
    </row>
    <row r="386" spans="1:16" ht="63.75" x14ac:dyDescent="0.2">
      <c r="A386" s="21" t="s">
        <v>38</v>
      </c>
      <c r="E386" s="22" t="s">
        <v>543</v>
      </c>
    </row>
    <row r="387" spans="1:16" ht="51" x14ac:dyDescent="0.2">
      <c r="A387" s="23" t="s">
        <v>40</v>
      </c>
      <c r="E387" s="24" t="s">
        <v>544</v>
      </c>
    </row>
    <row r="388" spans="1:16" ht="25.5" x14ac:dyDescent="0.2">
      <c r="A388" t="s">
        <v>42</v>
      </c>
      <c r="E388" s="22" t="s">
        <v>545</v>
      </c>
    </row>
    <row r="389" spans="1:16" x14ac:dyDescent="0.2">
      <c r="A389" s="12" t="s">
        <v>33</v>
      </c>
      <c r="B389" s="16" t="s">
        <v>546</v>
      </c>
      <c r="C389" s="16" t="s">
        <v>547</v>
      </c>
      <c r="D389" s="12" t="s">
        <v>35</v>
      </c>
      <c r="E389" s="17" t="s">
        <v>548</v>
      </c>
      <c r="F389" s="18" t="s">
        <v>69</v>
      </c>
      <c r="G389" s="19">
        <v>127.5</v>
      </c>
      <c r="H389" s="20">
        <v>0</v>
      </c>
      <c r="I389" s="20">
        <f>ROUND(ROUND(H389,2)*ROUND(G389,3),2)</f>
        <v>0</v>
      </c>
      <c r="O389">
        <f>(I389*21)/100</f>
        <v>0</v>
      </c>
      <c r="P389" t="s">
        <v>13</v>
      </c>
    </row>
    <row r="390" spans="1:16" ht="38.25" x14ac:dyDescent="0.2">
      <c r="A390" s="21" t="s">
        <v>38</v>
      </c>
      <c r="E390" s="22" t="s">
        <v>549</v>
      </c>
    </row>
    <row r="391" spans="1:16" ht="51" x14ac:dyDescent="0.2">
      <c r="A391" s="23" t="s">
        <v>40</v>
      </c>
      <c r="E391" s="24" t="s">
        <v>550</v>
      </c>
    </row>
    <row r="392" spans="1:16" ht="25.5" x14ac:dyDescent="0.2">
      <c r="A392" t="s">
        <v>42</v>
      </c>
      <c r="E392" s="22" t="s">
        <v>551</v>
      </c>
    </row>
    <row r="393" spans="1:16" x14ac:dyDescent="0.2">
      <c r="A393" s="12" t="s">
        <v>33</v>
      </c>
      <c r="B393" s="16" t="s">
        <v>552</v>
      </c>
      <c r="C393" s="16" t="s">
        <v>553</v>
      </c>
      <c r="D393" s="12" t="s">
        <v>35</v>
      </c>
      <c r="E393" s="17" t="s">
        <v>247</v>
      </c>
      <c r="F393" s="18" t="s">
        <v>554</v>
      </c>
      <c r="G393" s="19">
        <v>2</v>
      </c>
      <c r="H393" s="20">
        <v>0</v>
      </c>
      <c r="I393" s="20">
        <f>ROUND(ROUND(H393,2)*ROUND(G393,3),2)</f>
        <v>0</v>
      </c>
      <c r="O393">
        <f>(I393*21)/100</f>
        <v>0</v>
      </c>
      <c r="P393" t="s">
        <v>13</v>
      </c>
    </row>
    <row r="394" spans="1:16" x14ac:dyDescent="0.2">
      <c r="A394" s="21" t="s">
        <v>38</v>
      </c>
      <c r="E394" s="22" t="s">
        <v>555</v>
      </c>
    </row>
    <row r="395" spans="1:16" ht="51" x14ac:dyDescent="0.2">
      <c r="A395" s="23" t="s">
        <v>40</v>
      </c>
      <c r="E395" s="24" t="s">
        <v>227</v>
      </c>
    </row>
    <row r="396" spans="1:16" ht="280.5" x14ac:dyDescent="0.2">
      <c r="A396" t="s">
        <v>42</v>
      </c>
      <c r="E396" s="22" t="s">
        <v>355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Maleňák Jan Ing.</cp:lastModifiedBy>
  <dcterms:modified xsi:type="dcterms:W3CDTF">2021-05-11T09:47:34Z</dcterms:modified>
  <cp:category/>
  <cp:contentStatus/>
</cp:coreProperties>
</file>