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rozkova\Documents\61821150_JARO stavební sezona 2021_BOZP soubor\01_VÝZVA\podklady správy\"/>
    </mc:Choice>
  </mc:AlternateContent>
  <bookViews>
    <workbookView xWindow="0" yWindow="0" windowWidth="28800" windowHeight="12312"/>
  </bookViews>
  <sheets>
    <sheet name="BOZP IN2 2021 01-03" sheetId="13" r:id="rId1"/>
  </sheets>
  <definedNames>
    <definedName name="_xlnm._FilterDatabase" localSheetId="0" hidden="1">'BOZP IN2 2021 01-03'!$A$4:$P$30</definedName>
  </definedNames>
  <calcPr calcId="162913"/>
</workbook>
</file>

<file path=xl/calcChain.xml><?xml version="1.0" encoding="utf-8"?>
<calcChain xmlns="http://schemas.openxmlformats.org/spreadsheetml/2006/main">
  <c r="O26" i="13" l="1"/>
  <c r="P26" i="13" s="1"/>
  <c r="O5" i="13" l="1"/>
  <c r="O30" i="13" s="1"/>
  <c r="O6" i="13"/>
  <c r="O23" i="13" l="1"/>
  <c r="P23" i="13" s="1"/>
  <c r="O22" i="13"/>
  <c r="P22" i="13" s="1"/>
  <c r="L30" i="13" l="1"/>
  <c r="O29" i="13" l="1"/>
  <c r="P29" i="13" s="1"/>
  <c r="O28" i="13" l="1"/>
  <c r="P28" i="13" s="1"/>
  <c r="O27" i="13"/>
  <c r="P27" i="13" s="1"/>
  <c r="O25" i="13"/>
  <c r="P25" i="13" s="1"/>
  <c r="O24" i="13"/>
  <c r="P24" i="13" s="1"/>
  <c r="O20" i="13"/>
  <c r="P20" i="13" s="1"/>
  <c r="O19" i="13"/>
  <c r="P19" i="13" s="1"/>
  <c r="O18" i="13" l="1"/>
  <c r="P18" i="13" s="1"/>
  <c r="O17" i="13"/>
  <c r="P17" i="13" s="1"/>
  <c r="O16" i="13"/>
  <c r="P16" i="13" s="1"/>
  <c r="O15" i="13"/>
  <c r="P15" i="13" s="1"/>
  <c r="O14" i="13"/>
  <c r="P14" i="13" s="1"/>
  <c r="O13" i="13"/>
  <c r="P13" i="13" s="1"/>
  <c r="O12" i="13"/>
  <c r="P12" i="13" s="1"/>
  <c r="O11" i="13"/>
  <c r="P11" i="13" s="1"/>
  <c r="O9" i="13" l="1"/>
  <c r="P9" i="13" s="1"/>
  <c r="O10" i="13"/>
  <c r="P10" i="13" s="1"/>
  <c r="O8" i="13" l="1"/>
  <c r="P8" i="13" s="1"/>
  <c r="O7" i="13"/>
  <c r="P7" i="13" s="1"/>
  <c r="P6" i="13"/>
  <c r="P5" i="13"/>
  <c r="P30" i="13" s="1"/>
</calcChain>
</file>

<file path=xl/sharedStrings.xml><?xml version="1.0" encoding="utf-8"?>
<sst xmlns="http://schemas.openxmlformats.org/spreadsheetml/2006/main" count="316" uniqueCount="137">
  <si>
    <t>Kontaktní  zaměstnanci zadavatele ve věcech technických</t>
  </si>
  <si>
    <t>Počet hodin</t>
  </si>
  <si>
    <t>Předpokládaná doba realizace</t>
  </si>
  <si>
    <t>Celková cena v Kč bez DPH</t>
  </si>
  <si>
    <t>Celková cena v Kč včetně DPH 21%</t>
  </si>
  <si>
    <t>Jednotková cena v Kč bez DPH (hodinová sazba)</t>
  </si>
  <si>
    <t>Přdpokládaná hodnota zakázky v tis.Kč bez DPH</t>
  </si>
  <si>
    <t>Příloha č. 1 k SOD - Rozpis nabídkové ceny</t>
  </si>
  <si>
    <t>ISPROFIN / ISPROFOND</t>
  </si>
  <si>
    <t>KRAJ</t>
  </si>
  <si>
    <t>[VLOŽÍ ZHOTOVITEL]</t>
  </si>
  <si>
    <t xml:space="preserve">KOORDINÁTOR BOZP na staveništi v REALIZACI </t>
  </si>
  <si>
    <t xml:space="preserve">Název stavby </t>
  </si>
  <si>
    <t xml:space="preserve">BOZP Příprava / realizace* </t>
  </si>
  <si>
    <t xml:space="preserve">STAVEBNÍ DOZOŘI  zaměstnanci zadavatele ve věcech investičních </t>
  </si>
  <si>
    <t>P+R</t>
  </si>
  <si>
    <t>UNL</t>
  </si>
  <si>
    <t>IN2</t>
  </si>
  <si>
    <t>Doplnění závor na přejezdech P49 v km 77,200 a P51 v km 80,278 trati Lužná u Rakovníka – Žatec</t>
  </si>
  <si>
    <t>Doplnění závor na přejezdu P55 v km 92,515 trati Lužná u Rakovníka – Žatec</t>
  </si>
  <si>
    <t>Doplnění závor na přejezdech P64 v km 106,686 a P65 v km 108,978 trati Žatec –Březno u Chomutova</t>
  </si>
  <si>
    <t>Doplnění závor na přejezdu P67 v km 111,139 trati Žatec – Březno u Chomutova</t>
  </si>
  <si>
    <t>3273514800 / 5423530045</t>
  </si>
  <si>
    <t>3273514800 / 5423530046</t>
  </si>
  <si>
    <t>3273514800 / 5423520081</t>
  </si>
  <si>
    <t>3273514800 / 5423520082</t>
  </si>
  <si>
    <t>Rekonstrukce mostu v km 78,015 trati Praha - Chomutov</t>
  </si>
  <si>
    <t>Rekonstrukce mostu v km 82,960 trati Praha - Chomutov</t>
  </si>
  <si>
    <t>Rekonstrukce mostu v km 83,477 trati Praha - Chomutov</t>
  </si>
  <si>
    <t>Rekonstrukce mostu v km 83,640 trati Praha - Chomutov</t>
  </si>
  <si>
    <t xml:space="preserve">REALIZACE </t>
  </si>
  <si>
    <t>STC</t>
  </si>
  <si>
    <t>Rekonstrukce neutrálních úseků u TT Zdice a SpS Osek</t>
  </si>
  <si>
    <t>Rekonstrukce nástupiště zastávky Bělá nad Radbuzou na trati Domažlice – Planá</t>
  </si>
  <si>
    <t>Rekonstrukce výpravní budovy v žst. Planá u Mariánských Lázní</t>
  </si>
  <si>
    <t>Rekonstrukce výpravní budovy v žst. Tachov</t>
  </si>
  <si>
    <t>Rekonstrukce zastávky Kornatice</t>
  </si>
  <si>
    <t>PLZ</t>
  </si>
  <si>
    <t>Výstavba PZS v km 201,578 (P1724) trati Plzeň - Žatec</t>
  </si>
  <si>
    <t>Výstavba PZS v km 43,357 (P1800) a km 43,988 (P1801) trati Rakovník – Bečov nad Teplou</t>
  </si>
  <si>
    <t xml:space="preserve">Ing. Gabriela KŘELOVCOVÁ, tel: +420 725 576 518,e-mail: krelovcova@spravazeleznic.cz </t>
  </si>
  <si>
    <t>Ing. Josef BRAUN, tel. +420 724 268 942, e-mail:braun@spravazeleznic.cz</t>
  </si>
  <si>
    <t xml:space="preserve">Ing. Jaroslava TECHMANOVÁ, tel: 420 724 576 123, e-mail:Techmanova@spravazeleznic.cz </t>
  </si>
  <si>
    <t>Ing. Michal BERNÁT, tel: 420 733 774 924, e-mail:BernatM@spravazeleznic.cz</t>
  </si>
  <si>
    <t>04/2021-12/2021</t>
  </si>
  <si>
    <t>Ing. Michal BERNÁT,tel: 420 733 774 924,e-mail:BernatM@spravazeleznic.cz</t>
  </si>
  <si>
    <t>Výstavba PZS v km 42,145 (P1799) trati Rakovník – Bečov nad Teplou</t>
  </si>
  <si>
    <t>01/2021 - 08/2021</t>
  </si>
  <si>
    <t>p. Jan VALENTA, tel:+420 707 067 241, e-mail: ValentaJ@spravazeleznic.cz,</t>
  </si>
  <si>
    <t>Ing. Gabriela EDELMANNOVÁ, tel:+420 725 953 495,e-mail:Edelmannova@spravazeleznic.cz</t>
  </si>
  <si>
    <t>Ing. Bc. Michal KÁMEN,e-mail: Kamen@spravazeleznic.cz,tel:+420 702 239 717</t>
  </si>
  <si>
    <t>05/2021 - 04/2022</t>
  </si>
  <si>
    <t>06/2021 - 05/2023</t>
  </si>
  <si>
    <t>03/2021 - 12/2022</t>
  </si>
  <si>
    <t>Stavba 1</t>
  </si>
  <si>
    <t>Stavba 11</t>
  </si>
  <si>
    <t>Stavba 13</t>
  </si>
  <si>
    <t>Stavba 14</t>
  </si>
  <si>
    <t>Stavba 15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</si>
  <si>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</si>
  <si>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</si>
  <si>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</si>
  <si>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</si>
  <si>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</si>
  <si>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</si>
  <si>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</si>
  <si>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</si>
  <si>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</si>
  <si>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Stavba 12</t>
  </si>
  <si>
    <t>Stavba 16</t>
  </si>
  <si>
    <t>Stavba 17</t>
  </si>
  <si>
    <t>Stavba 18</t>
  </si>
  <si>
    <t>Stavba 19</t>
  </si>
  <si>
    <t>Stavba 20</t>
  </si>
  <si>
    <t>Stavba 21</t>
  </si>
  <si>
    <t>Ing. Pavel PROŠEK, tel:+420 725 761 477, e-mail:ProsekP@spravazeleznic,</t>
  </si>
  <si>
    <t xml:space="preserve">p. Milan VYSKOČIL, tel.:+420 727 966 361, e-mail: Vyskocil@spravazeleznic.cz </t>
  </si>
  <si>
    <t xml:space="preserve">p. Milan VYSKOČIL, tel.:+ 420 727 966 361, e-mail: Vyskocil@spravazeleznic.cz </t>
  </si>
  <si>
    <t>Ing. Pavel PROŠEK, tel:+ 420 725 761 477, e-mail:ProsekP@spravazeleznic,</t>
  </si>
  <si>
    <t xml:space="preserve">p. Milan VYSKOČIL, tel.: +420 727 966 361, e-mail: Vyskocil@spravazeleznic.cz </t>
  </si>
  <si>
    <t>Rekonstrukce a výstavba PZS na přejezdu P1740 v km 11,285 trati Rakovník - Kralovice</t>
  </si>
  <si>
    <t>03/2021 - 09/2022</t>
  </si>
  <si>
    <t>Výstavba PZS v km 48,942 (P1807) trati Rakovník – Bečov nad Teplou</t>
  </si>
  <si>
    <t>Výstavba PZS v km 29,082 (P1778) trati Rakovník – Bečov nad Teplou</t>
  </si>
  <si>
    <t>Doplnit podle skutečnosti dodavatel</t>
  </si>
  <si>
    <t>UT2</t>
  </si>
  <si>
    <t>OŘ UST</t>
  </si>
  <si>
    <t>UT1</t>
  </si>
  <si>
    <t>03/2021 - 10/2022</t>
  </si>
  <si>
    <t>3273514800 / 5323530019</t>
  </si>
  <si>
    <t>3273514800 / 5423530047</t>
  </si>
  <si>
    <t>3273514800 / 5423530042</t>
  </si>
  <si>
    <t>3273514800 / 5413530023</t>
  </si>
  <si>
    <t>3273514800 / 5213530067</t>
  </si>
  <si>
    <t>Rekonstrukce přejezdu v km 36,756 na trati Domažlice – Planá</t>
  </si>
  <si>
    <t>3273514800 / 5003530016</t>
  </si>
  <si>
    <t>3273514800 / 5003530017</t>
  </si>
  <si>
    <t>5003520140 / 5323530023</t>
  </si>
  <si>
    <t>5003520139 / 5323520042</t>
  </si>
  <si>
    <t>3273514800 / 5323530028</t>
  </si>
  <si>
    <t>5003520140 / 5323530007</t>
  </si>
  <si>
    <t>3273514800 / 5003520128</t>
  </si>
  <si>
    <t>3273214993 / 5213510036</t>
  </si>
  <si>
    <t>3273214993 / 5423520050</t>
  </si>
  <si>
    <t>3273214993 / 5423520049</t>
  </si>
  <si>
    <t>3273214993 / 5423520048</t>
  </si>
  <si>
    <t>3273214993 / 5423520047</t>
  </si>
  <si>
    <t xml:space="preserve"> p. Martin ŠŮS,tel:+420 702 297 300, e-mail:Sus@spravazeleznic.cz</t>
  </si>
  <si>
    <t xml:space="preserve">p. Lukáš FRIČEK. tel:+420 702 119 610, e-mail:Frycek@spravazeleznic.cz </t>
  </si>
  <si>
    <t>Částka celkem bez DPH</t>
  </si>
  <si>
    <t>KAV</t>
  </si>
  <si>
    <t>Doplnění závor na přejezdu P813 v km 15,552 na trati Janovice - Domažlice</t>
  </si>
  <si>
    <t>Doplnění závor na přejezdech P941 v km 56,559 a P8385 v km 56,202 na trati Horažďovice př. - Klatovy</t>
  </si>
  <si>
    <t>Stavba 22</t>
  </si>
  <si>
    <t>Stavba 23</t>
  </si>
  <si>
    <t>3273514800 / 5323530052</t>
  </si>
  <si>
    <t>OŘ PLZ</t>
  </si>
  <si>
    <t>3273514800 / 5323530045</t>
  </si>
  <si>
    <r>
      <rPr>
        <b/>
        <sz val="8"/>
        <color rgb="FF000000"/>
        <rFont val="Verdana"/>
        <family val="2"/>
        <charset val="238"/>
      </rPr>
      <t xml:space="preserve">Ing. </t>
    </r>
    <r>
      <rPr>
        <sz val="8"/>
        <color rgb="FF000000"/>
        <rFont val="Verdana"/>
        <family val="2"/>
        <charset val="238"/>
      </rPr>
      <t>David</t>
    </r>
    <r>
      <rPr>
        <b/>
        <sz val="8"/>
        <color rgb="FF000000"/>
        <rFont val="Verdana"/>
        <family val="2"/>
        <charset val="238"/>
      </rPr>
      <t xml:space="preserve"> SVOBODA,</t>
    </r>
    <r>
      <rPr>
        <sz val="8"/>
        <color rgb="FF000000"/>
        <rFont val="Verdana"/>
        <family val="2"/>
        <charset val="238"/>
      </rPr>
      <t xml:space="preserve"> tel: 702 272 644, e-mail: SvobodaDa@spravazeleznic.cz</t>
    </r>
  </si>
  <si>
    <r>
      <rPr>
        <b/>
        <sz val="8"/>
        <color rgb="FF000000"/>
        <rFont val="Verdana"/>
        <family val="2"/>
        <charset val="238"/>
      </rPr>
      <t>Ing.</t>
    </r>
    <r>
      <rPr>
        <sz val="8"/>
        <color rgb="FF000000"/>
        <rFont val="Verdana"/>
        <family val="2"/>
        <charset val="238"/>
      </rPr>
      <t xml:space="preserve"> David</t>
    </r>
    <r>
      <rPr>
        <b/>
        <sz val="8"/>
        <color rgb="FF000000"/>
        <rFont val="Verdana"/>
        <family val="2"/>
        <charset val="238"/>
      </rPr>
      <t xml:space="preserve"> SVOBODA,</t>
    </r>
    <r>
      <rPr>
        <sz val="8"/>
        <color rgb="FF000000"/>
        <rFont val="Verdana"/>
        <family val="2"/>
        <charset val="238"/>
      </rPr>
      <t xml:space="preserve"> tel: 702 272 644, e-mail: SvobodaDa@spravazeleznic.cz</t>
    </r>
  </si>
  <si>
    <r>
      <rPr>
        <b/>
        <sz val="8"/>
        <color rgb="FF000000"/>
        <rFont val="Verdana"/>
        <family val="2"/>
        <charset val="238"/>
      </rPr>
      <t xml:space="preserve">Ing. </t>
    </r>
    <r>
      <rPr>
        <sz val="8"/>
        <color rgb="FF000000"/>
        <rFont val="Verdana"/>
        <family val="2"/>
        <charset val="238"/>
      </rPr>
      <t xml:space="preserve">David </t>
    </r>
    <r>
      <rPr>
        <b/>
        <sz val="8"/>
        <color rgb="FF000000"/>
        <rFont val="Verdana"/>
        <family val="2"/>
        <charset val="238"/>
      </rPr>
      <t>SVOBODA,</t>
    </r>
    <r>
      <rPr>
        <sz val="8"/>
        <color rgb="FF000000"/>
        <rFont val="Verdana"/>
        <family val="2"/>
        <charset val="238"/>
      </rPr>
      <t xml:space="preserve"> tel: 702 272 644, e-mail: SvobodaDa@spravazeleznic.cz</t>
    </r>
  </si>
  <si>
    <r>
      <t xml:space="preserve">SVOBODA </t>
    </r>
    <r>
      <rPr>
        <b/>
        <sz val="9"/>
        <color theme="1"/>
        <rFont val="Verdana"/>
        <family val="2"/>
        <charset val="238"/>
      </rPr>
      <t xml:space="preserve">Viktor, </t>
    </r>
    <r>
      <rPr>
        <sz val="9"/>
        <color theme="1"/>
        <rFont val="Verdana"/>
        <family val="2"/>
        <charset val="238"/>
      </rPr>
      <t>Ing., tel:+420 720 043 128, e-mail:SvobodaVi@spravazeleznic.cz</t>
    </r>
  </si>
  <si>
    <t>Ing. Tomáš KOSTOHRYZ, tel:728 363 049,e-mail:Kostohryz@spravazeleznic.cz</t>
  </si>
  <si>
    <t>Jiří KLÁŠTERKA, Bc., Dipl. technik,tel:722 957 095,e-mail: KlasterkaJ@spravazeleznic.cz</t>
  </si>
  <si>
    <t>03/2021 - 03/2022</t>
  </si>
  <si>
    <t>Stavba 24</t>
  </si>
  <si>
    <t xml:space="preserve">Výstavba PZS v km 16,168 (P701) Nový Kramolín trati Domažlice – Planá u M.L. </t>
  </si>
  <si>
    <t>3273514800 / 5323530029</t>
  </si>
  <si>
    <t>Ing. Karel HALMA , tel:+420 607 036 056, e-mail:Halma@spravazeleznic.cz</t>
  </si>
  <si>
    <t>Zvýšení bezpečnosti na přejezdu P771 v km 71,823 na trati Domažlice - Planá</t>
  </si>
  <si>
    <t>3273514800 / 5323530051</t>
  </si>
  <si>
    <t>03/2022 – 10/2022  </t>
  </si>
  <si>
    <t>p. Matyáš LANG, tel:+420 702 214 780, e-mail:Lang@spravazeleznic.cz</t>
  </si>
  <si>
    <t>Stavba 25</t>
  </si>
  <si>
    <t>p. František KUCHYNKA, tel:+420 724 725 238,e-mail:Kuchynka@spravazeleznic.cz</t>
  </si>
  <si>
    <t>Koordinátor BOZP rel. + P+R  –  IN2 PLZEŇ                 JARO stavební sezona 2021</t>
  </si>
  <si>
    <t>Doplnění závor na přejezdu P1791 v km 35,308 trati Rakovník – Bečov nad Teplou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</si>
</sst>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dd\.mm\.yyyy"/>
  </numFmts>
  <fonts count="38" x14ac:knownFonts="1">
    <font>
      <sz val="10"/>
      <color rgb="FF000000"/>
      <name val="Arial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14"/>
      <color rgb="FF000000"/>
      <name val="Arial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4" fillId="2" borderId="0"/>
    <xf numFmtId="0" fontId="7" fillId="2" borderId="0"/>
    <xf numFmtId="0" fontId="10" fillId="0" borderId="0" applyNumberFormat="0" applyFill="0" applyBorder="0" applyAlignment="0" applyProtection="0"/>
  </cellStyleXfs>
  <cellXfs count="59"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164" fontId="6" fillId="0" borderId="9" xfId="0" applyNumberFormat="1" applyFont="1" applyFill="1" applyBorder="1" applyAlignment="1">
      <alignment horizontal="right" vertical="center" wrapText="1"/>
    </xf>
    <xf numFmtId="0" fontId="9" fillId="6" borderId="0" xfId="0" applyFont="1" applyFill="1" applyBorder="1" applyAlignment="1">
      <alignment horizontal="center" vertical="center" wrapText="1"/>
    </xf>
    <xf numFmtId="3" fontId="8" fillId="5" borderId="0" xfId="9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3" fillId="2" borderId="0" xfId="0" applyFont="1" applyFill="1" applyAlignment="1"/>
    <xf numFmtId="0" fontId="15" fillId="3" borderId="5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3" fontId="19" fillId="4" borderId="6" xfId="0" applyNumberFormat="1" applyFont="1" applyFill="1" applyBorder="1" applyAlignment="1">
      <alignment horizontal="center" vertical="center" wrapText="1"/>
    </xf>
    <xf numFmtId="3" fontId="21" fillId="4" borderId="1" xfId="9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3" fontId="23" fillId="4" borderId="1" xfId="9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left" vertical="center" wrapText="1"/>
    </xf>
    <xf numFmtId="3" fontId="24" fillId="4" borderId="1" xfId="9" applyNumberFormat="1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3" fontId="27" fillId="4" borderId="1" xfId="9" applyNumberFormat="1" applyFont="1" applyFill="1" applyBorder="1" applyAlignment="1">
      <alignment horizontal="center" vertical="center"/>
    </xf>
    <xf numFmtId="3" fontId="20" fillId="4" borderId="11" xfId="0" applyNumberFormat="1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wrapText="1"/>
    </xf>
    <xf numFmtId="0" fontId="28" fillId="5" borderId="0" xfId="0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3" fontId="30" fillId="4" borderId="7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3" fontId="19" fillId="4" borderId="1" xfId="0" applyNumberFormat="1" applyFont="1" applyFill="1" applyBorder="1" applyAlignment="1">
      <alignment horizontal="center" vertical="center" wrapText="1"/>
    </xf>
    <xf numFmtId="3" fontId="2" fillId="4" borderId="1" xfId="9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44" fontId="35" fillId="8" borderId="0" xfId="0" applyNumberFormat="1" applyFont="1" applyFill="1" applyAlignment="1">
      <alignment wrapText="1"/>
    </xf>
    <xf numFmtId="0" fontId="7" fillId="2" borderId="0" xfId="0" applyFont="1" applyFill="1" applyAlignment="1">
      <alignment horizontal="right" wrapText="1"/>
    </xf>
    <xf numFmtId="3" fontId="36" fillId="4" borderId="7" xfId="0" applyNumberFormat="1" applyFont="1" applyFill="1" applyBorder="1" applyAlignment="1">
      <alignment horizontal="center" vertical="center" wrapText="1"/>
    </xf>
    <xf numFmtId="3" fontId="29" fillId="7" borderId="1" xfId="9" applyNumberFormat="1" applyFont="1" applyFill="1" applyBorder="1" applyAlignment="1">
      <alignment horizontal="center" vertical="center"/>
    </xf>
    <xf numFmtId="3" fontId="22" fillId="7" borderId="1" xfId="9" applyNumberFormat="1" applyFont="1" applyFill="1" applyBorder="1" applyAlignment="1">
      <alignment horizontal="center" vertical="center"/>
    </xf>
    <xf numFmtId="3" fontId="19" fillId="7" borderId="12" xfId="0" applyNumberFormat="1" applyFont="1" applyFill="1" applyBorder="1" applyAlignment="1">
      <alignment horizontal="center" vertical="center" wrapText="1"/>
    </xf>
    <xf numFmtId="3" fontId="23" fillId="7" borderId="8" xfId="11" applyNumberFormat="1" applyFont="1" applyFill="1" applyBorder="1" applyAlignment="1">
      <alignment horizontal="center" vertical="center" wrapText="1"/>
    </xf>
    <xf numFmtId="3" fontId="19" fillId="7" borderId="8" xfId="0" applyNumberFormat="1" applyFont="1" applyFill="1" applyBorder="1" applyAlignment="1">
      <alignment horizontal="center" vertical="center" wrapText="1"/>
    </xf>
    <xf numFmtId="44" fontId="0" fillId="2" borderId="0" xfId="0" applyNumberFormat="1" applyFill="1" applyAlignment="1">
      <alignment wrapText="1"/>
    </xf>
    <xf numFmtId="0" fontId="34" fillId="7" borderId="0" xfId="0" applyFont="1" applyFill="1" applyAlignment="1">
      <alignment horizontal="center" vertical="center" wrapText="1"/>
    </xf>
    <xf numFmtId="3" fontId="1" fillId="4" borderId="1" xfId="9" applyNumberFormat="1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wrapText="1"/>
    </xf>
  </cellXfs>
  <cellStyles count="12">
    <cellStyle name="Hypertextový odkaz" xfId="11" builtinId="8"/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topLeftCell="E1" zoomScaleNormal="100" workbookViewId="0">
      <selection activeCell="J14" sqref="J14"/>
    </sheetView>
  </sheetViews>
  <sheetFormatPr defaultColWidth="9.109375" defaultRowHeight="13.2" x14ac:dyDescent="0.25"/>
  <cols>
    <col min="1" max="1" width="9.109375" style="38"/>
    <col min="2" max="2" width="7.33203125" style="38" customWidth="1"/>
    <col min="3" max="3" width="5.5546875" style="1" customWidth="1"/>
    <col min="4" max="4" width="71.88671875" style="37" customWidth="1"/>
    <col min="5" max="5" width="21" style="37" customWidth="1"/>
    <col min="6" max="6" width="8.88671875" style="37" customWidth="1"/>
    <col min="7" max="7" width="25.109375" style="37" customWidth="1"/>
    <col min="8" max="8" width="29.33203125" style="37" customWidth="1"/>
    <col min="9" max="9" width="33.88671875" style="37" customWidth="1"/>
    <col min="10" max="10" width="32.88671875" style="37" customWidth="1"/>
    <col min="11" max="11" width="24.88671875" style="37" customWidth="1"/>
    <col min="12" max="12" width="24.44140625" style="37" customWidth="1"/>
    <col min="13" max="13" width="20.88671875" style="37" customWidth="1"/>
    <col min="14" max="15" width="19.5546875" style="37" customWidth="1"/>
    <col min="16" max="16" width="16.6640625" style="37" customWidth="1"/>
    <col min="17" max="17" width="17.88671875" style="37" hidden="1" customWidth="1"/>
    <col min="18" max="18" width="9.109375" style="37" customWidth="1"/>
    <col min="19" max="16384" width="9.109375" style="37"/>
  </cols>
  <sheetData>
    <row r="1" spans="1:18" ht="17.399999999999999" x14ac:dyDescent="0.3">
      <c r="C1" s="4"/>
      <c r="D1" s="8" t="s">
        <v>7</v>
      </c>
      <c r="E1" s="8"/>
      <c r="F1" s="8"/>
      <c r="G1" s="8"/>
      <c r="H1" s="8"/>
      <c r="I1" s="8"/>
      <c r="J1" s="36"/>
      <c r="K1" s="36"/>
      <c r="L1" s="36"/>
      <c r="M1" s="36"/>
      <c r="N1" s="36"/>
      <c r="O1" s="36"/>
      <c r="P1" s="36"/>
    </row>
    <row r="2" spans="1:18" ht="39.75" customHeight="1" x14ac:dyDescent="0.3">
      <c r="D2" s="41" t="s">
        <v>135</v>
      </c>
      <c r="E2" s="9"/>
      <c r="F2" s="9"/>
      <c r="G2" s="8"/>
      <c r="H2" s="54" t="s">
        <v>84</v>
      </c>
      <c r="I2" s="8"/>
      <c r="J2" s="10"/>
      <c r="K2" s="10"/>
      <c r="L2" s="36"/>
      <c r="M2" s="56" t="s">
        <v>84</v>
      </c>
      <c r="N2" s="56"/>
      <c r="O2" s="56"/>
      <c r="P2" s="56"/>
    </row>
    <row r="3" spans="1:18" ht="14.25" customHeight="1" thickBot="1" x14ac:dyDescent="0.3">
      <c r="D3" s="57"/>
      <c r="E3" s="57"/>
      <c r="F3" s="57"/>
      <c r="G3" s="57"/>
      <c r="H3" s="57"/>
      <c r="I3" s="57"/>
      <c r="J3" s="57"/>
      <c r="K3" s="57"/>
      <c r="L3" s="58"/>
      <c r="M3" s="58"/>
      <c r="N3" s="36"/>
      <c r="O3" s="36"/>
      <c r="P3" s="36"/>
    </row>
    <row r="4" spans="1:18" ht="42.75" customHeight="1" thickBot="1" x14ac:dyDescent="0.3">
      <c r="A4" s="2"/>
      <c r="B4" s="2"/>
      <c r="C4" s="2"/>
      <c r="D4" s="11" t="s">
        <v>12</v>
      </c>
      <c r="E4" s="3" t="s">
        <v>13</v>
      </c>
      <c r="F4" s="12" t="s">
        <v>9</v>
      </c>
      <c r="G4" s="13" t="s">
        <v>8</v>
      </c>
      <c r="H4" s="31" t="s">
        <v>11</v>
      </c>
      <c r="I4" s="33" t="s">
        <v>14</v>
      </c>
      <c r="J4" s="14" t="s">
        <v>0</v>
      </c>
      <c r="K4" s="15" t="s">
        <v>2</v>
      </c>
      <c r="L4" s="16" t="s">
        <v>6</v>
      </c>
      <c r="M4" s="17" t="s">
        <v>1</v>
      </c>
      <c r="N4" s="18" t="s">
        <v>5</v>
      </c>
      <c r="O4" s="19" t="s">
        <v>3</v>
      </c>
      <c r="P4" s="14" t="s">
        <v>4</v>
      </c>
      <c r="R4" s="6"/>
    </row>
    <row r="5" spans="1:18" ht="42.75" customHeight="1" x14ac:dyDescent="0.25">
      <c r="A5" s="40" t="s">
        <v>54</v>
      </c>
      <c r="B5" s="44" t="s">
        <v>87</v>
      </c>
      <c r="C5" s="28" t="s">
        <v>17</v>
      </c>
      <c r="D5" s="23" t="s">
        <v>18</v>
      </c>
      <c r="E5" s="32" t="s">
        <v>15</v>
      </c>
      <c r="F5" s="20" t="s">
        <v>16</v>
      </c>
      <c r="G5" s="21" t="s">
        <v>22</v>
      </c>
      <c r="H5" s="50"/>
      <c r="I5" s="30" t="s">
        <v>77</v>
      </c>
      <c r="J5" s="39" t="s">
        <v>42</v>
      </c>
      <c r="K5" s="26" t="s">
        <v>124</v>
      </c>
      <c r="L5" s="24">
        <v>120</v>
      </c>
      <c r="M5" s="48" t="s">
        <v>10</v>
      </c>
      <c r="N5" s="49" t="s">
        <v>10</v>
      </c>
      <c r="O5" s="49" t="e">
        <f t="shared" ref="O5:O6" si="0">M5*N5</f>
        <v>#VALUE!</v>
      </c>
      <c r="P5" s="49" t="e">
        <f t="shared" ref="P5:P6" si="1">O5*1.21</f>
        <v>#VALUE!</v>
      </c>
      <c r="Q5" s="5"/>
      <c r="R5" s="7"/>
    </row>
    <row r="6" spans="1:18" ht="51.75" customHeight="1" x14ac:dyDescent="0.25">
      <c r="A6" s="40" t="s">
        <v>59</v>
      </c>
      <c r="B6" s="44" t="s">
        <v>87</v>
      </c>
      <c r="C6" s="28" t="s">
        <v>17</v>
      </c>
      <c r="D6" s="25" t="s">
        <v>19</v>
      </c>
      <c r="E6" s="32" t="s">
        <v>15</v>
      </c>
      <c r="F6" s="20" t="s">
        <v>16</v>
      </c>
      <c r="G6" s="21" t="s">
        <v>23</v>
      </c>
      <c r="H6" s="51"/>
      <c r="I6" s="30" t="s">
        <v>77</v>
      </c>
      <c r="J6" s="39" t="s">
        <v>42</v>
      </c>
      <c r="K6" s="26" t="s">
        <v>124</v>
      </c>
      <c r="L6" s="24">
        <v>120</v>
      </c>
      <c r="M6" s="48" t="s">
        <v>10</v>
      </c>
      <c r="N6" s="49" t="s">
        <v>10</v>
      </c>
      <c r="O6" s="49" t="e">
        <f t="shared" si="0"/>
        <v>#VALUE!</v>
      </c>
      <c r="P6" s="49" t="e">
        <f t="shared" si="1"/>
        <v>#VALUE!</v>
      </c>
      <c r="Q6" s="5"/>
      <c r="R6" s="7"/>
    </row>
    <row r="7" spans="1:18" ht="44.25" customHeight="1" x14ac:dyDescent="0.25">
      <c r="A7" s="40" t="s">
        <v>60</v>
      </c>
      <c r="B7" s="44" t="s">
        <v>87</v>
      </c>
      <c r="C7" s="28" t="s">
        <v>17</v>
      </c>
      <c r="D7" s="25" t="s">
        <v>20</v>
      </c>
      <c r="E7" s="32" t="s">
        <v>15</v>
      </c>
      <c r="F7" s="20" t="s">
        <v>16</v>
      </c>
      <c r="G7" s="21" t="s">
        <v>24</v>
      </c>
      <c r="H7" s="52"/>
      <c r="I7" s="30" t="s">
        <v>76</v>
      </c>
      <c r="J7" s="39" t="s">
        <v>42</v>
      </c>
      <c r="K7" s="26" t="s">
        <v>124</v>
      </c>
      <c r="L7" s="24">
        <v>120</v>
      </c>
      <c r="M7" s="48" t="s">
        <v>10</v>
      </c>
      <c r="N7" s="49" t="s">
        <v>10</v>
      </c>
      <c r="O7" s="49" t="e">
        <f t="shared" ref="O7:O8" si="2">M7*N7</f>
        <v>#VALUE!</v>
      </c>
      <c r="P7" s="49" t="e">
        <f t="shared" ref="P7:P8" si="3">O7*1.21</f>
        <v>#VALUE!</v>
      </c>
      <c r="Q7" s="5"/>
      <c r="R7" s="7"/>
    </row>
    <row r="8" spans="1:18" ht="41.25" customHeight="1" x14ac:dyDescent="0.25">
      <c r="A8" s="40" t="s">
        <v>61</v>
      </c>
      <c r="B8" s="44" t="s">
        <v>87</v>
      </c>
      <c r="C8" s="28" t="s">
        <v>17</v>
      </c>
      <c r="D8" s="25" t="s">
        <v>21</v>
      </c>
      <c r="E8" s="32" t="s">
        <v>15</v>
      </c>
      <c r="F8" s="20" t="s">
        <v>16</v>
      </c>
      <c r="G8" s="21" t="s">
        <v>25</v>
      </c>
      <c r="H8" s="52"/>
      <c r="I8" s="30" t="s">
        <v>76</v>
      </c>
      <c r="J8" s="39" t="s">
        <v>42</v>
      </c>
      <c r="K8" s="26" t="s">
        <v>124</v>
      </c>
      <c r="L8" s="24">
        <v>120</v>
      </c>
      <c r="M8" s="48" t="s">
        <v>10</v>
      </c>
      <c r="N8" s="49" t="s">
        <v>10</v>
      </c>
      <c r="O8" s="49" t="e">
        <f t="shared" si="2"/>
        <v>#VALUE!</v>
      </c>
      <c r="P8" s="49" t="e">
        <f t="shared" si="3"/>
        <v>#VALUE!</v>
      </c>
      <c r="Q8" s="5"/>
      <c r="R8" s="7"/>
    </row>
    <row r="9" spans="1:18" s="38" customFormat="1" ht="39" customHeight="1" x14ac:dyDescent="0.25">
      <c r="A9" s="40" t="s">
        <v>62</v>
      </c>
      <c r="B9" s="40" t="s">
        <v>85</v>
      </c>
      <c r="C9" s="28" t="s">
        <v>17</v>
      </c>
      <c r="D9" s="27" t="s">
        <v>26</v>
      </c>
      <c r="E9" s="32" t="s">
        <v>30</v>
      </c>
      <c r="F9" s="20" t="s">
        <v>16</v>
      </c>
      <c r="G9" s="21" t="s">
        <v>106</v>
      </c>
      <c r="H9" s="52"/>
      <c r="I9" s="30" t="s">
        <v>75</v>
      </c>
      <c r="J9" s="39" t="s">
        <v>43</v>
      </c>
      <c r="K9" s="26" t="s">
        <v>44</v>
      </c>
      <c r="L9" s="24">
        <v>81</v>
      </c>
      <c r="M9" s="48" t="s">
        <v>10</v>
      </c>
      <c r="N9" s="49" t="s">
        <v>10</v>
      </c>
      <c r="O9" s="49" t="e">
        <f t="shared" ref="O9:O10" si="4">M9*N9</f>
        <v>#VALUE!</v>
      </c>
      <c r="P9" s="49" t="e">
        <f t="shared" ref="P9:P10" si="5">O9*1.21</f>
        <v>#VALUE!</v>
      </c>
    </row>
    <row r="10" spans="1:18" s="38" customFormat="1" ht="34.5" customHeight="1" x14ac:dyDescent="0.25">
      <c r="A10" s="40" t="s">
        <v>63</v>
      </c>
      <c r="B10" s="40" t="s">
        <v>85</v>
      </c>
      <c r="C10" s="28" t="s">
        <v>17</v>
      </c>
      <c r="D10" s="27" t="s">
        <v>27</v>
      </c>
      <c r="E10" s="32" t="s">
        <v>30</v>
      </c>
      <c r="F10" s="20" t="s">
        <v>16</v>
      </c>
      <c r="G10" s="21" t="s">
        <v>105</v>
      </c>
      <c r="H10" s="52"/>
      <c r="I10" s="30" t="s">
        <v>78</v>
      </c>
      <c r="J10" s="39" t="s">
        <v>45</v>
      </c>
      <c r="K10" s="26" t="s">
        <v>44</v>
      </c>
      <c r="L10" s="24">
        <v>95</v>
      </c>
      <c r="M10" s="48" t="s">
        <v>10</v>
      </c>
      <c r="N10" s="49" t="s">
        <v>10</v>
      </c>
      <c r="O10" s="49" t="e">
        <f t="shared" si="4"/>
        <v>#VALUE!</v>
      </c>
      <c r="P10" s="49" t="e">
        <f t="shared" si="5"/>
        <v>#VALUE!</v>
      </c>
    </row>
    <row r="11" spans="1:18" ht="34.200000000000003" x14ac:dyDescent="0.25">
      <c r="A11" s="40" t="s">
        <v>64</v>
      </c>
      <c r="B11" s="40" t="s">
        <v>85</v>
      </c>
      <c r="C11" s="28" t="s">
        <v>17</v>
      </c>
      <c r="D11" s="27" t="s">
        <v>28</v>
      </c>
      <c r="E11" s="32" t="s">
        <v>30</v>
      </c>
      <c r="F11" s="20" t="s">
        <v>16</v>
      </c>
      <c r="G11" s="21" t="s">
        <v>104</v>
      </c>
      <c r="H11" s="52"/>
      <c r="I11" s="30" t="s">
        <v>75</v>
      </c>
      <c r="J11" s="39" t="s">
        <v>43</v>
      </c>
      <c r="K11" s="26" t="s">
        <v>44</v>
      </c>
      <c r="L11" s="24">
        <v>157</v>
      </c>
      <c r="M11" s="48" t="s">
        <v>10</v>
      </c>
      <c r="N11" s="49" t="s">
        <v>10</v>
      </c>
      <c r="O11" s="49" t="e">
        <f t="shared" ref="O11:O18" si="6">M11*N11</f>
        <v>#VALUE!</v>
      </c>
      <c r="P11" s="49" t="e">
        <f t="shared" ref="P11:P18" si="7">O11*1.21</f>
        <v>#VALUE!</v>
      </c>
    </row>
    <row r="12" spans="1:18" ht="34.5" customHeight="1" x14ac:dyDescent="0.25">
      <c r="A12" s="40" t="s">
        <v>65</v>
      </c>
      <c r="B12" s="40" t="s">
        <v>85</v>
      </c>
      <c r="C12" s="28" t="s">
        <v>17</v>
      </c>
      <c r="D12" s="27" t="s">
        <v>29</v>
      </c>
      <c r="E12" s="32" t="s">
        <v>30</v>
      </c>
      <c r="F12" s="20" t="s">
        <v>16</v>
      </c>
      <c r="G12" s="21" t="s">
        <v>103</v>
      </c>
      <c r="H12" s="52"/>
      <c r="I12" s="30" t="s">
        <v>75</v>
      </c>
      <c r="J12" s="39" t="s">
        <v>43</v>
      </c>
      <c r="K12" s="26" t="s">
        <v>44</v>
      </c>
      <c r="L12" s="24">
        <v>116</v>
      </c>
      <c r="M12" s="48" t="s">
        <v>10</v>
      </c>
      <c r="N12" s="49" t="s">
        <v>10</v>
      </c>
      <c r="O12" s="49" t="e">
        <f t="shared" si="6"/>
        <v>#VALUE!</v>
      </c>
      <c r="P12" s="49" t="e">
        <f t="shared" si="7"/>
        <v>#VALUE!</v>
      </c>
    </row>
    <row r="13" spans="1:18" ht="38.25" customHeight="1" x14ac:dyDescent="0.25">
      <c r="A13" s="40" t="s">
        <v>66</v>
      </c>
      <c r="B13" s="40" t="s">
        <v>85</v>
      </c>
      <c r="C13" s="28" t="s">
        <v>17</v>
      </c>
      <c r="D13" s="27" t="s">
        <v>32</v>
      </c>
      <c r="E13" s="32" t="s">
        <v>30</v>
      </c>
      <c r="F13" s="20" t="s">
        <v>31</v>
      </c>
      <c r="G13" s="21" t="s">
        <v>102</v>
      </c>
      <c r="H13" s="52"/>
      <c r="I13" s="30" t="s">
        <v>48</v>
      </c>
      <c r="J13" s="42" t="s">
        <v>40</v>
      </c>
      <c r="K13" s="26" t="s">
        <v>44</v>
      </c>
      <c r="L13" s="24">
        <v>150</v>
      </c>
      <c r="M13" s="48" t="s">
        <v>10</v>
      </c>
      <c r="N13" s="49" t="s">
        <v>10</v>
      </c>
      <c r="O13" s="49" t="e">
        <f t="shared" si="6"/>
        <v>#VALUE!</v>
      </c>
      <c r="P13" s="49" t="e">
        <f t="shared" si="7"/>
        <v>#VALUE!</v>
      </c>
    </row>
    <row r="14" spans="1:18" ht="40.5" customHeight="1" x14ac:dyDescent="0.25">
      <c r="A14" s="40" t="s">
        <v>67</v>
      </c>
      <c r="B14" s="40" t="s">
        <v>85</v>
      </c>
      <c r="C14" s="28" t="s">
        <v>17</v>
      </c>
      <c r="D14" s="27" t="s">
        <v>38</v>
      </c>
      <c r="E14" s="32" t="s">
        <v>30</v>
      </c>
      <c r="F14" s="20" t="s">
        <v>37</v>
      </c>
      <c r="G14" s="21" t="s">
        <v>101</v>
      </c>
      <c r="H14" s="52"/>
      <c r="I14" s="30" t="s">
        <v>79</v>
      </c>
      <c r="J14" s="39" t="s">
        <v>40</v>
      </c>
      <c r="K14" s="22" t="s">
        <v>44</v>
      </c>
      <c r="L14" s="24">
        <v>90</v>
      </c>
      <c r="M14" s="48" t="s">
        <v>10</v>
      </c>
      <c r="N14" s="49" t="s">
        <v>10</v>
      </c>
      <c r="O14" s="49" t="e">
        <f t="shared" si="6"/>
        <v>#VALUE!</v>
      </c>
      <c r="P14" s="49" t="e">
        <f t="shared" si="7"/>
        <v>#VALUE!</v>
      </c>
    </row>
    <row r="15" spans="1:18" ht="40.5" customHeight="1" x14ac:dyDescent="0.25">
      <c r="A15" s="40" t="s">
        <v>55</v>
      </c>
      <c r="B15" s="40" t="s">
        <v>85</v>
      </c>
      <c r="C15" s="28" t="s">
        <v>17</v>
      </c>
      <c r="D15" s="27" t="s">
        <v>36</v>
      </c>
      <c r="E15" s="32" t="s">
        <v>30</v>
      </c>
      <c r="F15" s="20" t="s">
        <v>37</v>
      </c>
      <c r="G15" s="21" t="s">
        <v>100</v>
      </c>
      <c r="H15" s="52"/>
      <c r="I15" s="30" t="s">
        <v>107</v>
      </c>
      <c r="J15" s="39" t="s">
        <v>41</v>
      </c>
      <c r="K15" s="26" t="s">
        <v>44</v>
      </c>
      <c r="L15" s="29">
        <v>80</v>
      </c>
      <c r="M15" s="48" t="s">
        <v>10</v>
      </c>
      <c r="N15" s="49" t="s">
        <v>10</v>
      </c>
      <c r="O15" s="49" t="e">
        <f t="shared" si="6"/>
        <v>#VALUE!</v>
      </c>
      <c r="P15" s="49" t="e">
        <f t="shared" si="7"/>
        <v>#VALUE!</v>
      </c>
    </row>
    <row r="16" spans="1:18" ht="42.75" customHeight="1" x14ac:dyDescent="0.25">
      <c r="A16" s="40" t="s">
        <v>68</v>
      </c>
      <c r="B16" s="40" t="s">
        <v>85</v>
      </c>
      <c r="C16" s="28" t="s">
        <v>17</v>
      </c>
      <c r="D16" s="27" t="s">
        <v>33</v>
      </c>
      <c r="E16" s="32" t="s">
        <v>30</v>
      </c>
      <c r="F16" s="20" t="s">
        <v>37</v>
      </c>
      <c r="G16" s="21" t="s">
        <v>99</v>
      </c>
      <c r="H16" s="52"/>
      <c r="I16" s="30" t="s">
        <v>107</v>
      </c>
      <c r="J16" s="39" t="s">
        <v>120</v>
      </c>
      <c r="K16" s="22" t="s">
        <v>53</v>
      </c>
      <c r="L16" s="29">
        <v>80</v>
      </c>
      <c r="M16" s="48" t="s">
        <v>10</v>
      </c>
      <c r="N16" s="49" t="s">
        <v>10</v>
      </c>
      <c r="O16" s="49" t="e">
        <f t="shared" si="6"/>
        <v>#VALUE!</v>
      </c>
      <c r="P16" s="49" t="e">
        <f t="shared" si="7"/>
        <v>#VALUE!</v>
      </c>
    </row>
    <row r="17" spans="1:16" ht="34.200000000000003" x14ac:dyDescent="0.25">
      <c r="A17" s="40" t="s">
        <v>56</v>
      </c>
      <c r="B17" s="44" t="s">
        <v>87</v>
      </c>
      <c r="C17" s="28" t="s">
        <v>17</v>
      </c>
      <c r="D17" s="27" t="s">
        <v>34</v>
      </c>
      <c r="E17" s="32" t="s">
        <v>30</v>
      </c>
      <c r="F17" s="20" t="s">
        <v>37</v>
      </c>
      <c r="G17" s="21" t="s">
        <v>98</v>
      </c>
      <c r="H17" s="52"/>
      <c r="I17" s="30" t="s">
        <v>122</v>
      </c>
      <c r="J17" s="39" t="s">
        <v>49</v>
      </c>
      <c r="K17" s="26" t="s">
        <v>51</v>
      </c>
      <c r="L17" s="24">
        <v>490</v>
      </c>
      <c r="M17" s="48" t="s">
        <v>10</v>
      </c>
      <c r="N17" s="49" t="s">
        <v>10</v>
      </c>
      <c r="O17" s="49" t="e">
        <f t="shared" si="6"/>
        <v>#VALUE!</v>
      </c>
      <c r="P17" s="49" t="e">
        <f t="shared" si="7"/>
        <v>#VALUE!</v>
      </c>
    </row>
    <row r="18" spans="1:16" ht="36.75" customHeight="1" x14ac:dyDescent="0.25">
      <c r="A18" s="40" t="s">
        <v>57</v>
      </c>
      <c r="B18" s="44" t="s">
        <v>87</v>
      </c>
      <c r="C18" s="28" t="s">
        <v>17</v>
      </c>
      <c r="D18" s="27" t="s">
        <v>35</v>
      </c>
      <c r="E18" s="32" t="s">
        <v>30</v>
      </c>
      <c r="F18" s="20" t="s">
        <v>37</v>
      </c>
      <c r="G18" s="21" t="s">
        <v>97</v>
      </c>
      <c r="H18" s="52"/>
      <c r="I18" s="30" t="s">
        <v>123</v>
      </c>
      <c r="J18" s="39" t="s">
        <v>50</v>
      </c>
      <c r="K18" s="22" t="s">
        <v>52</v>
      </c>
      <c r="L18" s="24">
        <v>457</v>
      </c>
      <c r="M18" s="48" t="s">
        <v>10</v>
      </c>
      <c r="N18" s="49" t="s">
        <v>10</v>
      </c>
      <c r="O18" s="49" t="e">
        <f t="shared" si="6"/>
        <v>#VALUE!</v>
      </c>
      <c r="P18" s="49" t="e">
        <f t="shared" si="7"/>
        <v>#VALUE!</v>
      </c>
    </row>
    <row r="19" spans="1:16" ht="38.25" customHeight="1" x14ac:dyDescent="0.25">
      <c r="A19" s="40" t="s">
        <v>58</v>
      </c>
      <c r="B19" s="40" t="s">
        <v>85</v>
      </c>
      <c r="C19" s="28" t="s">
        <v>17</v>
      </c>
      <c r="D19" s="27" t="s">
        <v>39</v>
      </c>
      <c r="E19" s="32" t="s">
        <v>30</v>
      </c>
      <c r="F19" s="20" t="s">
        <v>37</v>
      </c>
      <c r="G19" s="21" t="s">
        <v>96</v>
      </c>
      <c r="H19" s="52"/>
      <c r="I19" s="30" t="s">
        <v>77</v>
      </c>
      <c r="J19" s="39" t="s">
        <v>119</v>
      </c>
      <c r="K19" s="26" t="s">
        <v>47</v>
      </c>
      <c r="L19" s="24">
        <v>100</v>
      </c>
      <c r="M19" s="48" t="s">
        <v>10</v>
      </c>
      <c r="N19" s="49" t="s">
        <v>10</v>
      </c>
      <c r="O19" s="49" t="e">
        <f t="shared" ref="O19:O25" si="8">M19*N19</f>
        <v>#VALUE!</v>
      </c>
      <c r="P19" s="49" t="e">
        <f t="shared" ref="P19:P25" si="9">O19*1.21</f>
        <v>#VALUE!</v>
      </c>
    </row>
    <row r="20" spans="1:16" ht="37.5" customHeight="1" x14ac:dyDescent="0.25">
      <c r="A20" s="40" t="s">
        <v>69</v>
      </c>
      <c r="B20" s="40" t="s">
        <v>85</v>
      </c>
      <c r="C20" s="28" t="s">
        <v>17</v>
      </c>
      <c r="D20" s="27" t="s">
        <v>46</v>
      </c>
      <c r="E20" s="32" t="s">
        <v>30</v>
      </c>
      <c r="F20" s="20" t="s">
        <v>37</v>
      </c>
      <c r="G20" s="21" t="s">
        <v>95</v>
      </c>
      <c r="H20" s="52"/>
      <c r="I20" s="30" t="s">
        <v>77</v>
      </c>
      <c r="J20" s="39" t="s">
        <v>118</v>
      </c>
      <c r="K20" s="22" t="s">
        <v>47</v>
      </c>
      <c r="L20" s="24">
        <v>100</v>
      </c>
      <c r="M20" s="48" t="s">
        <v>10</v>
      </c>
      <c r="N20" s="49" t="s">
        <v>10</v>
      </c>
      <c r="O20" s="49" t="e">
        <f t="shared" si="8"/>
        <v>#VALUE!</v>
      </c>
      <c r="P20" s="49" t="e">
        <f t="shared" si="9"/>
        <v>#VALUE!</v>
      </c>
    </row>
    <row r="21" spans="1:16" s="38" customFormat="1" ht="37.5" customHeight="1" x14ac:dyDescent="0.25">
      <c r="A21" s="40" t="s">
        <v>70</v>
      </c>
      <c r="B21" s="40" t="s">
        <v>85</v>
      </c>
      <c r="C21" s="28" t="s">
        <v>17</v>
      </c>
      <c r="D21" s="27" t="s">
        <v>129</v>
      </c>
      <c r="E21" s="32" t="s">
        <v>15</v>
      </c>
      <c r="F21" s="20" t="s">
        <v>37</v>
      </c>
      <c r="G21" s="21" t="s">
        <v>130</v>
      </c>
      <c r="H21" s="52"/>
      <c r="I21" s="30" t="s">
        <v>132</v>
      </c>
      <c r="J21" s="47" t="s">
        <v>121</v>
      </c>
      <c r="K21" s="55" t="s">
        <v>131</v>
      </c>
      <c r="L21" s="24">
        <v>120</v>
      </c>
      <c r="M21" s="48"/>
      <c r="N21" s="49"/>
      <c r="O21" s="49"/>
      <c r="P21" s="49"/>
    </row>
    <row r="22" spans="1:16" s="38" customFormat="1" ht="37.5" customHeight="1" x14ac:dyDescent="0.25">
      <c r="A22" s="40" t="s">
        <v>71</v>
      </c>
      <c r="B22" s="44" t="s">
        <v>116</v>
      </c>
      <c r="C22" s="28" t="s">
        <v>17</v>
      </c>
      <c r="D22" s="27" t="s">
        <v>111</v>
      </c>
      <c r="E22" s="32" t="s">
        <v>15</v>
      </c>
      <c r="F22" s="20" t="s">
        <v>37</v>
      </c>
      <c r="G22" s="21" t="s">
        <v>115</v>
      </c>
      <c r="H22" s="52"/>
      <c r="I22" s="30" t="s">
        <v>108</v>
      </c>
      <c r="J22" s="47" t="s">
        <v>121</v>
      </c>
      <c r="K22" s="43" t="s">
        <v>81</v>
      </c>
      <c r="L22" s="24">
        <v>120</v>
      </c>
      <c r="M22" s="48" t="s">
        <v>10</v>
      </c>
      <c r="N22" s="49" t="s">
        <v>10</v>
      </c>
      <c r="O22" s="49" t="e">
        <f t="shared" ref="O22:O23" si="10">M22*N22</f>
        <v>#VALUE!</v>
      </c>
      <c r="P22" s="49" t="e">
        <f t="shared" ref="P22:P23" si="11">O22*1.21</f>
        <v>#VALUE!</v>
      </c>
    </row>
    <row r="23" spans="1:16" s="38" customFormat="1" ht="37.5" customHeight="1" x14ac:dyDescent="0.25">
      <c r="A23" s="40" t="s">
        <v>72</v>
      </c>
      <c r="B23" s="44" t="s">
        <v>116</v>
      </c>
      <c r="C23" s="28" t="s">
        <v>17</v>
      </c>
      <c r="D23" s="27" t="s">
        <v>112</v>
      </c>
      <c r="E23" s="32" t="s">
        <v>15</v>
      </c>
      <c r="F23" s="20" t="s">
        <v>37</v>
      </c>
      <c r="G23" s="21" t="s">
        <v>117</v>
      </c>
      <c r="H23" s="52"/>
      <c r="I23" s="30" t="s">
        <v>108</v>
      </c>
      <c r="J23" s="47" t="s">
        <v>121</v>
      </c>
      <c r="K23" s="43" t="s">
        <v>81</v>
      </c>
      <c r="L23" s="24">
        <v>120</v>
      </c>
      <c r="M23" s="48" t="s">
        <v>10</v>
      </c>
      <c r="N23" s="49" t="s">
        <v>10</v>
      </c>
      <c r="O23" s="49" t="e">
        <f t="shared" si="10"/>
        <v>#VALUE!</v>
      </c>
      <c r="P23" s="49" t="e">
        <f t="shared" si="11"/>
        <v>#VALUE!</v>
      </c>
    </row>
    <row r="24" spans="1:16" ht="34.200000000000003" x14ac:dyDescent="0.25">
      <c r="A24" s="40" t="s">
        <v>73</v>
      </c>
      <c r="B24" s="40" t="s">
        <v>85</v>
      </c>
      <c r="C24" s="28" t="s">
        <v>17</v>
      </c>
      <c r="D24" s="23" t="s">
        <v>80</v>
      </c>
      <c r="E24" s="32" t="s">
        <v>15</v>
      </c>
      <c r="F24" s="20" t="s">
        <v>37</v>
      </c>
      <c r="G24" s="21" t="s">
        <v>93</v>
      </c>
      <c r="H24" s="52"/>
      <c r="I24" s="30" t="s">
        <v>108</v>
      </c>
      <c r="J24" s="42" t="s">
        <v>41</v>
      </c>
      <c r="K24" s="43" t="s">
        <v>81</v>
      </c>
      <c r="L24" s="24">
        <v>100</v>
      </c>
      <c r="M24" s="48" t="s">
        <v>10</v>
      </c>
      <c r="N24" s="49" t="s">
        <v>10</v>
      </c>
      <c r="O24" s="49" t="e">
        <f t="shared" si="8"/>
        <v>#VALUE!</v>
      </c>
      <c r="P24" s="49" t="e">
        <f t="shared" si="9"/>
        <v>#VALUE!</v>
      </c>
    </row>
    <row r="25" spans="1:16" ht="34.200000000000003" x14ac:dyDescent="0.25">
      <c r="A25" s="40" t="s">
        <v>74</v>
      </c>
      <c r="B25" s="44" t="s">
        <v>86</v>
      </c>
      <c r="C25" s="28" t="s">
        <v>17</v>
      </c>
      <c r="D25" s="27" t="s">
        <v>82</v>
      </c>
      <c r="E25" s="32" t="s">
        <v>15</v>
      </c>
      <c r="F25" s="20" t="s">
        <v>110</v>
      </c>
      <c r="G25" s="21" t="s">
        <v>92</v>
      </c>
      <c r="H25" s="52"/>
      <c r="I25" s="30" t="s">
        <v>134</v>
      </c>
      <c r="J25" s="42" t="s">
        <v>41</v>
      </c>
      <c r="K25" s="43" t="s">
        <v>81</v>
      </c>
      <c r="L25" s="24">
        <v>120</v>
      </c>
      <c r="M25" s="48" t="s">
        <v>10</v>
      </c>
      <c r="N25" s="49" t="s">
        <v>10</v>
      </c>
      <c r="O25" s="49" t="e">
        <f t="shared" si="8"/>
        <v>#VALUE!</v>
      </c>
      <c r="P25" s="49" t="e">
        <f t="shared" si="9"/>
        <v>#VALUE!</v>
      </c>
    </row>
    <row r="26" spans="1:16" s="38" customFormat="1" ht="37.5" customHeight="1" x14ac:dyDescent="0.25">
      <c r="A26" s="40" t="s">
        <v>113</v>
      </c>
      <c r="B26" s="40" t="s">
        <v>85</v>
      </c>
      <c r="C26" s="28" t="s">
        <v>17</v>
      </c>
      <c r="D26" s="27" t="s">
        <v>126</v>
      </c>
      <c r="E26" s="32" t="s">
        <v>30</v>
      </c>
      <c r="F26" s="20" t="s">
        <v>37</v>
      </c>
      <c r="G26" s="21" t="s">
        <v>127</v>
      </c>
      <c r="H26" s="52"/>
      <c r="I26" s="30" t="s">
        <v>134</v>
      </c>
      <c r="J26" s="42" t="s">
        <v>128</v>
      </c>
      <c r="K26" s="43" t="s">
        <v>81</v>
      </c>
      <c r="L26" s="24">
        <v>98</v>
      </c>
      <c r="M26" s="48" t="s">
        <v>10</v>
      </c>
      <c r="N26" s="49" t="s">
        <v>10</v>
      </c>
      <c r="O26" s="49" t="e">
        <f t="shared" ref="O26" si="12">M26*N26</f>
        <v>#VALUE!</v>
      </c>
      <c r="P26" s="49" t="e">
        <f t="shared" ref="P26" si="13">O26*1.21</f>
        <v>#VALUE!</v>
      </c>
    </row>
    <row r="27" spans="1:16" ht="34.200000000000003" x14ac:dyDescent="0.25">
      <c r="A27" s="40" t="s">
        <v>114</v>
      </c>
      <c r="B27" s="44" t="s">
        <v>86</v>
      </c>
      <c r="C27" s="28" t="s">
        <v>17</v>
      </c>
      <c r="D27" s="27" t="s">
        <v>83</v>
      </c>
      <c r="E27" s="32" t="s">
        <v>15</v>
      </c>
      <c r="F27" s="20" t="s">
        <v>16</v>
      </c>
      <c r="G27" s="21" t="s">
        <v>90</v>
      </c>
      <c r="H27" s="52"/>
      <c r="I27" s="30" t="s">
        <v>134</v>
      </c>
      <c r="J27" s="42" t="s">
        <v>41</v>
      </c>
      <c r="K27" s="43" t="s">
        <v>81</v>
      </c>
      <c r="L27" s="24">
        <v>120</v>
      </c>
      <c r="M27" s="48" t="s">
        <v>10</v>
      </c>
      <c r="N27" s="49" t="s">
        <v>10</v>
      </c>
      <c r="O27" s="49" t="e">
        <f t="shared" ref="O27:O28" si="14">M27*N27</f>
        <v>#VALUE!</v>
      </c>
      <c r="P27" s="49" t="e">
        <f t="shared" ref="P27:P28" si="15">O27*1.21</f>
        <v>#VALUE!</v>
      </c>
    </row>
    <row r="28" spans="1:16" ht="34.200000000000003" x14ac:dyDescent="0.25">
      <c r="A28" s="40" t="s">
        <v>125</v>
      </c>
      <c r="B28" s="44" t="s">
        <v>86</v>
      </c>
      <c r="C28" s="28" t="s">
        <v>17</v>
      </c>
      <c r="D28" s="27" t="s">
        <v>136</v>
      </c>
      <c r="E28" s="32" t="s">
        <v>15</v>
      </c>
      <c r="F28" s="20" t="s">
        <v>16</v>
      </c>
      <c r="G28" s="21" t="s">
        <v>91</v>
      </c>
      <c r="H28" s="52"/>
      <c r="I28" s="30" t="s">
        <v>134</v>
      </c>
      <c r="J28" s="42" t="s">
        <v>41</v>
      </c>
      <c r="K28" s="43" t="s">
        <v>81</v>
      </c>
      <c r="L28" s="24">
        <v>120</v>
      </c>
      <c r="M28" s="48" t="s">
        <v>10</v>
      </c>
      <c r="N28" s="49" t="s">
        <v>10</v>
      </c>
      <c r="O28" s="49" t="e">
        <f t="shared" si="14"/>
        <v>#VALUE!</v>
      </c>
      <c r="P28" s="49" t="e">
        <f t="shared" si="15"/>
        <v>#VALUE!</v>
      </c>
    </row>
    <row r="29" spans="1:16" ht="37.5" customHeight="1" x14ac:dyDescent="0.25">
      <c r="A29" s="40" t="s">
        <v>133</v>
      </c>
      <c r="B29" s="40" t="s">
        <v>85</v>
      </c>
      <c r="C29" s="28" t="s">
        <v>17</v>
      </c>
      <c r="D29" s="27" t="s">
        <v>94</v>
      </c>
      <c r="E29" s="32" t="s">
        <v>30</v>
      </c>
      <c r="F29" s="20" t="s">
        <v>37</v>
      </c>
      <c r="G29" s="21" t="s">
        <v>89</v>
      </c>
      <c r="H29" s="52"/>
      <c r="I29" s="30" t="s">
        <v>134</v>
      </c>
      <c r="J29" s="42" t="s">
        <v>40</v>
      </c>
      <c r="K29" s="22" t="s">
        <v>88</v>
      </c>
      <c r="L29" s="29">
        <v>70</v>
      </c>
      <c r="M29" s="48" t="s">
        <v>10</v>
      </c>
      <c r="N29" s="49" t="s">
        <v>10</v>
      </c>
      <c r="O29" s="49" t="e">
        <f t="shared" ref="O29" si="16">M29*N29</f>
        <v>#VALUE!</v>
      </c>
      <c r="P29" s="49" t="e">
        <f t="shared" ref="P29" si="17">O29*1.21</f>
        <v>#VALUE!</v>
      </c>
    </row>
    <row r="30" spans="1:16" ht="17.399999999999999" x14ac:dyDescent="0.3">
      <c r="K30" s="46" t="s">
        <v>109</v>
      </c>
      <c r="L30" s="45">
        <f>SUM(L5:L29)*1000</f>
        <v>3464000</v>
      </c>
      <c r="O30" s="53" t="e">
        <f>SUM(O5:O30)</f>
        <v>#VALUE!</v>
      </c>
      <c r="P30" s="53" t="e">
        <f>SUM(P5:P30)</f>
        <v>#VALUE!</v>
      </c>
    </row>
    <row r="40" spans="3:4" x14ac:dyDescent="0.25">
      <c r="C40" s="37"/>
      <c r="D40" s="35"/>
    </row>
    <row r="41" spans="3:4" x14ac:dyDescent="0.25">
      <c r="C41" s="37"/>
      <c r="D41" s="35"/>
    </row>
    <row r="42" spans="3:4" x14ac:dyDescent="0.25">
      <c r="C42" s="37"/>
      <c r="D42" s="34"/>
    </row>
    <row r="43" spans="3:4" x14ac:dyDescent="0.25">
      <c r="C43" s="37"/>
      <c r="D43" s="34"/>
    </row>
    <row r="44" spans="3:4" x14ac:dyDescent="0.25">
      <c r="C44" s="37"/>
      <c r="D44" s="34"/>
    </row>
    <row r="45" spans="3:4" x14ac:dyDescent="0.25">
      <c r="C45" s="37"/>
      <c r="D45" s="34"/>
    </row>
    <row r="46" spans="3:4" ht="13.5" customHeight="1" x14ac:dyDescent="0.25">
      <c r="C46" s="37"/>
      <c r="D46" s="34"/>
    </row>
    <row r="47" spans="3:4" x14ac:dyDescent="0.25">
      <c r="C47" s="37"/>
      <c r="D47" s="34"/>
    </row>
    <row r="48" spans="3:4" x14ac:dyDescent="0.25">
      <c r="C48" s="37"/>
      <c r="D48" s="35"/>
    </row>
    <row r="49" spans="3:4" x14ac:dyDescent="0.25">
      <c r="C49" s="37"/>
      <c r="D49" s="34"/>
    </row>
    <row r="50" spans="3:4" x14ac:dyDescent="0.25">
      <c r="C50" s="37"/>
      <c r="D50" s="34"/>
    </row>
    <row r="51" spans="3:4" x14ac:dyDescent="0.25">
      <c r="C51" s="37"/>
      <c r="D51" s="34"/>
    </row>
    <row r="52" spans="3:4" x14ac:dyDescent="0.25">
      <c r="C52" s="37"/>
      <c r="D52" s="34"/>
    </row>
    <row r="53" spans="3:4" x14ac:dyDescent="0.25">
      <c r="C53" s="37"/>
      <c r="D53" s="34"/>
    </row>
    <row r="54" spans="3:4" x14ac:dyDescent="0.25">
      <c r="C54" s="37"/>
      <c r="D54" s="34"/>
    </row>
    <row r="55" spans="3:4" x14ac:dyDescent="0.25">
      <c r="C55" s="37"/>
      <c r="D55" s="34"/>
    </row>
    <row r="56" spans="3:4" x14ac:dyDescent="0.25">
      <c r="C56" s="37"/>
      <c r="D56" s="34"/>
    </row>
    <row r="57" spans="3:4" x14ac:dyDescent="0.25">
      <c r="C57" s="37"/>
      <c r="D57" s="34"/>
    </row>
    <row r="58" spans="3:4" x14ac:dyDescent="0.25">
      <c r="C58" s="37"/>
      <c r="D58" s="35"/>
    </row>
    <row r="59" spans="3:4" x14ac:dyDescent="0.25">
      <c r="C59" s="37"/>
      <c r="D59" s="34"/>
    </row>
    <row r="60" spans="3:4" x14ac:dyDescent="0.25">
      <c r="C60" s="37"/>
      <c r="D60" s="34"/>
    </row>
    <row r="61" spans="3:4" x14ac:dyDescent="0.25">
      <c r="C61" s="37"/>
      <c r="D61" s="34"/>
    </row>
    <row r="62" spans="3:4" x14ac:dyDescent="0.25">
      <c r="C62" s="37"/>
      <c r="D62" s="34"/>
    </row>
  </sheetData>
  <autoFilter ref="A4:P30"/>
  <mergeCells count="2">
    <mergeCell ref="M2:P2"/>
    <mergeCell ref="D3:M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BOZP IN2 2021 01-03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Brožková Jana</cp:lastModifiedBy>
  <cp:lastPrinted>2021-03-22T12:46:55Z</cp:lastPrinted>
  <dcterms:created xsi:type="dcterms:W3CDTF">2018-05-30T07:53:01Z</dcterms:created>
  <dcterms:modified xsi:type="dcterms:W3CDTF">2021-05-04T12:44:06Z</dcterms:modified>
</cp:coreProperties>
</file>