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OV1-MSO2 - Žst. Ostrava K..." sheetId="2" r:id="rId2"/>
    <sheet name="OV2 - Žst. Ostrava Kunčic..." sheetId="3" r:id="rId3"/>
    <sheet name="OV4 - Žst. Ostrava Kunčic..." sheetId="4" r:id="rId4"/>
    <sheet name="OV5 - Žst. Ostrava Kunčic..." sheetId="5" r:id="rId5"/>
    <sheet name="OV8 - Žst. Ostrava Kunčic..." sheetId="6" r:id="rId6"/>
    <sheet name="OV10 - Žst. Ostrava Kunči..." sheetId="7" r:id="rId7"/>
    <sheet name="OV13 - Žst. Ostrava Kunči..." sheetId="8" r:id="rId8"/>
    <sheet name="OV18.1 - Žst. Ostrava Kun..." sheetId="9" r:id="rId9"/>
    <sheet name="OV18.2 - Žst. Ostrava Kun..." sheetId="10" r:id="rId10"/>
    <sheet name="OV20 - Žst. Ostrava Kunči..." sheetId="11" r:id="rId11"/>
    <sheet name="MS01 - Žst. Ostrava Kunči..." sheetId="12" r:id="rId12"/>
    <sheet name="ZOV - Žst. Ostrava Kunčic..." sheetId="13" r:id="rId13"/>
    <sheet name="VRN - Vedlejší a ostatní ..." sheetId="14" r:id="rId14"/>
    <sheet name="Pokyny pro vyplnění" sheetId="15" r:id="rId15"/>
  </sheets>
  <definedNames>
    <definedName name="_xlnm.Print_Area" localSheetId="0">'Rekapitulace stavby'!$D$4:$AO$36,'Rekapitulace stavby'!$C$42:$AQ$70</definedName>
    <definedName name="_xlnm.Print_Titles" localSheetId="0">'Rekapitulace stavby'!$52:$52</definedName>
    <definedName name="_xlnm._FilterDatabase" localSheetId="1" hidden="1">'OV1-MSO2 - Žst. Ostrava K...'!$C$140:$K$380</definedName>
    <definedName name="_xlnm.Print_Area" localSheetId="1">'OV1-MSO2 - Žst. Ostrava K...'!$C$4:$J$41,'OV1-MSO2 - Žst. Ostrava K...'!$C$47:$J$120,'OV1-MSO2 - Žst. Ostrava K...'!$C$126:$K$380</definedName>
    <definedName name="_xlnm.Print_Titles" localSheetId="1">'OV1-MSO2 - Žst. Ostrava K...'!$140:$140</definedName>
    <definedName name="_xlnm._FilterDatabase" localSheetId="2" hidden="1">'OV2 - Žst. Ostrava Kunčic...'!$C$145:$K$398</definedName>
    <definedName name="_xlnm.Print_Area" localSheetId="2">'OV2 - Žst. Ostrava Kunčic...'!$C$4:$J$41,'OV2 - Žst. Ostrava Kunčic...'!$C$47:$J$125,'OV2 - Žst. Ostrava Kunčic...'!$C$131:$K$398</definedName>
    <definedName name="_xlnm.Print_Titles" localSheetId="2">'OV2 - Žst. Ostrava Kunčic...'!$145:$145</definedName>
    <definedName name="_xlnm._FilterDatabase" localSheetId="3" hidden="1">'OV4 - Žst. Ostrava Kunčic...'!$C$142:$K$378</definedName>
    <definedName name="_xlnm.Print_Area" localSheetId="3">'OV4 - Žst. Ostrava Kunčic...'!$C$4:$J$41,'OV4 - Žst. Ostrava Kunčic...'!$C$47:$J$122,'OV4 - Žst. Ostrava Kunčic...'!$C$128:$K$378</definedName>
    <definedName name="_xlnm.Print_Titles" localSheetId="3">'OV4 - Žst. Ostrava Kunčic...'!$142:$142</definedName>
    <definedName name="_xlnm._FilterDatabase" localSheetId="4" hidden="1">'OV5 - Žst. Ostrava Kunčic...'!$C$139:$K$364</definedName>
    <definedName name="_xlnm.Print_Area" localSheetId="4">'OV5 - Žst. Ostrava Kunčic...'!$C$4:$J$41,'OV5 - Žst. Ostrava Kunčic...'!$C$47:$J$119,'OV5 - Žst. Ostrava Kunčic...'!$C$125:$K$364</definedName>
    <definedName name="_xlnm.Print_Titles" localSheetId="4">'OV5 - Žst. Ostrava Kunčic...'!$139:$139</definedName>
    <definedName name="_xlnm._FilterDatabase" localSheetId="5" hidden="1">'OV8 - Žst. Ostrava Kunčic...'!$C$140:$K$368</definedName>
    <definedName name="_xlnm.Print_Area" localSheetId="5">'OV8 - Žst. Ostrava Kunčic...'!$C$4:$J$41,'OV8 - Žst. Ostrava Kunčic...'!$C$47:$J$120,'OV8 - Žst. Ostrava Kunčic...'!$C$126:$K$368</definedName>
    <definedName name="_xlnm.Print_Titles" localSheetId="5">'OV8 - Žst. Ostrava Kunčic...'!$140:$140</definedName>
    <definedName name="_xlnm._FilterDatabase" localSheetId="6" hidden="1">'OV10 - Žst. Ostrava Kunči...'!$C$141:$K$373</definedName>
    <definedName name="_xlnm.Print_Area" localSheetId="6">'OV10 - Žst. Ostrava Kunči...'!$C$4:$J$41,'OV10 - Žst. Ostrava Kunči...'!$C$47:$J$121,'OV10 - Žst. Ostrava Kunči...'!$C$127:$K$373</definedName>
    <definedName name="_xlnm.Print_Titles" localSheetId="6">'OV10 - Žst. Ostrava Kunči...'!$141:$141</definedName>
    <definedName name="_xlnm._FilterDatabase" localSheetId="7" hidden="1">'OV13 - Žst. Ostrava Kunči...'!$C$140:$K$368</definedName>
    <definedName name="_xlnm.Print_Area" localSheetId="7">'OV13 - Žst. Ostrava Kunči...'!$C$4:$J$41,'OV13 - Žst. Ostrava Kunči...'!$C$47:$J$120,'OV13 - Žst. Ostrava Kunči...'!$C$126:$K$368</definedName>
    <definedName name="_xlnm.Print_Titles" localSheetId="7">'OV13 - Žst. Ostrava Kunči...'!$140:$140</definedName>
    <definedName name="_xlnm._FilterDatabase" localSheetId="8" hidden="1">'OV18.1 - Žst. Ostrava Kun...'!$C$144:$K$384</definedName>
    <definedName name="_xlnm.Print_Area" localSheetId="8">'OV18.1 - Žst. Ostrava Kun...'!$C$4:$J$43,'OV18.1 - Žst. Ostrava Kun...'!$C$49:$J$122,'OV18.1 - Žst. Ostrava Kun...'!$C$128:$K$384</definedName>
    <definedName name="_xlnm.Print_Titles" localSheetId="8">'OV18.1 - Žst. Ostrava Kun...'!$144:$144</definedName>
    <definedName name="_xlnm._FilterDatabase" localSheetId="9" hidden="1">'OV18.2 - Žst. Ostrava Kun...'!$C$96:$K$145</definedName>
    <definedName name="_xlnm.Print_Area" localSheetId="9">'OV18.2 - Žst. Ostrava Kun...'!$C$4:$J$43,'OV18.2 - Žst. Ostrava Kun...'!$C$49:$J$74,'OV18.2 - Žst. Ostrava Kun...'!$C$80:$K$145</definedName>
    <definedName name="_xlnm.Print_Titles" localSheetId="9">'OV18.2 - Žst. Ostrava Kun...'!$96:$96</definedName>
    <definedName name="_xlnm._FilterDatabase" localSheetId="10" hidden="1">'OV20 - Žst. Ostrava Kunči...'!$C$138:$K$379</definedName>
    <definedName name="_xlnm.Print_Area" localSheetId="10">'OV20 - Žst. Ostrava Kunči...'!$C$4:$J$41,'OV20 - Žst. Ostrava Kunči...'!$C$47:$J$118,'OV20 - Žst. Ostrava Kunči...'!$C$124:$K$379</definedName>
    <definedName name="_xlnm.Print_Titles" localSheetId="10">'OV20 - Žst. Ostrava Kunči...'!$138:$138</definedName>
    <definedName name="_xlnm._FilterDatabase" localSheetId="11" hidden="1">'MS01 - Žst. Ostrava Kunči...'!$C$90:$K$107</definedName>
    <definedName name="_xlnm.Print_Area" localSheetId="11">'MS01 - Žst. Ostrava Kunči...'!$C$4:$J$41,'MS01 - Žst. Ostrava Kunči...'!$C$47:$J$70,'MS01 - Žst. Ostrava Kunči...'!$C$76:$K$107</definedName>
    <definedName name="_xlnm.Print_Titles" localSheetId="11">'MS01 - Žst. Ostrava Kunči...'!$90:$90</definedName>
    <definedName name="_xlnm._FilterDatabase" localSheetId="12" hidden="1">'ZOV - Žst. Ostrava Kunčic...'!$C$86:$K$137</definedName>
    <definedName name="_xlnm.Print_Area" localSheetId="12">'ZOV - Žst. Ostrava Kunčic...'!$C$4:$J$41,'ZOV - Žst. Ostrava Kunčic...'!$C$47:$J$66,'ZOV - Žst. Ostrava Kunčic...'!$C$72:$K$137</definedName>
    <definedName name="_xlnm.Print_Titles" localSheetId="12">'ZOV - Žst. Ostrava Kunčic...'!$86:$86</definedName>
    <definedName name="_xlnm._FilterDatabase" localSheetId="13" hidden="1">'VRN - Vedlejší a ostatní ...'!$C$92:$K$108</definedName>
    <definedName name="_xlnm.Print_Area" localSheetId="13">'VRN - Vedlejší a ostatní ...'!$C$4:$J$41,'VRN - Vedlejší a ostatní ...'!$C$47:$J$72,'VRN - Vedlejší a ostatní ...'!$C$78:$K$108</definedName>
    <definedName name="_xlnm.Print_Titles" localSheetId="13">'VRN - Vedlejší a ostatní ...'!$92:$92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9"/>
  <c r="J38"/>
  <c i="1" r="AY69"/>
  <c i="14" r="J37"/>
  <c i="1" r="AX69"/>
  <c i="14" r="BI108"/>
  <c r="BH108"/>
  <c r="BG108"/>
  <c r="BF108"/>
  <c r="T108"/>
  <c r="T107"/>
  <c r="R108"/>
  <c r="R107"/>
  <c r="P108"/>
  <c r="P107"/>
  <c r="BI106"/>
  <c r="BH106"/>
  <c r="BG106"/>
  <c r="BF106"/>
  <c r="T106"/>
  <c r="T105"/>
  <c r="R106"/>
  <c r="R105"/>
  <c r="P106"/>
  <c r="P105"/>
  <c r="BI104"/>
  <c r="BH104"/>
  <c r="BG104"/>
  <c r="BF104"/>
  <c r="T104"/>
  <c r="T103"/>
  <c r="R104"/>
  <c r="R103"/>
  <c r="P104"/>
  <c r="P103"/>
  <c r="BI102"/>
  <c r="BH102"/>
  <c r="BG102"/>
  <c r="BF102"/>
  <c r="T102"/>
  <c r="T101"/>
  <c r="R102"/>
  <c r="R101"/>
  <c r="P102"/>
  <c r="P101"/>
  <c r="BI100"/>
  <c r="BH100"/>
  <c r="BG100"/>
  <c r="BF100"/>
  <c r="T100"/>
  <c r="T99"/>
  <c r="R100"/>
  <c r="R99"/>
  <c r="P100"/>
  <c r="P99"/>
  <c r="BI98"/>
  <c r="BH98"/>
  <c r="BG98"/>
  <c r="BF98"/>
  <c r="T98"/>
  <c r="T97"/>
  <c r="R98"/>
  <c r="R97"/>
  <c r="P98"/>
  <c r="P97"/>
  <c r="BI96"/>
  <c r="BH96"/>
  <c r="BG96"/>
  <c r="BF96"/>
  <c r="T96"/>
  <c r="T95"/>
  <c r="T94"/>
  <c r="T93"/>
  <c r="R96"/>
  <c r="R95"/>
  <c r="R94"/>
  <c r="R93"/>
  <c r="P96"/>
  <c r="P95"/>
  <c r="P94"/>
  <c r="P93"/>
  <c i="1" r="AU69"/>
  <c i="14" r="J90"/>
  <c r="J89"/>
  <c r="F89"/>
  <c r="F87"/>
  <c r="E85"/>
  <c r="J59"/>
  <c r="J58"/>
  <c r="F58"/>
  <c r="F56"/>
  <c r="E54"/>
  <c r="J20"/>
  <c r="E20"/>
  <c r="F90"/>
  <c r="J19"/>
  <c r="J14"/>
  <c r="J56"/>
  <c r="E7"/>
  <c r="E81"/>
  <c i="13" r="J39"/>
  <c r="J38"/>
  <c i="1" r="AY68"/>
  <c i="13" r="J37"/>
  <c i="1" r="AX68"/>
  <c i="13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12" r="J39"/>
  <c r="J38"/>
  <c i="1" r="AY67"/>
  <c i="12" r="J37"/>
  <c i="1" r="AX67"/>
  <c i="12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6"/>
  <c r="BH96"/>
  <c r="BG96"/>
  <c r="BF96"/>
  <c r="T96"/>
  <c r="T95"/>
  <c r="R96"/>
  <c r="R95"/>
  <c r="P96"/>
  <c r="P95"/>
  <c r="BI94"/>
  <c r="BH94"/>
  <c r="BG94"/>
  <c r="BF94"/>
  <c r="T94"/>
  <c r="T93"/>
  <c r="T92"/>
  <c r="R94"/>
  <c r="R93"/>
  <c r="R92"/>
  <c r="P94"/>
  <c r="P93"/>
  <c r="P92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11" r="J39"/>
  <c r="J38"/>
  <c i="1" r="AY66"/>
  <c i="11" r="J37"/>
  <c i="1" r="AX66"/>
  <c i="11"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T264"/>
  <c r="R265"/>
  <c r="R264"/>
  <c r="P265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T256"/>
  <c r="R257"/>
  <c r="R256"/>
  <c r="P257"/>
  <c r="P256"/>
  <c r="BI255"/>
  <c r="BH255"/>
  <c r="BG255"/>
  <c r="BF255"/>
  <c r="T255"/>
  <c r="T254"/>
  <c r="R255"/>
  <c r="R254"/>
  <c r="P255"/>
  <c r="P254"/>
  <c r="BI253"/>
  <c r="BH253"/>
  <c r="BG253"/>
  <c r="BF253"/>
  <c r="T253"/>
  <c r="T252"/>
  <c r="R253"/>
  <c r="R252"/>
  <c r="P253"/>
  <c r="P252"/>
  <c r="BI251"/>
  <c r="BH251"/>
  <c r="BG251"/>
  <c r="BF251"/>
  <c r="T251"/>
  <c r="T250"/>
  <c r="R251"/>
  <c r="R250"/>
  <c r="P251"/>
  <c r="P250"/>
  <c r="BI248"/>
  <c r="BH248"/>
  <c r="BG248"/>
  <c r="BF248"/>
  <c r="T248"/>
  <c r="T247"/>
  <c r="R248"/>
  <c r="R247"/>
  <c r="P248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T220"/>
  <c r="R221"/>
  <c r="R220"/>
  <c r="P221"/>
  <c r="P220"/>
  <c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T194"/>
  <c r="T193"/>
  <c r="R195"/>
  <c r="R194"/>
  <c r="R193"/>
  <c r="P195"/>
  <c r="P194"/>
  <c r="P193"/>
  <c r="BI192"/>
  <c r="BH192"/>
  <c r="BG192"/>
  <c r="BF192"/>
  <c r="T192"/>
  <c r="T191"/>
  <c r="R192"/>
  <c r="R191"/>
  <c r="P192"/>
  <c r="P191"/>
  <c r="BI190"/>
  <c r="BH190"/>
  <c r="BG190"/>
  <c r="BF190"/>
  <c r="T190"/>
  <c r="T189"/>
  <c r="T188"/>
  <c r="R190"/>
  <c r="R189"/>
  <c r="R188"/>
  <c r="P190"/>
  <c r="P189"/>
  <c r="P188"/>
  <c r="BI187"/>
  <c r="BH187"/>
  <c r="BG187"/>
  <c r="BF187"/>
  <c r="T187"/>
  <c r="T186"/>
  <c r="T185"/>
  <c r="R187"/>
  <c r="R186"/>
  <c r="R185"/>
  <c r="P187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J136"/>
  <c r="J135"/>
  <c r="F135"/>
  <c r="F133"/>
  <c r="E131"/>
  <c r="J59"/>
  <c r="J58"/>
  <c r="F58"/>
  <c r="F56"/>
  <c r="E54"/>
  <c r="J20"/>
  <c r="E20"/>
  <c r="F136"/>
  <c r="J19"/>
  <c r="J14"/>
  <c r="J133"/>
  <c r="E7"/>
  <c r="E50"/>
  <c i="10" r="J99"/>
  <c r="J41"/>
  <c r="J40"/>
  <c i="1" r="AY65"/>
  <c i="10" r="J39"/>
  <c i="1" r="AX65"/>
  <c i="10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J69"/>
  <c r="J94"/>
  <c r="J93"/>
  <c r="F93"/>
  <c r="F91"/>
  <c r="E89"/>
  <c r="J63"/>
  <c r="J62"/>
  <c r="F62"/>
  <c r="F60"/>
  <c r="E58"/>
  <c r="J22"/>
  <c r="E22"/>
  <c r="F94"/>
  <c r="J21"/>
  <c r="J16"/>
  <c r="J60"/>
  <c r="E7"/>
  <c r="E83"/>
  <c i="9" r="J41"/>
  <c r="J40"/>
  <c i="1" r="AY64"/>
  <c i="9" r="J39"/>
  <c i="1" r="AX64"/>
  <c i="9"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T269"/>
  <c r="R270"/>
  <c r="R269"/>
  <c r="P270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T262"/>
  <c r="R263"/>
  <c r="R262"/>
  <c r="P263"/>
  <c r="P262"/>
  <c r="BI261"/>
  <c r="BH261"/>
  <c r="BG261"/>
  <c r="BF261"/>
  <c r="T261"/>
  <c r="T260"/>
  <c r="R261"/>
  <c r="R260"/>
  <c r="P261"/>
  <c r="P260"/>
  <c r="BI259"/>
  <c r="BH259"/>
  <c r="BG259"/>
  <c r="BF259"/>
  <c r="T259"/>
  <c r="T258"/>
  <c r="R259"/>
  <c r="R258"/>
  <c r="P259"/>
  <c r="P258"/>
  <c r="BI257"/>
  <c r="BH257"/>
  <c r="BG257"/>
  <c r="BF257"/>
  <c r="T257"/>
  <c r="T256"/>
  <c r="R257"/>
  <c r="R256"/>
  <c r="P257"/>
  <c r="P256"/>
  <c r="BI254"/>
  <c r="BH254"/>
  <c r="BG254"/>
  <c r="BF254"/>
  <c r="T254"/>
  <c r="T253"/>
  <c r="R254"/>
  <c r="R253"/>
  <c r="P254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T243"/>
  <c r="R244"/>
  <c r="R243"/>
  <c r="P244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T226"/>
  <c r="R227"/>
  <c r="R226"/>
  <c r="P227"/>
  <c r="P226"/>
  <c r="BI224"/>
  <c r="BH224"/>
  <c r="BG224"/>
  <c r="BF224"/>
  <c r="T224"/>
  <c r="T223"/>
  <c r="R224"/>
  <c r="R223"/>
  <c r="P224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T200"/>
  <c r="T199"/>
  <c r="R201"/>
  <c r="R200"/>
  <c r="R199"/>
  <c r="P201"/>
  <c r="P200"/>
  <c r="P199"/>
  <c r="BI198"/>
  <c r="BH198"/>
  <c r="BG198"/>
  <c r="BF198"/>
  <c r="T198"/>
  <c r="T197"/>
  <c r="R198"/>
  <c r="R197"/>
  <c r="P198"/>
  <c r="P197"/>
  <c r="BI196"/>
  <c r="BH196"/>
  <c r="BG196"/>
  <c r="BF196"/>
  <c r="T196"/>
  <c r="T195"/>
  <c r="T194"/>
  <c r="R196"/>
  <c r="R195"/>
  <c r="R194"/>
  <c r="P196"/>
  <c r="P195"/>
  <c r="P194"/>
  <c r="BI193"/>
  <c r="BH193"/>
  <c r="BG193"/>
  <c r="BF193"/>
  <c r="T193"/>
  <c r="T192"/>
  <c r="T191"/>
  <c r="R193"/>
  <c r="R192"/>
  <c r="R191"/>
  <c r="P193"/>
  <c r="P192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T156"/>
  <c r="T155"/>
  <c r="R157"/>
  <c r="R156"/>
  <c r="R155"/>
  <c r="P157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J142"/>
  <c r="J141"/>
  <c r="F141"/>
  <c r="F139"/>
  <c r="E137"/>
  <c r="J63"/>
  <c r="J62"/>
  <c r="F62"/>
  <c r="F60"/>
  <c r="E58"/>
  <c r="J22"/>
  <c r="E22"/>
  <c r="F63"/>
  <c r="J21"/>
  <c r="J16"/>
  <c r="J139"/>
  <c r="E7"/>
  <c r="E131"/>
  <c i="8" r="J39"/>
  <c r="J38"/>
  <c i="1" r="AY62"/>
  <c i="8" r="J37"/>
  <c i="1" r="AX62"/>
  <c i="8"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T265"/>
  <c r="R266"/>
  <c r="R265"/>
  <c r="P266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T257"/>
  <c r="R258"/>
  <c r="R257"/>
  <c r="P258"/>
  <c r="P257"/>
  <c r="BI256"/>
  <c r="BH256"/>
  <c r="BG256"/>
  <c r="BF256"/>
  <c r="T256"/>
  <c r="T255"/>
  <c r="R256"/>
  <c r="R255"/>
  <c r="P256"/>
  <c r="P255"/>
  <c r="BI254"/>
  <c r="BH254"/>
  <c r="BG254"/>
  <c r="BF254"/>
  <c r="T254"/>
  <c r="T253"/>
  <c r="R254"/>
  <c r="R253"/>
  <c r="P254"/>
  <c r="P253"/>
  <c r="BI252"/>
  <c r="BH252"/>
  <c r="BG252"/>
  <c r="BF252"/>
  <c r="T252"/>
  <c r="T251"/>
  <c r="R252"/>
  <c r="R251"/>
  <c r="P252"/>
  <c r="P251"/>
  <c r="BI249"/>
  <c r="BH249"/>
  <c r="BG249"/>
  <c r="BF249"/>
  <c r="T249"/>
  <c r="T248"/>
  <c r="R249"/>
  <c r="R248"/>
  <c r="P249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T238"/>
  <c r="R239"/>
  <c r="R238"/>
  <c r="P239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T196"/>
  <c r="T195"/>
  <c r="R197"/>
  <c r="R196"/>
  <c r="R195"/>
  <c r="P197"/>
  <c r="P196"/>
  <c r="P195"/>
  <c r="BI194"/>
  <c r="BH194"/>
  <c r="BG194"/>
  <c r="BF194"/>
  <c r="T194"/>
  <c r="T193"/>
  <c r="R194"/>
  <c r="R193"/>
  <c r="P194"/>
  <c r="P193"/>
  <c r="BI192"/>
  <c r="BH192"/>
  <c r="BG192"/>
  <c r="BF192"/>
  <c r="T192"/>
  <c r="T191"/>
  <c r="R192"/>
  <c r="R191"/>
  <c r="P192"/>
  <c r="P191"/>
  <c r="BI190"/>
  <c r="BH190"/>
  <c r="BG190"/>
  <c r="BF190"/>
  <c r="T190"/>
  <c r="T189"/>
  <c r="T188"/>
  <c r="R190"/>
  <c r="R189"/>
  <c r="R188"/>
  <c r="P190"/>
  <c r="P189"/>
  <c r="P188"/>
  <c r="BI187"/>
  <c r="BH187"/>
  <c r="BG187"/>
  <c r="BF187"/>
  <c r="T187"/>
  <c r="T186"/>
  <c r="T185"/>
  <c r="R187"/>
  <c r="R186"/>
  <c r="R185"/>
  <c r="P187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8"/>
  <c r="BH178"/>
  <c r="BG178"/>
  <c r="BF178"/>
  <c r="T178"/>
  <c r="T177"/>
  <c r="R178"/>
  <c r="R177"/>
  <c r="P178"/>
  <c r="P177"/>
  <c r="BI176"/>
  <c r="BH176"/>
  <c r="BG176"/>
  <c r="BF176"/>
  <c r="T176"/>
  <c r="T175"/>
  <c r="T174"/>
  <c r="R176"/>
  <c r="R175"/>
  <c r="R174"/>
  <c r="P176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T152"/>
  <c r="T151"/>
  <c r="R153"/>
  <c r="R152"/>
  <c r="R151"/>
  <c r="P153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J138"/>
  <c r="J137"/>
  <c r="F137"/>
  <c r="F135"/>
  <c r="E133"/>
  <c r="J59"/>
  <c r="J58"/>
  <c r="F58"/>
  <c r="F56"/>
  <c r="E54"/>
  <c r="J20"/>
  <c r="E20"/>
  <c r="F59"/>
  <c r="J19"/>
  <c r="J14"/>
  <c r="J135"/>
  <c r="E7"/>
  <c r="E129"/>
  <c i="7" r="J153"/>
  <c r="J39"/>
  <c r="J38"/>
  <c i="1" r="AY61"/>
  <c i="7" r="J37"/>
  <c i="1" r="AX61"/>
  <c i="7"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T266"/>
  <c r="R267"/>
  <c r="R266"/>
  <c r="P267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T259"/>
  <c r="R260"/>
  <c r="R259"/>
  <c r="P260"/>
  <c r="P259"/>
  <c r="BI258"/>
  <c r="BH258"/>
  <c r="BG258"/>
  <c r="BF258"/>
  <c r="T258"/>
  <c r="T257"/>
  <c r="R258"/>
  <c r="R257"/>
  <c r="P258"/>
  <c r="P257"/>
  <c r="BI256"/>
  <c r="BH256"/>
  <c r="BG256"/>
  <c r="BF256"/>
  <c r="T256"/>
  <c r="T255"/>
  <c r="R256"/>
  <c r="R255"/>
  <c r="P256"/>
  <c r="P255"/>
  <c r="BI254"/>
  <c r="BH254"/>
  <c r="BG254"/>
  <c r="BF254"/>
  <c r="T254"/>
  <c r="T253"/>
  <c r="R254"/>
  <c r="R253"/>
  <c r="P254"/>
  <c r="P253"/>
  <c r="BI251"/>
  <c r="BH251"/>
  <c r="BG251"/>
  <c r="BF251"/>
  <c r="T251"/>
  <c r="T250"/>
  <c r="R251"/>
  <c r="R250"/>
  <c r="P251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T240"/>
  <c r="R241"/>
  <c r="R240"/>
  <c r="P241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T223"/>
  <c r="R224"/>
  <c r="R223"/>
  <c r="P224"/>
  <c r="P223"/>
  <c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T204"/>
  <c r="R205"/>
  <c r="R204"/>
  <c r="P205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T198"/>
  <c r="T197"/>
  <c r="R199"/>
  <c r="R198"/>
  <c r="R197"/>
  <c r="P199"/>
  <c r="P198"/>
  <c r="P197"/>
  <c r="BI196"/>
  <c r="BH196"/>
  <c r="BG196"/>
  <c r="BF196"/>
  <c r="T196"/>
  <c r="T195"/>
  <c r="R196"/>
  <c r="R195"/>
  <c r="P196"/>
  <c r="P195"/>
  <c r="BI194"/>
  <c r="BH194"/>
  <c r="BG194"/>
  <c r="BF194"/>
  <c r="T194"/>
  <c r="T193"/>
  <c r="R194"/>
  <c r="R193"/>
  <c r="P194"/>
  <c r="P193"/>
  <c r="BI192"/>
  <c r="BH192"/>
  <c r="BG192"/>
  <c r="BF192"/>
  <c r="T192"/>
  <c r="T191"/>
  <c r="T190"/>
  <c r="R192"/>
  <c r="R191"/>
  <c r="R190"/>
  <c r="P192"/>
  <c r="P191"/>
  <c r="P190"/>
  <c r="BI189"/>
  <c r="BH189"/>
  <c r="BG189"/>
  <c r="BF189"/>
  <c r="T189"/>
  <c r="T188"/>
  <c r="T187"/>
  <c r="R189"/>
  <c r="R188"/>
  <c r="R187"/>
  <c r="P189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T181"/>
  <c r="R182"/>
  <c r="R181"/>
  <c r="P182"/>
  <c r="P181"/>
  <c r="BI180"/>
  <c r="BH180"/>
  <c r="BG180"/>
  <c r="BF180"/>
  <c r="T180"/>
  <c r="T179"/>
  <c r="R180"/>
  <c r="R179"/>
  <c r="P180"/>
  <c r="P179"/>
  <c r="BI178"/>
  <c r="BH178"/>
  <c r="BG178"/>
  <c r="BF178"/>
  <c r="T178"/>
  <c r="T177"/>
  <c r="T176"/>
  <c r="R178"/>
  <c r="R177"/>
  <c r="R176"/>
  <c r="P178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T154"/>
  <c r="T152"/>
  <c r="R155"/>
  <c r="R154"/>
  <c r="R152"/>
  <c r="P155"/>
  <c r="P154"/>
  <c r="P152"/>
  <c r="J69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J139"/>
  <c r="J138"/>
  <c r="F138"/>
  <c r="F136"/>
  <c r="E134"/>
  <c r="J59"/>
  <c r="J58"/>
  <c r="F58"/>
  <c r="F56"/>
  <c r="E54"/>
  <c r="J20"/>
  <c r="E20"/>
  <c r="F139"/>
  <c r="J19"/>
  <c r="J14"/>
  <c r="J136"/>
  <c r="E7"/>
  <c r="E130"/>
  <c i="6" r="J39"/>
  <c r="J38"/>
  <c i="1" r="AY60"/>
  <c i="6" r="J37"/>
  <c i="1" r="AX60"/>
  <c i="6"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T264"/>
  <c r="R265"/>
  <c r="R264"/>
  <c r="P265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T257"/>
  <c r="R258"/>
  <c r="R257"/>
  <c r="P258"/>
  <c r="P257"/>
  <c r="BI256"/>
  <c r="BH256"/>
  <c r="BG256"/>
  <c r="BF256"/>
  <c r="T256"/>
  <c r="T255"/>
  <c r="R256"/>
  <c r="R255"/>
  <c r="P256"/>
  <c r="P255"/>
  <c r="BI254"/>
  <c r="BH254"/>
  <c r="BG254"/>
  <c r="BF254"/>
  <c r="T254"/>
  <c r="T253"/>
  <c r="R254"/>
  <c r="R253"/>
  <c r="P254"/>
  <c r="P253"/>
  <c r="BI252"/>
  <c r="BH252"/>
  <c r="BG252"/>
  <c r="BF252"/>
  <c r="T252"/>
  <c r="T251"/>
  <c r="R252"/>
  <c r="R251"/>
  <c r="P252"/>
  <c r="P251"/>
  <c r="BI249"/>
  <c r="BH249"/>
  <c r="BG249"/>
  <c r="BF249"/>
  <c r="T249"/>
  <c r="T248"/>
  <c r="R249"/>
  <c r="R248"/>
  <c r="P249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T238"/>
  <c r="R239"/>
  <c r="R238"/>
  <c r="P239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T196"/>
  <c r="T195"/>
  <c r="R197"/>
  <c r="R196"/>
  <c r="R195"/>
  <c r="P197"/>
  <c r="P196"/>
  <c r="P195"/>
  <c r="BI194"/>
  <c r="BH194"/>
  <c r="BG194"/>
  <c r="BF194"/>
  <c r="T194"/>
  <c r="T193"/>
  <c r="R194"/>
  <c r="R193"/>
  <c r="P194"/>
  <c r="P193"/>
  <c r="BI192"/>
  <c r="BH192"/>
  <c r="BG192"/>
  <c r="BF192"/>
  <c r="T192"/>
  <c r="T191"/>
  <c r="R192"/>
  <c r="R191"/>
  <c r="P192"/>
  <c r="P191"/>
  <c r="BI190"/>
  <c r="BH190"/>
  <c r="BG190"/>
  <c r="BF190"/>
  <c r="T190"/>
  <c r="T189"/>
  <c r="T188"/>
  <c r="R190"/>
  <c r="R189"/>
  <c r="R188"/>
  <c r="P190"/>
  <c r="P189"/>
  <c r="P188"/>
  <c r="BI187"/>
  <c r="BH187"/>
  <c r="BG187"/>
  <c r="BF187"/>
  <c r="T187"/>
  <c r="T186"/>
  <c r="T185"/>
  <c r="R187"/>
  <c r="R186"/>
  <c r="R185"/>
  <c r="P187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8"/>
  <c r="BH178"/>
  <c r="BG178"/>
  <c r="BF178"/>
  <c r="T178"/>
  <c r="T177"/>
  <c r="R178"/>
  <c r="R177"/>
  <c r="P178"/>
  <c r="P177"/>
  <c r="BI176"/>
  <c r="BH176"/>
  <c r="BG176"/>
  <c r="BF176"/>
  <c r="T176"/>
  <c r="T175"/>
  <c r="T174"/>
  <c r="R176"/>
  <c r="R175"/>
  <c r="R174"/>
  <c r="P176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T152"/>
  <c r="T151"/>
  <c r="R153"/>
  <c r="R152"/>
  <c r="R151"/>
  <c r="P153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J138"/>
  <c r="J137"/>
  <c r="F137"/>
  <c r="F135"/>
  <c r="E133"/>
  <c r="J59"/>
  <c r="J58"/>
  <c r="F58"/>
  <c r="F56"/>
  <c r="E54"/>
  <c r="J20"/>
  <c r="E20"/>
  <c r="F59"/>
  <c r="J19"/>
  <c r="J14"/>
  <c r="J135"/>
  <c r="E7"/>
  <c r="E129"/>
  <c i="5" r="J39"/>
  <c r="J38"/>
  <c i="1" r="AY59"/>
  <c i="5" r="J37"/>
  <c i="1" r="AX59"/>
  <c i="5"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T262"/>
  <c r="R263"/>
  <c r="R262"/>
  <c r="P263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T254"/>
  <c r="R255"/>
  <c r="R254"/>
  <c r="P255"/>
  <c r="P254"/>
  <c r="BI253"/>
  <c r="BH253"/>
  <c r="BG253"/>
  <c r="BF253"/>
  <c r="T253"/>
  <c r="T252"/>
  <c r="R253"/>
  <c r="R252"/>
  <c r="P253"/>
  <c r="P252"/>
  <c r="BI251"/>
  <c r="BH251"/>
  <c r="BG251"/>
  <c r="BF251"/>
  <c r="T251"/>
  <c r="T250"/>
  <c r="R251"/>
  <c r="R250"/>
  <c r="P251"/>
  <c r="P250"/>
  <c r="BI249"/>
  <c r="BH249"/>
  <c r="BG249"/>
  <c r="BF249"/>
  <c r="T249"/>
  <c r="T248"/>
  <c r="R249"/>
  <c r="R248"/>
  <c r="P249"/>
  <c r="P248"/>
  <c r="BI246"/>
  <c r="BH246"/>
  <c r="BG246"/>
  <c r="BF246"/>
  <c r="T246"/>
  <c r="T245"/>
  <c r="R246"/>
  <c r="R245"/>
  <c r="P246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T218"/>
  <c r="R219"/>
  <c r="R218"/>
  <c r="P219"/>
  <c r="P218"/>
  <c r="BI216"/>
  <c r="BH216"/>
  <c r="BG216"/>
  <c r="BF216"/>
  <c r="T216"/>
  <c r="T215"/>
  <c r="R216"/>
  <c r="R215"/>
  <c r="P216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T199"/>
  <c r="R200"/>
  <c r="R199"/>
  <c r="P200"/>
  <c r="P199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T193"/>
  <c r="T192"/>
  <c r="R194"/>
  <c r="R193"/>
  <c r="R192"/>
  <c r="P194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T187"/>
  <c r="R188"/>
  <c r="R187"/>
  <c r="P188"/>
  <c r="P187"/>
  <c r="BI186"/>
  <c r="BH186"/>
  <c r="BG186"/>
  <c r="BF186"/>
  <c r="T186"/>
  <c r="T185"/>
  <c r="R186"/>
  <c r="R185"/>
  <c r="P186"/>
  <c r="P185"/>
  <c r="BI183"/>
  <c r="BH183"/>
  <c r="BG183"/>
  <c r="BF183"/>
  <c r="T183"/>
  <c r="T182"/>
  <c r="T181"/>
  <c r="R183"/>
  <c r="R182"/>
  <c r="R181"/>
  <c r="P183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4"/>
  <c r="BH174"/>
  <c r="BG174"/>
  <c r="BF174"/>
  <c r="T174"/>
  <c r="T173"/>
  <c r="T172"/>
  <c r="R174"/>
  <c r="R173"/>
  <c r="R172"/>
  <c r="P174"/>
  <c r="P173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T151"/>
  <c r="T150"/>
  <c r="R152"/>
  <c r="R151"/>
  <c r="R150"/>
  <c r="P152"/>
  <c r="P151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J137"/>
  <c r="J136"/>
  <c r="F136"/>
  <c r="F134"/>
  <c r="E132"/>
  <c r="J59"/>
  <c r="J58"/>
  <c r="F58"/>
  <c r="F56"/>
  <c r="E54"/>
  <c r="J20"/>
  <c r="E20"/>
  <c r="F137"/>
  <c r="J19"/>
  <c r="J14"/>
  <c r="J134"/>
  <c r="E7"/>
  <c r="E128"/>
  <c i="4" r="J354"/>
  <c r="J39"/>
  <c r="J38"/>
  <c i="1" r="AY58"/>
  <c i="4" r="J37"/>
  <c i="1" r="AX58"/>
  <c i="4"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J119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T275"/>
  <c r="R276"/>
  <c r="R275"/>
  <c r="P276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T264"/>
  <c r="R265"/>
  <c r="R264"/>
  <c r="P265"/>
  <c r="P264"/>
  <c r="BI263"/>
  <c r="BH263"/>
  <c r="BG263"/>
  <c r="BF263"/>
  <c r="T263"/>
  <c r="T262"/>
  <c r="R263"/>
  <c r="R262"/>
  <c r="P263"/>
  <c r="P262"/>
  <c r="BI261"/>
  <c r="BH261"/>
  <c r="BG261"/>
  <c r="BF261"/>
  <c r="T261"/>
  <c r="T260"/>
  <c r="R261"/>
  <c r="R260"/>
  <c r="P261"/>
  <c r="P260"/>
  <c r="BI259"/>
  <c r="BH259"/>
  <c r="BG259"/>
  <c r="BF259"/>
  <c r="T259"/>
  <c r="T258"/>
  <c r="R259"/>
  <c r="R258"/>
  <c r="P259"/>
  <c r="P258"/>
  <c r="BI256"/>
  <c r="BH256"/>
  <c r="BG256"/>
  <c r="BF256"/>
  <c r="T256"/>
  <c r="T255"/>
  <c r="R256"/>
  <c r="R255"/>
  <c r="P256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T245"/>
  <c r="R246"/>
  <c r="R245"/>
  <c r="P246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T228"/>
  <c r="R229"/>
  <c r="R228"/>
  <c r="P229"/>
  <c r="P228"/>
  <c r="BI226"/>
  <c r="BH226"/>
  <c r="BG226"/>
  <c r="BF226"/>
  <c r="T226"/>
  <c r="T225"/>
  <c r="R226"/>
  <c r="R225"/>
  <c r="P226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T203"/>
  <c r="T202"/>
  <c r="R204"/>
  <c r="R203"/>
  <c r="R202"/>
  <c r="P204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T197"/>
  <c r="R198"/>
  <c r="R197"/>
  <c r="P198"/>
  <c r="P197"/>
  <c r="BI196"/>
  <c r="BH196"/>
  <c r="BG196"/>
  <c r="BF196"/>
  <c r="T196"/>
  <c r="T195"/>
  <c r="R196"/>
  <c r="R195"/>
  <c r="P196"/>
  <c r="P195"/>
  <c r="BI193"/>
  <c r="BH193"/>
  <c r="BG193"/>
  <c r="BF193"/>
  <c r="T193"/>
  <c r="T192"/>
  <c r="T191"/>
  <c r="R193"/>
  <c r="R192"/>
  <c r="R191"/>
  <c r="P193"/>
  <c r="P192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3"/>
  <c r="BH183"/>
  <c r="BG183"/>
  <c r="BF183"/>
  <c r="T183"/>
  <c r="T182"/>
  <c r="T181"/>
  <c r="R183"/>
  <c r="R182"/>
  <c r="R181"/>
  <c r="P183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T159"/>
  <c r="T158"/>
  <c r="R160"/>
  <c r="R159"/>
  <c r="R158"/>
  <c r="P160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J140"/>
  <c r="J139"/>
  <c r="F139"/>
  <c r="F137"/>
  <c r="E135"/>
  <c r="J59"/>
  <c r="J58"/>
  <c r="F58"/>
  <c r="F56"/>
  <c r="E54"/>
  <c r="J20"/>
  <c r="E20"/>
  <c r="F140"/>
  <c r="J19"/>
  <c r="J14"/>
  <c r="J56"/>
  <c r="E7"/>
  <c r="E131"/>
  <c i="3" r="J275"/>
  <c r="J39"/>
  <c r="J38"/>
  <c i="1" r="AY57"/>
  <c i="3" r="J37"/>
  <c i="1" r="AX57"/>
  <c i="3"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T289"/>
  <c r="R290"/>
  <c r="R289"/>
  <c r="P290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T278"/>
  <c r="R279"/>
  <c r="R278"/>
  <c r="P279"/>
  <c r="P278"/>
  <c r="BI277"/>
  <c r="BH277"/>
  <c r="BG277"/>
  <c r="BF277"/>
  <c r="T277"/>
  <c r="T276"/>
  <c r="R277"/>
  <c r="R276"/>
  <c r="P277"/>
  <c r="P276"/>
  <c r="J111"/>
  <c r="BI274"/>
  <c r="BH274"/>
  <c r="BG274"/>
  <c r="BF274"/>
  <c r="T274"/>
  <c r="T273"/>
  <c r="R274"/>
  <c r="R273"/>
  <c r="P274"/>
  <c r="P273"/>
  <c r="BI272"/>
  <c r="BH272"/>
  <c r="BG272"/>
  <c r="BF272"/>
  <c r="T272"/>
  <c r="T271"/>
  <c r="R272"/>
  <c r="R271"/>
  <c r="P272"/>
  <c r="P271"/>
  <c r="BI270"/>
  <c r="BH270"/>
  <c r="BG270"/>
  <c r="BF270"/>
  <c r="T270"/>
  <c r="T269"/>
  <c r="R270"/>
  <c r="R269"/>
  <c r="P270"/>
  <c r="P269"/>
  <c r="BI267"/>
  <c r="BH267"/>
  <c r="BG267"/>
  <c r="BF267"/>
  <c r="T267"/>
  <c r="T266"/>
  <c r="R267"/>
  <c r="R266"/>
  <c r="P267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T255"/>
  <c r="R256"/>
  <c r="R255"/>
  <c r="P256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T238"/>
  <c r="R239"/>
  <c r="R238"/>
  <c r="P239"/>
  <c r="P238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T212"/>
  <c r="T211"/>
  <c r="R213"/>
  <c r="R212"/>
  <c r="R211"/>
  <c r="P213"/>
  <c r="P212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T206"/>
  <c r="R207"/>
  <c r="R206"/>
  <c r="P207"/>
  <c r="P206"/>
  <c r="BI205"/>
  <c r="BH205"/>
  <c r="BG205"/>
  <c r="BF205"/>
  <c r="T205"/>
  <c r="T204"/>
  <c r="R205"/>
  <c r="R204"/>
  <c r="P205"/>
  <c r="P204"/>
  <c r="BI203"/>
  <c r="BH203"/>
  <c r="BG203"/>
  <c r="BF203"/>
  <c r="T203"/>
  <c r="T202"/>
  <c r="R203"/>
  <c r="R202"/>
  <c r="P203"/>
  <c r="P202"/>
  <c r="BI200"/>
  <c r="BH200"/>
  <c r="BG200"/>
  <c r="BF200"/>
  <c r="T200"/>
  <c r="T199"/>
  <c r="T198"/>
  <c r="R200"/>
  <c r="R199"/>
  <c r="R198"/>
  <c r="P200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T191"/>
  <c r="R192"/>
  <c r="R191"/>
  <c r="P192"/>
  <c r="P191"/>
  <c r="BI190"/>
  <c r="BH190"/>
  <c r="BG190"/>
  <c r="BF190"/>
  <c r="T190"/>
  <c r="T189"/>
  <c r="R190"/>
  <c r="R189"/>
  <c r="P190"/>
  <c r="P189"/>
  <c r="BI188"/>
  <c r="BH188"/>
  <c r="BG188"/>
  <c r="BF188"/>
  <c r="T188"/>
  <c r="T187"/>
  <c r="T186"/>
  <c r="R188"/>
  <c r="R187"/>
  <c r="R186"/>
  <c r="P188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T162"/>
  <c r="T161"/>
  <c r="R163"/>
  <c r="R162"/>
  <c r="R161"/>
  <c r="P163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J143"/>
  <c r="J142"/>
  <c r="F142"/>
  <c r="F140"/>
  <c r="E138"/>
  <c r="J59"/>
  <c r="J58"/>
  <c r="F58"/>
  <c r="F56"/>
  <c r="E54"/>
  <c r="J20"/>
  <c r="E20"/>
  <c r="F143"/>
  <c r="J19"/>
  <c r="J14"/>
  <c r="J140"/>
  <c r="E7"/>
  <c r="E134"/>
  <c i="2" r="J39"/>
  <c r="J38"/>
  <c i="1" r="AY56"/>
  <c i="2" r="J37"/>
  <c i="1" r="AX56"/>
  <c i="2"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T276"/>
  <c r="R277"/>
  <c r="R276"/>
  <c r="P277"/>
  <c r="P276"/>
  <c r="BI275"/>
  <c r="BH275"/>
  <c r="BG275"/>
  <c r="BF275"/>
  <c r="T275"/>
  <c r="T274"/>
  <c r="R275"/>
  <c r="R274"/>
  <c r="P275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T262"/>
  <c r="R263"/>
  <c r="R262"/>
  <c r="P263"/>
  <c r="P262"/>
  <c r="BI261"/>
  <c r="BH261"/>
  <c r="BG261"/>
  <c r="BF261"/>
  <c r="T261"/>
  <c r="T260"/>
  <c r="R261"/>
  <c r="R260"/>
  <c r="P261"/>
  <c r="P260"/>
  <c r="BI259"/>
  <c r="BH259"/>
  <c r="BG259"/>
  <c r="BF259"/>
  <c r="T259"/>
  <c r="T258"/>
  <c r="R259"/>
  <c r="R258"/>
  <c r="P259"/>
  <c r="P258"/>
  <c r="BI257"/>
  <c r="BH257"/>
  <c r="BG257"/>
  <c r="BF257"/>
  <c r="T257"/>
  <c r="T256"/>
  <c r="R257"/>
  <c r="R256"/>
  <c r="P257"/>
  <c r="P256"/>
  <c r="BI255"/>
  <c r="BH255"/>
  <c r="BG255"/>
  <c r="BF255"/>
  <c r="T255"/>
  <c r="T254"/>
  <c r="R255"/>
  <c r="R254"/>
  <c r="P255"/>
  <c r="P254"/>
  <c r="BI253"/>
  <c r="BH253"/>
  <c r="BG253"/>
  <c r="BF253"/>
  <c r="T253"/>
  <c r="T252"/>
  <c r="R253"/>
  <c r="R252"/>
  <c r="P253"/>
  <c r="P252"/>
  <c r="BI250"/>
  <c r="BH250"/>
  <c r="BG250"/>
  <c r="BF250"/>
  <c r="T250"/>
  <c r="T249"/>
  <c r="R250"/>
  <c r="R249"/>
  <c r="P250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T238"/>
  <c r="R239"/>
  <c r="R238"/>
  <c r="P239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T194"/>
  <c r="T193"/>
  <c r="R195"/>
  <c r="R194"/>
  <c r="R193"/>
  <c r="P195"/>
  <c r="P194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T151"/>
  <c r="T150"/>
  <c r="R152"/>
  <c r="R151"/>
  <c r="R150"/>
  <c r="P152"/>
  <c r="P151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J138"/>
  <c r="J137"/>
  <c r="F137"/>
  <c r="F135"/>
  <c r="E133"/>
  <c r="J59"/>
  <c r="J58"/>
  <c r="F58"/>
  <c r="F56"/>
  <c r="E54"/>
  <c r="J20"/>
  <c r="E20"/>
  <c r="F138"/>
  <c r="J19"/>
  <c r="J14"/>
  <c r="J56"/>
  <c r="E7"/>
  <c r="E129"/>
  <c i="1" r="L50"/>
  <c r="AM50"/>
  <c r="AM49"/>
  <c r="L49"/>
  <c r="AM47"/>
  <c r="L47"/>
  <c r="L45"/>
  <c r="L44"/>
  <c i="14" r="J106"/>
  <c i="13" r="BK134"/>
  <c r="BK131"/>
  <c r="BK126"/>
  <c i="12" r="BK106"/>
  <c r="BK102"/>
  <c i="11" r="J379"/>
  <c r="BK377"/>
  <c r="BK374"/>
  <c r="BK369"/>
  <c r="J366"/>
  <c r="J361"/>
  <c r="BK357"/>
  <c r="BK354"/>
  <c r="BK348"/>
  <c r="J343"/>
  <c r="J338"/>
  <c r="J333"/>
  <c r="J330"/>
  <c r="BK325"/>
  <c r="J323"/>
  <c r="BK320"/>
  <c r="J315"/>
  <c r="BK309"/>
  <c r="J305"/>
  <c r="BK297"/>
  <c r="BK289"/>
  <c r="J277"/>
  <c r="BK272"/>
  <c r="BK263"/>
  <c r="BK259"/>
  <c r="BK245"/>
  <c r="J233"/>
  <c r="BK226"/>
  <c r="BK218"/>
  <c r="J212"/>
  <c r="BK208"/>
  <c r="J199"/>
  <c r="J190"/>
  <c r="BK173"/>
  <c r="J168"/>
  <c r="BK159"/>
  <c r="BK148"/>
  <c i="10" r="BK143"/>
  <c r="J133"/>
  <c r="J122"/>
  <c r="J107"/>
  <c r="BK101"/>
  <c i="9" r="BK371"/>
  <c r="BK367"/>
  <c r="J363"/>
  <c r="BK358"/>
  <c r="J352"/>
  <c r="J349"/>
  <c r="BK345"/>
  <c r="J338"/>
  <c r="J333"/>
  <c r="J330"/>
  <c r="J325"/>
  <c r="BK320"/>
  <c r="J316"/>
  <c r="J298"/>
  <c r="J294"/>
  <c r="J290"/>
  <c r="J283"/>
  <c r="J270"/>
  <c r="J261"/>
  <c r="J249"/>
  <c r="J240"/>
  <c r="J237"/>
  <c r="BK230"/>
  <c r="J221"/>
  <c r="J210"/>
  <c r="BK201"/>
  <c r="BK190"/>
  <c r="BK176"/>
  <c r="J168"/>
  <c r="J164"/>
  <c r="BK153"/>
  <c i="8" r="J365"/>
  <c r="J361"/>
  <c r="BK349"/>
  <c r="BK345"/>
  <c r="BK338"/>
  <c r="BK330"/>
  <c r="J323"/>
  <c r="BK318"/>
  <c r="BK312"/>
  <c r="BK306"/>
  <c r="BK298"/>
  <c r="J288"/>
  <c r="J284"/>
  <c r="J277"/>
  <c r="BK269"/>
  <c r="J260"/>
  <c r="J242"/>
  <c r="BK234"/>
  <c r="J219"/>
  <c r="BK208"/>
  <c r="J197"/>
  <c r="J190"/>
  <c r="J178"/>
  <c r="J168"/>
  <c r="J163"/>
  <c r="BK153"/>
  <c i="7" r="BK373"/>
  <c r="BK369"/>
  <c r="J360"/>
  <c r="BK353"/>
  <c r="BK348"/>
  <c r="BK339"/>
  <c r="BK333"/>
  <c r="BK326"/>
  <c r="J319"/>
  <c r="J314"/>
  <c r="J310"/>
  <c r="J304"/>
  <c r="J297"/>
  <c r="J292"/>
  <c r="J288"/>
  <c r="J283"/>
  <c r="J274"/>
  <c r="J267"/>
  <c r="BK258"/>
  <c r="J245"/>
  <c r="BK239"/>
  <c r="BK234"/>
  <c r="BK232"/>
  <c r="BK228"/>
  <c r="BK213"/>
  <c r="J203"/>
  <c r="J185"/>
  <c r="BK172"/>
  <c r="J166"/>
  <c r="J158"/>
  <c r="BK145"/>
  <c i="6" r="J365"/>
  <c r="J360"/>
  <c r="BK354"/>
  <c r="J347"/>
  <c r="J341"/>
  <c r="J335"/>
  <c r="J329"/>
  <c r="BK322"/>
  <c r="J315"/>
  <c r="BK309"/>
  <c r="J305"/>
  <c r="J299"/>
  <c r="BK293"/>
  <c r="J289"/>
  <c r="BK283"/>
  <c r="J268"/>
  <c r="BK254"/>
  <c r="BK246"/>
  <c r="J236"/>
  <c r="BK231"/>
  <c r="J222"/>
  <c r="J208"/>
  <c r="J200"/>
  <c r="J187"/>
  <c r="BK178"/>
  <c r="BK170"/>
  <c r="BK163"/>
  <c i="5" r="J362"/>
  <c r="BK357"/>
  <c r="J351"/>
  <c r="J345"/>
  <c r="J337"/>
  <c r="J332"/>
  <c r="J326"/>
  <c r="BK321"/>
  <c r="J315"/>
  <c r="J310"/>
  <c r="J305"/>
  <c r="BK299"/>
  <c r="BK288"/>
  <c r="BK280"/>
  <c r="BK277"/>
  <c r="BK266"/>
  <c r="J258"/>
  <c r="J244"/>
  <c r="BK236"/>
  <c r="BK229"/>
  <c r="J214"/>
  <c r="BK205"/>
  <c r="J198"/>
  <c r="J183"/>
  <c r="BK170"/>
  <c r="J160"/>
  <c r="BK152"/>
  <c i="4" r="BK371"/>
  <c r="BK368"/>
  <c r="BK363"/>
  <c r="J357"/>
  <c r="BK348"/>
  <c r="J343"/>
  <c r="BK336"/>
  <c r="J331"/>
  <c r="BK324"/>
  <c r="J317"/>
  <c r="J311"/>
  <c r="J306"/>
  <c r="J301"/>
  <c r="BK293"/>
  <c r="J288"/>
  <c r="J283"/>
  <c r="J274"/>
  <c r="J268"/>
  <c r="BK261"/>
  <c r="BK251"/>
  <c r="J238"/>
  <c r="J231"/>
  <c r="BK219"/>
  <c r="J215"/>
  <c r="J198"/>
  <c r="J189"/>
  <c r="BK180"/>
  <c r="J172"/>
  <c r="BK160"/>
  <c i="3" r="BK392"/>
  <c r="BK385"/>
  <c r="J379"/>
  <c r="BK361"/>
  <c r="BK350"/>
  <c r="BK343"/>
  <c r="BK337"/>
  <c r="J325"/>
  <c r="J316"/>
  <c r="BK311"/>
  <c r="J307"/>
  <c r="J294"/>
  <c r="J270"/>
  <c r="J261"/>
  <c r="BK250"/>
  <c r="BK242"/>
  <c r="J225"/>
  <c r="J207"/>
  <c r="BK195"/>
  <c r="BK167"/>
  <c r="BK155"/>
  <c i="2" r="BK373"/>
  <c r="J365"/>
  <c r="BK359"/>
  <c r="J354"/>
  <c r="BK336"/>
  <c r="BK331"/>
  <c r="J323"/>
  <c r="J314"/>
  <c r="J308"/>
  <c r="J297"/>
  <c r="BK290"/>
  <c r="J281"/>
  <c r="BK273"/>
  <c r="J267"/>
  <c r="J245"/>
  <c r="BK231"/>
  <c r="J219"/>
  <c r="BK213"/>
  <c r="BK209"/>
  <c r="J202"/>
  <c r="BK173"/>
  <c r="J156"/>
  <c r="BK148"/>
  <c i="14" r="BK100"/>
  <c i="13" r="J137"/>
  <c r="BK112"/>
  <c i="12" r="J106"/>
  <c r="J96"/>
  <c i="11" r="J374"/>
  <c r="J369"/>
  <c r="BK363"/>
  <c r="BK355"/>
  <c r="J349"/>
  <c r="BK343"/>
  <c r="J336"/>
  <c r="J329"/>
  <c r="BK323"/>
  <c r="BK316"/>
  <c r="J311"/>
  <c r="BK305"/>
  <c r="J297"/>
  <c r="BK291"/>
  <c r="J287"/>
  <c r="BK282"/>
  <c r="J278"/>
  <c r="J262"/>
  <c r="J253"/>
  <c r="BK240"/>
  <c r="BK228"/>
  <c r="J225"/>
  <c r="BK204"/>
  <c r="BK187"/>
  <c r="J173"/>
  <c r="J164"/>
  <c r="J159"/>
  <c r="J148"/>
  <c i="10" r="BK145"/>
  <c r="BK137"/>
  <c r="J124"/>
  <c r="J115"/>
  <c r="BK111"/>
  <c r="BK107"/>
  <c i="9" r="BK380"/>
  <c r="J375"/>
  <c r="J368"/>
  <c r="BK359"/>
  <c r="BK355"/>
  <c r="J350"/>
  <c r="J343"/>
  <c r="J339"/>
  <c r="BK334"/>
  <c r="BK330"/>
  <c r="BK326"/>
  <c r="BK319"/>
  <c r="J313"/>
  <c r="J304"/>
  <c r="J299"/>
  <c r="BK294"/>
  <c r="J288"/>
  <c r="J284"/>
  <c r="J276"/>
  <c r="BK267"/>
  <c r="J254"/>
  <c r="BK244"/>
  <c r="BK236"/>
  <c r="J231"/>
  <c r="BK222"/>
  <c r="BK211"/>
  <c r="J201"/>
  <c r="BK184"/>
  <c r="J177"/>
  <c r="BK169"/>
  <c r="BK164"/>
  <c r="BK148"/>
  <c i="8" r="BK365"/>
  <c r="J358"/>
  <c r="BK353"/>
  <c r="J348"/>
  <c r="BK343"/>
  <c r="BK339"/>
  <c r="BK331"/>
  <c r="BK327"/>
  <c r="J321"/>
  <c r="BK316"/>
  <c r="J310"/>
  <c r="J305"/>
  <c r="BK296"/>
  <c r="J292"/>
  <c r="BK286"/>
  <c r="BK281"/>
  <c r="BK273"/>
  <c r="J266"/>
  <c r="BK260"/>
  <c r="BK249"/>
  <c r="BK243"/>
  <c r="J237"/>
  <c r="J233"/>
  <c r="BK229"/>
  <c r="J224"/>
  <c r="BK214"/>
  <c r="BK203"/>
  <c r="BK192"/>
  <c r="J176"/>
  <c r="BK170"/>
  <c r="J156"/>
  <c r="J145"/>
  <c i="7" r="BK365"/>
  <c r="BK360"/>
  <c r="J355"/>
  <c r="BK350"/>
  <c r="J345"/>
  <c r="J341"/>
  <c r="J334"/>
  <c r="J330"/>
  <c r="J324"/>
  <c r="BK317"/>
  <c r="J312"/>
  <c r="BK306"/>
  <c r="J299"/>
  <c r="BK294"/>
  <c r="J285"/>
  <c r="J280"/>
  <c r="BK273"/>
  <c r="J265"/>
  <c r="BK256"/>
  <c r="BK245"/>
  <c r="J235"/>
  <c r="J228"/>
  <c r="J215"/>
  <c r="BK205"/>
  <c r="BK186"/>
  <c r="BK174"/>
  <c r="BK163"/>
  <c r="BK151"/>
  <c i="6" r="J359"/>
  <c r="BK352"/>
  <c r="BK347"/>
  <c r="BK341"/>
  <c r="J333"/>
  <c r="J328"/>
  <c r="J324"/>
  <c r="J318"/>
  <c r="BK310"/>
  <c r="BK303"/>
  <c r="J296"/>
  <c r="J283"/>
  <c r="J278"/>
  <c r="J274"/>
  <c r="BK265"/>
  <c r="BK256"/>
  <c r="BK243"/>
  <c r="J233"/>
  <c r="BK227"/>
  <c r="BK216"/>
  <c r="BK208"/>
  <c r="J197"/>
  <c r="BK173"/>
  <c r="J165"/>
  <c r="BK149"/>
  <c i="5" r="BK363"/>
  <c r="BK355"/>
  <c r="J347"/>
  <c r="J340"/>
  <c r="BK332"/>
  <c r="J327"/>
  <c r="J321"/>
  <c r="BK315"/>
  <c r="J307"/>
  <c r="BK300"/>
  <c r="J291"/>
  <c r="J284"/>
  <c r="BK278"/>
  <c r="J270"/>
  <c r="BK259"/>
  <c r="BK253"/>
  <c r="BK244"/>
  <c r="J238"/>
  <c r="J229"/>
  <c r="J221"/>
  <c r="J208"/>
  <c r="J200"/>
  <c r="BK191"/>
  <c r="BK174"/>
  <c r="J164"/>
  <c r="J149"/>
  <c i="4" r="BK378"/>
  <c r="J374"/>
  <c r="BK366"/>
  <c r="J361"/>
  <c r="BK352"/>
  <c r="J348"/>
  <c r="BK343"/>
  <c r="BK337"/>
  <c r="J330"/>
  <c r="BK325"/>
  <c r="J321"/>
  <c r="J313"/>
  <c r="BK307"/>
  <c r="J300"/>
  <c r="BK295"/>
  <c r="J290"/>
  <c r="J284"/>
  <c r="BK273"/>
  <c r="J265"/>
  <c r="BK244"/>
  <c r="BK237"/>
  <c r="BK232"/>
  <c r="BK223"/>
  <c r="BK215"/>
  <c r="J204"/>
  <c r="J180"/>
  <c r="J171"/>
  <c r="J151"/>
  <c i="3" r="J398"/>
  <c r="J395"/>
  <c r="J388"/>
  <c r="J381"/>
  <c r="BK374"/>
  <c r="BK365"/>
  <c r="BK355"/>
  <c r="BK346"/>
  <c r="BK342"/>
  <c r="J336"/>
  <c r="J328"/>
  <c r="J320"/>
  <c r="BK315"/>
  <c r="BK304"/>
  <c r="J298"/>
  <c r="BK277"/>
  <c r="J258"/>
  <c r="BK234"/>
  <c r="BK222"/>
  <c r="J205"/>
  <c r="J195"/>
  <c r="J184"/>
  <c r="J180"/>
  <c r="J160"/>
  <c r="J150"/>
  <c i="2" r="J379"/>
  <c r="BK371"/>
  <c r="BK360"/>
  <c r="J357"/>
  <c r="J345"/>
  <c r="J340"/>
  <c r="BK326"/>
  <c r="J321"/>
  <c r="J305"/>
  <c r="BK301"/>
  <c r="J292"/>
  <c r="BK268"/>
  <c r="BK250"/>
  <c r="J239"/>
  <c r="J231"/>
  <c r="BK207"/>
  <c r="BK195"/>
  <c r="J178"/>
  <c i="13" r="BK136"/>
  <c i="12" r="BK103"/>
  <c i="4" r="J157"/>
  <c i="3" r="J396"/>
  <c r="J392"/>
  <c r="J382"/>
  <c r="BK373"/>
  <c r="BK364"/>
  <c r="J356"/>
  <c r="BK345"/>
  <c r="J330"/>
  <c r="BK307"/>
  <c r="J290"/>
  <c r="J284"/>
  <c r="BK279"/>
  <c r="BK258"/>
  <c r="J251"/>
  <c r="BK245"/>
  <c r="BK239"/>
  <c r="J197"/>
  <c r="J185"/>
  <c r="BK178"/>
  <c r="J167"/>
  <c r="J157"/>
  <c i="2" r="J378"/>
  <c r="BK368"/>
  <c r="BK361"/>
  <c r="J352"/>
  <c r="BK339"/>
  <c r="BK334"/>
  <c r="J330"/>
  <c r="BK322"/>
  <c r="BK310"/>
  <c r="BK304"/>
  <c r="BK291"/>
  <c r="J287"/>
  <c r="J277"/>
  <c r="BK266"/>
  <c r="J243"/>
  <c r="J234"/>
  <c r="J228"/>
  <c r="BK222"/>
  <c r="J209"/>
  <c r="J191"/>
  <c r="BK176"/>
  <c r="J168"/>
  <c r="J163"/>
  <c r="BK157"/>
  <c i="14" r="J104"/>
  <c i="13" r="BK135"/>
  <c r="J131"/>
  <c r="BK116"/>
  <c r="J94"/>
  <c i="12" r="BK104"/>
  <c i="11" r="BK364"/>
  <c r="BK361"/>
  <c r="J357"/>
  <c r="BK349"/>
  <c r="BK345"/>
  <c r="BK340"/>
  <c r="BK337"/>
  <c r="BK329"/>
  <c r="J320"/>
  <c r="J316"/>
  <c r="BK310"/>
  <c r="BK301"/>
  <c r="BK296"/>
  <c r="J289"/>
  <c r="J285"/>
  <c r="BK281"/>
  <c r="BK273"/>
  <c r="BK267"/>
  <c r="J259"/>
  <c r="BK251"/>
  <c r="J242"/>
  <c r="J231"/>
  <c r="J224"/>
  <c r="J216"/>
  <c r="J208"/>
  <c r="BK195"/>
  <c r="J183"/>
  <c r="J176"/>
  <c r="BK164"/>
  <c r="BK154"/>
  <c i="10" r="J145"/>
  <c r="J131"/>
  <c r="BK120"/>
  <c i="9" r="J384"/>
  <c r="J380"/>
  <c r="BK375"/>
  <c r="BK368"/>
  <c r="BK354"/>
  <c r="BK346"/>
  <c r="BK339"/>
  <c r="J324"/>
  <c r="J318"/>
  <c r="J312"/>
  <c r="BK307"/>
  <c r="BK303"/>
  <c r="J292"/>
  <c r="J285"/>
  <c r="BK278"/>
  <c r="BK272"/>
  <c r="J266"/>
  <c r="BK249"/>
  <c r="BK246"/>
  <c r="J238"/>
  <c r="BK231"/>
  <c r="J219"/>
  <c r="BK214"/>
  <c r="J208"/>
  <c r="BK189"/>
  <c r="BK179"/>
  <c r="BK175"/>
  <c r="BK162"/>
  <c r="J160"/>
  <c r="J150"/>
  <c i="8" r="J360"/>
  <c r="BK358"/>
  <c r="BK351"/>
  <c r="J338"/>
  <c r="BK334"/>
  <c r="J327"/>
  <c r="BK322"/>
  <c r="J318"/>
  <c r="BK308"/>
  <c r="J300"/>
  <c r="BK295"/>
  <c r="J291"/>
  <c r="BK283"/>
  <c r="BK279"/>
  <c r="J273"/>
  <c r="J261"/>
  <c r="J249"/>
  <c r="BK237"/>
  <c r="BK232"/>
  <c r="J228"/>
  <c r="BK219"/>
  <c r="BK209"/>
  <c r="BK184"/>
  <c r="BK178"/>
  <c r="J169"/>
  <c r="BK160"/>
  <c r="BK156"/>
  <c i="7" r="J373"/>
  <c r="J369"/>
  <c r="J363"/>
  <c r="BK357"/>
  <c r="BK352"/>
  <c r="BK343"/>
  <c r="BK336"/>
  <c r="BK330"/>
  <c r="J322"/>
  <c r="J317"/>
  <c r="BK307"/>
  <c r="BK295"/>
  <c r="J291"/>
  <c r="BK286"/>
  <c r="J279"/>
  <c r="BK274"/>
  <c r="BK262"/>
  <c r="BK244"/>
  <c r="BK238"/>
  <c r="BK230"/>
  <c r="J224"/>
  <c r="BK215"/>
  <c r="BK208"/>
  <c r="BK196"/>
  <c r="J189"/>
  <c r="BK180"/>
  <c r="J170"/>
  <c r="J161"/>
  <c r="J145"/>
  <c i="6" r="J366"/>
  <c r="BK361"/>
  <c r="J358"/>
  <c r="J354"/>
  <c r="J345"/>
  <c r="J338"/>
  <c r="BK332"/>
  <c r="BK324"/>
  <c r="BK319"/>
  <c r="BK314"/>
  <c r="J310"/>
  <c r="BK304"/>
  <c r="BK296"/>
  <c r="BK292"/>
  <c r="BK286"/>
  <c r="J280"/>
  <c r="BK274"/>
  <c r="BK267"/>
  <c r="BK260"/>
  <c r="BK249"/>
  <c r="J239"/>
  <c r="J234"/>
  <c r="BK226"/>
  <c r="BK217"/>
  <c r="BK211"/>
  <c r="BK203"/>
  <c r="BK194"/>
  <c r="BK176"/>
  <c r="J163"/>
  <c r="J157"/>
  <c r="BK150"/>
  <c r="BK144"/>
  <c i="5" r="J354"/>
  <c r="J349"/>
  <c r="J343"/>
  <c r="BK337"/>
  <c r="J331"/>
  <c r="BK326"/>
  <c r="J318"/>
  <c r="BK312"/>
  <c r="BK307"/>
  <c r="BK301"/>
  <c r="J290"/>
  <c r="BK285"/>
  <c r="J282"/>
  <c r="J275"/>
  <c r="BK269"/>
  <c r="J259"/>
  <c r="J243"/>
  <c r="BK238"/>
  <c r="BK232"/>
  <c r="BK226"/>
  <c r="BK221"/>
  <c r="BK211"/>
  <c r="J205"/>
  <c r="J190"/>
  <c r="BK176"/>
  <c r="BK169"/>
  <c r="BK160"/>
  <c r="BK148"/>
  <c i="4" r="J377"/>
  <c r="BK370"/>
  <c r="J358"/>
  <c r="J352"/>
  <c r="BK342"/>
  <c r="J337"/>
  <c r="BK331"/>
  <c r="BK322"/>
  <c r="J316"/>
  <c r="BK306"/>
  <c r="BK297"/>
  <c r="BK290"/>
  <c r="J276"/>
  <c r="J267"/>
  <c r="J256"/>
  <c r="BK250"/>
  <c r="J244"/>
  <c r="BK238"/>
  <c r="J232"/>
  <c r="J221"/>
  <c r="BK208"/>
  <c r="BK198"/>
  <c r="BK189"/>
  <c r="BK176"/>
  <c r="J167"/>
  <c r="J160"/>
  <c r="BK152"/>
  <c i="3" r="BK388"/>
  <c r="J373"/>
  <c r="J366"/>
  <c r="J355"/>
  <c r="J349"/>
  <c r="BK341"/>
  <c r="J333"/>
  <c r="BK329"/>
  <c r="BK321"/>
  <c r="J312"/>
  <c r="BK302"/>
  <c r="J293"/>
  <c r="BK285"/>
  <c r="J277"/>
  <c r="J265"/>
  <c r="BK254"/>
  <c r="BK247"/>
  <c r="J239"/>
  <c r="J231"/>
  <c r="J226"/>
  <c r="J219"/>
  <c r="BK213"/>
  <c r="J192"/>
  <c r="J182"/>
  <c r="BK170"/>
  <c r="BK149"/>
  <c i="2" r="J374"/>
  <c r="BK369"/>
  <c r="BK354"/>
  <c r="J349"/>
  <c r="BK345"/>
  <c r="BK340"/>
  <c r="J329"/>
  <c r="BK321"/>
  <c r="J315"/>
  <c r="J302"/>
  <c r="J294"/>
  <c r="J285"/>
  <c r="J266"/>
  <c r="BK257"/>
  <c r="BK243"/>
  <c r="BK237"/>
  <c r="BK228"/>
  <c r="BK217"/>
  <c r="BK202"/>
  <c r="BK191"/>
  <c r="BK179"/>
  <c r="BK170"/>
  <c r="BK163"/>
  <c r="J149"/>
  <c i="14" r="J98"/>
  <c i="13" r="J133"/>
  <c r="J130"/>
  <c i="12" r="J107"/>
  <c r="BK105"/>
  <c r="J101"/>
  <c i="11" r="BK378"/>
  <c r="J375"/>
  <c r="BK371"/>
  <c r="BK367"/>
  <c r="J364"/>
  <c r="J356"/>
  <c r="BK352"/>
  <c r="J347"/>
  <c r="J342"/>
  <c r="J339"/>
  <c r="BK335"/>
  <c r="BK331"/>
  <c r="J326"/>
  <c r="J322"/>
  <c r="J319"/>
  <c r="BK312"/>
  <c r="BK306"/>
  <c r="J298"/>
  <c r="J293"/>
  <c r="J290"/>
  <c r="BK280"/>
  <c r="J274"/>
  <c r="J267"/>
  <c r="J260"/>
  <c r="BK246"/>
  <c r="J235"/>
  <c r="BK231"/>
  <c r="BK224"/>
  <c r="BK216"/>
  <c r="J211"/>
  <c r="J204"/>
  <c r="BK198"/>
  <c r="J187"/>
  <c r="J179"/>
  <c r="J169"/>
  <c r="BK160"/>
  <c r="J151"/>
  <c r="BK142"/>
  <c i="10" r="J135"/>
  <c r="BK124"/>
  <c r="J117"/>
  <c r="J103"/>
  <c i="9" r="J373"/>
  <c r="J369"/>
  <c r="J364"/>
  <c r="J359"/>
  <c r="BK350"/>
  <c r="J346"/>
  <c r="J341"/>
  <c r="BK335"/>
  <c r="J329"/>
  <c r="BK324"/>
  <c r="J319"/>
  <c r="BK312"/>
  <c r="BK302"/>
  <c r="J296"/>
  <c r="BK292"/>
  <c r="J287"/>
  <c r="J278"/>
  <c r="BK265"/>
  <c r="BK257"/>
  <c r="J246"/>
  <c r="BK239"/>
  <c r="J234"/>
  <c r="J229"/>
  <c r="J216"/>
  <c r="J204"/>
  <c r="BK193"/>
  <c r="J185"/>
  <c r="J169"/>
  <c r="J162"/>
  <c i="8" r="J368"/>
  <c r="BK364"/>
  <c r="J356"/>
  <c r="J352"/>
  <c r="J340"/>
  <c r="BK333"/>
  <c r="BK328"/>
  <c r="J322"/>
  <c r="BK313"/>
  <c r="J307"/>
  <c r="J299"/>
  <c r="BK291"/>
  <c r="J286"/>
  <c r="BK275"/>
  <c r="BK268"/>
  <c r="J256"/>
  <c r="J241"/>
  <c r="BK225"/>
  <c r="J214"/>
  <c r="BK205"/>
  <c r="BK194"/>
  <c r="BK187"/>
  <c r="BK171"/>
  <c r="J160"/>
  <c r="BK150"/>
  <c i="7" r="J372"/>
  <c r="J365"/>
  <c r="J359"/>
  <c r="J350"/>
  <c r="BK346"/>
  <c r="J338"/>
  <c r="BK332"/>
  <c r="J325"/>
  <c r="J321"/>
  <c r="BK316"/>
  <c r="BK312"/>
  <c r="J305"/>
  <c r="BK299"/>
  <c r="J294"/>
  <c r="J289"/>
  <c r="J284"/>
  <c r="BK279"/>
  <c r="J270"/>
  <c r="J254"/>
  <c r="BK248"/>
  <c r="BK241"/>
  <c r="J236"/>
  <c r="J230"/>
  <c r="BK219"/>
  <c r="J216"/>
  <c r="J205"/>
  <c r="BK192"/>
  <c r="J178"/>
  <c r="BK171"/>
  <c r="BK161"/>
  <c r="J150"/>
  <c i="6" r="BK367"/>
  <c r="BK362"/>
  <c r="J357"/>
  <c r="BK351"/>
  <c r="J340"/>
  <c r="J336"/>
  <c r="BK330"/>
  <c r="BK325"/>
  <c r="J317"/>
  <c r="BK312"/>
  <c r="J306"/>
  <c r="BK302"/>
  <c r="J294"/>
  <c r="J290"/>
  <c r="J285"/>
  <c r="BK279"/>
  <c r="BK261"/>
  <c r="J252"/>
  <c r="J244"/>
  <c r="J237"/>
  <c r="J229"/>
  <c r="J224"/>
  <c r="BK213"/>
  <c r="BK205"/>
  <c r="BK192"/>
  <c r="BK184"/>
  <c r="J176"/>
  <c r="BK168"/>
  <c r="BK161"/>
  <c r="BK145"/>
  <c i="5" r="J360"/>
  <c r="BK352"/>
  <c r="J346"/>
  <c r="BK341"/>
  <c r="J334"/>
  <c r="BK325"/>
  <c r="J320"/>
  <c r="BK314"/>
  <c r="J308"/>
  <c r="J304"/>
  <c r="J300"/>
  <c r="J292"/>
  <c r="J287"/>
  <c r="J279"/>
  <c r="BK270"/>
  <c r="BK260"/>
  <c r="J253"/>
  <c r="J240"/>
  <c r="J231"/>
  <c r="BK225"/>
  <c r="BK222"/>
  <c r="J209"/>
  <c r="J197"/>
  <c r="BK188"/>
  <c r="J176"/>
  <c r="J162"/>
  <c r="J155"/>
  <c r="J143"/>
  <c i="4" r="J369"/>
  <c r="J365"/>
  <c r="J360"/>
  <c r="BK350"/>
  <c r="J344"/>
  <c r="J339"/>
  <c r="BK335"/>
  <c r="J327"/>
  <c r="BK321"/>
  <c r="BK318"/>
  <c r="BK313"/>
  <c r="J307"/>
  <c r="J302"/>
  <c r="BK296"/>
  <c r="BK291"/>
  <c r="J285"/>
  <c r="BK279"/>
  <c r="J271"/>
  <c r="BK265"/>
  <c r="J254"/>
  <c r="J250"/>
  <c r="BK242"/>
  <c r="J237"/>
  <c r="J226"/>
  <c r="J218"/>
  <c r="BK212"/>
  <c r="BK201"/>
  <c r="BK190"/>
  <c r="J185"/>
  <c r="J179"/>
  <c r="J170"/>
  <c r="J163"/>
  <c r="J148"/>
  <c i="3" r="BK387"/>
  <c r="J380"/>
  <c r="BK368"/>
  <c r="J360"/>
  <c r="BK353"/>
  <c r="BK347"/>
  <c r="J341"/>
  <c r="BK332"/>
  <c r="J318"/>
  <c r="BK314"/>
  <c r="BK309"/>
  <c r="J303"/>
  <c r="BK281"/>
  <c r="BK264"/>
  <c r="J254"/>
  <c r="J245"/>
  <c r="J230"/>
  <c r="BK210"/>
  <c r="BK200"/>
  <c r="BK171"/>
  <c r="BK163"/>
  <c r="J151"/>
  <c i="2" r="J368"/>
  <c r="BK363"/>
  <c r="BK357"/>
  <c r="BK346"/>
  <c r="BK335"/>
  <c r="BK328"/>
  <c r="J316"/>
  <c r="BK309"/>
  <c r="BK299"/>
  <c r="BK293"/>
  <c r="BK285"/>
  <c r="BK275"/>
  <c r="J269"/>
  <c r="J248"/>
  <c r="BK234"/>
  <c r="BK226"/>
  <c r="J216"/>
  <c r="BK212"/>
  <c r="J207"/>
  <c r="J188"/>
  <c r="J172"/>
  <c r="J157"/>
  <c r="BK149"/>
  <c i="14" r="BK104"/>
  <c r="BK98"/>
  <c i="13" r="J126"/>
  <c r="J117"/>
  <c r="BK98"/>
  <c i="12" r="BK101"/>
  <c i="11" r="J376"/>
  <c r="J371"/>
  <c r="J367"/>
  <c r="BK362"/>
  <c r="J352"/>
  <c r="J345"/>
  <c r="J337"/>
  <c r="J331"/>
  <c r="BK328"/>
  <c r="J325"/>
  <c r="J318"/>
  <c r="BK314"/>
  <c r="J306"/>
  <c r="J300"/>
  <c r="J296"/>
  <c r="BK290"/>
  <c r="J284"/>
  <c r="J280"/>
  <c r="BK271"/>
  <c r="J257"/>
  <c r="J246"/>
  <c r="BK241"/>
  <c r="BK232"/>
  <c r="J227"/>
  <c r="BK211"/>
  <c r="BK190"/>
  <c r="BK176"/>
  <c r="J170"/>
  <c r="J163"/>
  <c r="BK156"/>
  <c r="J143"/>
  <c i="10" r="J141"/>
  <c r="BK131"/>
  <c r="J123"/>
  <c r="BK117"/>
  <c r="J111"/>
  <c i="9" r="BK384"/>
  <c r="BK381"/>
  <c r="J377"/>
  <c r="BK372"/>
  <c r="BK363"/>
  <c r="BK356"/>
  <c r="BK353"/>
  <c r="BK344"/>
  <c r="J340"/>
  <c r="J335"/>
  <c r="BK331"/>
  <c r="BK328"/>
  <c r="J320"/>
  <c r="J317"/>
  <c r="BK309"/>
  <c r="J306"/>
  <c r="J301"/>
  <c r="BK298"/>
  <c r="J293"/>
  <c r="BK289"/>
  <c r="BK285"/>
  <c r="BK281"/>
  <c r="BK270"/>
  <c r="BK261"/>
  <c r="J251"/>
  <c r="BK241"/>
  <c r="BK235"/>
  <c r="BK229"/>
  <c r="J218"/>
  <c r="BK213"/>
  <c r="BK204"/>
  <c r="J188"/>
  <c r="BK178"/>
  <c r="J174"/>
  <c r="BK166"/>
  <c r="J161"/>
  <c r="J149"/>
  <c i="8" r="J366"/>
  <c r="BK361"/>
  <c r="J354"/>
  <c r="J349"/>
  <c r="J347"/>
  <c r="BK341"/>
  <c r="BK336"/>
  <c r="J332"/>
  <c r="J325"/>
  <c r="J320"/>
  <c r="BK315"/>
  <c r="J312"/>
  <c r="J308"/>
  <c r="J298"/>
  <c r="J295"/>
  <c r="J290"/>
  <c r="J285"/>
  <c r="BK282"/>
  <c r="J275"/>
  <c r="J269"/>
  <c r="J263"/>
  <c r="BK254"/>
  <c r="J246"/>
  <c r="BK241"/>
  <c r="BK235"/>
  <c r="BK231"/>
  <c r="BK226"/>
  <c r="J216"/>
  <c r="BK212"/>
  <c r="BK206"/>
  <c r="J200"/>
  <c r="J180"/>
  <c r="BK172"/>
  <c r="BK163"/>
  <c r="BK149"/>
  <c i="7" r="BK367"/>
  <c r="BK363"/>
  <c r="BK356"/>
  <c r="J352"/>
  <c r="J346"/>
  <c r="J343"/>
  <c r="BK338"/>
  <c r="J336"/>
  <c r="J332"/>
  <c r="J328"/>
  <c r="BK323"/>
  <c r="J316"/>
  <c r="BK311"/>
  <c r="BK305"/>
  <c r="J298"/>
  <c r="J293"/>
  <c r="BK283"/>
  <c r="BK276"/>
  <c r="J269"/>
  <c r="BK264"/>
  <c r="BK254"/>
  <c r="J248"/>
  <c r="BK237"/>
  <c r="BK231"/>
  <c r="BK218"/>
  <c r="J208"/>
  <c r="J202"/>
  <c r="BK182"/>
  <c r="BK173"/>
  <c r="J167"/>
  <c r="BK158"/>
  <c r="BK147"/>
  <c i="6" r="J355"/>
  <c r="J350"/>
  <c r="BK344"/>
  <c r="BK339"/>
  <c r="J331"/>
  <c r="J325"/>
  <c r="J322"/>
  <c r="BK315"/>
  <c r="J308"/>
  <c r="BK299"/>
  <c r="BK288"/>
  <c r="J282"/>
  <c r="J276"/>
  <c r="J267"/>
  <c r="J261"/>
  <c r="BK244"/>
  <c r="BK234"/>
  <c r="BK224"/>
  <c r="BK214"/>
  <c r="J205"/>
  <c r="J192"/>
  <c r="BK183"/>
  <c r="J170"/>
  <c r="BK164"/>
  <c r="BK157"/>
  <c i="5" r="BK364"/>
  <c r="BK362"/>
  <c r="BK356"/>
  <c r="BK350"/>
  <c r="J341"/>
  <c r="BK334"/>
  <c r="BK330"/>
  <c r="J324"/>
  <c r="J319"/>
  <c r="BK311"/>
  <c r="BK305"/>
  <c r="J298"/>
  <c r="BK290"/>
  <c r="J285"/>
  <c r="BK281"/>
  <c r="BK276"/>
  <c r="J272"/>
  <c r="J266"/>
  <c r="BK258"/>
  <c r="BK249"/>
  <c r="BK241"/>
  <c r="BK233"/>
  <c r="J222"/>
  <c r="BK216"/>
  <c r="BK203"/>
  <c r="BK194"/>
  <c r="J179"/>
  <c r="J167"/>
  <c r="BK155"/>
  <c r="J145"/>
  <c i="4" r="BK377"/>
  <c r="BK372"/>
  <c r="J367"/>
  <c r="J364"/>
  <c r="BK358"/>
  <c r="J350"/>
  <c r="BK346"/>
  <c r="BK341"/>
  <c r="J336"/>
  <c r="BK329"/>
  <c r="J324"/>
  <c r="BK320"/>
  <c r="J312"/>
  <c r="J304"/>
  <c r="BK299"/>
  <c r="J296"/>
  <c r="J293"/>
  <c r="BK285"/>
  <c r="BK276"/>
  <c r="J269"/>
  <c r="BK249"/>
  <c r="J242"/>
  <c r="J236"/>
  <c r="BK231"/>
  <c r="BK218"/>
  <c r="J212"/>
  <c r="J201"/>
  <c r="BK179"/>
  <c r="BK175"/>
  <c r="BK168"/>
  <c r="BK148"/>
  <c i="3" r="BK398"/>
  <c r="BK396"/>
  <c r="BK389"/>
  <c r="J383"/>
  <c r="BK377"/>
  <c r="BK370"/>
  <c r="J364"/>
  <c r="J354"/>
  <c r="J348"/>
  <c r="J339"/>
  <c r="J335"/>
  <c r="J326"/>
  <c r="BK319"/>
  <c r="J314"/>
  <c r="J305"/>
  <c r="BK299"/>
  <c r="J292"/>
  <c r="BK259"/>
  <c r="BK249"/>
  <c r="BK228"/>
  <c r="J213"/>
  <c r="BK197"/>
  <c r="BK188"/>
  <c r="BK182"/>
  <c r="J178"/>
  <c r="J159"/>
  <c i="2" r="BK380"/>
  <c r="BK378"/>
  <c r="J370"/>
  <c r="J359"/>
  <c r="BK349"/>
  <c r="J343"/>
  <c r="J339"/>
  <c r="BK329"/>
  <c r="BK324"/>
  <c r="BK307"/>
  <c r="BK303"/>
  <c r="J300"/>
  <c r="J291"/>
  <c r="BK269"/>
  <c r="J261"/>
  <c r="BK245"/>
  <c r="BK235"/>
  <c r="J226"/>
  <c r="J208"/>
  <c r="J199"/>
  <c r="BK183"/>
  <c r="BK145"/>
  <c i="13" r="J102"/>
  <c i="12" r="BK96"/>
  <c i="4" r="J152"/>
  <c i="3" r="BK394"/>
  <c r="BK386"/>
  <c r="J377"/>
  <c r="J371"/>
  <c r="J367"/>
  <c r="J361"/>
  <c r="J351"/>
  <c r="BK335"/>
  <c r="J331"/>
  <c r="BK312"/>
  <c r="J302"/>
  <c r="BK288"/>
  <c r="J283"/>
  <c r="BK274"/>
  <c r="BK256"/>
  <c r="J249"/>
  <c r="J244"/>
  <c r="J233"/>
  <c r="J228"/>
  <c r="J210"/>
  <c r="J188"/>
  <c r="J179"/>
  <c r="J169"/>
  <c r="J154"/>
  <c i="2" r="BK377"/>
  <c r="J369"/>
  <c r="J364"/>
  <c r="BK348"/>
  <c r="J337"/>
  <c r="J331"/>
  <c r="BK323"/>
  <c r="BK315"/>
  <c r="BK306"/>
  <c r="BK300"/>
  <c r="J289"/>
  <c r="BK284"/>
  <c r="BK272"/>
  <c r="J265"/>
  <c r="BK253"/>
  <c r="J237"/>
  <c r="J230"/>
  <c r="J224"/>
  <c r="BK211"/>
  <c r="BK198"/>
  <c r="J184"/>
  <c r="BK171"/>
  <c r="BK161"/>
  <c r="J155"/>
  <c i="14" r="J100"/>
  <c i="13" r="J134"/>
  <c r="BK122"/>
  <c r="BK107"/>
  <c i="12" r="J105"/>
  <c i="11" r="BK365"/>
  <c r="J360"/>
  <c r="BK356"/>
  <c r="J348"/>
  <c r="J344"/>
  <c r="BK339"/>
  <c r="BK333"/>
  <c r="J324"/>
  <c r="BK318"/>
  <c r="BK311"/>
  <c r="BK308"/>
  <c r="J299"/>
  <c r="J295"/>
  <c r="BK287"/>
  <c r="BK284"/>
  <c r="BK277"/>
  <c r="J271"/>
  <c r="J261"/>
  <c r="BK253"/>
  <c r="J243"/>
  <c r="J236"/>
  <c r="J230"/>
  <c r="BK223"/>
  <c r="J215"/>
  <c r="J207"/>
  <c r="J198"/>
  <c r="BK182"/>
  <c r="BK171"/>
  <c r="BK162"/>
  <c r="BK151"/>
  <c i="10" r="BK144"/>
  <c r="BK135"/>
  <c r="BK129"/>
  <c r="J105"/>
  <c i="9" r="BK383"/>
  <c r="BK378"/>
  <c r="BK373"/>
  <c r="J367"/>
  <c r="J362"/>
  <c r="BK352"/>
  <c r="J344"/>
  <c r="J334"/>
  <c r="BK322"/>
  <c r="BK313"/>
  <c r="BK306"/>
  <c r="BK299"/>
  <c r="BK288"/>
  <c r="J281"/>
  <c r="BK277"/>
  <c r="J272"/>
  <c r="J257"/>
  <c r="BK248"/>
  <c r="BK242"/>
  <c r="J233"/>
  <c r="J224"/>
  <c r="BK218"/>
  <c r="J213"/>
  <c r="BK196"/>
  <c r="J184"/>
  <c r="J176"/>
  <c r="J165"/>
  <c r="J154"/>
  <c r="BK149"/>
  <c i="8" r="BK359"/>
  <c r="BK356"/>
  <c r="BK350"/>
  <c r="J341"/>
  <c r="J336"/>
  <c r="J330"/>
  <c r="J324"/>
  <c r="J319"/>
  <c r="BK309"/>
  <c r="BK303"/>
  <c r="BK293"/>
  <c r="J289"/>
  <c r="J281"/>
  <c r="J274"/>
  <c r="BK264"/>
  <c r="BK256"/>
  <c r="BK246"/>
  <c r="J235"/>
  <c r="J231"/>
  <c r="BK227"/>
  <c r="J217"/>
  <c r="J208"/>
  <c r="BK190"/>
  <c r="BK176"/>
  <c r="BK168"/>
  <c r="J159"/>
  <c r="J153"/>
  <c i="7" r="J371"/>
  <c r="J366"/>
  <c r="J358"/>
  <c r="BK349"/>
  <c r="BK341"/>
  <c r="BK334"/>
  <c r="BK328"/>
  <c r="J320"/>
  <c r="BK313"/>
  <c r="J308"/>
  <c r="BK298"/>
  <c r="J290"/>
  <c r="BK284"/>
  <c r="BK278"/>
  <c r="BK265"/>
  <c r="J260"/>
  <c r="J241"/>
  <c r="BK235"/>
  <c r="BK227"/>
  <c r="J219"/>
  <c r="BK211"/>
  <c r="BK203"/>
  <c r="J186"/>
  <c r="BK175"/>
  <c r="BK166"/>
  <c r="BK159"/>
  <c i="6" r="BK368"/>
  <c r="J364"/>
  <c r="BK360"/>
  <c r="BK355"/>
  <c r="BK348"/>
  <c r="J339"/>
  <c r="BK335"/>
  <c r="BK328"/>
  <c r="BK323"/>
  <c r="BK318"/>
  <c r="BK313"/>
  <c r="J307"/>
  <c r="J297"/>
  <c r="J293"/>
  <c r="J288"/>
  <c r="BK282"/>
  <c r="BK276"/>
  <c r="BK268"/>
  <c r="BK262"/>
  <c r="BK252"/>
  <c r="J241"/>
  <c r="BK236"/>
  <c r="BK230"/>
  <c r="BK222"/>
  <c r="J213"/>
  <c r="BK206"/>
  <c r="BK197"/>
  <c r="J178"/>
  <c r="J169"/>
  <c r="BK159"/>
  <c r="J149"/>
  <c i="5" r="BK358"/>
  <c r="BK353"/>
  <c r="J348"/>
  <c r="BK340"/>
  <c r="BK336"/>
  <c r="BK329"/>
  <c r="BK324"/>
  <c r="J317"/>
  <c r="J311"/>
  <c r="BK306"/>
  <c r="J299"/>
  <c r="BK295"/>
  <c r="J288"/>
  <c r="BK283"/>
  <c r="J277"/>
  <c r="BK271"/>
  <c r="BK261"/>
  <c r="BK251"/>
  <c r="J236"/>
  <c r="BK230"/>
  <c r="J225"/>
  <c r="J219"/>
  <c r="J213"/>
  <c r="J206"/>
  <c r="BK198"/>
  <c r="BK183"/>
  <c r="BK171"/>
  <c r="BK167"/>
  <c r="BK159"/>
  <c r="BK145"/>
  <c i="4" r="J376"/>
  <c r="J368"/>
  <c r="BK357"/>
  <c r="J349"/>
  <c r="BK344"/>
  <c r="BK339"/>
  <c r="J332"/>
  <c r="BK327"/>
  <c r="J315"/>
  <c r="BK312"/>
  <c r="BK302"/>
  <c r="BK294"/>
  <c r="BK283"/>
  <c r="BK269"/>
  <c r="J261"/>
  <c r="J251"/>
  <c r="BK246"/>
  <c r="J239"/>
  <c r="J233"/>
  <c r="J223"/>
  <c r="J210"/>
  <c r="BK200"/>
  <c r="J190"/>
  <c r="J178"/>
  <c r="J168"/>
  <c r="BK163"/>
  <c r="J153"/>
  <c i="3" r="J389"/>
  <c r="BK381"/>
  <c r="BK371"/>
  <c r="J365"/>
  <c r="BK359"/>
  <c r="J352"/>
  <c r="J347"/>
  <c r="BK338"/>
  <c r="J332"/>
  <c r="J327"/>
  <c r="J319"/>
  <c r="J311"/>
  <c r="BK300"/>
  <c r="BK290"/>
  <c r="BK283"/>
  <c r="J272"/>
  <c r="BK261"/>
  <c r="J253"/>
  <c r="BK244"/>
  <c r="BK236"/>
  <c r="BK230"/>
  <c r="BK225"/>
  <c r="BK221"/>
  <c r="BK203"/>
  <c r="BK183"/>
  <c r="J174"/>
  <c r="BK169"/>
  <c i="2" r="J377"/>
  <c r="J373"/>
  <c r="J363"/>
  <c r="J355"/>
  <c r="BK350"/>
  <c r="J346"/>
  <c r="BK338"/>
  <c r="J333"/>
  <c r="J322"/>
  <c r="BK316"/>
  <c r="BK308"/>
  <c r="BK295"/>
  <c r="BK287"/>
  <c r="J273"/>
  <c r="BK261"/>
  <c r="BK247"/>
  <c r="BK239"/>
  <c r="BK232"/>
  <c r="BK219"/>
  <c r="J195"/>
  <c r="J183"/>
  <c r="J176"/>
  <c r="BK168"/>
  <c r="BK160"/>
  <c r="J148"/>
  <c i="1" r="AS63"/>
  <c i="11" r="BK313"/>
  <c r="J302"/>
  <c r="BK295"/>
  <c r="J291"/>
  <c r="BK283"/>
  <c r="J273"/>
  <c r="BK262"/>
  <c r="J251"/>
  <c r="J241"/>
  <c r="BK234"/>
  <c r="J229"/>
  <c r="J223"/>
  <c r="BK213"/>
  <c r="J205"/>
  <c r="BK200"/>
  <c r="J192"/>
  <c r="BK183"/>
  <c r="J171"/>
  <c r="BK163"/>
  <c r="J156"/>
  <c r="BK144"/>
  <c i="10" r="J137"/>
  <c r="BK127"/>
  <c r="J120"/>
  <c r="BK105"/>
  <c i="9" r="J372"/>
  <c r="J366"/>
  <c r="BK362"/>
  <c r="BK357"/>
  <c r="BK351"/>
  <c r="BK347"/>
  <c r="BK340"/>
  <c r="J337"/>
  <c r="BK332"/>
  <c r="J328"/>
  <c r="J321"/>
  <c r="BK315"/>
  <c r="BK300"/>
  <c r="J295"/>
  <c r="J291"/>
  <c r="BK282"/>
  <c r="BK266"/>
  <c r="J259"/>
  <c r="J248"/>
  <c r="J241"/>
  <c r="J235"/>
  <c r="J227"/>
  <c r="J211"/>
  <c r="J205"/>
  <c r="J198"/>
  <c r="J189"/>
  <c r="BK174"/>
  <c r="J166"/>
  <c r="BK161"/>
  <c i="8" r="J367"/>
  <c r="J362"/>
  <c r="J355"/>
  <c r="BK348"/>
  <c r="J342"/>
  <c r="BK335"/>
  <c r="BK329"/>
  <c r="BK319"/>
  <c r="J314"/>
  <c r="BK310"/>
  <c r="J303"/>
  <c r="BK294"/>
  <c r="BK287"/>
  <c r="J279"/>
  <c r="J272"/>
  <c r="BK263"/>
  <c r="J254"/>
  <c r="J239"/>
  <c r="J222"/>
  <c r="BK211"/>
  <c r="BK200"/>
  <c r="J194"/>
  <c r="BK183"/>
  <c r="BK169"/>
  <c r="J164"/>
  <c r="J157"/>
  <c r="BK144"/>
  <c i="7" r="J370"/>
  <c r="J361"/>
  <c r="J354"/>
  <c r="BK344"/>
  <c r="BK335"/>
  <c r="BK329"/>
  <c r="BK324"/>
  <c r="BK320"/>
  <c r="BK315"/>
  <c r="J309"/>
  <c r="BK301"/>
  <c r="J296"/>
  <c r="BK291"/>
  <c r="BK287"/>
  <c r="BK281"/>
  <c r="J273"/>
  <c r="J263"/>
  <c r="J251"/>
  <c r="J244"/>
  <c r="J238"/>
  <c r="J233"/>
  <c r="J231"/>
  <c r="BK221"/>
  <c r="J211"/>
  <c r="BK199"/>
  <c r="BK189"/>
  <c r="J174"/>
  <c r="BK167"/>
  <c r="J159"/>
  <c r="BK146"/>
  <c i="6" r="BK366"/>
  <c r="BK359"/>
  <c r="J356"/>
  <c r="BK349"/>
  <c r="BK342"/>
  <c r="J337"/>
  <c r="BK331"/>
  <c r="J321"/>
  <c r="J314"/>
  <c r="BK311"/>
  <c r="J304"/>
  <c r="BK297"/>
  <c r="J292"/>
  <c r="BK287"/>
  <c r="BK284"/>
  <c r="BK273"/>
  <c r="J260"/>
  <c r="J249"/>
  <c r="J243"/>
  <c r="BK235"/>
  <c r="J227"/>
  <c r="J225"/>
  <c r="J209"/>
  <c r="J203"/>
  <c r="J190"/>
  <c r="J180"/>
  <c r="J171"/>
  <c r="J164"/>
  <c r="BK153"/>
  <c r="J144"/>
  <c i="5" r="J358"/>
  <c r="BK354"/>
  <c r="BK348"/>
  <c r="BK343"/>
  <c r="BK335"/>
  <c r="J329"/>
  <c r="BK323"/>
  <c r="BK318"/>
  <c r="J313"/>
  <c r="J309"/>
  <c r="BK303"/>
  <c r="BK298"/>
  <c r="BK291"/>
  <c r="J286"/>
  <c r="J278"/>
  <c r="BK274"/>
  <c r="J261"/>
  <c r="BK255"/>
  <c r="J241"/>
  <c r="J230"/>
  <c r="J226"/>
  <c r="J223"/>
  <c r="J210"/>
  <c r="BK202"/>
  <c r="J191"/>
  <c r="J180"/>
  <c r="BK168"/>
  <c r="J159"/>
  <c r="BK149"/>
  <c i="4" r="J370"/>
  <c r="J366"/>
  <c r="BK361"/>
  <c r="BK353"/>
  <c r="BK347"/>
  <c r="J342"/>
  <c r="J338"/>
  <c r="BK332"/>
  <c r="J329"/>
  <c r="BK326"/>
  <c r="J320"/>
  <c r="BK316"/>
  <c r="J310"/>
  <c r="J303"/>
  <c r="BK298"/>
  <c r="J289"/>
  <c r="BK284"/>
  <c r="J278"/>
  <c r="BK270"/>
  <c r="BK263"/>
  <c r="J253"/>
  <c r="BK243"/>
  <c r="BK239"/>
  <c r="BK233"/>
  <c r="J220"/>
  <c r="J213"/>
  <c r="BK207"/>
  <c r="BK193"/>
  <c r="J183"/>
  <c r="J176"/>
  <c r="BK164"/>
  <c r="J154"/>
  <c i="3" r="BK390"/>
  <c r="BK383"/>
  <c r="J374"/>
  <c r="BK366"/>
  <c r="BK354"/>
  <c r="BK349"/>
  <c r="J342"/>
  <c r="J334"/>
  <c r="BK320"/>
  <c r="J313"/>
  <c r="J308"/>
  <c r="BK298"/>
  <c r="J274"/>
  <c r="BK262"/>
  <c r="J256"/>
  <c r="BK246"/>
  <c r="BK241"/>
  <c r="J221"/>
  <c r="BK209"/>
  <c r="J203"/>
  <c r="BK174"/>
  <c r="BK166"/>
  <c r="BK154"/>
  <c i="2" r="J372"/>
  <c r="BK364"/>
  <c r="BK358"/>
  <c r="BK356"/>
  <c r="BK343"/>
  <c r="J332"/>
  <c r="BK319"/>
  <c r="BK311"/>
  <c r="J307"/>
  <c r="J295"/>
  <c r="BK289"/>
  <c r="J279"/>
  <c r="J272"/>
  <c r="J255"/>
  <c r="BK244"/>
  <c r="BK230"/>
  <c r="J222"/>
  <c r="BK214"/>
  <c r="BK208"/>
  <c r="J179"/>
  <c r="J164"/>
  <c r="BK152"/>
  <c i="14" r="BK108"/>
  <c r="BK96"/>
  <c i="13" r="BK130"/>
  <c r="J116"/>
  <c r="BK94"/>
  <c i="12" r="J98"/>
  <c i="11" r="BK375"/>
  <c r="BK370"/>
  <c r="BK368"/>
  <c r="BK360"/>
  <c r="J351"/>
  <c r="BK344"/>
  <c r="BK338"/>
  <c r="J334"/>
  <c r="BK330"/>
  <c r="BK326"/>
  <c r="BK321"/>
  <c r="BK315"/>
  <c r="J308"/>
  <c r="BK302"/>
  <c r="BK292"/>
  <c r="J288"/>
  <c r="J283"/>
  <c r="BK279"/>
  <c r="BK265"/>
  <c r="J255"/>
  <c r="BK242"/>
  <c r="J234"/>
  <c r="BK227"/>
  <c r="J213"/>
  <c r="BK202"/>
  <c r="J182"/>
  <c r="BK172"/>
  <c r="BK168"/>
  <c r="J160"/>
  <c r="J154"/>
  <c r="J142"/>
  <c i="10" r="BK139"/>
  <c r="J125"/>
  <c r="BK121"/>
  <c r="BK113"/>
  <c r="J109"/>
  <c i="9" r="BK382"/>
  <c r="J376"/>
  <c r="BK370"/>
  <c r="J360"/>
  <c r="J357"/>
  <c r="J351"/>
  <c r="J347"/>
  <c r="BK341"/>
  <c r="BK338"/>
  <c r="BK333"/>
  <c r="BK329"/>
  <c r="BK325"/>
  <c r="BK318"/>
  <c r="BK314"/>
  <c r="J307"/>
  <c r="J303"/>
  <c r="J300"/>
  <c r="BK296"/>
  <c r="BK290"/>
  <c r="BK286"/>
  <c r="BK283"/>
  <c r="J273"/>
  <c r="J265"/>
  <c r="BK259"/>
  <c r="J247"/>
  <c r="J239"/>
  <c r="BK234"/>
  <c r="J230"/>
  <c r="BK219"/>
  <c r="J214"/>
  <c r="BK205"/>
  <c r="J190"/>
  <c r="J179"/>
  <c r="J175"/>
  <c r="BK168"/>
  <c r="BK150"/>
  <c i="8" r="BK367"/>
  <c r="BK362"/>
  <c r="BK355"/>
  <c r="J351"/>
  <c r="J345"/>
  <c r="BK342"/>
  <c r="J337"/>
  <c r="J334"/>
  <c r="J328"/>
  <c r="BK323"/>
  <c r="BK314"/>
  <c r="BK311"/>
  <c r="BK307"/>
  <c r="BK300"/>
  <c r="J294"/>
  <c r="J287"/>
  <c r="J283"/>
  <c r="BK280"/>
  <c r="BK272"/>
  <c r="J264"/>
  <c r="J258"/>
  <c r="BK247"/>
  <c r="BK242"/>
  <c r="BK236"/>
  <c r="J230"/>
  <c r="J227"/>
  <c r="BK217"/>
  <c r="J211"/>
  <c r="J205"/>
  <c r="BK197"/>
  <c r="J184"/>
  <c r="BK173"/>
  <c r="BK165"/>
  <c r="J150"/>
  <c r="J144"/>
  <c i="7" r="J364"/>
  <c r="BK358"/>
  <c r="BK354"/>
  <c r="J348"/>
  <c r="J342"/>
  <c r="J337"/>
  <c r="J333"/>
  <c r="J329"/>
  <c r="BK325"/>
  <c r="BK319"/>
  <c r="J315"/>
  <c r="BK309"/>
  <c r="J301"/>
  <c r="BK297"/>
  <c r="BK289"/>
  <c r="BK282"/>
  <c r="BK275"/>
  <c r="BK267"/>
  <c r="J262"/>
  <c r="BK251"/>
  <c r="J246"/>
  <c r="J232"/>
  <c r="J226"/>
  <c r="BK214"/>
  <c r="J207"/>
  <c r="J194"/>
  <c r="BK178"/>
  <c r="BK170"/>
  <c r="BK162"/>
  <c r="BK150"/>
  <c i="6" r="J353"/>
  <c r="J349"/>
  <c r="BK345"/>
  <c r="J342"/>
  <c r="J334"/>
  <c r="J330"/>
  <c r="J326"/>
  <c r="BK320"/>
  <c r="J312"/>
  <c r="BK305"/>
  <c r="J298"/>
  <c r="J287"/>
  <c r="BK280"/>
  <c r="J277"/>
  <c r="BK271"/>
  <c r="BK263"/>
  <c r="J254"/>
  <c r="BK239"/>
  <c r="J231"/>
  <c r="J228"/>
  <c r="BK219"/>
  <c r="BK212"/>
  <c r="J201"/>
  <c r="J184"/>
  <c r="BK172"/>
  <c r="BK169"/>
  <c r="J159"/>
  <c r="J146"/>
  <c i="5" r="J363"/>
  <c r="BK360"/>
  <c r="J353"/>
  <c r="BK346"/>
  <c r="BK339"/>
  <c r="BK333"/>
  <c r="BK328"/>
  <c r="J323"/>
  <c r="BK317"/>
  <c r="BK310"/>
  <c r="BK304"/>
  <c r="J297"/>
  <c r="BK289"/>
  <c r="J283"/>
  <c r="J271"/>
  <c r="BK263"/>
  <c r="J255"/>
  <c r="BK246"/>
  <c r="BK239"/>
  <c r="BK231"/>
  <c r="BK224"/>
  <c r="BK213"/>
  <c r="BK206"/>
  <c r="BK197"/>
  <c r="BK186"/>
  <c r="J169"/>
  <c r="J158"/>
  <c r="J148"/>
  <c i="4" r="J378"/>
  <c r="BK375"/>
  <c r="BK369"/>
  <c r="J363"/>
  <c r="J359"/>
  <c r="BK351"/>
  <c r="J345"/>
  <c r="BK338"/>
  <c r="J333"/>
  <c r="J328"/>
  <c r="J323"/>
  <c r="BK317"/>
  <c r="BK310"/>
  <c r="BK303"/>
  <c r="J298"/>
  <c r="J294"/>
  <c r="BK289"/>
  <c r="J282"/>
  <c r="BK271"/>
  <c r="BK256"/>
  <c r="J248"/>
  <c r="J240"/>
  <c r="J234"/>
  <c r="J224"/>
  <c r="BK216"/>
  <c r="J208"/>
  <c r="BK183"/>
  <c r="J177"/>
  <c r="BK170"/>
  <c r="J156"/>
  <c r="BK146"/>
  <c i="3" r="J397"/>
  <c r="J390"/>
  <c r="BK384"/>
  <c r="BK380"/>
  <c r="BK369"/>
  <c r="J362"/>
  <c r="J353"/>
  <c r="BK344"/>
  <c r="J340"/>
  <c r="J337"/>
  <c r="BK327"/>
  <c r="J321"/>
  <c r="BK318"/>
  <c r="J310"/>
  <c r="BK303"/>
  <c r="J297"/>
  <c r="BK272"/>
  <c r="BK252"/>
  <c r="J246"/>
  <c r="J224"/>
  <c r="BK217"/>
  <c r="J200"/>
  <c r="J190"/>
  <c r="J183"/>
  <c r="BK179"/>
  <c r="J163"/>
  <c r="J156"/>
  <c i="2" r="BK379"/>
  <c r="BK374"/>
  <c r="J361"/>
  <c r="J358"/>
  <c r="J347"/>
  <c r="BK342"/>
  <c r="BK333"/>
  <c r="BK327"/>
  <c r="BK320"/>
  <c r="J306"/>
  <c r="BK302"/>
  <c r="BK297"/>
  <c r="BK281"/>
  <c r="BK267"/>
  <c r="BK259"/>
  <c r="J244"/>
  <c r="J232"/>
  <c r="BK225"/>
  <c r="BK204"/>
  <c r="J198"/>
  <c r="BK182"/>
  <c r="BK159"/>
  <c i="13" r="J107"/>
  <c i="12" r="BK98"/>
  <c i="4" r="BK153"/>
  <c i="3" r="BK395"/>
  <c r="J385"/>
  <c r="BK375"/>
  <c r="J370"/>
  <c r="BK362"/>
  <c r="BK357"/>
  <c r="J344"/>
  <c r="BK333"/>
  <c r="BK313"/>
  <c r="J304"/>
  <c r="BK297"/>
  <c r="BK287"/>
  <c r="J282"/>
  <c r="BK265"/>
  <c r="BK253"/>
  <c r="BK248"/>
  <c r="J241"/>
  <c r="BK231"/>
  <c r="BK226"/>
  <c r="BK192"/>
  <c r="BK181"/>
  <c r="J170"/>
  <c r="J166"/>
  <c r="BK151"/>
  <c i="2" r="J376"/>
  <c r="BK365"/>
  <c r="BK355"/>
  <c r="J351"/>
  <c r="J338"/>
  <c r="BK330"/>
  <c r="J328"/>
  <c r="J320"/>
  <c r="J309"/>
  <c r="J301"/>
  <c r="J290"/>
  <c r="J280"/>
  <c r="J270"/>
  <c r="J257"/>
  <c r="J241"/>
  <c r="J233"/>
  <c r="J227"/>
  <c r="J214"/>
  <c r="BK199"/>
  <c r="J187"/>
  <c r="BK172"/>
  <c r="BK164"/>
  <c r="J160"/>
  <c i="14" r="J108"/>
  <c i="13" r="J136"/>
  <c r="BK132"/>
  <c r="BK117"/>
  <c r="J98"/>
  <c i="12" r="BK107"/>
  <c r="BK94"/>
  <c i="11" r="J362"/>
  <c r="J358"/>
  <c r="BK351"/>
  <c r="J346"/>
  <c r="BK341"/>
  <c r="BK334"/>
  <c r="BK322"/>
  <c r="J313"/>
  <c r="J309"/>
  <c r="BK300"/>
  <c r="J294"/>
  <c r="BK286"/>
  <c r="J282"/>
  <c r="BK276"/>
  <c r="BK268"/>
  <c r="J263"/>
  <c r="BK255"/>
  <c r="J245"/>
  <c r="J238"/>
  <c r="BK233"/>
  <c r="BK225"/>
  <c r="J218"/>
  <c r="BK212"/>
  <c r="BK199"/>
  <c r="BK192"/>
  <c r="BK179"/>
  <c r="BK170"/>
  <c r="J158"/>
  <c r="BK147"/>
  <c i="10" r="BK141"/>
  <c r="BK123"/>
  <c r="J101"/>
  <c i="9" r="J381"/>
  <c r="BK376"/>
  <c r="BK369"/>
  <c r="BK365"/>
  <c r="J353"/>
  <c r="J345"/>
  <c r="J326"/>
  <c r="BK321"/>
  <c r="J314"/>
  <c r="J308"/>
  <c r="BK301"/>
  <c r="J289"/>
  <c r="J282"/>
  <c r="BK276"/>
  <c r="BK268"/>
  <c r="J252"/>
  <c r="J244"/>
  <c r="J236"/>
  <c r="J222"/>
  <c r="BK216"/>
  <c r="BK206"/>
  <c r="BK185"/>
  <c r="J178"/>
  <c r="BK173"/>
  <c r="BK154"/>
  <c r="J148"/>
  <c i="8" r="BK352"/>
  <c r="J343"/>
  <c r="J333"/>
  <c r="J326"/>
  <c r="BK321"/>
  <c r="J317"/>
  <c r="J306"/>
  <c r="BK299"/>
  <c r="BK290"/>
  <c r="J282"/>
  <c r="BK278"/>
  <c r="BK266"/>
  <c r="BK258"/>
  <c r="J247"/>
  <c r="J234"/>
  <c r="BK230"/>
  <c r="J226"/>
  <c r="J212"/>
  <c r="BK201"/>
  <c r="BK180"/>
  <c r="J170"/>
  <c r="BK161"/>
  <c r="J149"/>
  <c i="7" r="BK372"/>
  <c r="J367"/>
  <c r="BK361"/>
  <c r="J356"/>
  <c r="BK347"/>
  <c r="J340"/>
  <c r="J326"/>
  <c r="J318"/>
  <c r="BK310"/>
  <c r="BK304"/>
  <c r="BK292"/>
  <c r="J287"/>
  <c r="BK280"/>
  <c r="J275"/>
  <c r="BK263"/>
  <c r="BK246"/>
  <c r="BK236"/>
  <c r="BK229"/>
  <c r="J221"/>
  <c r="J214"/>
  <c r="BK207"/>
  <c r="BK194"/>
  <c r="BK185"/>
  <c r="J173"/>
  <c r="J163"/>
  <c r="J147"/>
  <c i="6" r="BK365"/>
  <c r="J361"/>
  <c r="BK356"/>
  <c r="J352"/>
  <c r="BK343"/>
  <c r="BK334"/>
  <c r="BK326"/>
  <c r="J320"/>
  <c r="BK316"/>
  <c r="J311"/>
  <c r="BK306"/>
  <c r="BK295"/>
  <c r="BK289"/>
  <c r="J281"/>
  <c r="BK277"/>
  <c r="BK272"/>
  <c r="J265"/>
  <c r="BK258"/>
  <c r="BK242"/>
  <c r="BK237"/>
  <c r="J232"/>
  <c r="BK228"/>
  <c r="J219"/>
  <c r="J212"/>
  <c r="BK201"/>
  <c r="BK187"/>
  <c r="J172"/>
  <c r="J161"/>
  <c r="J156"/>
  <c r="BK146"/>
  <c i="5" r="J356"/>
  <c r="J350"/>
  <c r="BK344"/>
  <c r="J338"/>
  <c r="J333"/>
  <c r="J328"/>
  <c r="BK322"/>
  <c r="J316"/>
  <c r="J303"/>
  <c r="BK297"/>
  <c r="BK292"/>
  <c r="BK287"/>
  <c r="J280"/>
  <c r="BK272"/>
  <c r="J263"/>
  <c r="J257"/>
  <c r="BK240"/>
  <c r="J234"/>
  <c r="J228"/>
  <c r="J216"/>
  <c r="BK210"/>
  <c r="BK200"/>
  <c r="J186"/>
  <c r="J174"/>
  <c r="J168"/>
  <c r="J163"/>
  <c r="BK156"/>
  <c r="BK143"/>
  <c i="4" r="BK374"/>
  <c r="BK362"/>
  <c r="J353"/>
  <c r="J346"/>
  <c r="J335"/>
  <c r="BK330"/>
  <c r="J319"/>
  <c r="BK314"/>
  <c r="BK304"/>
  <c r="J295"/>
  <c r="BK288"/>
  <c r="BK274"/>
  <c r="J263"/>
  <c r="BK253"/>
  <c r="J249"/>
  <c r="BK240"/>
  <c r="BK234"/>
  <c r="BK226"/>
  <c r="J219"/>
  <c r="J207"/>
  <c r="J196"/>
  <c r="J188"/>
  <c r="J175"/>
  <c r="J166"/>
  <c r="BK154"/>
  <c r="BK151"/>
  <c i="3" r="BK379"/>
  <c r="J369"/>
  <c r="BK363"/>
  <c r="BK358"/>
  <c r="BK348"/>
  <c r="BK339"/>
  <c r="BK330"/>
  <c r="BK325"/>
  <c r="J315"/>
  <c r="BK308"/>
  <c r="J299"/>
  <c r="J288"/>
  <c r="BK282"/>
  <c r="BK270"/>
  <c r="BK260"/>
  <c r="J250"/>
  <c r="J243"/>
  <c r="BK233"/>
  <c r="BK224"/>
  <c r="J217"/>
  <c r="BK207"/>
  <c r="BK184"/>
  <c r="J171"/>
  <c r="J155"/>
  <c i="2" r="BK375"/>
  <c r="BK370"/>
  <c r="J356"/>
  <c r="BK351"/>
  <c r="BK347"/>
  <c r="J341"/>
  <c r="J335"/>
  <c r="J324"/>
  <c r="BK317"/>
  <c r="J311"/>
  <c r="J293"/>
  <c r="J284"/>
  <c r="BK265"/>
  <c r="BK255"/>
  <c r="J242"/>
  <c r="J235"/>
  <c r="J225"/>
  <c r="J213"/>
  <c r="J200"/>
  <c r="BK184"/>
  <c r="BK178"/>
  <c r="J169"/>
  <c r="J161"/>
  <c r="J152"/>
  <c r="J144"/>
  <c i="13" r="BK137"/>
  <c r="J135"/>
  <c r="J132"/>
  <c r="J122"/>
  <c i="12" r="J103"/>
  <c i="11" r="BK379"/>
  <c r="J378"/>
  <c r="BK376"/>
  <c r="BK372"/>
  <c r="J368"/>
  <c r="J365"/>
  <c r="BK359"/>
  <c r="J355"/>
  <c r="BK350"/>
  <c r="BK346"/>
  <c r="J340"/>
  <c r="BK336"/>
  <c r="J332"/>
  <c r="BK327"/>
  <c r="J321"/>
  <c r="BK317"/>
  <c r="J314"/>
  <c r="J307"/>
  <c r="BK299"/>
  <c r="J292"/>
  <c r="BK288"/>
  <c r="BK278"/>
  <c r="J276"/>
  <c r="J268"/>
  <c r="BK261"/>
  <c r="BK248"/>
  <c r="BK236"/>
  <c r="J232"/>
  <c r="J228"/>
  <c r="J221"/>
  <c r="BK215"/>
  <c r="BK210"/>
  <c r="J202"/>
  <c r="J195"/>
  <c r="BK184"/>
  <c r="J172"/>
  <c r="BK167"/>
  <c r="BK158"/>
  <c r="J147"/>
  <c i="10" r="J139"/>
  <c r="J129"/>
  <c r="J121"/>
  <c r="BK115"/>
  <c i="9" r="J374"/>
  <c r="J370"/>
  <c r="J365"/>
  <c r="BK360"/>
  <c r="J355"/>
  <c r="J348"/>
  <c r="J342"/>
  <c r="J336"/>
  <c r="J331"/>
  <c r="J327"/>
  <c r="BK323"/>
  <c r="BK317"/>
  <c r="BK304"/>
  <c r="BK297"/>
  <c r="BK293"/>
  <c r="BK284"/>
  <c r="J277"/>
  <c r="J263"/>
  <c r="BK254"/>
  <c r="J242"/>
  <c r="BK238"/>
  <c r="BK233"/>
  <c r="BK224"/>
  <c r="J206"/>
  <c r="J196"/>
  <c r="BK188"/>
  <c r="BK170"/>
  <c r="BK165"/>
  <c r="J157"/>
  <c i="8" r="BK366"/>
  <c r="J357"/>
  <c r="BK354"/>
  <c r="BK347"/>
  <c r="J339"/>
  <c r="J331"/>
  <c r="BK326"/>
  <c r="J316"/>
  <c r="J311"/>
  <c r="J304"/>
  <c r="J296"/>
  <c r="BK289"/>
  <c r="BK285"/>
  <c r="BK274"/>
  <c r="J262"/>
  <c r="J243"/>
  <c r="J236"/>
  <c r="BK224"/>
  <c r="BK213"/>
  <c r="J203"/>
  <c r="J192"/>
  <c r="J173"/>
  <c r="J165"/>
  <c r="BK159"/>
  <c r="BK146"/>
  <c i="7" r="BK371"/>
  <c r="J362"/>
  <c r="J357"/>
  <c r="J349"/>
  <c r="BK342"/>
  <c r="BK337"/>
  <c r="J327"/>
  <c r="BK322"/>
  <c r="BK318"/>
  <c r="J313"/>
  <c r="BK308"/>
  <c r="J300"/>
  <c r="J295"/>
  <c r="BK290"/>
  <c r="BK285"/>
  <c r="J278"/>
  <c r="BK269"/>
  <c r="BK260"/>
  <c r="BK249"/>
  <c r="BK243"/>
  <c r="J237"/>
  <c r="J229"/>
  <c r="J227"/>
  <c r="J218"/>
  <c r="J210"/>
  <c r="J196"/>
  <c r="J175"/>
  <c r="J162"/>
  <c r="BK155"/>
  <c i="6" r="J368"/>
  <c r="BK364"/>
  <c r="BK358"/>
  <c r="BK353"/>
  <c r="J344"/>
  <c r="BK338"/>
  <c r="J332"/>
  <c r="BK327"/>
  <c r="J319"/>
  <c r="J313"/>
  <c r="BK307"/>
  <c r="J303"/>
  <c r="J295"/>
  <c r="J291"/>
  <c r="J286"/>
  <c r="BK281"/>
  <c r="J272"/>
  <c r="J258"/>
  <c r="J247"/>
  <c r="J242"/>
  <c r="BK233"/>
  <c r="J226"/>
  <c r="J216"/>
  <c r="J206"/>
  <c r="J194"/>
  <c r="J183"/>
  <c r="J173"/>
  <c r="BK165"/>
  <c r="J150"/>
  <c i="5" r="BK361"/>
  <c r="J355"/>
  <c r="BK349"/>
  <c r="J344"/>
  <c r="J336"/>
  <c r="J330"/>
  <c r="J322"/>
  <c r="BK316"/>
  <c r="J312"/>
  <c r="J306"/>
  <c r="J301"/>
  <c r="J295"/>
  <c r="BK282"/>
  <c r="J276"/>
  <c r="J265"/>
  <c r="BK257"/>
  <c r="J246"/>
  <c r="J232"/>
  <c r="BK227"/>
  <c r="J224"/>
  <c r="J211"/>
  <c r="J203"/>
  <c r="BK190"/>
  <c r="BK179"/>
  <c r="BK163"/>
  <c r="J156"/>
  <c i="4" r="J372"/>
  <c r="BK367"/>
  <c r="J362"/>
  <c r="BK359"/>
  <c r="J351"/>
  <c r="BK345"/>
  <c r="BK340"/>
  <c r="BK333"/>
  <c r="BK328"/>
  <c r="BK323"/>
  <c r="BK319"/>
  <c r="J314"/>
  <c r="J305"/>
  <c r="BK300"/>
  <c r="J292"/>
  <c r="J287"/>
  <c r="BK282"/>
  <c r="J273"/>
  <c r="BK267"/>
  <c r="BK259"/>
  <c r="J246"/>
  <c r="J241"/>
  <c r="BK235"/>
  <c r="BK224"/>
  <c r="J216"/>
  <c r="BK210"/>
  <c r="BK196"/>
  <c r="BK188"/>
  <c r="BK177"/>
  <c r="BK167"/>
  <c r="BK156"/>
  <c i="3" r="BK391"/>
  <c r="J384"/>
  <c r="BK378"/>
  <c r="BK367"/>
  <c r="J357"/>
  <c r="J346"/>
  <c r="BK340"/>
  <c r="BK328"/>
  <c r="BK317"/>
  <c r="BK310"/>
  <c r="BK306"/>
  <c r="BK284"/>
  <c r="J267"/>
  <c r="J260"/>
  <c r="J247"/>
  <c r="J236"/>
  <c r="BK216"/>
  <c r="BK205"/>
  <c r="BK175"/>
  <c r="BK156"/>
  <c r="J149"/>
  <c i="2" r="J367"/>
  <c r="J360"/>
  <c r="J350"/>
  <c r="J334"/>
  <c r="J325"/>
  <c r="J318"/>
  <c r="J310"/>
  <c r="J303"/>
  <c r="BK294"/>
  <c r="BK288"/>
  <c r="BK277"/>
  <c r="BK270"/>
  <c r="J253"/>
  <c r="BK242"/>
  <c r="J229"/>
  <c r="J217"/>
  <c r="J211"/>
  <c r="J204"/>
  <c r="BK187"/>
  <c r="BK169"/>
  <c r="BK155"/>
  <c r="BK144"/>
  <c i="14" r="J102"/>
  <c r="J96"/>
  <c i="13" r="BK118"/>
  <c r="BK102"/>
  <c i="12" r="J104"/>
  <c i="11" r="J377"/>
  <c r="J372"/>
  <c r="J370"/>
  <c r="BK366"/>
  <c r="BK358"/>
  <c r="J350"/>
  <c r="J341"/>
  <c r="BK332"/>
  <c r="J327"/>
  <c r="BK324"/>
  <c r="J317"/>
  <c r="J310"/>
  <c r="J301"/>
  <c r="BK294"/>
  <c r="BK285"/>
  <c r="J281"/>
  <c r="BK274"/>
  <c r="BK260"/>
  <c r="BK243"/>
  <c r="BK238"/>
  <c r="BK230"/>
  <c r="J226"/>
  <c r="BK207"/>
  <c r="J200"/>
  <c r="J178"/>
  <c r="BK169"/>
  <c r="J162"/>
  <c r="J155"/>
  <c r="J144"/>
  <c i="10" r="J144"/>
  <c r="J127"/>
  <c r="BK122"/>
  <c r="J113"/>
  <c r="BK109"/>
  <c i="9" r="J383"/>
  <c r="J378"/>
  <c r="BK374"/>
  <c r="BK364"/>
  <c r="J358"/>
  <c r="J354"/>
  <c r="BK348"/>
  <c r="BK342"/>
  <c r="BK337"/>
  <c r="J332"/>
  <c r="BK327"/>
  <c r="J322"/>
  <c r="J315"/>
  <c r="BK308"/>
  <c r="J305"/>
  <c r="J302"/>
  <c r="J297"/>
  <c r="BK291"/>
  <c r="BK287"/>
  <c r="J279"/>
  <c r="J268"/>
  <c r="BK263"/>
  <c r="BK252"/>
  <c r="BK237"/>
  <c r="BK232"/>
  <c r="BK227"/>
  <c r="BK217"/>
  <c r="BK208"/>
  <c r="BK198"/>
  <c r="BK182"/>
  <c r="J173"/>
  <c r="BK157"/>
  <c i="8" r="BK368"/>
  <c r="J364"/>
  <c r="BK357"/>
  <c r="J350"/>
  <c r="BK344"/>
  <c r="BK340"/>
  <c r="J335"/>
  <c r="J329"/>
  <c r="BK324"/>
  <c r="BK317"/>
  <c r="J313"/>
  <c r="J309"/>
  <c r="BK304"/>
  <c r="BK297"/>
  <c r="J293"/>
  <c r="BK284"/>
  <c r="J278"/>
  <c r="J268"/>
  <c r="BK261"/>
  <c r="BK252"/>
  <c r="J244"/>
  <c r="BK239"/>
  <c r="J232"/>
  <c r="BK228"/>
  <c r="BK222"/>
  <c r="J213"/>
  <c r="J209"/>
  <c r="J201"/>
  <c r="J187"/>
  <c r="J171"/>
  <c r="J161"/>
  <c r="J146"/>
  <c i="7" r="BK366"/>
  <c r="BK362"/>
  <c r="J353"/>
  <c r="J347"/>
  <c r="J344"/>
  <c r="BK340"/>
  <c r="J335"/>
  <c r="J331"/>
  <c r="BK327"/>
  <c r="BK321"/>
  <c r="BK314"/>
  <c r="J307"/>
  <c r="BK300"/>
  <c r="BK296"/>
  <c r="J286"/>
  <c r="J281"/>
  <c r="BK270"/>
  <c r="J258"/>
  <c r="J249"/>
  <c r="J243"/>
  <c r="J234"/>
  <c r="BK224"/>
  <c r="J213"/>
  <c r="J199"/>
  <c r="J180"/>
  <c r="J172"/>
  <c r="J165"/>
  <c r="J155"/>
  <c r="J146"/>
  <c i="6" r="J351"/>
  <c r="J348"/>
  <c r="J343"/>
  <c r="BK336"/>
  <c r="BK329"/>
  <c r="J323"/>
  <c r="J316"/>
  <c r="J309"/>
  <c r="J302"/>
  <c r="BK291"/>
  <c r="BK285"/>
  <c r="J279"/>
  <c r="J273"/>
  <c r="J262"/>
  <c r="BK247"/>
  <c r="BK241"/>
  <c r="BK232"/>
  <c r="J230"/>
  <c r="J217"/>
  <c r="J211"/>
  <c r="BK190"/>
  <c r="BK171"/>
  <c r="BK160"/>
  <c r="BK156"/>
  <c i="5" r="J364"/>
  <c r="J361"/>
  <c r="J352"/>
  <c r="BK345"/>
  <c r="BK338"/>
  <c r="BK331"/>
  <c r="J325"/>
  <c r="BK320"/>
  <c r="BK313"/>
  <c r="BK308"/>
  <c r="J302"/>
  <c r="J296"/>
  <c r="BK286"/>
  <c r="BK279"/>
  <c r="BK275"/>
  <c r="J269"/>
  <c r="J251"/>
  <c r="BK243"/>
  <c r="BK234"/>
  <c r="BK228"/>
  <c r="BK219"/>
  <c r="BK209"/>
  <c r="J202"/>
  <c r="J188"/>
  <c r="J171"/>
  <c r="BK162"/>
  <c r="J152"/>
  <c r="BK144"/>
  <c i="4" r="BK376"/>
  <c r="J371"/>
  <c r="BK365"/>
  <c r="BK360"/>
  <c r="J356"/>
  <c r="BK349"/>
  <c r="J340"/>
  <c r="BK334"/>
  <c r="J326"/>
  <c r="J322"/>
  <c r="BK315"/>
  <c r="BK305"/>
  <c r="BK301"/>
  <c r="J297"/>
  <c r="J291"/>
  <c r="BK287"/>
  <c r="J279"/>
  <c r="J270"/>
  <c r="BK254"/>
  <c r="BK241"/>
  <c r="J235"/>
  <c r="BK229"/>
  <c r="BK221"/>
  <c r="BK213"/>
  <c r="J200"/>
  <c r="BK178"/>
  <c r="BK172"/>
  <c r="BK166"/>
  <c r="J147"/>
  <c i="3" r="BK397"/>
  <c r="J394"/>
  <c r="J386"/>
  <c r="BK382"/>
  <c r="J375"/>
  <c r="J368"/>
  <c r="J359"/>
  <c r="BK352"/>
  <c r="J343"/>
  <c r="J338"/>
  <c r="J329"/>
  <c r="BK322"/>
  <c r="BK316"/>
  <c r="J309"/>
  <c r="J300"/>
  <c r="BK293"/>
  <c r="J262"/>
  <c r="BK251"/>
  <c r="BK229"/>
  <c r="BK219"/>
  <c r="J196"/>
  <c r="BK185"/>
  <c r="J181"/>
  <c r="J175"/>
  <c r="BK157"/>
  <c i="2" r="J380"/>
  <c r="J375"/>
  <c r="BK367"/>
  <c r="BK352"/>
  <c r="BK344"/>
  <c r="BK341"/>
  <c r="BK332"/>
  <c r="BK325"/>
  <c r="J317"/>
  <c r="J304"/>
  <c r="J296"/>
  <c r="BK280"/>
  <c r="BK263"/>
  <c r="BK248"/>
  <c r="J236"/>
  <c r="BK227"/>
  <c r="J212"/>
  <c r="BK200"/>
  <c r="J192"/>
  <c r="J170"/>
  <c i="14" r="BK106"/>
  <c i="13" r="BK90"/>
  <c i="12" r="J94"/>
  <c i="4" r="BK147"/>
  <c i="3" r="J391"/>
  <c r="J378"/>
  <c r="BK372"/>
  <c r="J363"/>
  <c r="J358"/>
  <c r="J350"/>
  <c r="BK334"/>
  <c r="J322"/>
  <c r="BK305"/>
  <c r="BK292"/>
  <c r="J285"/>
  <c r="J281"/>
  <c r="J264"/>
  <c r="J252"/>
  <c r="BK243"/>
  <c r="J209"/>
  <c r="BK190"/>
  <c r="BK180"/>
  <c r="J173"/>
  <c r="BK160"/>
  <c r="BK150"/>
  <c i="2" r="BK372"/>
  <c r="J362"/>
  <c r="J353"/>
  <c r="J344"/>
  <c r="J336"/>
  <c r="J327"/>
  <c r="J319"/>
  <c r="BK305"/>
  <c r="J299"/>
  <c r="J288"/>
  <c r="BK279"/>
  <c r="J268"/>
  <c r="J259"/>
  <c r="J247"/>
  <c r="BK236"/>
  <c r="BK229"/>
  <c r="BK216"/>
  <c r="J205"/>
  <c r="BK188"/>
  <c r="J173"/>
  <c r="BK165"/>
  <c r="BK156"/>
  <c i="14" r="BK102"/>
  <c i="13" r="BK133"/>
  <c r="J118"/>
  <c r="J112"/>
  <c r="J90"/>
  <c i="12" r="J102"/>
  <c i="11" r="J363"/>
  <c r="J359"/>
  <c r="J354"/>
  <c r="BK347"/>
  <c r="BK342"/>
  <c r="J335"/>
  <c r="J328"/>
  <c r="BK319"/>
  <c r="J312"/>
  <c r="BK307"/>
  <c r="BK298"/>
  <c r="BK293"/>
  <c r="J286"/>
  <c r="J279"/>
  <c r="J272"/>
  <c r="J265"/>
  <c r="BK257"/>
  <c r="J248"/>
  <c r="J240"/>
  <c r="BK235"/>
  <c r="BK229"/>
  <c r="BK221"/>
  <c r="J210"/>
  <c r="BK205"/>
  <c r="J184"/>
  <c r="BK178"/>
  <c r="J167"/>
  <c r="BK155"/>
  <c r="BK143"/>
  <c i="10" r="J143"/>
  <c r="BK133"/>
  <c r="BK125"/>
  <c r="BK103"/>
  <c i="9" r="J382"/>
  <c r="BK377"/>
  <c r="J371"/>
  <c r="BK366"/>
  <c r="J356"/>
  <c r="BK349"/>
  <c r="BK343"/>
  <c r="BK336"/>
  <c r="J323"/>
  <c r="BK316"/>
  <c r="J309"/>
  <c r="BK305"/>
  <c r="BK295"/>
  <c r="J286"/>
  <c r="BK279"/>
  <c r="BK273"/>
  <c r="J267"/>
  <c r="BK251"/>
  <c r="BK247"/>
  <c r="BK240"/>
  <c r="J232"/>
  <c r="BK221"/>
  <c r="J217"/>
  <c r="BK210"/>
  <c r="J193"/>
  <c r="J182"/>
  <c r="BK177"/>
  <c r="J170"/>
  <c r="BK160"/>
  <c r="J153"/>
  <c i="8" r="BK360"/>
  <c r="J359"/>
  <c r="J353"/>
  <c r="J344"/>
  <c r="BK337"/>
  <c r="BK332"/>
  <c r="BK325"/>
  <c r="BK320"/>
  <c r="J315"/>
  <c r="BK305"/>
  <c r="J297"/>
  <c r="BK292"/>
  <c r="BK288"/>
  <c r="J280"/>
  <c r="BK277"/>
  <c r="BK262"/>
  <c r="J252"/>
  <c r="BK244"/>
  <c r="BK233"/>
  <c r="J229"/>
  <c r="J225"/>
  <c r="BK216"/>
  <c r="J206"/>
  <c r="J183"/>
  <c r="J172"/>
  <c r="BK164"/>
  <c r="BK157"/>
  <c r="BK145"/>
  <c i="7" r="BK370"/>
  <c r="BK364"/>
  <c r="BK359"/>
  <c r="BK355"/>
  <c r="BK345"/>
  <c r="J339"/>
  <c r="BK331"/>
  <c r="J323"/>
  <c r="J311"/>
  <c r="J306"/>
  <c r="BK293"/>
  <c r="BK288"/>
  <c r="J282"/>
  <c r="J276"/>
  <c r="J264"/>
  <c r="J256"/>
  <c r="J239"/>
  <c r="BK233"/>
  <c r="BK226"/>
  <c r="BK216"/>
  <c r="BK210"/>
  <c r="BK202"/>
  <c r="J192"/>
  <c r="J182"/>
  <c r="J171"/>
  <c r="BK165"/>
  <c r="J151"/>
  <c i="6" r="J367"/>
  <c r="J362"/>
  <c r="BK357"/>
  <c r="BK350"/>
  <c r="BK340"/>
  <c r="BK337"/>
  <c r="BK333"/>
  <c r="J327"/>
  <c r="BK321"/>
  <c r="BK317"/>
  <c r="BK308"/>
  <c r="BK298"/>
  <c r="BK294"/>
  <c r="BK290"/>
  <c r="J284"/>
  <c r="BK278"/>
  <c r="J271"/>
  <c r="J263"/>
  <c r="J256"/>
  <c r="J246"/>
  <c r="J235"/>
  <c r="BK229"/>
  <c r="BK225"/>
  <c r="J214"/>
  <c r="BK209"/>
  <c r="BK200"/>
  <c r="BK180"/>
  <c r="J168"/>
  <c r="J160"/>
  <c r="J153"/>
  <c r="J145"/>
  <c i="5" r="J357"/>
  <c r="BK351"/>
  <c r="BK347"/>
  <c r="J339"/>
  <c r="J335"/>
  <c r="BK327"/>
  <c r="BK319"/>
  <c r="J314"/>
  <c r="BK309"/>
  <c r="BK302"/>
  <c r="BK296"/>
  <c r="J289"/>
  <c r="BK284"/>
  <c r="J281"/>
  <c r="J274"/>
  <c r="BK265"/>
  <c r="J260"/>
  <c r="J249"/>
  <c r="J239"/>
  <c r="J233"/>
  <c r="J227"/>
  <c r="BK223"/>
  <c r="BK214"/>
  <c r="BK208"/>
  <c r="J194"/>
  <c r="BK180"/>
  <c r="J170"/>
  <c r="BK164"/>
  <c r="BK158"/>
  <c r="J144"/>
  <c i="4" r="J375"/>
  <c r="BK364"/>
  <c r="BK356"/>
  <c r="J347"/>
  <c r="J341"/>
  <c r="J334"/>
  <c r="J325"/>
  <c r="J318"/>
  <c r="BK311"/>
  <c r="J299"/>
  <c r="BK292"/>
  <c r="BK278"/>
  <c r="BK268"/>
  <c r="J259"/>
  <c r="BK248"/>
  <c r="J243"/>
  <c r="BK236"/>
  <c r="J229"/>
  <c r="BK220"/>
  <c r="BK204"/>
  <c r="J193"/>
  <c r="BK185"/>
  <c r="BK171"/>
  <c r="J164"/>
  <c r="BK157"/>
  <c r="J146"/>
  <c i="3" r="J387"/>
  <c r="J372"/>
  <c r="BK360"/>
  <c r="BK356"/>
  <c r="BK351"/>
  <c r="J345"/>
  <c r="BK336"/>
  <c r="BK331"/>
  <c r="BK326"/>
  <c r="J317"/>
  <c r="J306"/>
  <c r="BK294"/>
  <c r="J287"/>
  <c r="J279"/>
  <c r="BK267"/>
  <c r="J259"/>
  <c r="J248"/>
  <c r="J242"/>
  <c r="J234"/>
  <c r="J229"/>
  <c r="J222"/>
  <c r="J216"/>
  <c r="BK196"/>
  <c r="BK173"/>
  <c r="BK159"/>
  <c i="2" r="BK376"/>
  <c r="J371"/>
  <c r="BK362"/>
  <c r="BK353"/>
  <c r="J348"/>
  <c r="J342"/>
  <c r="BK337"/>
  <c r="J326"/>
  <c r="BK318"/>
  <c r="BK314"/>
  <c r="BK296"/>
  <c r="BK292"/>
  <c r="J275"/>
  <c r="J263"/>
  <c r="J250"/>
  <c r="BK241"/>
  <c r="BK233"/>
  <c r="BK224"/>
  <c r="BK205"/>
  <c r="BK192"/>
  <c r="J182"/>
  <c r="J171"/>
  <c r="J165"/>
  <c r="J159"/>
  <c r="J145"/>
  <c l="1" r="R143"/>
  <c r="R142"/>
  <c r="P147"/>
  <c r="P146"/>
  <c r="R154"/>
  <c r="T158"/>
  <c r="P162"/>
  <c r="P167"/>
  <c r="P166"/>
  <c r="T177"/>
  <c r="T174"/>
  <c r="BK181"/>
  <c r="BK180"/>
  <c r="J180"/>
  <c r="J79"/>
  <c r="P186"/>
  <c r="P185"/>
  <c r="R190"/>
  <c r="R189"/>
  <c r="P197"/>
  <c r="P203"/>
  <c r="BK210"/>
  <c r="J210"/>
  <c r="J92"/>
  <c r="T210"/>
  <c r="P223"/>
  <c r="P240"/>
  <c r="R246"/>
  <c r="BK264"/>
  <c r="J264"/>
  <c r="J109"/>
  <c r="BK271"/>
  <c r="J271"/>
  <c r="J110"/>
  <c r="T278"/>
  <c r="R283"/>
  <c r="T286"/>
  <c r="P313"/>
  <c r="P312"/>
  <c r="P366"/>
  <c i="3" r="P148"/>
  <c r="P147"/>
  <c r="BK158"/>
  <c r="J158"/>
  <c r="J68"/>
  <c r="R165"/>
  <c r="P168"/>
  <c r="T172"/>
  <c r="R177"/>
  <c r="R176"/>
  <c r="R194"/>
  <c r="R193"/>
  <c r="T208"/>
  <c r="T201"/>
  <c r="R215"/>
  <c r="BK220"/>
  <c r="J220"/>
  <c r="J95"/>
  <c r="T220"/>
  <c r="BK227"/>
  <c r="J227"/>
  <c r="J97"/>
  <c r="T227"/>
  <c r="T232"/>
  <c r="BK240"/>
  <c r="J240"/>
  <c r="J102"/>
  <c r="BK257"/>
  <c r="J257"/>
  <c r="J104"/>
  <c r="BK263"/>
  <c r="J263"/>
  <c r="J105"/>
  <c r="BK280"/>
  <c r="J280"/>
  <c r="J114"/>
  <c r="BK286"/>
  <c r="J286"/>
  <c r="J115"/>
  <c r="T291"/>
  <c r="T296"/>
  <c r="P301"/>
  <c r="T324"/>
  <c r="T323"/>
  <c r="T376"/>
  <c i="4" r="BK145"/>
  <c r="BK144"/>
  <c r="R145"/>
  <c r="R144"/>
  <c r="BK150"/>
  <c r="J150"/>
  <c r="J67"/>
  <c r="R150"/>
  <c r="P155"/>
  <c r="P162"/>
  <c r="BK165"/>
  <c r="J165"/>
  <c r="J73"/>
  <c r="R165"/>
  <c r="T169"/>
  <c r="R174"/>
  <c r="R173"/>
  <c r="T187"/>
  <c r="T186"/>
  <c r="P199"/>
  <c r="P194"/>
  <c r="P206"/>
  <c r="P211"/>
  <c r="BK214"/>
  <c r="J214"/>
  <c r="J94"/>
  <c r="T214"/>
  <c r="T217"/>
  <c r="P222"/>
  <c r="BK230"/>
  <c r="J230"/>
  <c r="J100"/>
  <c r="T230"/>
  <c r="BK247"/>
  <c r="J247"/>
  <c r="J102"/>
  <c r="T247"/>
  <c r="P252"/>
  <c r="BK266"/>
  <c r="J266"/>
  <c r="J110"/>
  <c r="R266"/>
  <c r="T272"/>
  <c r="P277"/>
  <c r="R281"/>
  <c r="T281"/>
  <c r="T286"/>
  <c r="T309"/>
  <c r="R355"/>
  <c r="P373"/>
  <c i="5" r="P142"/>
  <c r="P141"/>
  <c r="P147"/>
  <c r="P146"/>
  <c r="BK154"/>
  <c r="J154"/>
  <c r="J71"/>
  <c r="P154"/>
  <c r="BK157"/>
  <c r="J157"/>
  <c r="J72"/>
  <c r="R157"/>
  <c r="T161"/>
  <c r="P166"/>
  <c r="P165"/>
  <c r="BK178"/>
  <c r="J178"/>
  <c r="J80"/>
  <c r="R178"/>
  <c r="R177"/>
  <c r="BK189"/>
  <c r="J189"/>
  <c r="J86"/>
  <c r="R189"/>
  <c r="R184"/>
  <c r="BK196"/>
  <c r="R196"/>
  <c r="P201"/>
  <c r="BK204"/>
  <c r="J204"/>
  <c r="J93"/>
  <c r="R204"/>
  <c r="P207"/>
  <c r="BK212"/>
  <c r="J212"/>
  <c r="J95"/>
  <c r="R212"/>
  <c r="P220"/>
  <c r="BK237"/>
  <c r="J237"/>
  <c r="J101"/>
  <c r="T237"/>
  <c r="P242"/>
  <c r="BK256"/>
  <c r="J256"/>
  <c r="J109"/>
  <c r="T256"/>
  <c r="P264"/>
  <c r="R268"/>
  <c r="BK294"/>
  <c r="J294"/>
  <c r="J116"/>
  <c r="R294"/>
  <c r="P342"/>
  <c r="BK359"/>
  <c r="J359"/>
  <c r="J118"/>
  <c r="T359"/>
  <c i="6" r="R143"/>
  <c r="R142"/>
  <c r="R148"/>
  <c r="R147"/>
  <c r="R155"/>
  <c r="P158"/>
  <c r="BK162"/>
  <c r="J162"/>
  <c r="J73"/>
  <c r="R162"/>
  <c r="P167"/>
  <c r="P166"/>
  <c r="T182"/>
  <c r="T181"/>
  <c r="BK199"/>
  <c r="P199"/>
  <c r="BK204"/>
  <c r="J204"/>
  <c r="J93"/>
  <c r="R204"/>
  <c r="P207"/>
  <c r="T207"/>
  <c r="R210"/>
  <c r="R215"/>
  <c r="BK223"/>
  <c r="J223"/>
  <c r="J100"/>
  <c r="T223"/>
  <c r="P240"/>
  <c r="BK245"/>
  <c r="J245"/>
  <c r="J103"/>
  <c r="P245"/>
  <c r="BK259"/>
  <c r="J259"/>
  <c r="J110"/>
  <c r="R259"/>
  <c r="BK266"/>
  <c r="J266"/>
  <c r="J112"/>
  <c r="T266"/>
  <c r="BK275"/>
  <c r="J275"/>
  <c r="J115"/>
  <c r="T275"/>
  <c r="P301"/>
  <c r="BK346"/>
  <c r="J346"/>
  <c r="J118"/>
  <c r="R346"/>
  <c r="R363"/>
  <c i="7" r="P144"/>
  <c r="P143"/>
  <c r="P149"/>
  <c r="P148"/>
  <c r="BK157"/>
  <c r="T157"/>
  <c r="T160"/>
  <c r="R164"/>
  <c r="BK169"/>
  <c r="J169"/>
  <c r="J76"/>
  <c r="P169"/>
  <c r="P168"/>
  <c r="R184"/>
  <c r="R183"/>
  <c r="BK201"/>
  <c r="J201"/>
  <c r="J92"/>
  <c r="R201"/>
  <c r="BK209"/>
  <c r="J209"/>
  <c r="J95"/>
  <c r="T209"/>
  <c r="T212"/>
  <c r="T217"/>
  <c r="T225"/>
  <c r="T222"/>
  <c r="BK242"/>
  <c r="J242"/>
  <c r="J103"/>
  <c r="T242"/>
  <c r="T247"/>
  <c r="BK261"/>
  <c r="J261"/>
  <c r="J111"/>
  <c r="T261"/>
  <c r="BK268"/>
  <c r="J268"/>
  <c r="J113"/>
  <c r="R268"/>
  <c r="BK277"/>
  <c r="J277"/>
  <c r="J116"/>
  <c r="R277"/>
  <c r="P303"/>
  <c r="BK351"/>
  <c r="J351"/>
  <c r="J119"/>
  <c r="R351"/>
  <c r="T368"/>
  <c i="8" r="P143"/>
  <c r="P142"/>
  <c r="BK148"/>
  <c r="BK147"/>
  <c r="J147"/>
  <c r="J66"/>
  <c r="P148"/>
  <c r="P147"/>
  <c r="T155"/>
  <c r="R158"/>
  <c r="P162"/>
  <c r="BK167"/>
  <c r="BK166"/>
  <c r="J166"/>
  <c r="J74"/>
  <c r="P167"/>
  <c r="P166"/>
  <c r="R182"/>
  <c r="R181"/>
  <c r="P199"/>
  <c r="T204"/>
  <c r="T207"/>
  <c r="T210"/>
  <c r="T215"/>
  <c r="P223"/>
  <c r="R240"/>
  <c r="P245"/>
  <c r="R259"/>
  <c r="R250"/>
  <c r="R267"/>
  <c r="BK271"/>
  <c r="J271"/>
  <c r="J114"/>
  <c r="R271"/>
  <c r="R276"/>
  <c r="P302"/>
  <c r="T302"/>
  <c r="R346"/>
  <c r="R363"/>
  <c i="9" r="T147"/>
  <c r="T146"/>
  <c r="BK152"/>
  <c r="J152"/>
  <c r="J71"/>
  <c r="R152"/>
  <c r="R151"/>
  <c r="P159"/>
  <c r="BK163"/>
  <c r="J163"/>
  <c r="J76"/>
  <c r="R163"/>
  <c r="T167"/>
  <c r="R172"/>
  <c r="R171"/>
  <c r="R183"/>
  <c r="R180"/>
  <c r="P187"/>
  <c r="P186"/>
  <c r="BK203"/>
  <c r="P203"/>
  <c r="BK209"/>
  <c r="J209"/>
  <c r="J95"/>
  <c r="T209"/>
  <c r="R212"/>
  <c r="R228"/>
  <c r="P245"/>
  <c r="BK250"/>
  <c r="J250"/>
  <c r="J105"/>
  <c r="R250"/>
  <c r="BK264"/>
  <c r="J264"/>
  <c r="J112"/>
  <c r="T264"/>
  <c r="BK271"/>
  <c r="J271"/>
  <c r="J114"/>
  <c r="P271"/>
  <c r="BK280"/>
  <c r="J280"/>
  <c r="J117"/>
  <c r="BK311"/>
  <c r="R311"/>
  <c r="P361"/>
  <c r="BK379"/>
  <c r="J379"/>
  <c r="J121"/>
  <c r="R379"/>
  <c i="10" r="P100"/>
  <c r="BK119"/>
  <c r="J119"/>
  <c r="J71"/>
  <c r="R119"/>
  <c r="R126"/>
  <c r="P142"/>
  <c i="11" r="R197"/>
  <c r="R203"/>
  <c r="P206"/>
  <c r="T206"/>
  <c r="R209"/>
  <c r="T214"/>
  <c r="R222"/>
  <c r="BK239"/>
  <c r="J239"/>
  <c r="J100"/>
  <c r="R239"/>
  <c r="P244"/>
  <c r="T258"/>
  <c r="T270"/>
  <c r="T275"/>
  <c r="P304"/>
  <c r="P303"/>
  <c r="P353"/>
  <c r="R373"/>
  <c i="12" r="R100"/>
  <c r="R99"/>
  <c r="R91"/>
  <c i="13" r="BK89"/>
  <c r="J89"/>
  <c r="J65"/>
  <c r="T89"/>
  <c r="T88"/>
  <c r="T87"/>
  <c i="2" r="BK143"/>
  <c r="J143"/>
  <c r="J65"/>
  <c r="BK147"/>
  <c r="J147"/>
  <c r="J67"/>
  <c r="R147"/>
  <c r="R146"/>
  <c r="BK154"/>
  <c r="J154"/>
  <c r="J71"/>
  <c r="T154"/>
  <c r="BK162"/>
  <c r="J162"/>
  <c r="J73"/>
  <c r="R167"/>
  <c r="R166"/>
  <c r="BK177"/>
  <c r="J177"/>
  <c r="J78"/>
  <c r="P181"/>
  <c r="P180"/>
  <c r="R186"/>
  <c r="R185"/>
  <c r="P190"/>
  <c r="P189"/>
  <c r="BK197"/>
  <c r="R203"/>
  <c r="P206"/>
  <c r="P210"/>
  <c r="P215"/>
  <c r="R223"/>
  <c r="T240"/>
  <c r="T246"/>
  <c r="T264"/>
  <c r="P271"/>
  <c r="BK278"/>
  <c r="J278"/>
  <c r="J113"/>
  <c r="BK283"/>
  <c r="J283"/>
  <c r="J115"/>
  <c r="T283"/>
  <c r="T282"/>
  <c r="P286"/>
  <c r="T313"/>
  <c r="T312"/>
  <c r="T366"/>
  <c i="3" r="BK148"/>
  <c r="J148"/>
  <c r="J65"/>
  <c r="R148"/>
  <c r="R147"/>
  <c r="R153"/>
  <c r="P158"/>
  <c r="P165"/>
  <c r="R168"/>
  <c r="P172"/>
  <c r="T177"/>
  <c r="T176"/>
  <c r="P194"/>
  <c r="P193"/>
  <c r="P208"/>
  <c r="P201"/>
  <c r="T215"/>
  <c r="BK223"/>
  <c r="J223"/>
  <c r="J96"/>
  <c r="T223"/>
  <c r="P227"/>
  <c r="P232"/>
  <c r="R240"/>
  <c r="R257"/>
  <c r="P263"/>
  <c r="T280"/>
  <c r="P286"/>
  <c r="P291"/>
  <c r="BK296"/>
  <c r="P296"/>
  <c r="P295"/>
  <c r="R301"/>
  <c r="BK324"/>
  <c r="J324"/>
  <c r="J122"/>
  <c r="BK376"/>
  <c r="J376"/>
  <c r="J123"/>
  <c r="BK393"/>
  <c r="J393"/>
  <c r="J124"/>
  <c r="T393"/>
  <c i="11" r="R266"/>
  <c r="BK270"/>
  <c r="J270"/>
  <c r="J112"/>
  <c r="R275"/>
  <c r="R304"/>
  <c r="T353"/>
  <c r="T373"/>
  <c i="12" r="BK100"/>
  <c r="J100"/>
  <c r="J69"/>
  <c r="T100"/>
  <c r="T99"/>
  <c r="T91"/>
  <c i="13" r="P89"/>
  <c r="P88"/>
  <c r="P87"/>
  <c i="1" r="AU68"/>
  <c i="2" r="T143"/>
  <c r="T142"/>
  <c r="T147"/>
  <c r="T146"/>
  <c r="BK158"/>
  <c r="J158"/>
  <c r="J72"/>
  <c r="P158"/>
  <c r="T162"/>
  <c r="BK167"/>
  <c r="J167"/>
  <c r="J75"/>
  <c r="R177"/>
  <c r="R174"/>
  <c r="R181"/>
  <c r="R180"/>
  <c r="T186"/>
  <c r="T185"/>
  <c r="T190"/>
  <c r="T189"/>
  <c r="R197"/>
  <c r="BK203"/>
  <c r="J203"/>
  <c r="J90"/>
  <c r="BK206"/>
  <c r="J206"/>
  <c r="J91"/>
  <c r="T206"/>
  <c r="R210"/>
  <c r="R215"/>
  <c r="T223"/>
  <c r="T220"/>
  <c r="R240"/>
  <c r="P246"/>
  <c r="R264"/>
  <c r="R251"/>
  <c r="R271"/>
  <c r="R278"/>
  <c r="P283"/>
  <c r="P282"/>
  <c r="R286"/>
  <c r="R313"/>
  <c r="R312"/>
  <c r="R366"/>
  <c i="3" r="T148"/>
  <c r="T147"/>
  <c r="P153"/>
  <c r="P152"/>
  <c r="R158"/>
  <c r="BK165"/>
  <c r="J165"/>
  <c r="J72"/>
  <c r="BK168"/>
  <c r="J168"/>
  <c r="J73"/>
  <c r="BK172"/>
  <c r="J172"/>
  <c r="J74"/>
  <c r="P177"/>
  <c r="P176"/>
  <c r="T194"/>
  <c r="T193"/>
  <c r="BK208"/>
  <c r="J208"/>
  <c r="J89"/>
  <c r="BK215"/>
  <c r="J215"/>
  <c r="J93"/>
  <c r="R220"/>
  <c r="P223"/>
  <c r="R227"/>
  <c r="R232"/>
  <c r="P240"/>
  <c r="T257"/>
  <c r="T263"/>
  <c r="P280"/>
  <c r="P268"/>
  <c r="R286"/>
  <c r="BK291"/>
  <c r="J291"/>
  <c r="J117"/>
  <c r="BK301"/>
  <c r="J301"/>
  <c r="J120"/>
  <c r="R324"/>
  <c r="P376"/>
  <c r="R393"/>
  <c i="4" r="T145"/>
  <c r="T144"/>
  <c r="T150"/>
  <c r="T155"/>
  <c r="T162"/>
  <c r="T165"/>
  <c r="P169"/>
  <c r="BK174"/>
  <c r="J174"/>
  <c r="J76"/>
  <c r="P174"/>
  <c r="P173"/>
  <c r="BK187"/>
  <c r="J187"/>
  <c r="J81"/>
  <c r="P187"/>
  <c r="P186"/>
  <c r="BK199"/>
  <c r="J199"/>
  <c r="J87"/>
  <c r="R199"/>
  <c r="R194"/>
  <c r="T206"/>
  <c r="BK211"/>
  <c r="J211"/>
  <c r="J93"/>
  <c r="R211"/>
  <c r="P214"/>
  <c r="BK217"/>
  <c r="J217"/>
  <c r="J95"/>
  <c r="R217"/>
  <c r="T222"/>
  <c r="R230"/>
  <c r="R227"/>
  <c r="R247"/>
  <c r="R252"/>
  <c r="P266"/>
  <c r="BK272"/>
  <c r="J272"/>
  <c r="J111"/>
  <c r="R272"/>
  <c r="T277"/>
  <c r="P281"/>
  <c r="P286"/>
  <c r="R286"/>
  <c r="P309"/>
  <c r="BK355"/>
  <c r="J355"/>
  <c r="J120"/>
  <c r="T355"/>
  <c r="R373"/>
  <c i="5" r="R142"/>
  <c r="R141"/>
  <c r="BK147"/>
  <c r="J147"/>
  <c r="J67"/>
  <c r="R147"/>
  <c r="R146"/>
  <c r="T154"/>
  <c r="BK161"/>
  <c r="J161"/>
  <c r="J73"/>
  <c r="R161"/>
  <c r="BK166"/>
  <c r="J166"/>
  <c r="J75"/>
  <c r="T166"/>
  <c r="T165"/>
  <c r="T178"/>
  <c r="T177"/>
  <c r="P189"/>
  <c r="P184"/>
  <c r="T196"/>
  <c r="BK201"/>
  <c r="J201"/>
  <c r="J92"/>
  <c r="R201"/>
  <c r="P204"/>
  <c r="BK207"/>
  <c r="J207"/>
  <c r="J94"/>
  <c r="R207"/>
  <c r="P212"/>
  <c r="BK220"/>
  <c r="J220"/>
  <c r="J99"/>
  <c r="T220"/>
  <c r="T217"/>
  <c r="R237"/>
  <c r="T242"/>
  <c r="P256"/>
  <c r="P247"/>
  <c r="BK264"/>
  <c r="J264"/>
  <c r="J111"/>
  <c r="R264"/>
  <c r="BK268"/>
  <c r="J268"/>
  <c r="J113"/>
  <c r="T268"/>
  <c r="P273"/>
  <c r="R273"/>
  <c r="T294"/>
  <c r="R342"/>
  <c r="R359"/>
  <c i="6" r="BK143"/>
  <c r="J143"/>
  <c r="J65"/>
  <c r="P143"/>
  <c r="P142"/>
  <c r="P148"/>
  <c r="P147"/>
  <c r="BK155"/>
  <c r="T155"/>
  <c r="T158"/>
  <c r="P162"/>
  <c r="BK167"/>
  <c r="J167"/>
  <c r="J75"/>
  <c r="T167"/>
  <c r="T166"/>
  <c r="BK182"/>
  <c r="BK181"/>
  <c r="J181"/>
  <c r="J80"/>
  <c r="R182"/>
  <c r="R181"/>
  <c r="T199"/>
  <c r="T204"/>
  <c r="R207"/>
  <c r="P210"/>
  <c r="BK215"/>
  <c r="J215"/>
  <c r="J96"/>
  <c r="P215"/>
  <c r="R223"/>
  <c r="BK240"/>
  <c r="J240"/>
  <c r="J102"/>
  <c r="T240"/>
  <c r="R245"/>
  <c r="T259"/>
  <c r="T250"/>
  <c r="R266"/>
  <c r="BK270"/>
  <c r="BK269"/>
  <c r="J269"/>
  <c r="J113"/>
  <c r="R270"/>
  <c r="P275"/>
  <c r="R275"/>
  <c r="T301"/>
  <c r="T300"/>
  <c r="T346"/>
  <c r="P363"/>
  <c i="7" r="BK144"/>
  <c r="J144"/>
  <c r="J65"/>
  <c r="R144"/>
  <c r="R143"/>
  <c r="R149"/>
  <c r="R148"/>
  <c r="R157"/>
  <c r="P160"/>
  <c r="BK164"/>
  <c r="J164"/>
  <c r="J74"/>
  <c r="P164"/>
  <c r="T169"/>
  <c r="T168"/>
  <c r="BK184"/>
  <c r="BK183"/>
  <c r="J183"/>
  <c r="J81"/>
  <c r="P184"/>
  <c r="P183"/>
  <c r="P201"/>
  <c r="P206"/>
  <c r="T206"/>
  <c r="R209"/>
  <c r="P212"/>
  <c r="BK217"/>
  <c r="J217"/>
  <c r="J97"/>
  <c r="P217"/>
  <c r="P225"/>
  <c r="P222"/>
  <c r="P242"/>
  <c r="BK247"/>
  <c r="J247"/>
  <c r="J104"/>
  <c r="P247"/>
  <c r="R261"/>
  <c r="R252"/>
  <c r="T268"/>
  <c r="BK272"/>
  <c r="BK271"/>
  <c r="J271"/>
  <c r="J114"/>
  <c r="R272"/>
  <c r="R271"/>
  <c r="T272"/>
  <c r="BK303"/>
  <c r="J303"/>
  <c r="J118"/>
  <c r="T303"/>
  <c r="T351"/>
  <c r="P368"/>
  <c i="8" r="T143"/>
  <c r="T142"/>
  <c r="T148"/>
  <c r="T147"/>
  <c r="BK155"/>
  <c r="R155"/>
  <c r="P158"/>
  <c r="T158"/>
  <c r="T162"/>
  <c r="T167"/>
  <c r="T166"/>
  <c r="T182"/>
  <c r="T181"/>
  <c r="R199"/>
  <c r="P204"/>
  <c r="BK207"/>
  <c r="J207"/>
  <c r="J94"/>
  <c r="R207"/>
  <c r="P210"/>
  <c r="BK215"/>
  <c r="J215"/>
  <c r="J96"/>
  <c r="R215"/>
  <c r="R223"/>
  <c r="R220"/>
  <c r="P240"/>
  <c r="BK245"/>
  <c r="J245"/>
  <c r="J103"/>
  <c r="R245"/>
  <c r="T259"/>
  <c r="P267"/>
  <c r="BK276"/>
  <c r="J276"/>
  <c r="J115"/>
  <c r="T276"/>
  <c r="BK346"/>
  <c r="J346"/>
  <c r="J118"/>
  <c r="T346"/>
  <c r="T363"/>
  <c i="9" r="P147"/>
  <c r="P146"/>
  <c r="P152"/>
  <c r="P151"/>
  <c r="R159"/>
  <c r="P163"/>
  <c r="BK167"/>
  <c r="J167"/>
  <c r="J77"/>
  <c r="R167"/>
  <c r="T172"/>
  <c r="T171"/>
  <c r="BK183"/>
  <c r="J183"/>
  <c r="J82"/>
  <c r="P183"/>
  <c r="P180"/>
  <c r="BK187"/>
  <c r="BK186"/>
  <c r="J186"/>
  <c r="J83"/>
  <c r="T187"/>
  <c r="T186"/>
  <c r="R203"/>
  <c r="R209"/>
  <c r="P212"/>
  <c r="BK215"/>
  <c r="J215"/>
  <c r="J97"/>
  <c r="P215"/>
  <c r="R215"/>
  <c r="T215"/>
  <c r="P220"/>
  <c r="T220"/>
  <c r="BK228"/>
  <c r="J228"/>
  <c r="J102"/>
  <c r="P228"/>
  <c r="P225"/>
  <c r="R245"/>
  <c r="P250"/>
  <c r="P264"/>
  <c r="P255"/>
  <c r="R271"/>
  <c r="P280"/>
  <c r="R280"/>
  <c r="T311"/>
  <c r="T310"/>
  <c r="T361"/>
  <c r="T379"/>
  <c i="10" r="BK100"/>
  <c r="J100"/>
  <c r="J70"/>
  <c r="R100"/>
  <c r="P119"/>
  <c r="T119"/>
  <c r="P126"/>
  <c r="BK142"/>
  <c r="J142"/>
  <c r="J73"/>
  <c r="R142"/>
  <c i="11" r="P141"/>
  <c r="P140"/>
  <c r="T141"/>
  <c r="T140"/>
  <c r="BK146"/>
  <c r="BK145"/>
  <c r="J145"/>
  <c r="J66"/>
  <c r="R146"/>
  <c r="R145"/>
  <c r="BK153"/>
  <c r="J153"/>
  <c r="J71"/>
  <c r="P153"/>
  <c r="T153"/>
  <c r="P157"/>
  <c r="T157"/>
  <c r="P161"/>
  <c r="R161"/>
  <c r="BK166"/>
  <c r="BK165"/>
  <c r="J165"/>
  <c r="J74"/>
  <c r="T166"/>
  <c r="T165"/>
  <c r="BK177"/>
  <c r="J177"/>
  <c r="J78"/>
  <c r="R177"/>
  <c r="R174"/>
  <c r="BK181"/>
  <c r="J181"/>
  <c r="J80"/>
  <c r="T181"/>
  <c r="T180"/>
  <c r="T197"/>
  <c r="P203"/>
  <c r="BK206"/>
  <c r="J206"/>
  <c r="J92"/>
  <c r="BK209"/>
  <c r="J209"/>
  <c r="J93"/>
  <c r="T209"/>
  <c r="P214"/>
  <c r="T222"/>
  <c r="P239"/>
  <c r="BK244"/>
  <c r="J244"/>
  <c r="J101"/>
  <c r="R244"/>
  <c r="R258"/>
  <c r="R249"/>
  <c r="T266"/>
  <c r="P270"/>
  <c r="BK275"/>
  <c r="J275"/>
  <c r="J113"/>
  <c r="T304"/>
  <c r="T303"/>
  <c r="R353"/>
  <c r="P373"/>
  <c i="12" r="P100"/>
  <c r="P99"/>
  <c r="P91"/>
  <c i="1" r="AU67"/>
  <c i="13" r="R89"/>
  <c r="R88"/>
  <c r="R87"/>
  <c i="2" r="P143"/>
  <c r="P142"/>
  <c r="P154"/>
  <c r="P153"/>
  <c r="R158"/>
  <c r="R162"/>
  <c r="T167"/>
  <c r="T166"/>
  <c r="P177"/>
  <c r="P174"/>
  <c r="T181"/>
  <c r="T180"/>
  <c r="BK186"/>
  <c r="J186"/>
  <c r="J82"/>
  <c r="BK190"/>
  <c r="J190"/>
  <c r="J84"/>
  <c r="T197"/>
  <c r="T203"/>
  <c r="R206"/>
  <c r="BK215"/>
  <c r="J215"/>
  <c r="J93"/>
  <c r="T215"/>
  <c r="BK223"/>
  <c r="J223"/>
  <c r="J97"/>
  <c r="BK240"/>
  <c r="J240"/>
  <c r="J99"/>
  <c r="BK246"/>
  <c r="J246"/>
  <c r="J100"/>
  <c r="P264"/>
  <c r="P251"/>
  <c r="T271"/>
  <c r="P278"/>
  <c r="BK286"/>
  <c r="J286"/>
  <c r="J116"/>
  <c r="BK313"/>
  <c r="J313"/>
  <c r="J118"/>
  <c r="BK366"/>
  <c r="J366"/>
  <c r="J119"/>
  <c i="3" r="BK153"/>
  <c r="BK152"/>
  <c r="J152"/>
  <c r="J66"/>
  <c r="T153"/>
  <c r="T158"/>
  <c r="T165"/>
  <c r="T168"/>
  <c r="R172"/>
  <c r="BK177"/>
  <c r="J177"/>
  <c r="J76"/>
  <c r="BK194"/>
  <c r="J194"/>
  <c r="J82"/>
  <c r="R208"/>
  <c r="R201"/>
  <c r="P215"/>
  <c r="P220"/>
  <c r="R223"/>
  <c r="BK232"/>
  <c r="J232"/>
  <c r="J98"/>
  <c r="T240"/>
  <c r="T237"/>
  <c r="P257"/>
  <c r="R263"/>
  <c r="R280"/>
  <c r="R268"/>
  <c r="T286"/>
  <c r="R291"/>
  <c r="R296"/>
  <c r="R295"/>
  <c r="T301"/>
  <c r="P324"/>
  <c r="P323"/>
  <c r="R376"/>
  <c r="P393"/>
  <c i="4" r="P145"/>
  <c r="P144"/>
  <c r="P150"/>
  <c r="P149"/>
  <c r="BK155"/>
  <c r="J155"/>
  <c r="J68"/>
  <c r="R155"/>
  <c r="BK162"/>
  <c r="J162"/>
  <c r="J72"/>
  <c r="R162"/>
  <c r="P165"/>
  <c r="BK169"/>
  <c r="J169"/>
  <c r="J74"/>
  <c r="R169"/>
  <c r="T174"/>
  <c r="T173"/>
  <c r="R187"/>
  <c r="R186"/>
  <c r="T199"/>
  <c r="T194"/>
  <c r="BK206"/>
  <c r="J206"/>
  <c r="J91"/>
  <c r="R206"/>
  <c r="T211"/>
  <c r="R214"/>
  <c r="P217"/>
  <c r="BK222"/>
  <c r="J222"/>
  <c r="J96"/>
  <c r="R222"/>
  <c r="P230"/>
  <c r="P227"/>
  <c r="P247"/>
  <c r="BK252"/>
  <c r="J252"/>
  <c r="J103"/>
  <c r="T252"/>
  <c r="T266"/>
  <c r="T257"/>
  <c r="P272"/>
  <c r="BK277"/>
  <c r="J277"/>
  <c r="J113"/>
  <c r="R277"/>
  <c r="BK281"/>
  <c r="J281"/>
  <c r="J115"/>
  <c r="BK286"/>
  <c r="J286"/>
  <c r="J116"/>
  <c r="BK309"/>
  <c r="J309"/>
  <c r="J118"/>
  <c r="R309"/>
  <c r="R308"/>
  <c r="P355"/>
  <c r="BK373"/>
  <c r="J373"/>
  <c r="J121"/>
  <c r="T373"/>
  <c i="5" r="BK142"/>
  <c r="J142"/>
  <c r="J65"/>
  <c r="T142"/>
  <c r="T141"/>
  <c r="T147"/>
  <c r="T146"/>
  <c r="R154"/>
  <c r="R153"/>
  <c r="P157"/>
  <c r="T157"/>
  <c r="P161"/>
  <c r="R166"/>
  <c r="R165"/>
  <c r="P178"/>
  <c r="P177"/>
  <c r="T189"/>
  <c r="T184"/>
  <c r="P196"/>
  <c r="P195"/>
  <c r="T201"/>
  <c r="T204"/>
  <c r="T207"/>
  <c r="T212"/>
  <c r="R220"/>
  <c r="R217"/>
  <c r="P237"/>
  <c r="BK242"/>
  <c r="J242"/>
  <c r="J102"/>
  <c r="R242"/>
  <c r="R256"/>
  <c r="R247"/>
  <c r="T264"/>
  <c r="P268"/>
  <c r="P267"/>
  <c r="BK273"/>
  <c r="J273"/>
  <c r="J114"/>
  <c r="T273"/>
  <c r="P294"/>
  <c r="P293"/>
  <c r="BK342"/>
  <c r="J342"/>
  <c r="J117"/>
  <c r="T342"/>
  <c r="P359"/>
  <c i="6" r="T143"/>
  <c r="T142"/>
  <c r="BK148"/>
  <c r="J148"/>
  <c r="J67"/>
  <c r="T148"/>
  <c r="T147"/>
  <c r="P155"/>
  <c r="P154"/>
  <c r="BK158"/>
  <c r="J158"/>
  <c r="J72"/>
  <c r="R158"/>
  <c r="T162"/>
  <c r="R167"/>
  <c r="R166"/>
  <c r="P182"/>
  <c r="P181"/>
  <c r="R199"/>
  <c r="R198"/>
  <c r="P204"/>
  <c r="BK207"/>
  <c r="J207"/>
  <c r="J94"/>
  <c r="BK210"/>
  <c r="J210"/>
  <c r="J95"/>
  <c r="T210"/>
  <c r="T215"/>
  <c r="P223"/>
  <c r="P220"/>
  <c r="R240"/>
  <c r="T245"/>
  <c r="P259"/>
  <c r="P250"/>
  <c r="P266"/>
  <c r="P270"/>
  <c r="P269"/>
  <c r="T270"/>
  <c r="T269"/>
  <c r="BK301"/>
  <c r="J301"/>
  <c r="J117"/>
  <c r="R301"/>
  <c r="R300"/>
  <c r="P346"/>
  <c r="BK363"/>
  <c r="J363"/>
  <c r="J119"/>
  <c r="T363"/>
  <c i="7" r="T144"/>
  <c r="T143"/>
  <c r="BK149"/>
  <c r="J149"/>
  <c r="J67"/>
  <c r="T149"/>
  <c r="T148"/>
  <c r="P157"/>
  <c r="P156"/>
  <c r="BK160"/>
  <c r="J160"/>
  <c r="J73"/>
  <c r="R160"/>
  <c r="T164"/>
  <c r="R169"/>
  <c r="R168"/>
  <c r="T184"/>
  <c r="T183"/>
  <c r="T201"/>
  <c r="T200"/>
  <c r="BK206"/>
  <c r="J206"/>
  <c r="J94"/>
  <c r="R206"/>
  <c r="P209"/>
  <c r="BK212"/>
  <c r="J212"/>
  <c r="J96"/>
  <c r="R212"/>
  <c r="R217"/>
  <c r="BK225"/>
  <c r="J225"/>
  <c r="J101"/>
  <c r="R225"/>
  <c r="R222"/>
  <c r="R242"/>
  <c r="R247"/>
  <c r="P261"/>
  <c r="P252"/>
  <c r="P268"/>
  <c r="P272"/>
  <c r="P277"/>
  <c r="T277"/>
  <c r="R303"/>
  <c r="R302"/>
  <c r="P351"/>
  <c r="BK368"/>
  <c r="J368"/>
  <c r="J120"/>
  <c r="R368"/>
  <c i="8" r="BK143"/>
  <c r="J143"/>
  <c r="J65"/>
  <c r="R143"/>
  <c r="R142"/>
  <c r="R148"/>
  <c r="R147"/>
  <c r="P155"/>
  <c r="P154"/>
  <c r="BK158"/>
  <c r="J158"/>
  <c r="J72"/>
  <c r="BK162"/>
  <c r="J162"/>
  <c r="J73"/>
  <c r="R162"/>
  <c r="R167"/>
  <c r="R166"/>
  <c r="BK182"/>
  <c r="J182"/>
  <c r="J81"/>
  <c r="P182"/>
  <c r="P181"/>
  <c r="BK199"/>
  <c r="J199"/>
  <c r="J91"/>
  <c r="T199"/>
  <c r="T198"/>
  <c r="BK204"/>
  <c r="J204"/>
  <c r="J93"/>
  <c r="R204"/>
  <c r="P207"/>
  <c r="BK210"/>
  <c r="J210"/>
  <c r="J95"/>
  <c r="R210"/>
  <c r="P215"/>
  <c r="BK223"/>
  <c r="J223"/>
  <c r="J100"/>
  <c r="T223"/>
  <c r="T220"/>
  <c r="BK240"/>
  <c r="J240"/>
  <c r="J102"/>
  <c r="T240"/>
  <c r="T245"/>
  <c r="BK259"/>
  <c r="J259"/>
  <c r="J110"/>
  <c r="P259"/>
  <c r="P250"/>
  <c r="BK267"/>
  <c r="J267"/>
  <c r="J112"/>
  <c r="T267"/>
  <c r="P271"/>
  <c r="T271"/>
  <c r="T270"/>
  <c r="P276"/>
  <c r="BK302"/>
  <c r="J302"/>
  <c r="J117"/>
  <c r="R302"/>
  <c r="R301"/>
  <c r="P346"/>
  <c r="BK363"/>
  <c r="J363"/>
  <c r="J119"/>
  <c r="P363"/>
  <c i="9" r="BK147"/>
  <c r="BK146"/>
  <c r="J146"/>
  <c r="J68"/>
  <c r="R147"/>
  <c r="R146"/>
  <c r="T152"/>
  <c r="T151"/>
  <c r="BK159"/>
  <c r="J159"/>
  <c r="J75"/>
  <c r="T159"/>
  <c r="T163"/>
  <c r="P167"/>
  <c r="BK172"/>
  <c r="BK171"/>
  <c r="J171"/>
  <c r="J78"/>
  <c r="P172"/>
  <c r="P171"/>
  <c r="T183"/>
  <c r="T180"/>
  <c r="R187"/>
  <c r="R186"/>
  <c r="T203"/>
  <c r="P209"/>
  <c r="BK212"/>
  <c r="J212"/>
  <c r="J96"/>
  <c r="T212"/>
  <c r="BK220"/>
  <c r="J220"/>
  <c r="J98"/>
  <c r="R220"/>
  <c r="T228"/>
  <c r="T225"/>
  <c r="BK245"/>
  <c r="J245"/>
  <c r="J104"/>
  <c r="T245"/>
  <c r="T250"/>
  <c r="R264"/>
  <c r="R255"/>
  <c r="T271"/>
  <c r="BK275"/>
  <c r="J275"/>
  <c r="J116"/>
  <c r="P275"/>
  <c r="P274"/>
  <c r="R275"/>
  <c r="R274"/>
  <c r="T275"/>
  <c r="T280"/>
  <c r="P311"/>
  <c r="P310"/>
  <c r="BK361"/>
  <c r="J361"/>
  <c r="J120"/>
  <c r="R361"/>
  <c r="P379"/>
  <c i="10" r="T100"/>
  <c r="BK126"/>
  <c r="J126"/>
  <c r="J72"/>
  <c r="T126"/>
  <c r="T142"/>
  <c i="11" r="BK141"/>
  <c r="J141"/>
  <c r="J65"/>
  <c r="R141"/>
  <c r="R140"/>
  <c r="P146"/>
  <c r="P145"/>
  <c r="T146"/>
  <c r="T145"/>
  <c r="R153"/>
  <c r="BK157"/>
  <c r="J157"/>
  <c r="J72"/>
  <c r="R157"/>
  <c r="BK161"/>
  <c r="J161"/>
  <c r="J73"/>
  <c r="T161"/>
  <c r="P166"/>
  <c r="P165"/>
  <c r="R166"/>
  <c r="R165"/>
  <c r="P177"/>
  <c r="P174"/>
  <c r="T177"/>
  <c r="T174"/>
  <c r="P181"/>
  <c r="P180"/>
  <c r="R181"/>
  <c r="R180"/>
  <c r="BK197"/>
  <c r="P197"/>
  <c r="BK203"/>
  <c r="J203"/>
  <c r="J91"/>
  <c r="T203"/>
  <c r="R206"/>
  <c r="P209"/>
  <c r="BK214"/>
  <c r="J214"/>
  <c r="J94"/>
  <c r="R214"/>
  <c r="BK222"/>
  <c r="J222"/>
  <c r="J98"/>
  <c r="P222"/>
  <c r="P219"/>
  <c r="T239"/>
  <c r="T244"/>
  <c r="BK258"/>
  <c r="J258"/>
  <c r="J108"/>
  <c r="P258"/>
  <c r="BK266"/>
  <c r="J266"/>
  <c r="J110"/>
  <c r="P266"/>
  <c r="R270"/>
  <c r="R269"/>
  <c r="P275"/>
  <c r="BK304"/>
  <c r="J304"/>
  <c r="J115"/>
  <c r="BK353"/>
  <c r="J353"/>
  <c r="J116"/>
  <c r="BK373"/>
  <c r="J373"/>
  <c r="J117"/>
  <c i="2" r="F59"/>
  <c r="BE156"/>
  <c r="BE172"/>
  <c r="BE188"/>
  <c r="BE208"/>
  <c r="BE209"/>
  <c r="BE211"/>
  <c r="BE214"/>
  <c r="BE226"/>
  <c r="BE229"/>
  <c r="BE231"/>
  <c r="BE244"/>
  <c r="BE266"/>
  <c r="BE267"/>
  <c r="BE269"/>
  <c r="BE277"/>
  <c r="BE279"/>
  <c r="BE281"/>
  <c r="BE288"/>
  <c r="BE290"/>
  <c r="BE297"/>
  <c r="BE299"/>
  <c r="BE300"/>
  <c r="BE303"/>
  <c r="BE304"/>
  <c r="BE306"/>
  <c r="BE309"/>
  <c r="BE319"/>
  <c r="BE323"/>
  <c r="BE327"/>
  <c r="BE332"/>
  <c r="BE336"/>
  <c r="BE343"/>
  <c r="BE344"/>
  <c r="BE352"/>
  <c r="BE359"/>
  <c r="BE360"/>
  <c r="BE364"/>
  <c r="BE365"/>
  <c r="BE367"/>
  <c r="BK201"/>
  <c r="J201"/>
  <c r="J89"/>
  <c r="BK218"/>
  <c r="J218"/>
  <c r="J94"/>
  <c r="BK221"/>
  <c r="J221"/>
  <c r="J96"/>
  <c r="BK238"/>
  <c r="J238"/>
  <c r="J98"/>
  <c r="BK258"/>
  <c r="J258"/>
  <c r="J106"/>
  <c r="BK274"/>
  <c r="J274"/>
  <c r="J111"/>
  <c i="3" r="E50"/>
  <c r="BE151"/>
  <c r="BE156"/>
  <c r="BE157"/>
  <c r="BE166"/>
  <c r="BE174"/>
  <c r="BE180"/>
  <c r="BE185"/>
  <c r="BE197"/>
  <c r="BE210"/>
  <c r="BE245"/>
  <c r="BE246"/>
  <c r="BE251"/>
  <c r="BE256"/>
  <c r="BE262"/>
  <c r="BE297"/>
  <c r="BE303"/>
  <c r="BE305"/>
  <c r="BE308"/>
  <c r="BE313"/>
  <c r="BE322"/>
  <c r="BE334"/>
  <c r="BE340"/>
  <c r="BE341"/>
  <c r="BE342"/>
  <c r="BE343"/>
  <c r="BE353"/>
  <c r="BE361"/>
  <c r="BE367"/>
  <c r="BE369"/>
  <c r="BE374"/>
  <c r="BE375"/>
  <c r="BE382"/>
  <c r="BE384"/>
  <c r="BE385"/>
  <c r="BK187"/>
  <c r="BK191"/>
  <c r="J191"/>
  <c r="J80"/>
  <c r="BK202"/>
  <c r="J202"/>
  <c r="J86"/>
  <c r="BK276"/>
  <c r="J276"/>
  <c r="J112"/>
  <c i="4" r="F59"/>
  <c r="BE146"/>
  <c r="BE147"/>
  <c r="BE148"/>
  <c r="BE166"/>
  <c r="BE167"/>
  <c r="BE170"/>
  <c r="BE172"/>
  <c r="BE175"/>
  <c r="BE177"/>
  <c r="BE180"/>
  <c r="BE201"/>
  <c r="BE204"/>
  <c r="BE207"/>
  <c r="BE210"/>
  <c r="BE213"/>
  <c r="BE215"/>
  <c r="BE219"/>
  <c r="BE231"/>
  <c r="BE235"/>
  <c r="BE237"/>
  <c r="BE242"/>
  <c r="BE249"/>
  <c r="BE261"/>
  <c r="BE265"/>
  <c r="BE267"/>
  <c r="BE273"/>
  <c r="BE279"/>
  <c r="BE282"/>
  <c r="BE284"/>
  <c r="BE285"/>
  <c r="BE287"/>
  <c r="BE289"/>
  <c r="BE291"/>
  <c r="BE293"/>
  <c r="BE301"/>
  <c r="BE303"/>
  <c r="BE305"/>
  <c r="BE307"/>
  <c r="BE310"/>
  <c r="BE313"/>
  <c r="BE323"/>
  <c r="BE326"/>
  <c r="BE328"/>
  <c r="BE329"/>
  <c r="BE330"/>
  <c r="BE333"/>
  <c r="BE336"/>
  <c r="BE338"/>
  <c r="BE341"/>
  <c r="BE345"/>
  <c r="BE350"/>
  <c r="BE359"/>
  <c r="BE360"/>
  <c r="BE361"/>
  <c r="BE363"/>
  <c r="BE365"/>
  <c r="BE366"/>
  <c r="BE369"/>
  <c r="BE371"/>
  <c r="BK184"/>
  <c r="J184"/>
  <c r="J79"/>
  <c r="BK195"/>
  <c r="J195"/>
  <c r="J85"/>
  <c r="BK197"/>
  <c r="J197"/>
  <c r="J86"/>
  <c r="BK209"/>
  <c r="J209"/>
  <c r="J92"/>
  <c r="BK255"/>
  <c r="J255"/>
  <c r="J104"/>
  <c i="5" r="J56"/>
  <c r="F59"/>
  <c r="BE144"/>
  <c r="BE149"/>
  <c r="BE155"/>
  <c r="BE159"/>
  <c r="BE160"/>
  <c r="BE162"/>
  <c r="BE163"/>
  <c r="BE168"/>
  <c r="BE170"/>
  <c r="BE174"/>
  <c r="BE176"/>
  <c r="BE179"/>
  <c r="BE194"/>
  <c r="BE197"/>
  <c r="BE200"/>
  <c r="BE202"/>
  <c r="BE203"/>
  <c r="BE209"/>
  <c r="BE211"/>
  <c r="BE213"/>
  <c r="BE216"/>
  <c r="BE225"/>
  <c r="BE228"/>
  <c r="BE229"/>
  <c r="BE231"/>
  <c r="BE234"/>
  <c r="BE239"/>
  <c r="BE241"/>
  <c r="BE249"/>
  <c r="BE253"/>
  <c r="BE255"/>
  <c r="BE258"/>
  <c r="BE270"/>
  <c r="BE278"/>
  <c r="BE279"/>
  <c r="BE280"/>
  <c r="BE282"/>
  <c r="BE284"/>
  <c r="BE286"/>
  <c r="BE291"/>
  <c r="BE296"/>
  <c r="BE298"/>
  <c r="BE300"/>
  <c r="BE303"/>
  <c r="BE305"/>
  <c r="BE308"/>
  <c r="BE310"/>
  <c r="BE318"/>
  <c r="BE321"/>
  <c r="BE325"/>
  <c r="BE330"/>
  <c r="BE331"/>
  <c r="BE333"/>
  <c r="BE336"/>
  <c r="BE339"/>
  <c r="BE341"/>
  <c r="BE343"/>
  <c r="BE346"/>
  <c r="BE352"/>
  <c r="BE355"/>
  <c r="BE360"/>
  <c r="BK151"/>
  <c r="BK150"/>
  <c r="J150"/>
  <c r="J68"/>
  <c r="BK193"/>
  <c r="J193"/>
  <c r="J88"/>
  <c r="BK218"/>
  <c r="J218"/>
  <c r="J98"/>
  <c r="BK235"/>
  <c r="J235"/>
  <c r="J100"/>
  <c r="BK245"/>
  <c r="J245"/>
  <c r="J103"/>
  <c i="6" r="E50"/>
  <c r="F138"/>
  <c r="BE145"/>
  <c r="BE156"/>
  <c r="BE165"/>
  <c r="BE170"/>
  <c r="BE178"/>
  <c r="BE192"/>
  <c r="BE205"/>
  <c r="BE208"/>
  <c r="BE216"/>
  <c r="BE224"/>
  <c r="BE225"/>
  <c r="BE227"/>
  <c r="BE229"/>
  <c r="BE233"/>
  <c r="BE234"/>
  <c r="BE235"/>
  <c r="BE243"/>
  <c r="BE244"/>
  <c r="BE252"/>
  <c r="BE261"/>
  <c r="BE271"/>
  <c r="BE273"/>
  <c r="BE276"/>
  <c r="BE283"/>
  <c r="BE285"/>
  <c r="BE286"/>
  <c r="BE287"/>
  <c r="BE288"/>
  <c r="BE289"/>
  <c r="BE291"/>
  <c r="BE292"/>
  <c r="BE294"/>
  <c r="BE295"/>
  <c r="BE296"/>
  <c r="BE297"/>
  <c r="BE298"/>
  <c r="BE299"/>
  <c r="BE304"/>
  <c r="BE305"/>
  <c r="BE316"/>
  <c r="BE322"/>
  <c r="BE325"/>
  <c r="BE327"/>
  <c r="BE328"/>
  <c r="BE330"/>
  <c r="BE331"/>
  <c r="BE334"/>
  <c r="BE335"/>
  <c r="BE336"/>
  <c r="BE340"/>
  <c r="BE341"/>
  <c r="BE342"/>
  <c r="BE343"/>
  <c r="BE345"/>
  <c r="BE351"/>
  <c r="BE353"/>
  <c r="BE356"/>
  <c r="BE357"/>
  <c r="BE359"/>
  <c r="BE365"/>
  <c r="BE366"/>
  <c r="BE367"/>
  <c r="BE368"/>
  <c r="BK189"/>
  <c r="J189"/>
  <c r="J85"/>
  <c r="BK193"/>
  <c r="J193"/>
  <c r="J87"/>
  <c r="BK202"/>
  <c r="J202"/>
  <c r="J92"/>
  <c r="BK251"/>
  <c r="J251"/>
  <c r="J106"/>
  <c r="BK255"/>
  <c r="J255"/>
  <c r="J108"/>
  <c i="7" r="E50"/>
  <c r="J56"/>
  <c r="F59"/>
  <c r="BE150"/>
  <c r="BE155"/>
  <c r="BE158"/>
  <c r="BE162"/>
  <c r="BE171"/>
  <c r="BE173"/>
  <c r="BE174"/>
  <c r="BE186"/>
  <c r="BE189"/>
  <c r="BE192"/>
  <c r="BE194"/>
  <c r="BE196"/>
  <c r="BE215"/>
  <c r="BE221"/>
  <c r="BE224"/>
  <c r="BE226"/>
  <c r="BE228"/>
  <c r="BE232"/>
  <c r="BE234"/>
  <c r="BE235"/>
  <c r="BE237"/>
  <c r="BE243"/>
  <c r="BE245"/>
  <c r="BE248"/>
  <c r="BE256"/>
  <c r="BE258"/>
  <c r="BE260"/>
  <c r="BE264"/>
  <c r="BE267"/>
  <c r="BE270"/>
  <c r="BE273"/>
  <c r="BE283"/>
  <c r="BE285"/>
  <c r="BE287"/>
  <c r="BE291"/>
  <c r="BE294"/>
  <c r="BE297"/>
  <c r="BE305"/>
  <c r="BE306"/>
  <c r="BE309"/>
  <c r="BE312"/>
  <c r="BE316"/>
  <c r="BE324"/>
  <c r="BE327"/>
  <c r="BE329"/>
  <c r="BE333"/>
  <c r="BE335"/>
  <c r="BE338"/>
  <c r="BE340"/>
  <c r="BE342"/>
  <c r="BE344"/>
  <c r="BE346"/>
  <c r="BE348"/>
  <c r="BE354"/>
  <c r="BE356"/>
  <c r="BE358"/>
  <c r="BE361"/>
  <c r="BE363"/>
  <c r="BE365"/>
  <c r="BE367"/>
  <c r="BE369"/>
  <c r="BE371"/>
  <c r="BE372"/>
  <c r="BE373"/>
  <c r="BK177"/>
  <c r="J177"/>
  <c r="J78"/>
  <c r="BK181"/>
  <c r="J181"/>
  <c r="J80"/>
  <c r="BK204"/>
  <c r="J204"/>
  <c r="J93"/>
  <c r="BK223"/>
  <c r="J223"/>
  <c r="J100"/>
  <c r="BK255"/>
  <c r="J255"/>
  <c r="J108"/>
  <c i="8" r="E50"/>
  <c r="F138"/>
  <c r="BE144"/>
  <c r="BE146"/>
  <c r="BE150"/>
  <c r="BE159"/>
  <c r="BE161"/>
  <c r="BE163"/>
  <c r="BE173"/>
  <c r="BE187"/>
  <c r="BE197"/>
  <c r="BE200"/>
  <c r="BE201"/>
  <c r="BE206"/>
  <c r="BE214"/>
  <c r="BE224"/>
  <c r="BE232"/>
  <c r="BE236"/>
  <c r="BE239"/>
  <c r="BE243"/>
  <c r="BE247"/>
  <c r="BE254"/>
  <c r="BE272"/>
  <c r="BE286"/>
  <c r="BE287"/>
  <c r="BE289"/>
  <c r="BE294"/>
  <c r="BE298"/>
  <c r="BE304"/>
  <c r="BE316"/>
  <c r="BE324"/>
  <c r="BE329"/>
  <c r="BE333"/>
  <c r="BE336"/>
  <c r="BE338"/>
  <c r="BE339"/>
  <c r="BE340"/>
  <c r="BE354"/>
  <c r="BE355"/>
  <c r="BE358"/>
  <c r="BE359"/>
  <c r="BE360"/>
  <c r="BE361"/>
  <c r="BK177"/>
  <c r="J177"/>
  <c r="J78"/>
  <c r="BK189"/>
  <c r="BK196"/>
  <c r="J196"/>
  <c r="J89"/>
  <c r="BK202"/>
  <c r="J202"/>
  <c r="J92"/>
  <c r="BK238"/>
  <c r="J238"/>
  <c r="J101"/>
  <c r="BK248"/>
  <c r="J248"/>
  <c r="J104"/>
  <c r="BK253"/>
  <c r="J253"/>
  <c r="J107"/>
  <c r="BK257"/>
  <c r="J257"/>
  <c r="J109"/>
  <c i="9" r="E52"/>
  <c r="J60"/>
  <c r="F142"/>
  <c r="BE148"/>
  <c r="BE150"/>
  <c r="BE162"/>
  <c r="BE166"/>
  <c r="BE169"/>
  <c r="BE179"/>
  <c r="BE184"/>
  <c r="BE185"/>
  <c r="BE196"/>
  <c r="BE198"/>
  <c r="BE201"/>
  <c r="BE204"/>
  <c r="BE205"/>
  <c r="BE218"/>
  <c r="BE224"/>
  <c r="BE227"/>
  <c r="BE229"/>
  <c r="BE234"/>
  <c r="BE237"/>
  <c r="BE239"/>
  <c r="BE240"/>
  <c r="BE241"/>
  <c r="BE242"/>
  <c r="BE246"/>
  <c r="BE249"/>
  <c r="BE261"/>
  <c r="BE263"/>
  <c r="BE270"/>
  <c r="BE277"/>
  <c r="BE286"/>
  <c r="BE287"/>
  <c r="BE292"/>
  <c r="BE294"/>
  <c r="BE298"/>
  <c r="BE300"/>
  <c r="BE302"/>
  <c r="BE304"/>
  <c r="BE309"/>
  <c r="BE312"/>
  <c r="BE315"/>
  <c r="BE320"/>
  <c r="BE327"/>
  <c r="BE328"/>
  <c r="BE329"/>
  <c r="BE337"/>
  <c r="BE338"/>
  <c r="BE342"/>
  <c r="BE345"/>
  <c r="BE348"/>
  <c r="BE353"/>
  <c r="BE362"/>
  <c r="BE363"/>
  <c r="BE367"/>
  <c r="BE374"/>
  <c r="BE376"/>
  <c r="BE382"/>
  <c r="BK181"/>
  <c r="J181"/>
  <c r="J81"/>
  <c r="BK200"/>
  <c r="J200"/>
  <c r="J91"/>
  <c r="BK207"/>
  <c r="J207"/>
  <c r="J94"/>
  <c r="BK253"/>
  <c r="J253"/>
  <c r="J106"/>
  <c r="BK258"/>
  <c r="J258"/>
  <c r="J109"/>
  <c i="10" r="E52"/>
  <c r="F63"/>
  <c r="BE101"/>
  <c r="BE113"/>
  <c r="BE121"/>
  <c r="BE122"/>
  <c r="BE124"/>
  <c r="BE127"/>
  <c r="BE131"/>
  <c r="BE139"/>
  <c r="BE141"/>
  <c r="BE143"/>
  <c i="11" r="F59"/>
  <c r="E127"/>
  <c r="BE142"/>
  <c r="BE154"/>
  <c r="BE156"/>
  <c r="BE159"/>
  <c r="BE163"/>
  <c r="BE164"/>
  <c r="BE168"/>
  <c r="BE169"/>
  <c r="BE170"/>
  <c r="BE173"/>
  <c r="BE178"/>
  <c r="BE184"/>
  <c r="BE187"/>
  <c r="BE198"/>
  <c r="BE204"/>
  <c r="BE208"/>
  <c r="BE211"/>
  <c r="BE213"/>
  <c r="BE221"/>
  <c r="BE224"/>
  <c r="BE227"/>
  <c r="BE228"/>
  <c r="BE231"/>
  <c r="BE232"/>
  <c r="BE234"/>
  <c r="BE238"/>
  <c r="BE241"/>
  <c r="BE260"/>
  <c r="BE262"/>
  <c r="BE267"/>
  <c r="BE268"/>
  <c r="BE272"/>
  <c r="BE278"/>
  <c r="BE280"/>
  <c r="BE283"/>
  <c r="BE286"/>
  <c r="BE292"/>
  <c r="BE295"/>
  <c r="BE297"/>
  <c r="BE300"/>
  <c r="BE302"/>
  <c r="BE306"/>
  <c r="BE307"/>
  <c r="BE309"/>
  <c r="BE315"/>
  <c r="BE317"/>
  <c r="BE321"/>
  <c r="BE326"/>
  <c r="BE328"/>
  <c r="BE332"/>
  <c r="BE335"/>
  <c r="BE336"/>
  <c r="BE338"/>
  <c r="BE339"/>
  <c r="BE340"/>
  <c r="BE341"/>
  <c r="BE346"/>
  <c r="BE348"/>
  <c r="BE350"/>
  <c r="BE352"/>
  <c r="BE355"/>
  <c r="BE356"/>
  <c r="BE358"/>
  <c r="BE359"/>
  <c r="BE362"/>
  <c r="BE363"/>
  <c r="BE366"/>
  <c r="BE367"/>
  <c r="BE368"/>
  <c r="BK220"/>
  <c r="J220"/>
  <c r="J97"/>
  <c r="BK237"/>
  <c r="J237"/>
  <c r="J99"/>
  <c r="BK252"/>
  <c r="J252"/>
  <c r="J105"/>
  <c r="BK256"/>
  <c r="J256"/>
  <c r="J107"/>
  <c i="12" r="E50"/>
  <c r="F88"/>
  <c r="BE94"/>
  <c r="BE96"/>
  <c r="BE98"/>
  <c r="BE105"/>
  <c r="BE106"/>
  <c r="BK97"/>
  <c r="J97"/>
  <c r="J67"/>
  <c i="13" r="F59"/>
  <c r="BE102"/>
  <c r="BE112"/>
  <c r="BE117"/>
  <c r="BE130"/>
  <c r="BE134"/>
  <c i="14" r="F59"/>
  <c r="J87"/>
  <c r="BE98"/>
  <c r="BE100"/>
  <c r="BE104"/>
  <c r="BK95"/>
  <c r="J95"/>
  <c r="J65"/>
  <c r="BK97"/>
  <c r="J97"/>
  <c r="J66"/>
  <c i="2" r="E50"/>
  <c r="J135"/>
  <c r="BE144"/>
  <c r="BE145"/>
  <c r="BE152"/>
  <c r="BE169"/>
  <c r="BE178"/>
  <c r="BE191"/>
  <c r="BE195"/>
  <c r="BE200"/>
  <c r="BE202"/>
  <c r="BE204"/>
  <c r="BE207"/>
  <c r="BE212"/>
  <c r="BE217"/>
  <c r="BE219"/>
  <c r="BE225"/>
  <c r="BE230"/>
  <c r="BE234"/>
  <c r="BE245"/>
  <c r="BE247"/>
  <c r="BE248"/>
  <c r="BE261"/>
  <c r="BE273"/>
  <c r="BE280"/>
  <c r="BE292"/>
  <c r="BE295"/>
  <c r="BE296"/>
  <c r="BE301"/>
  <c r="BE302"/>
  <c r="BE307"/>
  <c r="BE311"/>
  <c r="BE316"/>
  <c r="BE317"/>
  <c r="BE324"/>
  <c r="BE325"/>
  <c r="BE330"/>
  <c r="BE331"/>
  <c r="BE341"/>
  <c r="BE342"/>
  <c r="BE345"/>
  <c r="BE349"/>
  <c r="BE356"/>
  <c r="BE357"/>
  <c r="BE358"/>
  <c r="BE370"/>
  <c r="BE373"/>
  <c r="BK151"/>
  <c r="J151"/>
  <c r="J69"/>
  <c r="BK252"/>
  <c r="J252"/>
  <c r="J103"/>
  <c r="BK254"/>
  <c r="J254"/>
  <c r="J104"/>
  <c r="BK260"/>
  <c r="J260"/>
  <c r="J107"/>
  <c r="BK262"/>
  <c r="J262"/>
  <c r="J108"/>
  <c i="3" r="J56"/>
  <c r="F59"/>
  <c r="BE155"/>
  <c r="BE159"/>
  <c r="BE163"/>
  <c r="BE173"/>
  <c r="BE175"/>
  <c r="BE182"/>
  <c r="BE195"/>
  <c r="BE196"/>
  <c r="BE200"/>
  <c r="BE205"/>
  <c r="BE207"/>
  <c r="BE213"/>
  <c r="BE216"/>
  <c r="BE217"/>
  <c r="BE219"/>
  <c r="BE221"/>
  <c r="BE222"/>
  <c r="BE224"/>
  <c r="BE229"/>
  <c r="BE234"/>
  <c r="BE249"/>
  <c r="BE250"/>
  <c r="BE259"/>
  <c r="BE270"/>
  <c r="BE272"/>
  <c r="BE293"/>
  <c r="BE298"/>
  <c r="BE299"/>
  <c r="BE302"/>
  <c r="BE309"/>
  <c r="BE310"/>
  <c r="BE314"/>
  <c r="BE316"/>
  <c r="BE317"/>
  <c r="BE318"/>
  <c r="BE319"/>
  <c r="BE325"/>
  <c r="BE327"/>
  <c r="BE328"/>
  <c r="BE331"/>
  <c r="BE336"/>
  <c r="BE337"/>
  <c r="BE339"/>
  <c r="BE346"/>
  <c r="BE347"/>
  <c r="BE348"/>
  <c r="BE352"/>
  <c r="BE354"/>
  <c r="BE359"/>
  <c r="BE365"/>
  <c r="BE368"/>
  <c r="BE377"/>
  <c r="BE379"/>
  <c r="BE380"/>
  <c r="BE383"/>
  <c r="BE387"/>
  <c r="BE388"/>
  <c r="BE389"/>
  <c r="BE390"/>
  <c r="BE392"/>
  <c r="BE394"/>
  <c r="BE395"/>
  <c r="BE396"/>
  <c r="BK189"/>
  <c r="J189"/>
  <c r="J79"/>
  <c r="BK199"/>
  <c r="BK198"/>
  <c r="J198"/>
  <c r="J83"/>
  <c r="BK206"/>
  <c r="J206"/>
  <c r="J88"/>
  <c r="BK235"/>
  <c r="J235"/>
  <c r="J99"/>
  <c r="BK238"/>
  <c r="J238"/>
  <c r="J101"/>
  <c r="BK266"/>
  <c r="J266"/>
  <c r="J106"/>
  <c r="BK269"/>
  <c r="J269"/>
  <c r="J108"/>
  <c r="BK271"/>
  <c r="J271"/>
  <c r="J109"/>
  <c r="BK289"/>
  <c r="J289"/>
  <c r="J116"/>
  <c i="4" r="E50"/>
  <c r="BE154"/>
  <c r="BE156"/>
  <c i="12" r="BE101"/>
  <c r="BE104"/>
  <c r="BE107"/>
  <c i="13" r="E50"/>
  <c i="14" r="BE106"/>
  <c r="BK99"/>
  <c r="J99"/>
  <c r="J67"/>
  <c r="BK101"/>
  <c r="J101"/>
  <c r="J68"/>
  <c i="2" r="BE149"/>
  <c r="BE155"/>
  <c r="BE161"/>
  <c r="BE163"/>
  <c r="BE164"/>
  <c r="BE168"/>
  <c r="BE171"/>
  <c r="BE173"/>
  <c r="BE179"/>
  <c r="BE187"/>
  <c r="BE205"/>
  <c r="BE213"/>
  <c r="BE216"/>
  <c r="BE222"/>
  <c r="BE228"/>
  <c r="BE233"/>
  <c r="BE241"/>
  <c r="BE242"/>
  <c r="BE243"/>
  <c r="BE253"/>
  <c r="BE255"/>
  <c r="BE270"/>
  <c r="BE272"/>
  <c r="BE275"/>
  <c r="BE284"/>
  <c r="BE285"/>
  <c r="BE287"/>
  <c r="BE289"/>
  <c r="BE293"/>
  <c r="BE294"/>
  <c r="BE308"/>
  <c r="BE310"/>
  <c r="BE314"/>
  <c r="BE318"/>
  <c r="BE321"/>
  <c r="BE322"/>
  <c r="BE328"/>
  <c r="BE334"/>
  <c r="BE335"/>
  <c r="BE338"/>
  <c r="BE346"/>
  <c r="BE348"/>
  <c r="BE350"/>
  <c r="BE353"/>
  <c r="BE354"/>
  <c r="BE355"/>
  <c r="BE362"/>
  <c r="BE363"/>
  <c r="BE368"/>
  <c r="BE372"/>
  <c r="BE375"/>
  <c r="BE377"/>
  <c r="BE378"/>
  <c r="BE379"/>
  <c r="BE380"/>
  <c r="BK276"/>
  <c r="J276"/>
  <c r="J112"/>
  <c i="3" r="BE150"/>
  <c r="BE154"/>
  <c r="BE167"/>
  <c r="BE170"/>
  <c r="BE171"/>
  <c r="BE203"/>
  <c r="BE209"/>
  <c r="BE225"/>
  <c r="BE230"/>
  <c r="BE236"/>
  <c r="BE239"/>
  <c r="BE241"/>
  <c r="BE242"/>
  <c r="BE244"/>
  <c r="BE247"/>
  <c r="BE253"/>
  <c r="BE254"/>
  <c r="BE260"/>
  <c r="BE261"/>
  <c r="BE264"/>
  <c r="BE265"/>
  <c r="BE267"/>
  <c r="BE279"/>
  <c r="BE281"/>
  <c r="BE283"/>
  <c r="BE284"/>
  <c r="BE285"/>
  <c r="BE288"/>
  <c r="BE294"/>
  <c r="BE300"/>
  <c r="BE306"/>
  <c r="BE307"/>
  <c r="BE311"/>
  <c r="BE312"/>
  <c r="BE320"/>
  <c r="BE330"/>
  <c r="BE332"/>
  <c r="BE349"/>
  <c r="BE350"/>
  <c r="BE356"/>
  <c r="BE357"/>
  <c r="BE360"/>
  <c r="BE363"/>
  <c r="BE366"/>
  <c r="BE372"/>
  <c r="BE378"/>
  <c r="BE386"/>
  <c r="BE391"/>
  <c r="BE397"/>
  <c r="BE398"/>
  <c r="BK204"/>
  <c r="J204"/>
  <c r="J87"/>
  <c r="BK218"/>
  <c r="J218"/>
  <c r="J94"/>
  <c r="BK255"/>
  <c r="J255"/>
  <c r="J103"/>
  <c r="BK273"/>
  <c r="J273"/>
  <c r="J110"/>
  <c i="4" r="J137"/>
  <c r="BE152"/>
  <c r="BE153"/>
  <c r="BE164"/>
  <c r="BE171"/>
  <c r="BE176"/>
  <c r="BE179"/>
  <c r="BE183"/>
  <c r="BE188"/>
  <c r="BE190"/>
  <c r="BE193"/>
  <c r="BE198"/>
  <c r="BE200"/>
  <c r="BE208"/>
  <c r="BE212"/>
  <c r="BE220"/>
  <c r="BE224"/>
  <c r="BE233"/>
  <c r="BE239"/>
  <c r="BE243"/>
  <c r="BE246"/>
  <c r="BE248"/>
  <c r="BE251"/>
  <c r="BE253"/>
  <c r="BE259"/>
  <c r="BE263"/>
  <c r="BE268"/>
  <c r="BE270"/>
  <c r="BE278"/>
  <c r="BE283"/>
  <c r="BE288"/>
  <c r="BE294"/>
  <c r="BE296"/>
  <c r="BE300"/>
  <c r="BE302"/>
  <c r="BE304"/>
  <c r="BE306"/>
  <c r="BE314"/>
  <c r="BE316"/>
  <c r="BE318"/>
  <c r="BE319"/>
  <c r="BE321"/>
  <c r="BE324"/>
  <c r="BE331"/>
  <c r="BE332"/>
  <c r="BE335"/>
  <c r="BE339"/>
  <c r="BE340"/>
  <c r="BE342"/>
  <c r="BE347"/>
  <c r="BE348"/>
  <c r="BE353"/>
  <c r="BE357"/>
  <c r="BE364"/>
  <c r="BE368"/>
  <c r="BE370"/>
  <c r="BE372"/>
  <c r="BE374"/>
  <c r="BE375"/>
  <c r="BE376"/>
  <c r="BE377"/>
  <c r="BE378"/>
  <c r="BK159"/>
  <c r="J159"/>
  <c r="J70"/>
  <c r="BK192"/>
  <c r="J192"/>
  <c r="J83"/>
  <c r="BK203"/>
  <c r="J203"/>
  <c r="J89"/>
  <c r="BK228"/>
  <c r="J228"/>
  <c r="J99"/>
  <c r="BK262"/>
  <c r="J262"/>
  <c r="J108"/>
  <c i="5" r="E50"/>
  <c r="BE143"/>
  <c r="BE156"/>
  <c r="BE188"/>
  <c r="BE190"/>
  <c r="BE198"/>
  <c r="BE205"/>
  <c r="BE210"/>
  <c r="BE214"/>
  <c r="BE222"/>
  <c r="BE223"/>
  <c r="BE227"/>
  <c r="BE230"/>
  <c r="BE232"/>
  <c r="BE233"/>
  <c r="BE236"/>
  <c r="BE238"/>
  <c r="BE240"/>
  <c r="BE251"/>
  <c r="BE257"/>
  <c r="BE260"/>
  <c r="BE261"/>
  <c r="BE265"/>
  <c r="BE274"/>
  <c r="BE277"/>
  <c r="BE285"/>
  <c r="BE287"/>
  <c r="BE288"/>
  <c r="BE289"/>
  <c r="BE292"/>
  <c r="BE295"/>
  <c r="BE299"/>
  <c r="BE301"/>
  <c r="BE306"/>
  <c r="BE307"/>
  <c r="BE309"/>
  <c r="BE312"/>
  <c r="BE314"/>
  <c r="BE316"/>
  <c r="BE319"/>
  <c r="BE323"/>
  <c r="BE326"/>
  <c r="BE329"/>
  <c r="BE332"/>
  <c r="BE335"/>
  <c r="BE337"/>
  <c r="BE344"/>
  <c r="BE345"/>
  <c r="BE348"/>
  <c r="BE349"/>
  <c r="BE354"/>
  <c r="BE357"/>
  <c r="BE361"/>
  <c r="BE362"/>
  <c r="BE363"/>
  <c r="BE364"/>
  <c r="BK173"/>
  <c r="J173"/>
  <c r="J77"/>
  <c r="BK182"/>
  <c r="J182"/>
  <c r="J82"/>
  <c r="BK215"/>
  <c r="J215"/>
  <c r="J96"/>
  <c r="BK248"/>
  <c r="J248"/>
  <c r="J105"/>
  <c r="BK252"/>
  <c r="J252"/>
  <c r="J107"/>
  <c r="BK254"/>
  <c r="J254"/>
  <c r="J108"/>
  <c r="BK262"/>
  <c r="J262"/>
  <c r="J110"/>
  <c i="6" r="BE150"/>
  <c r="BE153"/>
  <c r="BE157"/>
  <c r="BE159"/>
  <c r="BE161"/>
  <c r="BE163"/>
  <c r="BE168"/>
  <c r="BE171"/>
  <c r="BE176"/>
  <c r="BE190"/>
  <c r="BE194"/>
  <c r="BE203"/>
  <c r="BE209"/>
  <c r="BE213"/>
  <c r="BE214"/>
  <c r="BE222"/>
  <c r="BE226"/>
  <c r="BE231"/>
  <c r="BE236"/>
  <c r="BE242"/>
  <c r="BE246"/>
  <c r="BE249"/>
  <c r="BE254"/>
  <c r="BE258"/>
  <c r="BE262"/>
  <c r="BE272"/>
  <c r="BE274"/>
  <c r="BE279"/>
  <c r="BE281"/>
  <c r="BE284"/>
  <c r="BE290"/>
  <c r="BE293"/>
  <c r="BE302"/>
  <c r="BE303"/>
  <c r="BE306"/>
  <c r="BE309"/>
  <c r="BE311"/>
  <c r="BE313"/>
  <c r="BE315"/>
  <c r="BE317"/>
  <c r="BE323"/>
  <c r="BE324"/>
  <c r="BE326"/>
  <c r="BE332"/>
  <c r="BE333"/>
  <c r="BE338"/>
  <c r="BE349"/>
  <c r="BE350"/>
  <c r="BE354"/>
  <c r="BK218"/>
  <c r="J218"/>
  <c r="J97"/>
  <c r="BK221"/>
  <c r="J221"/>
  <c r="J99"/>
  <c r="BK248"/>
  <c r="J248"/>
  <c r="J104"/>
  <c r="BK253"/>
  <c r="J253"/>
  <c r="J107"/>
  <c i="7" r="BE146"/>
  <c r="BE159"/>
  <c r="BE161"/>
  <c r="BE165"/>
  <c r="BE166"/>
  <c r="BE172"/>
  <c r="BE185"/>
  <c r="BE199"/>
  <c r="BE203"/>
  <c r="BE208"/>
  <c r="BE211"/>
  <c r="BE213"/>
  <c r="BE216"/>
  <c r="BE219"/>
  <c r="BE229"/>
  <c r="BE230"/>
  <c r="BE233"/>
  <c r="BE239"/>
  <c r="BE244"/>
  <c r="BE249"/>
  <c r="BE263"/>
  <c r="BE269"/>
  <c r="BE274"/>
  <c r="BE279"/>
  <c r="BE281"/>
  <c r="BE288"/>
  <c r="BE292"/>
  <c r="BE296"/>
  <c r="BE299"/>
  <c r="BE301"/>
  <c r="BE304"/>
  <c r="BE308"/>
  <c r="BE310"/>
  <c r="BE315"/>
  <c r="BE318"/>
  <c r="BE320"/>
  <c r="BE326"/>
  <c r="BE330"/>
  <c r="BE332"/>
  <c r="BE334"/>
  <c r="BE337"/>
  <c r="BE339"/>
  <c r="BE349"/>
  <c r="BE350"/>
  <c r="BE353"/>
  <c r="BE357"/>
  <c r="BE364"/>
  <c r="BK154"/>
  <c r="J154"/>
  <c r="J70"/>
  <c r="BK188"/>
  <c r="J188"/>
  <c r="J84"/>
  <c r="BK193"/>
  <c r="J193"/>
  <c r="J87"/>
  <c r="BK195"/>
  <c r="J195"/>
  <c r="J88"/>
  <c r="BK198"/>
  <c r="J198"/>
  <c r="J90"/>
  <c r="BK220"/>
  <c r="J220"/>
  <c r="J98"/>
  <c r="BK240"/>
  <c r="J240"/>
  <c r="J102"/>
  <c r="BK250"/>
  <c r="J250"/>
  <c r="J105"/>
  <c r="BK257"/>
  <c r="J257"/>
  <c r="J109"/>
  <c i="8" r="J56"/>
  <c r="BE153"/>
  <c r="BE157"/>
  <c r="BE160"/>
  <c r="BE164"/>
  <c r="BE169"/>
  <c r="BE180"/>
  <c r="BE183"/>
  <c r="BE190"/>
  <c r="BE205"/>
  <c r="BE208"/>
  <c r="BE209"/>
  <c r="BE211"/>
  <c r="BE213"/>
  <c r="BE216"/>
  <c r="BE222"/>
  <c r="BE225"/>
  <c r="BE227"/>
  <c r="BE228"/>
  <c r="BE231"/>
  <c r="BE234"/>
  <c r="BE235"/>
  <c r="BE241"/>
  <c r="BE242"/>
  <c r="BE244"/>
  <c r="BE246"/>
  <c r="BE249"/>
  <c r="BE260"/>
  <c r="BE262"/>
  <c r="BE263"/>
  <c r="BE266"/>
  <c r="BE268"/>
  <c r="BE269"/>
  <c r="BE274"/>
  <c r="BE275"/>
  <c r="BE277"/>
  <c r="BE278"/>
  <c r="BE279"/>
  <c r="BE280"/>
  <c r="BE281"/>
  <c r="BE282"/>
  <c r="BE283"/>
  <c r="BE285"/>
  <c r="BE291"/>
  <c r="BE292"/>
  <c r="BE295"/>
  <c r="BE296"/>
  <c r="BE299"/>
  <c r="BE303"/>
  <c r="BE306"/>
  <c r="BE307"/>
  <c r="BE308"/>
  <c r="BE310"/>
  <c r="BE311"/>
  <c r="BE313"/>
  <c r="BE314"/>
  <c r="BE315"/>
  <c r="BE318"/>
  <c r="BE319"/>
  <c r="BE320"/>
  <c r="BE322"/>
  <c r="BE323"/>
  <c r="BE326"/>
  <c r="BE328"/>
  <c r="BE330"/>
  <c r="BE335"/>
  <c r="BE341"/>
  <c r="BE342"/>
  <c r="BE343"/>
  <c r="BE345"/>
  <c r="BE348"/>
  <c r="BE349"/>
  <c r="BE350"/>
  <c r="BE356"/>
  <c r="BE357"/>
  <c r="BE362"/>
  <c r="BE364"/>
  <c r="BE366"/>
  <c r="BE367"/>
  <c r="BK179"/>
  <c r="J179"/>
  <c r="J79"/>
  <c r="BK186"/>
  <c r="BK185"/>
  <c r="J185"/>
  <c r="J82"/>
  <c r="BK221"/>
  <c r="J221"/>
  <c r="J99"/>
  <c r="BK251"/>
  <c r="J251"/>
  <c r="J106"/>
  <c i="9" r="BE153"/>
  <c r="BE154"/>
  <c r="BE157"/>
  <c r="BE161"/>
  <c r="BE165"/>
  <c r="BE168"/>
  <c r="BE170"/>
  <c r="BE173"/>
  <c r="BE175"/>
  <c r="BE176"/>
  <c r="BE177"/>
  <c r="BE188"/>
  <c r="BE189"/>
  <c r="BE190"/>
  <c r="BE193"/>
  <c r="BE208"/>
  <c r="BE214"/>
  <c r="BE222"/>
  <c r="BE236"/>
  <c r="BE238"/>
  <c r="BE248"/>
  <c r="BE251"/>
  <c r="BE252"/>
  <c r="BE254"/>
  <c r="BE257"/>
  <c r="BE265"/>
  <c r="BE266"/>
  <c r="BE272"/>
  <c r="BE273"/>
  <c r="BE282"/>
  <c r="BE284"/>
  <c r="BE285"/>
  <c r="BE288"/>
  <c r="BE290"/>
  <c r="BE293"/>
  <c r="BE297"/>
  <c r="BE305"/>
  <c r="BE307"/>
  <c r="BE308"/>
  <c r="BE313"/>
  <c r="BE317"/>
  <c r="BE318"/>
  <c r="BE321"/>
  <c r="BE323"/>
  <c r="BE324"/>
  <c r="BE325"/>
  <c r="BE326"/>
  <c r="BE330"/>
  <c r="BE332"/>
  <c r="BE333"/>
  <c r="BE335"/>
  <c r="BE336"/>
  <c r="BE340"/>
  <c r="BE341"/>
  <c r="BE343"/>
  <c r="BE349"/>
  <c r="BE351"/>
  <c r="BE352"/>
  <c r="BE354"/>
  <c r="BE355"/>
  <c r="BE357"/>
  <c r="BE358"/>
  <c r="BE360"/>
  <c r="BE365"/>
  <c r="BE371"/>
  <c r="BE373"/>
  <c r="BE377"/>
  <c r="BE380"/>
  <c r="BE381"/>
  <c r="BE383"/>
  <c r="BE384"/>
  <c r="BK156"/>
  <c r="J156"/>
  <c r="J73"/>
  <c r="BK192"/>
  <c r="J192"/>
  <c r="J86"/>
  <c r="BK197"/>
  <c r="J197"/>
  <c r="J89"/>
  <c r="BK226"/>
  <c r="J226"/>
  <c r="J101"/>
  <c r="BK243"/>
  <c r="J243"/>
  <c r="J103"/>
  <c r="BK256"/>
  <c r="J256"/>
  <c r="J108"/>
  <c r="BK269"/>
  <c r="J269"/>
  <c r="J113"/>
  <c i="10" r="J91"/>
  <c r="BE103"/>
  <c r="BE105"/>
  <c r="BE107"/>
  <c r="BE109"/>
  <c r="BE111"/>
  <c r="BE115"/>
  <c r="BE120"/>
  <c r="BE129"/>
  <c r="BE133"/>
  <c r="BE135"/>
  <c r="BE137"/>
  <c r="BE145"/>
  <c i="11" r="BE144"/>
  <c r="BE148"/>
  <c r="BE158"/>
  <c r="BE167"/>
  <c r="BE171"/>
  <c r="BE179"/>
  <c r="BE192"/>
  <c r="BE195"/>
  <c r="BE210"/>
  <c r="BE215"/>
  <c r="BE216"/>
  <c r="BE226"/>
  <c r="BE229"/>
  <c r="BE233"/>
  <c r="BE243"/>
  <c r="BE245"/>
  <c r="BE246"/>
  <c r="BE248"/>
  <c r="BE251"/>
  <c r="BE255"/>
  <c r="BE259"/>
  <c r="BE263"/>
  <c r="BE273"/>
  <c r="BE276"/>
  <c r="BE277"/>
  <c r="BE281"/>
  <c r="BE284"/>
  <c r="BE289"/>
  <c r="BE290"/>
  <c r="BE291"/>
  <c r="BE299"/>
  <c r="BE310"/>
  <c r="BE313"/>
  <c r="BE316"/>
  <c r="BE320"/>
  <c r="BE322"/>
  <c r="BE323"/>
  <c r="BE325"/>
  <c r="BE327"/>
  <c r="BE331"/>
  <c r="BE337"/>
  <c r="BE342"/>
  <c r="BE343"/>
  <c r="BE345"/>
  <c r="BE354"/>
  <c r="BE357"/>
  <c r="BE361"/>
  <c r="BE365"/>
  <c r="BE369"/>
  <c r="BE371"/>
  <c r="BE372"/>
  <c r="BE375"/>
  <c r="BK175"/>
  <c r="J175"/>
  <c r="J77"/>
  <c r="BK186"/>
  <c r="J186"/>
  <c r="J82"/>
  <c r="BK194"/>
  <c r="J194"/>
  <c r="J87"/>
  <c r="BK217"/>
  <c r="J217"/>
  <c r="J95"/>
  <c r="BK247"/>
  <c r="J247"/>
  <c r="J102"/>
  <c r="BK250"/>
  <c r="J250"/>
  <c r="J104"/>
  <c r="BK254"/>
  <c r="J254"/>
  <c r="J106"/>
  <c i="12" r="BK95"/>
  <c r="J95"/>
  <c r="J66"/>
  <c i="13" r="J56"/>
  <c r="BE90"/>
  <c r="BE94"/>
  <c r="BE98"/>
  <c r="BE107"/>
  <c r="BE116"/>
  <c r="BE122"/>
  <c r="BE131"/>
  <c r="BE133"/>
  <c r="BE136"/>
  <c i="14" r="E50"/>
  <c r="BE96"/>
  <c r="BK105"/>
  <c r="J105"/>
  <c r="J70"/>
  <c r="BK107"/>
  <c r="J107"/>
  <c r="J71"/>
  <c i="2" r="BE148"/>
  <c r="BE157"/>
  <c r="BE159"/>
  <c r="BE160"/>
  <c r="BE165"/>
  <c r="BE170"/>
  <c r="BE176"/>
  <c r="BE182"/>
  <c r="BE183"/>
  <c r="BE184"/>
  <c r="BE192"/>
  <c r="BE198"/>
  <c r="BE199"/>
  <c r="BE224"/>
  <c r="BE227"/>
  <c r="BE232"/>
  <c r="BE235"/>
  <c r="BE236"/>
  <c r="BE237"/>
  <c r="BE239"/>
  <c r="BE250"/>
  <c r="BE257"/>
  <c r="BE259"/>
  <c r="BE263"/>
  <c r="BE265"/>
  <c r="BE268"/>
  <c r="BE291"/>
  <c r="BE305"/>
  <c r="BE315"/>
  <c r="BE320"/>
  <c r="BE326"/>
  <c r="BE329"/>
  <c r="BE333"/>
  <c r="BE337"/>
  <c r="BE339"/>
  <c r="BE340"/>
  <c r="BE347"/>
  <c r="BE351"/>
  <c r="BE361"/>
  <c r="BE369"/>
  <c r="BE371"/>
  <c r="BE374"/>
  <c r="BE376"/>
  <c r="BK175"/>
  <c r="BK174"/>
  <c r="J174"/>
  <c r="J76"/>
  <c r="BK194"/>
  <c r="BK193"/>
  <c r="J193"/>
  <c r="J85"/>
  <c r="BK249"/>
  <c r="J249"/>
  <c r="J101"/>
  <c r="BK256"/>
  <c r="J256"/>
  <c r="J105"/>
  <c i="3" r="BE149"/>
  <c r="BE160"/>
  <c r="BE169"/>
  <c r="BE178"/>
  <c r="BE179"/>
  <c r="BE181"/>
  <c r="BE183"/>
  <c r="BE184"/>
  <c r="BE188"/>
  <c r="BE190"/>
  <c r="BE192"/>
  <c r="BE226"/>
  <c r="BE228"/>
  <c r="BE231"/>
  <c r="BE233"/>
  <c r="BE243"/>
  <c r="BE248"/>
  <c r="BE252"/>
  <c r="BE258"/>
  <c r="BE274"/>
  <c r="BE277"/>
  <c r="BE282"/>
  <c r="BE287"/>
  <c r="BE290"/>
  <c r="BE292"/>
  <c r="BE304"/>
  <c r="BE315"/>
  <c r="BE321"/>
  <c r="BE326"/>
  <c r="BE329"/>
  <c r="BE333"/>
  <c r="BE335"/>
  <c r="BE338"/>
  <c r="BE344"/>
  <c r="BE345"/>
  <c r="BE351"/>
  <c r="BE355"/>
  <c r="BE358"/>
  <c r="BE362"/>
  <c r="BE364"/>
  <c r="BE370"/>
  <c r="BE371"/>
  <c r="BE373"/>
  <c r="BE381"/>
  <c r="BK162"/>
  <c r="J162"/>
  <c r="J70"/>
  <c r="BK212"/>
  <c r="J212"/>
  <c r="J91"/>
  <c r="BK278"/>
  <c r="J278"/>
  <c r="J113"/>
  <c i="4" r="BE151"/>
  <c r="BE157"/>
  <c r="BE160"/>
  <c r="BE163"/>
  <c r="BE168"/>
  <c r="BE178"/>
  <c r="BE185"/>
  <c r="BE189"/>
  <c r="BE196"/>
  <c r="BE216"/>
  <c r="BE218"/>
  <c r="BE221"/>
  <c r="BE223"/>
  <c r="BE226"/>
  <c r="BE229"/>
  <c r="BE232"/>
  <c r="BE234"/>
  <c r="BE236"/>
  <c r="BE238"/>
  <c r="BE240"/>
  <c r="BE241"/>
  <c r="BE244"/>
  <c r="BE250"/>
  <c r="BE254"/>
  <c r="BE256"/>
  <c r="BE269"/>
  <c r="BE271"/>
  <c r="BE274"/>
  <c r="BE276"/>
  <c r="BE290"/>
  <c r="BE292"/>
  <c r="BE295"/>
  <c r="BE297"/>
  <c r="BE298"/>
  <c r="BE299"/>
  <c r="BE311"/>
  <c r="BE312"/>
  <c r="BE315"/>
  <c r="BE317"/>
  <c r="BE320"/>
  <c r="BE322"/>
  <c r="BE325"/>
  <c r="BE327"/>
  <c r="BE334"/>
  <c r="BE337"/>
  <c r="BE343"/>
  <c r="BE344"/>
  <c r="BE346"/>
  <c r="BE349"/>
  <c r="BE351"/>
  <c r="BE352"/>
  <c r="BE356"/>
  <c r="BE358"/>
  <c r="BE362"/>
  <c r="BE367"/>
  <c r="BK182"/>
  <c r="J182"/>
  <c r="J78"/>
  <c r="BK225"/>
  <c r="J225"/>
  <c r="J97"/>
  <c r="BK245"/>
  <c r="J245"/>
  <c r="J101"/>
  <c r="BK258"/>
  <c r="J258"/>
  <c r="J106"/>
  <c r="BK260"/>
  <c r="J260"/>
  <c r="J107"/>
  <c r="BK264"/>
  <c r="J264"/>
  <c r="J109"/>
  <c r="BK275"/>
  <c r="J275"/>
  <c r="J112"/>
  <c i="5" r="BE145"/>
  <c r="BE148"/>
  <c r="BE152"/>
  <c r="BE158"/>
  <c r="BE164"/>
  <c r="BE167"/>
  <c r="BE169"/>
  <c r="BE171"/>
  <c r="BE180"/>
  <c r="BE183"/>
  <c r="BE186"/>
  <c r="BE191"/>
  <c r="BE206"/>
  <c r="BE208"/>
  <c r="BE219"/>
  <c r="BE221"/>
  <c r="BE224"/>
  <c r="BE226"/>
  <c r="BE243"/>
  <c r="BE244"/>
  <c r="BE246"/>
  <c r="BE259"/>
  <c r="BE263"/>
  <c r="BE266"/>
  <c r="BE269"/>
  <c r="BE271"/>
  <c r="BE272"/>
  <c r="BE275"/>
  <c r="BE276"/>
  <c r="BE281"/>
  <c r="BE283"/>
  <c r="BE290"/>
  <c r="BE297"/>
  <c r="BE302"/>
  <c r="BE304"/>
  <c r="BE311"/>
  <c r="BE313"/>
  <c r="BE315"/>
  <c r="BE317"/>
  <c r="BE320"/>
  <c r="BE322"/>
  <c r="BE324"/>
  <c r="BE327"/>
  <c r="BE328"/>
  <c r="BE334"/>
  <c r="BE338"/>
  <c r="BE340"/>
  <c r="BE347"/>
  <c r="BE350"/>
  <c r="BE351"/>
  <c r="BE353"/>
  <c r="BE356"/>
  <c r="BE358"/>
  <c r="BK175"/>
  <c r="J175"/>
  <c r="J78"/>
  <c r="BK185"/>
  <c r="J185"/>
  <c r="J84"/>
  <c r="BK187"/>
  <c r="J187"/>
  <c r="J85"/>
  <c r="BK199"/>
  <c r="J199"/>
  <c r="J91"/>
  <c r="BK250"/>
  <c r="J250"/>
  <c r="J106"/>
  <c i="6" r="J56"/>
  <c r="BE144"/>
  <c r="BE146"/>
  <c r="BE149"/>
  <c r="BE160"/>
  <c r="BE164"/>
  <c r="BE169"/>
  <c r="BE172"/>
  <c r="BE173"/>
  <c r="BE180"/>
  <c r="BE183"/>
  <c r="BE184"/>
  <c r="BE187"/>
  <c r="BE197"/>
  <c r="BE200"/>
  <c r="BE201"/>
  <c r="BE206"/>
  <c r="BE211"/>
  <c r="BE212"/>
  <c r="BE217"/>
  <c r="BE219"/>
  <c r="BE228"/>
  <c r="BE230"/>
  <c r="BE232"/>
  <c r="BE237"/>
  <c r="BE239"/>
  <c r="BE241"/>
  <c r="BE247"/>
  <c r="BE256"/>
  <c r="BE260"/>
  <c r="BE263"/>
  <c r="BE265"/>
  <c r="BE267"/>
  <c r="BE268"/>
  <c r="BE277"/>
  <c r="BE278"/>
  <c r="BE280"/>
  <c r="BE282"/>
  <c r="BE307"/>
  <c r="BE308"/>
  <c r="BE310"/>
  <c r="BE312"/>
  <c r="BE314"/>
  <c r="BE318"/>
  <c r="BE319"/>
  <c r="BE320"/>
  <c r="BE321"/>
  <c r="BE329"/>
  <c r="BE337"/>
  <c r="BE339"/>
  <c r="BE344"/>
  <c r="BE347"/>
  <c r="BE348"/>
  <c r="BE352"/>
  <c r="BE355"/>
  <c r="BE358"/>
  <c r="BE360"/>
  <c r="BE361"/>
  <c r="BE362"/>
  <c r="BE364"/>
  <c r="BK152"/>
  <c r="BK151"/>
  <c r="J151"/>
  <c r="J68"/>
  <c r="BK175"/>
  <c r="BK177"/>
  <c r="J177"/>
  <c r="J78"/>
  <c r="BK179"/>
  <c r="J179"/>
  <c r="J79"/>
  <c r="BK186"/>
  <c r="BK185"/>
  <c r="J185"/>
  <c r="J82"/>
  <c r="BK191"/>
  <c r="J191"/>
  <c r="J86"/>
  <c r="BK196"/>
  <c r="J196"/>
  <c r="J89"/>
  <c r="BK238"/>
  <c r="J238"/>
  <c r="J101"/>
  <c r="BK257"/>
  <c r="J257"/>
  <c r="J109"/>
  <c r="BK264"/>
  <c r="J264"/>
  <c r="J111"/>
  <c i="7" r="BE145"/>
  <c r="BE147"/>
  <c r="BE151"/>
  <c r="BE163"/>
  <c r="BE167"/>
  <c r="BE170"/>
  <c r="BE175"/>
  <c r="BE178"/>
  <c r="BE180"/>
  <c r="BE182"/>
  <c r="BE202"/>
  <c r="BE205"/>
  <c r="BE207"/>
  <c r="BE210"/>
  <c r="BE214"/>
  <c r="BE218"/>
  <c r="BE227"/>
  <c r="BE231"/>
  <c r="BE236"/>
  <c r="BE238"/>
  <c r="BE241"/>
  <c r="BE246"/>
  <c r="BE251"/>
  <c r="BE254"/>
  <c r="BE262"/>
  <c r="BE265"/>
  <c r="BE275"/>
  <c r="BE276"/>
  <c r="BE278"/>
  <c r="BE280"/>
  <c r="BE282"/>
  <c r="BE284"/>
  <c r="BE286"/>
  <c r="BE289"/>
  <c r="BE290"/>
  <c r="BE293"/>
  <c r="BE295"/>
  <c r="BE298"/>
  <c r="BE300"/>
  <c r="BE307"/>
  <c r="BE311"/>
  <c r="BE313"/>
  <c r="BE314"/>
  <c r="BE317"/>
  <c r="BE319"/>
  <c r="BE321"/>
  <c r="BE322"/>
  <c r="BE323"/>
  <c r="BE325"/>
  <c r="BE328"/>
  <c r="BE331"/>
  <c r="BE336"/>
  <c r="BE341"/>
  <c r="BE343"/>
  <c r="BE345"/>
  <c r="BE347"/>
  <c r="BE352"/>
  <c r="BE355"/>
  <c r="BE359"/>
  <c r="BE360"/>
  <c r="BE362"/>
  <c r="BE366"/>
  <c r="BE370"/>
  <c r="BK179"/>
  <c r="J179"/>
  <c r="J79"/>
  <c r="BK191"/>
  <c r="J191"/>
  <c r="J86"/>
  <c r="BK253"/>
  <c r="J253"/>
  <c r="J107"/>
  <c r="BK259"/>
  <c r="J259"/>
  <c r="J110"/>
  <c r="BK266"/>
  <c r="J266"/>
  <c r="J112"/>
  <c i="8" r="BE145"/>
  <c r="BE149"/>
  <c r="BE156"/>
  <c r="BE165"/>
  <c r="BE168"/>
  <c r="BE170"/>
  <c r="BE171"/>
  <c r="BE172"/>
  <c r="BE176"/>
  <c r="BE178"/>
  <c r="BE184"/>
  <c r="BE192"/>
  <c r="BE194"/>
  <c r="BE203"/>
  <c r="BE212"/>
  <c r="BE217"/>
  <c r="BE219"/>
  <c r="BE226"/>
  <c r="BE229"/>
  <c r="BE230"/>
  <c r="BE233"/>
  <c r="BE237"/>
  <c r="BE252"/>
  <c r="BE256"/>
  <c r="BE258"/>
  <c r="BE261"/>
  <c r="BE264"/>
  <c r="BE273"/>
  <c r="BE284"/>
  <c r="BE288"/>
  <c r="BE290"/>
  <c r="BE293"/>
  <c r="BE297"/>
  <c r="BE300"/>
  <c r="BE305"/>
  <c r="BE309"/>
  <c r="BE312"/>
  <c r="BE317"/>
  <c r="BE321"/>
  <c r="BE325"/>
  <c r="BE327"/>
  <c r="BE331"/>
  <c r="BE332"/>
  <c r="BE334"/>
  <c r="BE337"/>
  <c r="BE344"/>
  <c r="BE347"/>
  <c r="BE351"/>
  <c r="BE352"/>
  <c r="BE353"/>
  <c r="BE365"/>
  <c r="BE368"/>
  <c r="BK152"/>
  <c r="BK151"/>
  <c r="J151"/>
  <c r="J68"/>
  <c r="BK175"/>
  <c r="J175"/>
  <c r="J77"/>
  <c r="BK191"/>
  <c r="J191"/>
  <c r="J86"/>
  <c r="BK193"/>
  <c r="J193"/>
  <c r="J87"/>
  <c r="BK218"/>
  <c r="J218"/>
  <c r="J97"/>
  <c r="BK255"/>
  <c r="J255"/>
  <c r="J108"/>
  <c r="BK265"/>
  <c r="J265"/>
  <c r="J111"/>
  <c i="9" r="BE149"/>
  <c r="BE160"/>
  <c r="BE164"/>
  <c r="BE174"/>
  <c r="BE178"/>
  <c r="BE182"/>
  <c r="BE206"/>
  <c r="BE210"/>
  <c r="BE211"/>
  <c r="BE213"/>
  <c r="BE216"/>
  <c r="BE217"/>
  <c r="BE219"/>
  <c r="BE221"/>
  <c r="BE230"/>
  <c r="BE231"/>
  <c r="BE232"/>
  <c r="BE233"/>
  <c r="BE235"/>
  <c r="BE244"/>
  <c r="BE247"/>
  <c r="BE259"/>
  <c r="BE267"/>
  <c r="BE268"/>
  <c r="BE276"/>
  <c r="BE278"/>
  <c r="BE279"/>
  <c r="BE281"/>
  <c r="BE283"/>
  <c r="BE289"/>
  <c r="BE291"/>
  <c r="BE295"/>
  <c r="BE296"/>
  <c r="BE299"/>
  <c r="BE301"/>
  <c r="BE303"/>
  <c r="BE306"/>
  <c r="BE314"/>
  <c r="BE316"/>
  <c r="BE319"/>
  <c r="BE322"/>
  <c r="BE331"/>
  <c r="BE334"/>
  <c r="BE339"/>
  <c r="BE344"/>
  <c r="BE346"/>
  <c r="BE347"/>
  <c r="BE350"/>
  <c r="BE356"/>
  <c r="BE359"/>
  <c r="BE364"/>
  <c r="BE366"/>
  <c r="BE368"/>
  <c r="BE369"/>
  <c r="BE370"/>
  <c r="BE372"/>
  <c r="BE375"/>
  <c r="BE378"/>
  <c r="BK195"/>
  <c r="J195"/>
  <c r="J88"/>
  <c r="BK223"/>
  <c r="J223"/>
  <c r="J99"/>
  <c r="BK260"/>
  <c r="J260"/>
  <c r="J110"/>
  <c r="BK262"/>
  <c r="J262"/>
  <c r="J111"/>
  <c i="10" r="BE117"/>
  <c r="BE123"/>
  <c r="BE125"/>
  <c r="BE144"/>
  <c i="11" r="J56"/>
  <c r="BE143"/>
  <c r="BE147"/>
  <c r="BE151"/>
  <c r="BE155"/>
  <c r="BE160"/>
  <c r="BE162"/>
  <c r="BE172"/>
  <c r="BE176"/>
  <c r="BE182"/>
  <c r="BE183"/>
  <c r="BE190"/>
  <c r="BE199"/>
  <c r="BE200"/>
  <c r="BE202"/>
  <c r="BE205"/>
  <c r="BE207"/>
  <c r="BE212"/>
  <c r="BE218"/>
  <c r="BE223"/>
  <c r="BE225"/>
  <c r="BE230"/>
  <c r="BE235"/>
  <c r="BE236"/>
  <c r="BE240"/>
  <c r="BE242"/>
  <c r="BE253"/>
  <c r="BE257"/>
  <c r="BE261"/>
  <c r="BE265"/>
  <c r="BE271"/>
  <c r="BE274"/>
  <c r="BE279"/>
  <c r="BE282"/>
  <c r="BE285"/>
  <c r="BE287"/>
  <c r="BE288"/>
  <c r="BE293"/>
  <c r="BE294"/>
  <c r="BE296"/>
  <c r="BE298"/>
  <c r="BE301"/>
  <c r="BE305"/>
  <c r="BE308"/>
  <c r="BE311"/>
  <c r="BE312"/>
  <c r="BE314"/>
  <c r="BE318"/>
  <c r="BE319"/>
  <c r="BE324"/>
  <c r="BE329"/>
  <c r="BE330"/>
  <c r="BE333"/>
  <c r="BE334"/>
  <c r="BE344"/>
  <c r="BE347"/>
  <c r="BE349"/>
  <c r="BE351"/>
  <c r="BE360"/>
  <c r="BE364"/>
  <c r="BE370"/>
  <c r="BE374"/>
  <c r="BE376"/>
  <c r="BE377"/>
  <c r="BE378"/>
  <c r="BE379"/>
  <c r="BK150"/>
  <c r="J150"/>
  <c r="J69"/>
  <c r="BK189"/>
  <c r="J189"/>
  <c r="J84"/>
  <c r="BK191"/>
  <c r="J191"/>
  <c r="J85"/>
  <c r="BK201"/>
  <c r="J201"/>
  <c r="J90"/>
  <c r="BK264"/>
  <c r="J264"/>
  <c r="J109"/>
  <c i="12" r="J56"/>
  <c r="BE102"/>
  <c r="BE103"/>
  <c r="BK93"/>
  <c r="J93"/>
  <c r="J65"/>
  <c i="13" r="BE118"/>
  <c r="BE126"/>
  <c r="BE132"/>
  <c r="BE135"/>
  <c r="BE137"/>
  <c i="14" r="BE102"/>
  <c r="BE108"/>
  <c r="BK103"/>
  <c r="J103"/>
  <c r="J69"/>
  <c i="3" r="J36"/>
  <c i="1" r="AW57"/>
  <c i="7" r="J36"/>
  <c i="1" r="AW61"/>
  <c i="8" r="F37"/>
  <c i="1" r="BB62"/>
  <c i="11" r="F37"/>
  <c i="1" r="BB66"/>
  <c i="10" r="F39"/>
  <c i="1" r="BB65"/>
  <c i="14" r="F36"/>
  <c i="1" r="BA69"/>
  <c i="3" r="F38"/>
  <c i="1" r="BC57"/>
  <c i="9" r="F38"/>
  <c i="1" r="BA64"/>
  <c i="8" r="J36"/>
  <c i="1" r="AW62"/>
  <c i="12" r="F37"/>
  <c i="1" r="BB67"/>
  <c i="13" r="F36"/>
  <c i="1" r="BA68"/>
  <c i="14" r="J36"/>
  <c i="1" r="AW69"/>
  <c i="4" r="F39"/>
  <c i="1" r="BD58"/>
  <c i="14" r="F38"/>
  <c i="1" r="BC69"/>
  <c i="4" r="F37"/>
  <c i="1" r="BB58"/>
  <c i="8" r="F38"/>
  <c i="1" r="BC62"/>
  <c i="14" r="F39"/>
  <c i="1" r="BD69"/>
  <c i="4" r="J36"/>
  <c i="1" r="AW58"/>
  <c i="13" r="F37"/>
  <c i="1" r="BB68"/>
  <c i="5" r="F38"/>
  <c i="1" r="BC59"/>
  <c i="7" r="F36"/>
  <c i="1" r="BA61"/>
  <c i="9" r="F39"/>
  <c i="1" r="BB64"/>
  <c i="6" r="F38"/>
  <c i="1" r="BC60"/>
  <c i="6" r="F39"/>
  <c i="1" r="BD60"/>
  <c i="13" r="F39"/>
  <c i="1" r="BD68"/>
  <c i="2" r="F36"/>
  <c i="1" r="BA56"/>
  <c i="7" r="F39"/>
  <c i="1" r="BD61"/>
  <c i="5" r="F36"/>
  <c i="1" r="BA59"/>
  <c i="7" r="F37"/>
  <c i="1" r="BB61"/>
  <c i="7" r="F38"/>
  <c i="1" r="BC61"/>
  <c i="4" r="F38"/>
  <c i="1" r="BC58"/>
  <c i="12" r="F38"/>
  <c i="1" r="BC67"/>
  <c i="8" r="F39"/>
  <c i="1" r="BD62"/>
  <c i="3" r="F39"/>
  <c i="1" r="BD57"/>
  <c i="10" r="F38"/>
  <c i="1" r="BA65"/>
  <c i="2" r="J36"/>
  <c i="1" r="AW56"/>
  <c i="3" r="F37"/>
  <c i="1" r="BB57"/>
  <c i="4" r="F36"/>
  <c i="1" r="BA58"/>
  <c i="5" r="J36"/>
  <c i="1" r="AW59"/>
  <c i="10" r="F40"/>
  <c i="1" r="BC65"/>
  <c r="AS55"/>
  <c r="AS54"/>
  <c i="6" r="F36"/>
  <c i="1" r="BA60"/>
  <c i="8" r="F36"/>
  <c i="1" r="BA62"/>
  <c i="10" r="J38"/>
  <c i="1" r="AW65"/>
  <c i="2" r="F39"/>
  <c i="1" r="BD56"/>
  <c i="9" r="F41"/>
  <c i="1" r="BD64"/>
  <c i="9" r="J38"/>
  <c i="1" r="AW64"/>
  <c i="11" r="F39"/>
  <c i="1" r="BD66"/>
  <c i="6" r="F37"/>
  <c i="1" r="BB60"/>
  <c i="3" r="F36"/>
  <c i="1" r="BA57"/>
  <c i="6" r="J36"/>
  <c i="1" r="AW60"/>
  <c i="11" r="J36"/>
  <c i="1" r="AW66"/>
  <c i="12" r="F39"/>
  <c i="1" r="BD67"/>
  <c i="5" r="F39"/>
  <c i="1" r="BD59"/>
  <c i="13" r="J36"/>
  <c i="1" r="AW68"/>
  <c i="13" r="F38"/>
  <c i="1" r="BC68"/>
  <c i="5" r="F37"/>
  <c i="1" r="BB59"/>
  <c i="10" r="F41"/>
  <c i="1" r="BD65"/>
  <c i="11" r="F38"/>
  <c i="1" r="BC66"/>
  <c i="9" r="F40"/>
  <c i="1" r="BC64"/>
  <c i="2" r="F38"/>
  <c i="1" r="BC56"/>
  <c i="11" r="F36"/>
  <c i="1" r="BA66"/>
  <c i="12" r="J36"/>
  <c i="1" r="AW67"/>
  <c i="2" r="F37"/>
  <c i="1" r="BB56"/>
  <c i="12" r="F36"/>
  <c i="1" r="BA67"/>
  <c i="14" r="F37"/>
  <c i="1" r="BB69"/>
  <c i="6" l="1" r="R220"/>
  <c i="2" r="T251"/>
  <c i="6" r="T220"/>
  <c i="5" r="T247"/>
  <c i="11" r="P249"/>
  <c i="3" r="P237"/>
  <c r="T268"/>
  <c i="9" r="T255"/>
  <c i="4" r="T227"/>
  <c i="2" r="P220"/>
  <c i="8" r="T250"/>
  <c i="2" r="R220"/>
  <c i="11" r="R219"/>
  <c i="6" r="R250"/>
  <c i="11" r="T219"/>
  <c i="4" r="P257"/>
  <c i="3" r="R237"/>
  <c i="11" r="T249"/>
  <c i="9" r="R225"/>
  <c i="8" r="P220"/>
  <c i="7" r="T252"/>
  <c i="5" r="P217"/>
  <c i="4" r="R257"/>
  <c i="10" r="T98"/>
  <c r="T97"/>
  <c i="9" r="T274"/>
  <c r="T202"/>
  <c r="T158"/>
  <c i="8" r="P270"/>
  <c i="3" r="P214"/>
  <c r="T164"/>
  <c i="11" r="T196"/>
  <c r="P152"/>
  <c i="10" r="R98"/>
  <c r="R97"/>
  <c i="8" r="R154"/>
  <c i="6" r="T198"/>
  <c r="BK154"/>
  <c r="J154"/>
  <c r="J70"/>
  <c i="5" r="T293"/>
  <c r="T267"/>
  <c i="3" r="R323"/>
  <c i="11" r="R303"/>
  <c i="3" r="BK295"/>
  <c r="J295"/>
  <c r="J118"/>
  <c r="P164"/>
  <c i="11" r="T269"/>
  <c r="R196"/>
  <c i="9" r="BK310"/>
  <c r="J310"/>
  <c r="J118"/>
  <c r="P202"/>
  <c r="P158"/>
  <c r="T145"/>
  <c i="8" r="P301"/>
  <c i="5" r="R293"/>
  <c r="R267"/>
  <c r="R195"/>
  <c r="P153"/>
  <c r="P140"/>
  <c i="1" r="AU59"/>
  <c i="4" r="T308"/>
  <c r="T280"/>
  <c r="P205"/>
  <c r="P161"/>
  <c r="R149"/>
  <c i="3" r="R214"/>
  <c i="8" r="BK188"/>
  <c r="J188"/>
  <c r="J84"/>
  <c i="11" r="P196"/>
  <c r="BK196"/>
  <c r="J196"/>
  <c r="J88"/>
  <c r="R152"/>
  <c r="R139"/>
  <c i="7" r="P271"/>
  <c i="4" r="R205"/>
  <c i="3" r="T152"/>
  <c i="2" r="T196"/>
  <c i="8" r="R198"/>
  <c r="BK154"/>
  <c r="J154"/>
  <c r="J70"/>
  <c i="7" r="T302"/>
  <c r="T271"/>
  <c i="4" r="T205"/>
  <c r="T161"/>
  <c r="T149"/>
  <c r="T143"/>
  <c i="2" r="T153"/>
  <c r="T141"/>
  <c i="8" r="R270"/>
  <c r="P198"/>
  <c r="T154"/>
  <c r="P141"/>
  <c i="1" r="AU62"/>
  <c i="7" r="P302"/>
  <c i="6" r="P198"/>
  <c r="BK198"/>
  <c r="J198"/>
  <c r="J90"/>
  <c r="R154"/>
  <c i="4" r="R280"/>
  <c i="3" r="T295"/>
  <c r="P146"/>
  <c i="1" r="AU57"/>
  <c i="6" r="BK174"/>
  <c r="J174"/>
  <c r="J76"/>
  <c i="3" r="BK186"/>
  <c r="J186"/>
  <c r="J77"/>
  <c i="4" r="R161"/>
  <c r="R143"/>
  <c i="11" r="P269"/>
  <c r="P139"/>
  <c i="1" r="AU66"/>
  <c i="11" r="T152"/>
  <c r="T139"/>
  <c i="9" r="R202"/>
  <c r="R158"/>
  <c r="P145"/>
  <c i="1" r="AU64"/>
  <c i="7" r="P200"/>
  <c r="R156"/>
  <c i="6" r="R269"/>
  <c r="R141"/>
  <c r="T154"/>
  <c r="T141"/>
  <c i="5" r="T195"/>
  <c r="T153"/>
  <c r="T140"/>
  <c r="R140"/>
  <c i="4" r="P308"/>
  <c r="P280"/>
  <c r="P143"/>
  <c i="1" r="AU58"/>
  <c i="2" r="R196"/>
  <c i="3" r="T214"/>
  <c r="R152"/>
  <c i="2" r="BK196"/>
  <c r="J196"/>
  <c r="J87"/>
  <c i="10" r="P98"/>
  <c r="P97"/>
  <c i="1" r="AU65"/>
  <c i="9" r="R310"/>
  <c r="BK202"/>
  <c r="J202"/>
  <c r="J92"/>
  <c i="8" r="T301"/>
  <c i="7" r="R200"/>
  <c r="R142"/>
  <c r="T156"/>
  <c r="T142"/>
  <c r="BK156"/>
  <c r="J156"/>
  <c r="J71"/>
  <c r="P142"/>
  <c i="1" r="AU61"/>
  <c i="6" r="P300"/>
  <c i="5" r="BK195"/>
  <c r="J195"/>
  <c r="J89"/>
  <c i="3" r="R164"/>
  <c i="2" r="R282"/>
  <c r="P196"/>
  <c r="P141"/>
  <c i="1" r="AU56"/>
  <c i="2" r="R153"/>
  <c r="R141"/>
  <c r="BK142"/>
  <c r="J142"/>
  <c r="J64"/>
  <c r="BK146"/>
  <c r="J146"/>
  <c r="J66"/>
  <c r="BK150"/>
  <c r="J150"/>
  <c r="J68"/>
  <c r="BK153"/>
  <c r="J153"/>
  <c r="J70"/>
  <c r="BK166"/>
  <c r="J166"/>
  <c r="J74"/>
  <c r="J175"/>
  <c r="J77"/>
  <c r="J181"/>
  <c r="J80"/>
  <c r="BK185"/>
  <c r="J185"/>
  <c r="J81"/>
  <c r="BK189"/>
  <c r="J189"/>
  <c r="J83"/>
  <c r="J194"/>
  <c r="J86"/>
  <c r="BK251"/>
  <c r="J251"/>
  <c r="J102"/>
  <c i="3" r="J153"/>
  <c r="J67"/>
  <c r="BK161"/>
  <c r="J161"/>
  <c r="J69"/>
  <c r="J199"/>
  <c r="J84"/>
  <c r="BK214"/>
  <c r="J214"/>
  <c r="J92"/>
  <c r="BK237"/>
  <c r="J237"/>
  <c r="J100"/>
  <c r="J296"/>
  <c r="J119"/>
  <c r="BK323"/>
  <c r="J323"/>
  <c r="J121"/>
  <c i="4" r="BK158"/>
  <c r="J158"/>
  <c r="J69"/>
  <c r="BK186"/>
  <c r="J186"/>
  <c r="J80"/>
  <c r="BK205"/>
  <c r="J205"/>
  <c r="J90"/>
  <c r="BK280"/>
  <c r="J280"/>
  <c r="J114"/>
  <c i="5" r="BK141"/>
  <c r="BK146"/>
  <c r="J146"/>
  <c r="J66"/>
  <c r="BK153"/>
  <c r="J153"/>
  <c r="J70"/>
  <c r="BK172"/>
  <c r="J172"/>
  <c r="J76"/>
  <c r="BK184"/>
  <c r="J184"/>
  <c r="J83"/>
  <c r="BK267"/>
  <c r="J267"/>
  <c r="J112"/>
  <c i="6" r="BK142"/>
  <c r="J142"/>
  <c r="J64"/>
  <c r="J152"/>
  <c r="J69"/>
  <c r="BK166"/>
  <c r="J166"/>
  <c r="J74"/>
  <c r="J182"/>
  <c r="J81"/>
  <c r="BK195"/>
  <c r="J195"/>
  <c r="J88"/>
  <c r="BK220"/>
  <c r="J220"/>
  <c r="J98"/>
  <c r="J270"/>
  <c r="J114"/>
  <c i="7" r="BK148"/>
  <c r="J148"/>
  <c r="J66"/>
  <c r="BK152"/>
  <c r="J152"/>
  <c r="J68"/>
  <c r="J157"/>
  <c r="J72"/>
  <c r="BK176"/>
  <c r="J176"/>
  <c r="J77"/>
  <c r="J184"/>
  <c r="J82"/>
  <c r="BK187"/>
  <c r="J187"/>
  <c r="J83"/>
  <c r="BK190"/>
  <c r="J190"/>
  <c r="J85"/>
  <c r="BK197"/>
  <c r="J197"/>
  <c r="J89"/>
  <c r="BK302"/>
  <c r="J302"/>
  <c r="J117"/>
  <c i="8" r="BK142"/>
  <c r="J142"/>
  <c r="J64"/>
  <c r="J152"/>
  <c r="J69"/>
  <c r="J155"/>
  <c r="J71"/>
  <c r="BK174"/>
  <c r="J174"/>
  <c r="J76"/>
  <c r="J186"/>
  <c r="J83"/>
  <c r="BK198"/>
  <c r="J198"/>
  <c r="J90"/>
  <c r="BK220"/>
  <c r="J220"/>
  <c r="J98"/>
  <c r="BK270"/>
  <c r="J270"/>
  <c r="J113"/>
  <c r="BK301"/>
  <c r="J301"/>
  <c r="J116"/>
  <c i="9" r="J147"/>
  <c r="J69"/>
  <c r="BK158"/>
  <c r="J158"/>
  <c r="J74"/>
  <c r="J172"/>
  <c r="J79"/>
  <c r="J187"/>
  <c r="J84"/>
  <c r="BK191"/>
  <c r="J191"/>
  <c r="J85"/>
  <c r="BK194"/>
  <c r="J194"/>
  <c r="J87"/>
  <c r="BK255"/>
  <c r="J255"/>
  <c r="J107"/>
  <c r="BK274"/>
  <c r="J274"/>
  <c r="J115"/>
  <c r="J311"/>
  <c r="J119"/>
  <c i="10" r="BK98"/>
  <c r="J98"/>
  <c r="J68"/>
  <c i="11" r="BK219"/>
  <c r="J219"/>
  <c r="J96"/>
  <c r="BK249"/>
  <c r="J249"/>
  <c r="J103"/>
  <c r="BK269"/>
  <c r="J269"/>
  <c r="J111"/>
  <c i="12" r="BK99"/>
  <c r="J99"/>
  <c r="J68"/>
  <c i="14" r="BK94"/>
  <c r="J94"/>
  <c r="J64"/>
  <c i="2" r="J197"/>
  <c r="J88"/>
  <c r="BK220"/>
  <c r="J220"/>
  <c r="J95"/>
  <c i="3" r="BK176"/>
  <c r="J176"/>
  <c r="J75"/>
  <c r="J187"/>
  <c r="J78"/>
  <c r="BK193"/>
  <c r="J193"/>
  <c r="J81"/>
  <c r="BK268"/>
  <c r="J268"/>
  <c r="J107"/>
  <c i="12" r="BK92"/>
  <c r="J92"/>
  <c r="J64"/>
  <c i="2" r="BK282"/>
  <c r="J282"/>
  <c r="J114"/>
  <c i="3" r="BK147"/>
  <c r="J147"/>
  <c r="J64"/>
  <c r="BK201"/>
  <c r="J201"/>
  <c r="J85"/>
  <c r="BK211"/>
  <c r="J211"/>
  <c r="J90"/>
  <c i="4" r="J144"/>
  <c r="J64"/>
  <c r="J145"/>
  <c r="J65"/>
  <c r="BK149"/>
  <c r="J149"/>
  <c r="J66"/>
  <c r="BK161"/>
  <c r="J161"/>
  <c r="J71"/>
  <c r="BK181"/>
  <c r="J181"/>
  <c r="J77"/>
  <c r="BK194"/>
  <c r="J194"/>
  <c r="J84"/>
  <c r="BK202"/>
  <c r="J202"/>
  <c r="J88"/>
  <c r="BK257"/>
  <c r="J257"/>
  <c r="J105"/>
  <c r="BK308"/>
  <c r="J308"/>
  <c r="J117"/>
  <c i="5" r="J151"/>
  <c r="J69"/>
  <c r="BK177"/>
  <c r="J177"/>
  <c r="J79"/>
  <c r="BK192"/>
  <c r="J192"/>
  <c r="J87"/>
  <c r="J196"/>
  <c r="J90"/>
  <c r="BK293"/>
  <c r="J293"/>
  <c r="J115"/>
  <c i="6" r="BK147"/>
  <c r="J147"/>
  <c r="J66"/>
  <c r="J155"/>
  <c r="J71"/>
  <c r="J175"/>
  <c r="J77"/>
  <c r="J186"/>
  <c r="J83"/>
  <c r="BK188"/>
  <c r="J188"/>
  <c r="J84"/>
  <c r="J199"/>
  <c r="J91"/>
  <c r="BK250"/>
  <c r="J250"/>
  <c r="J105"/>
  <c r="BK300"/>
  <c r="J300"/>
  <c r="J116"/>
  <c i="7" r="BK143"/>
  <c r="J143"/>
  <c r="J64"/>
  <c r="BK168"/>
  <c r="J168"/>
  <c r="J75"/>
  <c r="BK200"/>
  <c r="J200"/>
  <c r="J91"/>
  <c r="BK222"/>
  <c r="J222"/>
  <c r="J99"/>
  <c r="BK252"/>
  <c r="J252"/>
  <c r="J106"/>
  <c r="J272"/>
  <c r="J115"/>
  <c i="8" r="J148"/>
  <c r="J67"/>
  <c r="J167"/>
  <c r="J75"/>
  <c r="BK181"/>
  <c r="J181"/>
  <c r="J80"/>
  <c r="J189"/>
  <c r="J85"/>
  <c i="9" r="BK151"/>
  <c r="J151"/>
  <c r="J70"/>
  <c r="BK155"/>
  <c r="J155"/>
  <c r="J72"/>
  <c r="BK199"/>
  <c r="J199"/>
  <c r="J90"/>
  <c r="J203"/>
  <c r="J93"/>
  <c r="BK225"/>
  <c r="J225"/>
  <c r="J100"/>
  <c i="11" r="BK140"/>
  <c r="J146"/>
  <c r="J67"/>
  <c r="BK149"/>
  <c r="J149"/>
  <c r="J68"/>
  <c r="J166"/>
  <c r="J75"/>
  <c r="BK180"/>
  <c r="J180"/>
  <c r="J79"/>
  <c r="J197"/>
  <c r="J89"/>
  <c i="13" r="BK88"/>
  <c r="J88"/>
  <c r="J64"/>
  <c i="2" r="BK312"/>
  <c r="J312"/>
  <c r="J117"/>
  <c i="3" r="BK164"/>
  <c r="J164"/>
  <c r="J71"/>
  <c i="4" r="BK173"/>
  <c r="J173"/>
  <c r="J75"/>
  <c r="BK191"/>
  <c r="J191"/>
  <c r="J82"/>
  <c r="BK227"/>
  <c r="J227"/>
  <c r="J98"/>
  <c i="5" r="BK165"/>
  <c r="J165"/>
  <c r="J74"/>
  <c r="BK181"/>
  <c r="J181"/>
  <c r="J81"/>
  <c r="BK217"/>
  <c r="J217"/>
  <c r="J97"/>
  <c r="BK247"/>
  <c r="J247"/>
  <c r="J104"/>
  <c i="8" r="BK195"/>
  <c r="J195"/>
  <c r="J88"/>
  <c r="BK250"/>
  <c r="J250"/>
  <c r="J105"/>
  <c i="9" r="BK180"/>
  <c r="J180"/>
  <c r="J80"/>
  <c i="11" r="BK152"/>
  <c r="J152"/>
  <c r="J70"/>
  <c r="BK174"/>
  <c r="J174"/>
  <c r="J76"/>
  <c r="BK185"/>
  <c r="J185"/>
  <c r="J81"/>
  <c r="BK188"/>
  <c r="J188"/>
  <c r="J83"/>
  <c r="BK193"/>
  <c r="J193"/>
  <c r="J86"/>
  <c r="BK303"/>
  <c r="J303"/>
  <c r="J114"/>
  <c i="14" r="J35"/>
  <c i="1" r="AV69"/>
  <c r="AT69"/>
  <c i="2" r="J35"/>
  <c i="1" r="AV56"/>
  <c r="AT56"/>
  <c i="8" r="F35"/>
  <c i="1" r="AZ62"/>
  <c i="7" r="F35"/>
  <c i="1" r="AZ61"/>
  <c i="9" r="J37"/>
  <c i="1" r="AV64"/>
  <c r="AT64"/>
  <c i="6" r="F35"/>
  <c i="1" r="AZ60"/>
  <c i="5" r="F35"/>
  <c i="1" r="AZ59"/>
  <c i="10" r="F37"/>
  <c i="1" r="AZ65"/>
  <c i="4" r="J35"/>
  <c i="1" r="AV58"/>
  <c r="AT58"/>
  <c r="BB63"/>
  <c r="AX63"/>
  <c i="5" r="J35"/>
  <c i="1" r="AV59"/>
  <c r="AT59"/>
  <c i="11" r="J35"/>
  <c i="1" r="AV66"/>
  <c r="AT66"/>
  <c i="3" r="J35"/>
  <c i="1" r="AV57"/>
  <c r="AT57"/>
  <c i="14" r="F35"/>
  <c i="1" r="AZ69"/>
  <c r="BD63"/>
  <c i="8" r="J35"/>
  <c i="1" r="AV62"/>
  <c r="AT62"/>
  <c i="12" r="J35"/>
  <c i="1" r="AV67"/>
  <c r="AT67"/>
  <c i="13" r="J35"/>
  <c i="1" r="AV68"/>
  <c r="AT68"/>
  <c i="2" r="F35"/>
  <c i="1" r="AZ56"/>
  <c i="4" r="F35"/>
  <c i="1" r="AZ58"/>
  <c i="9" r="F37"/>
  <c i="1" r="AZ64"/>
  <c r="BC63"/>
  <c r="AY63"/>
  <c r="BA63"/>
  <c r="AW63"/>
  <c i="7" r="J35"/>
  <c i="1" r="AV61"/>
  <c r="AT61"/>
  <c i="13" r="F35"/>
  <c i="1" r="AZ68"/>
  <c i="10" r="J37"/>
  <c i="1" r="AV65"/>
  <c r="AT65"/>
  <c i="11" r="F35"/>
  <c i="1" r="AZ66"/>
  <c i="6" r="J35"/>
  <c i="1" r="AV60"/>
  <c r="AT60"/>
  <c i="12" r="F35"/>
  <c i="1" r="AZ67"/>
  <c i="3" r="F35"/>
  <c i="1" r="AZ57"/>
  <c i="3" l="1" r="R146"/>
  <c i="9" r="R145"/>
  <c i="6" r="P141"/>
  <c i="1" r="AU60"/>
  <c i="8" r="T141"/>
  <c i="3" r="T146"/>
  <c i="8" r="R141"/>
  <c i="11" r="BK139"/>
  <c r="J139"/>
  <c r="J63"/>
  <c i="5" r="BK140"/>
  <c r="J140"/>
  <c r="J63"/>
  <c i="4" r="BK143"/>
  <c r="J143"/>
  <c r="J63"/>
  <c i="9" r="BK145"/>
  <c r="J145"/>
  <c r="J67"/>
  <c i="7" r="BK142"/>
  <c r="J142"/>
  <c i="8" r="BK141"/>
  <c r="J141"/>
  <c i="12" r="BK91"/>
  <c r="J91"/>
  <c r="J63"/>
  <c i="2" r="BK141"/>
  <c r="J141"/>
  <c i="3" r="BK146"/>
  <c r="J146"/>
  <c r="J63"/>
  <c i="5" r="J141"/>
  <c r="J64"/>
  <c i="10" r="BK97"/>
  <c r="J97"/>
  <c i="11" r="J140"/>
  <c r="J64"/>
  <c i="14" r="BK93"/>
  <c r="J93"/>
  <c i="6" r="BK141"/>
  <c r="J141"/>
  <c r="J63"/>
  <c i="13" r="BK87"/>
  <c r="J87"/>
  <c i="1" r="BA55"/>
  <c r="AW55"/>
  <c r="AZ63"/>
  <c r="AV63"/>
  <c r="AT63"/>
  <c i="10" r="J34"/>
  <c i="1" r="AG65"/>
  <c r="AN65"/>
  <c r="AU63"/>
  <c r="BD55"/>
  <c r="BD54"/>
  <c r="W33"/>
  <c i="8" r="J32"/>
  <c i="1" r="AG62"/>
  <c r="AN62"/>
  <c i="2" r="J32"/>
  <c i="1" r="AG56"/>
  <c i="7" r="J32"/>
  <c i="1" r="AG61"/>
  <c r="AN61"/>
  <c r="BC55"/>
  <c r="AY55"/>
  <c i="14" r="J32"/>
  <c i="1" r="AG69"/>
  <c r="AN69"/>
  <c i="13" r="J32"/>
  <c i="1" r="AG68"/>
  <c r="AN68"/>
  <c r="BB55"/>
  <c r="AX55"/>
  <c i="2" l="1" r="J63"/>
  <c i="8" r="J63"/>
  <c i="10" r="J67"/>
  <c i="14" r="J41"/>
  <c r="J63"/>
  <c i="13" r="J63"/>
  <c i="1" r="AN56"/>
  <c i="7" r="J41"/>
  <c r="J63"/>
  <c i="8" r="J41"/>
  <c i="13" r="J41"/>
  <c i="2" r="J41"/>
  <c i="10" r="J43"/>
  <c i="9" r="J34"/>
  <c i="1" r="AG64"/>
  <c r="AN64"/>
  <c i="3" r="J32"/>
  <c i="1" r="AG57"/>
  <c r="AN57"/>
  <c r="BA54"/>
  <c r="AW54"/>
  <c r="AK30"/>
  <c i="11" r="J32"/>
  <c i="1" r="AG66"/>
  <c r="AN66"/>
  <c i="5" r="J32"/>
  <c i="1" r="AG59"/>
  <c r="AN59"/>
  <c i="12" r="J32"/>
  <c i="1" r="AG67"/>
  <c r="AN67"/>
  <c r="BC54"/>
  <c r="AY54"/>
  <c i="6" r="J32"/>
  <c i="1" r="AG60"/>
  <c r="AN60"/>
  <c r="AZ55"/>
  <c r="AV55"/>
  <c r="AT55"/>
  <c i="4" r="J32"/>
  <c i="1" r="AG58"/>
  <c r="AN58"/>
  <c r="BB54"/>
  <c r="AX54"/>
  <c r="AU55"/>
  <c r="AU54"/>
  <c i="4" l="1" r="J41"/>
  <c i="5" r="J41"/>
  <c i="11" r="J41"/>
  <c i="12" r="J41"/>
  <c i="3" r="J41"/>
  <c i="6" r="J41"/>
  <c i="9" r="J43"/>
  <c i="1" r="W30"/>
  <c r="W32"/>
  <c r="W31"/>
  <c r="AZ54"/>
  <c r="AV54"/>
  <c r="AK29"/>
  <c r="AG63"/>
  <c r="AN63"/>
  <c l="1" r="AG55"/>
  <c r="AN55"/>
  <c r="W29"/>
  <c r="AT54"/>
  <c l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<sst xmlns="http://schemas.openxmlformats.org/spreadsheetml/2006/main">
  <si>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</si>
  <si>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</si>
  <si>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</si>
  <si>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</si>
  <si>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</si>
  <si>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{1610b8e2-a137-4bcd-9fd8-0324a996935a}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</si>
  <si>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</si>
  <si>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</si>
  <si>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</si>
  <si>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</si>
  <si>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</si>
  <si>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</si>
  <si>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</si>
  <si>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</si>
  <si>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V_20-025-236-PS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</si>
  <si>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</si>
  <si>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</si>
  <si>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v žst. Ostrava Kunčice</t>
  </si>
  <si>
    <t>KSO:</t>
  </si>
  <si>
    <t/>
  </si>
  <si>
    <t>CC-CZ:</t>
  </si>
  <si>
    <t>Místo:</t>
  </si>
  <si>
    <t>Ostrava-Kunčice</t>
  </si>
  <si>
    <t>Datum:</t>
  </si>
  <si>
    <t>22. 4. 2021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</si>
  <si>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</si>
  <si>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</si>
  <si>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</si>
  <si>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</si>
  <si>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</si>
  <si>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</si>
  <si>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</si>
  <si>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</si>
  <si>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</si>
  <si>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>64610357</t>
  </si>
  <si>
    <t>MORAVIA CONSULT Olomouc a.s.</t>
  </si>
  <si>
    <t>CZ64610357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</si>
  <si>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</si>
  <si>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</si>
  <si>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</si>
  <si>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</si>
  <si>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</si>
  <si>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</si>
  <si>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</si>
  <si>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</si>
  <si>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</si>
  <si>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</si>
  <si>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</si>
  <si>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</si>
  <si>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</si>
  <si>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</si>
  <si>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</si>
  <si>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</si>
  <si>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</si>
  <si>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</si>
  <si>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</si>
  <si>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</si>
  <si>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</si>
  <si>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</si>
  <si>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</si>
  <si>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</si>
  <si>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</si>
  <si>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</si>
  <si>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</si>
  <si>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</si>
  <si>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</si>
  <si>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</si>
  <si>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</si>
  <si>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</si>
  <si>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</si>
  <si>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</si>
  <si>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</si>
  <si>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</si>
  <si>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</si>
  <si>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</si>
  <si>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</si>
  <si>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</si>
  <si>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</si>
  <si>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</si>
  <si>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</si>
  <si>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Žst. Ostrava Kunčice, venkovní osvětlení</t>
  </si>
  <si>
    <t>STA</t>
  </si>
  <si>
    <t>1</t>
  </si>
  <si>
    <t>{d6167983-de71-4d4b-b524-8d1e90027550}</t>
  </si>
  <si>
    <t>2</t>
  </si>
  <si>
    <t>/</t>
  </si>
  <si>
    <t>OV1-MSO2</t>
  </si>
  <si>
    <t>Soupis</t>
  </si>
  <si>
    <t>{d66abf93-dd97-4335-aa04-70f2a416eb86}</t>
  </si>
  <si>
    <t>OV2</t>
  </si>
  <si>
    <t>{c7590416-3793-45ab-933a-52518879d10c}</t>
  </si>
  <si>
    <t>OV4</t>
  </si>
  <si>
    <t>{3a8c95ef-e5b1-49aa-8f0a-5700a51d24a3}</t>
  </si>
  <si>
    <t>OV5</t>
  </si>
  <si>
    <t>{d67ccf39-6a56-4de0-b9ca-c699b152126c}</t>
  </si>
  <si>
    <t>OV8</t>
  </si>
  <si>
    <t>{f4bf2791-188b-4db7-b51b-32b6f71a86cc}</t>
  </si>
  <si>
    <t>OV10</t>
  </si>
  <si>
    <t>{224b7e23-f90d-46b9-9756-a20d99daae73}</t>
  </si>
  <si>
    <t>OV13</t>
  </si>
  <si>
    <t>{a108d972-bbcc-46cd-92ff-c1fe41e5a416}</t>
  </si>
  <si>
    <t>OV18</t>
  </si>
  <si>
    <t>{9a382a65-f392-4137-bfb8-af96344f90b0}</t>
  </si>
  <si>
    <t>OV18.1</t>
  </si>
  <si>
    <t>3</t>
  </si>
  <si>
    <t>{c2af49ce-311f-422e-a25d-6b178f78f6b2}</t>
  </si>
  <si>
    <t>OV18.2</t>
  </si>
  <si>
    <t>Žst. Ostrava Kunčice, venkovní osvětlení - Zabezpečovací zařízení</t>
  </si>
  <si>
    <t>{b5bbbd33-b33d-4029-976d-c5ef56442f1a}</t>
  </si>
  <si>
    <t>OV20</t>
  </si>
  <si>
    <t>{e3c22af4-71ae-4fb5-a826-5fba7d6f8bc4}</t>
  </si>
  <si>
    <t>MS01</t>
  </si>
  <si>
    <t>{f4d584ef-3745-4e23-b0b1-21d5f34338f4}</t>
  </si>
  <si>
    <t>ZOV</t>
  </si>
  <si>
    <t>{ab6e043d-593e-43a9-af87-96f21b982e5a}</t>
  </si>
  <si>
    <t>VRN</t>
  </si>
  <si>
    <t>Vedlejší a ostatní náklady</t>
  </si>
  <si>
    <t>{7174628e-c2b3-4cc7-a274-c5bb93c78fed}</t>
  </si>
  <si>
    <t>KRYCÍ LIST SOUPISU PRACÍ</t>
  </si>
  <si>
    <t>Objekt:</t>
  </si>
  <si>
    <t>SO 01 - Žst. Ostrava Kunčice, venkovní osvětlení</t>
  </si>
  <si>
    <t>Soupis:</t>
  </si>
  <si>
    <t>OV1-MSO2 - Žst. Ostrava Kunčice, venkovní osvětlení</t>
  </si>
  <si>
    <t>Ostrava</t>
  </si>
  <si>
    <t>REKAPITULACE ČLENĚNÍ SOUPISU PRACÍ</t>
  </si>
  <si>
    <t>Kód dílu - Popis</t>
  </si>
  <si>
    <t>Cena celkem [CZK]</t>
  </si>
  <si>
    <t>-1</t>
  </si>
  <si>
    <t>74911 - Trubková vedení</t>
  </si>
  <si>
    <t xml:space="preserve">    D1 - Ohebné elektroinstalační trubky</t>
  </si>
  <si>
    <t>74912 - Elektroinstalační materiál</t>
  </si>
  <si>
    <t xml:space="preserve">    D3 - Zásuvky instalační</t>
  </si>
  <si>
    <t>74915 - Protipožární a kabelové ucpávky</t>
  </si>
  <si>
    <t xml:space="preserve">    D5 - Kabelové ucpávky</t>
  </si>
  <si>
    <t>74916 - Uzemnění</t>
  </si>
  <si>
    <t xml:space="preserve">    D6 - Vnitřní</t>
  </si>
  <si>
    <t xml:space="preserve">    D7 - Vnější</t>
  </si>
  <si>
    <t xml:space="preserve">    D8 - Hromosvodné vedení</t>
  </si>
  <si>
    <t>74921 - Spojovací vedení, podpěrné izolátory</t>
  </si>
  <si>
    <t xml:space="preserve">    D9 - Spojky, ukončení pasu, ostatní</t>
  </si>
  <si>
    <t>74925 - Kabely, vodiče, šňůry Cu - nn</t>
  </si>
  <si>
    <t xml:space="preserve">    D10 - Vodič jednožílový Cu, plastová izolace</t>
  </si>
  <si>
    <t xml:space="preserve">    D11 - Kabel silový 2 a 3-žílový Cu, plastová izolace</t>
  </si>
  <si>
    <t>74926 - Kabely, vodiče, šňůry Al - nn</t>
  </si>
  <si>
    <t xml:space="preserve">    D13 - Kabel silový 4 a 5-žílový, plastová izolace</t>
  </si>
  <si>
    <t>74927 - Ukončení vodičů a kabelů</t>
  </si>
  <si>
    <t xml:space="preserve">    D15 - Lisovací dutinky</t>
  </si>
  <si>
    <t>74931 - Venkovní osvětlení</t>
  </si>
  <si>
    <t xml:space="preserve">    D20 - Svítidla pro železnici</t>
  </si>
  <si>
    <t>74936 - Kabelové a zásuvkové skříně, elektroměrové rozvaděče</t>
  </si>
  <si>
    <t xml:space="preserve">    D21 - Prázdné skříně a pilíře</t>
  </si>
  <si>
    <t>74940.2 - Modulární přístroje</t>
  </si>
  <si>
    <t xml:space="preserve">    D24 - 1-pólové</t>
  </si>
  <si>
    <t xml:space="preserve">    D25 - 1+N-pólové</t>
  </si>
  <si>
    <t xml:space="preserve">    D26 - 2-pólové</t>
  </si>
  <si>
    <t xml:space="preserve">    D27 - 3-pólové</t>
  </si>
  <si>
    <t xml:space="preserve">    D29 - Lišty</t>
  </si>
  <si>
    <t xml:space="preserve">    D33 - 4-pólové</t>
  </si>
  <si>
    <t xml:space="preserve">    D36 - Kombinované svodiče bleskových proudů a přepětí</t>
  </si>
  <si>
    <t>74940.6 - Pojistkové systémy</t>
  </si>
  <si>
    <t xml:space="preserve">    D51 - Lištové pojistkové odpínače velikosti 00 do 160 A</t>
  </si>
  <si>
    <t xml:space="preserve">    D52 - Příslušenství</t>
  </si>
  <si>
    <t xml:space="preserve">    D53 - Lištové pojistkové odpínače velikosti 2 do 400 A</t>
  </si>
  <si>
    <t xml:space="preserve">    D57 - Nožové pojistkové vložky, velikost 000</t>
  </si>
  <si>
    <t xml:space="preserve">    D58 - Nožové pojistkové vložky, velikost 2</t>
  </si>
  <si>
    <t xml:space="preserve">    D60 - Pojistkové spodky s plastovou základnou</t>
  </si>
  <si>
    <t>74940.7 - Přístroje pro spínání a ovládání</t>
  </si>
  <si>
    <t xml:space="preserve">    D40 - Velikost 25</t>
  </si>
  <si>
    <t xml:space="preserve">    D41 - Velikost 50</t>
  </si>
  <si>
    <t xml:space="preserve">    D42 - Spínače</t>
  </si>
  <si>
    <t xml:space="preserve">    D43 - Instalační relé</t>
  </si>
  <si>
    <t xml:space="preserve">    D45 - Vypínače</t>
  </si>
  <si>
    <t xml:space="preserve">    D48 - Soklové zásuvky</t>
  </si>
  <si>
    <t xml:space="preserve">    D49 - Rozbočovací svorkovnice</t>
  </si>
  <si>
    <t xml:space="preserve">    D62 - Ovladače</t>
  </si>
  <si>
    <t xml:space="preserve">    D63 - Signálky</t>
  </si>
  <si>
    <t xml:space="preserve">    D65 - Elektroměry</t>
  </si>
  <si>
    <t xml:space="preserve">    D66 - Ucpávkové vývodky</t>
  </si>
  <si>
    <t>74991 - Ochranné prostředky a pracovní pomůcky</t>
  </si>
  <si>
    <t xml:space="preserve">    D67 - Bezpečnostní tabulky</t>
  </si>
  <si>
    <t xml:space="preserve">    R - Dodávky - R - Dodávky</t>
  </si>
  <si>
    <t>HSV - Práce a dodávky HSV</t>
  </si>
  <si>
    <t xml:space="preserve">    P - Práce</t>
  </si>
  <si>
    <t xml:space="preserve">    RP - Práce: R - položky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</si>
  <si>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</si>
  <si>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</si>
  <si>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</si>
  <si>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</si>
  <si>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</si>
  <si>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</si>
  <si>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</si>
  <si>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</si>
  <si>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</si>
  <si>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</si>
  <si>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</si>
  <si>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</si>
  <si>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</si>
  <si>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74911</t>
  </si>
  <si>
    <t>Trubková vedení</t>
  </si>
  <si>
    <t>ROZPOCET</t>
  </si>
  <si>
    <t>D1</t>
  </si>
  <si>
    <t>Ohebné elektroinstalační trubky</t>
  </si>
  <si>
    <t>M</t>
  </si>
  <si>
    <t>7491100110</t>
  </si>
  <si>
    <t xml:space="preserve">Trubková vedení Ohebné elektroinstalační trubky KOPOFLEX  40 rudá</t>
  </si>
  <si>
    <t>m</t>
  </si>
  <si>
    <t>Sborník UOŽI 01 2021</t>
  </si>
  <si>
    <t>8</t>
  </si>
  <si>
    <t>4</t>
  </si>
  <si>
    <t>7491100200</t>
  </si>
  <si>
    <t xml:space="preserve">Trubková vedení Ohebné elektroinstalační trubky KOPOFLEX  63 rudá</t>
  </si>
  <si>
    <t>74912</t>
  </si>
  <si>
    <t>Elektroinstalační materiál</t>
  </si>
  <si>
    <t>D3</t>
  </si>
  <si>
    <t>Zásuvky instalační</t>
  </si>
  <si>
    <t>7491205691</t>
  </si>
  <si>
    <t>Elektroinstalační materiál Zásuvky instalační Zásuvka 3-pól 1230V/16A IP44 vestavná</t>
  </si>
  <si>
    <t>kus</t>
  </si>
  <si>
    <t>6</t>
  </si>
  <si>
    <t>7491205700</t>
  </si>
  <si>
    <t>Elektroinstalační materiál Zásuvky instalační Zásuvka3 fázová 400V/32A montáž do rozváděče, 5 pólová</t>
  </si>
  <si>
    <t>74915</t>
  </si>
  <si>
    <t>Protipožární a kabelové ucpávky</t>
  </si>
  <si>
    <t>D5</t>
  </si>
  <si>
    <t>Kabelové ucpávky</t>
  </si>
  <si>
    <t>5</t>
  </si>
  <si>
    <t>7491510120</t>
  </si>
  <si>
    <t>Protipožární a kabelové ucpávky Kabelové ucpávky Vodovzdorná</t>
  </si>
  <si>
    <t>10</t>
  </si>
  <si>
    <t>74916</t>
  </si>
  <si>
    <t>Uzemnění</t>
  </si>
  <si>
    <t>D6</t>
  </si>
  <si>
    <t>Vnitřní</t>
  </si>
  <si>
    <t>7491600040</t>
  </si>
  <si>
    <t>Uzemnění Vnitřní H07V-U 2,5 zž (CY)</t>
  </si>
  <si>
    <t>12</t>
  </si>
  <si>
    <t>7</t>
  </si>
  <si>
    <t>7491600100</t>
  </si>
  <si>
    <t>Uzemnění Vnitřní Svorka OBO 1809 ekvipotenciální</t>
  </si>
  <si>
    <t>14</t>
  </si>
  <si>
    <t>7491600110</t>
  </si>
  <si>
    <t>Uzemnění Vnitřní Svorka OBO 1801 ekvipotenciální</t>
  </si>
  <si>
    <t>16</t>
  </si>
  <si>
    <t>D7</t>
  </si>
  <si>
    <t>Vnější</t>
  </si>
  <si>
    <t>9</t>
  </si>
  <si>
    <t>7491600180</t>
  </si>
  <si>
    <t>Uzemnění Vnější Uzemňovací vedení v zemi, páskem FeZn do 120 mm2</t>
  </si>
  <si>
    <t>18</t>
  </si>
  <si>
    <t>7491600150</t>
  </si>
  <si>
    <t>Uzemnění Vnější Tab."ZN.UZEMNĚNÍ"výstr.samolep.(pásek 6</t>
  </si>
  <si>
    <t>20</t>
  </si>
  <si>
    <t>11</t>
  </si>
  <si>
    <t>7491600160</t>
  </si>
  <si>
    <t xml:space="preserve">Uzemnění Vnější Návlečka OS 06  symbol</t>
  </si>
  <si>
    <t>22</t>
  </si>
  <si>
    <t>D8</t>
  </si>
  <si>
    <t>Hromosvodné vedení</t>
  </si>
  <si>
    <t>7491601310</t>
  </si>
  <si>
    <t>Uzemnění Hromosvodné vedení Svorka SJ01</t>
  </si>
  <si>
    <t>24</t>
  </si>
  <si>
    <t>13</t>
  </si>
  <si>
    <t>7491601410</t>
  </si>
  <si>
    <t>Uzemnění Hromosvodné vedení Svorka SP</t>
  </si>
  <si>
    <t>26</t>
  </si>
  <si>
    <t>7491601450</t>
  </si>
  <si>
    <t>Uzemnění Hromosvodné vedení Svorka SR 2b</t>
  </si>
  <si>
    <t>28</t>
  </si>
  <si>
    <t>74921</t>
  </si>
  <si>
    <t>Spojovací vedení, podpěrné izolátory</t>
  </si>
  <si>
    <t>D9</t>
  </si>
  <si>
    <t>Spojky, ukončení pasu, ostatní</t>
  </si>
  <si>
    <t>7492100940</t>
  </si>
  <si>
    <t>Spojovací vedení, podpěrné izolátory Spojky, ukončení pasu, ostatní Propojovací spojka (obj.množství 10 ks)</t>
  </si>
  <si>
    <t>30</t>
  </si>
  <si>
    <t>7492103270</t>
  </si>
  <si>
    <t>Spojovací vedení, podpěrné izolátory Spojky, ukončení pasu, ostatní Spojka SVCZC 35 AL smršťovací</t>
  </si>
  <si>
    <t>32</t>
  </si>
  <si>
    <t>17</t>
  </si>
  <si>
    <t>7492103360</t>
  </si>
  <si>
    <t>Spojovací vedení, podpěrné izolátory Spojky, ukončení pasu, ostatní Spojka SLV 240AL smrš.(SE300+SE150)</t>
  </si>
  <si>
    <t>34</t>
  </si>
  <si>
    <t>7492104660</t>
  </si>
  <si>
    <t>Spojovací vedení, podpěrné izolátory Spojky, ukončení pasu, ostatní Spojka 02063 pr.63 pro KOPOFLEX</t>
  </si>
  <si>
    <t>36</t>
  </si>
  <si>
    <t>19</t>
  </si>
  <si>
    <t>K</t>
  </si>
  <si>
    <t>7492104720</t>
  </si>
  <si>
    <t>Spojovací vedení, podpěrné izolátory Spojky, ukončení pasu, ostatní Kabelová koncovka do 1kV KSCZ4X 6-95</t>
  </si>
  <si>
    <t>38</t>
  </si>
  <si>
    <t>7492104730</t>
  </si>
  <si>
    <t>Spojovací vedení, podpěrné izolátory Spojky, ukončení pasu, ostatní Kabelová koncovka do 1kV KSCZ4X 150 - 240</t>
  </si>
  <si>
    <t>40</t>
  </si>
  <si>
    <t>74925</t>
  </si>
  <si>
    <t>Kabely, vodiče, šňůry Cu - nn</t>
  </si>
  <si>
    <t>D10</t>
  </si>
  <si>
    <t>Vodič jednožílový Cu, plastová izolace</t>
  </si>
  <si>
    <t>7492500180</t>
  </si>
  <si>
    <t>Kabely, vodiče, šňůry Cu - nn Vodič jednožílový Cu, plastová izolace H07V-U 10 zž (CY)</t>
  </si>
  <si>
    <t>42</t>
  </si>
  <si>
    <t>D11</t>
  </si>
  <si>
    <t>Kabel silový 2 a 3-žílový Cu, plastová izolace</t>
  </si>
  <si>
    <t>7492501750</t>
  </si>
  <si>
    <t>Kabely, vodiče, šňůry Cu - nn Kabel silový 2 a 3-žílový Cu, plastová izolace CYKY 3O2,5 (3Ax2,5)</t>
  </si>
  <si>
    <t>44</t>
  </si>
  <si>
    <t>23</t>
  </si>
  <si>
    <t>7492501770</t>
  </si>
  <si>
    <t xml:space="preserve">Kabely, vodiče, šňůry Cu - nn Kabel silový 2 a 3-žílový Cu, plastová izolace CYKY 3J2,5  (3Cx 2,5)</t>
  </si>
  <si>
    <t>46</t>
  </si>
  <si>
    <t>74926</t>
  </si>
  <si>
    <t>Kabely, vodiče, šňůry Al - nn</t>
  </si>
  <si>
    <t>D13</t>
  </si>
  <si>
    <t>Kabel silový 4 a 5-žílový, plastová izolace</t>
  </si>
  <si>
    <t>7492600180</t>
  </si>
  <si>
    <t>Kabely, vodiče, šňůry Al - nn Kabel silový 4 a 5-žílový, plastová izolace 1-AYKY 3x240+120</t>
  </si>
  <si>
    <t>48</t>
  </si>
  <si>
    <t>25</t>
  </si>
  <si>
    <t>7492600190</t>
  </si>
  <si>
    <t>Kabely, vodiče, šňůry Al - nn Kabel silový 4 a 5-žílový, plastová izolace 1-AYKY 4x16</t>
  </si>
  <si>
    <t>50</t>
  </si>
  <si>
    <t>7492600210</t>
  </si>
  <si>
    <t>Kabely, vodiče, šňůry Al - nn Kabel silový 4 a 5-žílový, plastová izolace 1-AYKY 4x35</t>
  </si>
  <si>
    <t>52</t>
  </si>
  <si>
    <t>74927</t>
  </si>
  <si>
    <t>Ukončení vodičů a kabelů</t>
  </si>
  <si>
    <t>D15</t>
  </si>
  <si>
    <t>Lisovací dutinky</t>
  </si>
  <si>
    <t>27</t>
  </si>
  <si>
    <t>7492700130</t>
  </si>
  <si>
    <t>Ukončení vodičů a kabelů Nn Lisovací dutinky izolované 1,5-8mm, sada 100 ks</t>
  </si>
  <si>
    <t>54</t>
  </si>
  <si>
    <t>7492700200</t>
  </si>
  <si>
    <t>Ukončení vodičů a kabelů Nn Lisovací dutinky izolované 25-16mm, sada 100 ks</t>
  </si>
  <si>
    <t>56</t>
  </si>
  <si>
    <t>74931</t>
  </si>
  <si>
    <t>Venkovní osvětlení</t>
  </si>
  <si>
    <t>D20</t>
  </si>
  <si>
    <t>Svítidla pro železnici</t>
  </si>
  <si>
    <t>29</t>
  </si>
  <si>
    <t>R7493100703</t>
  </si>
  <si>
    <t>Venkovní osvětlení Svítidla pro železnici LED svítidlo AAA-LUX typ AL 700 - 700W</t>
  </si>
  <si>
    <t>R - pol</t>
  </si>
  <si>
    <t>58</t>
  </si>
  <si>
    <t>R7493100705</t>
  </si>
  <si>
    <t>Venkovní osvětlení Svítidla pro železnici LED svítidlo o příkonu 1001 - 1300 W určené pro osvětlení venkovních prostor veřejnosti přístupných i nepřístupných (osvětlovací věže, přechody kolejiště) na ŽDC</t>
  </si>
  <si>
    <t>60</t>
  </si>
  <si>
    <t>74936</t>
  </si>
  <si>
    <t>Kabelové a zásuvkové skříně, elektroměrové rozvaděče</t>
  </si>
  <si>
    <t>D21</t>
  </si>
  <si>
    <t>Prázdné skříně a pilíře</t>
  </si>
  <si>
    <t>31</t>
  </si>
  <si>
    <t>7493601180</t>
  </si>
  <si>
    <t>Kabelové a zásuvkové skříně, elektroměrové rozvaděče Prázdné skříně a pilíře Skříň plastová kompaktní pilíř včetně základu, IP44, šířka do 600 mm, výška do 1.000 mm, hloubka do 300 mm, PUR lak</t>
  </si>
  <si>
    <t>62</t>
  </si>
  <si>
    <t>74940.2</t>
  </si>
  <si>
    <t>Modulární přístroje</t>
  </si>
  <si>
    <t>D24</t>
  </si>
  <si>
    <t>1-pólové</t>
  </si>
  <si>
    <t>7494003118</t>
  </si>
  <si>
    <t>Modulární přístroje Jističe do 80 A; 10 kA 1-pólové In 2 A, Ue AC 230 V / DC 72 V, charakteristika B, 1pól, Icn 10 kA</t>
  </si>
  <si>
    <t>64</t>
  </si>
  <si>
    <t>33</t>
  </si>
  <si>
    <t>7494002986</t>
  </si>
  <si>
    <t>Modulární přístroje Jističe do 63 A; 6 kA 1-pólové In 6 A, Ue AC 230 V / DC 72 V, charakteristika B, 1pól, Icn 6 kA</t>
  </si>
  <si>
    <t>66</t>
  </si>
  <si>
    <t>7494003124</t>
  </si>
  <si>
    <t>Modulární přístroje Jističe do 80 A; 10 kA 1-pólové In 10 A, Ue AC 230 V / DC 72 V, charakteristika B, 1pól, Icn 10 kA</t>
  </si>
  <si>
    <t>68</t>
  </si>
  <si>
    <t>D25</t>
  </si>
  <si>
    <t>1+N-pólové</t>
  </si>
  <si>
    <t>35</t>
  </si>
  <si>
    <t>7494003220</t>
  </si>
  <si>
    <t>Modulární přístroje Jističe do 80 A; 10 kA 1+N-pólové In 16 A, Ue AC 230 V / DC 72 V, charakteristika B, 1+N-pól, Icn 10 kA</t>
  </si>
  <si>
    <t>70</t>
  </si>
  <si>
    <t>D26</t>
  </si>
  <si>
    <t>2-pólové</t>
  </si>
  <si>
    <t>7494003326</t>
  </si>
  <si>
    <t>Modulární přístroje Jističe do 80 A; 10 kA 2-pólové In 10 A, Ue AC 230/400 V / DC 144 V, charakteristika C, 2pól, Icn 10 kA</t>
  </si>
  <si>
    <t>72</t>
  </si>
  <si>
    <t>37</t>
  </si>
  <si>
    <t>7494003806</t>
  </si>
  <si>
    <t>Modulární přístroje Proudové chrániče 10 kA typ AC 2-pólové In 25 A, Ue AC 230/400 V, Idn 30 mA, 2pól, Inc 10 kA, typ AC</t>
  </si>
  <si>
    <t>74</t>
  </si>
  <si>
    <t>D27</t>
  </si>
  <si>
    <t>3-pólové</t>
  </si>
  <si>
    <t>7494003390</t>
  </si>
  <si>
    <t>Modulární přístroje Jističe do 80 A; 10 kA 3-pólové In 25 A, Ue AC 230/400 V / DC 216 V, charakteristika B, 3pól, Icn 10 kA</t>
  </si>
  <si>
    <t>76</t>
  </si>
  <si>
    <t>39</t>
  </si>
  <si>
    <t>7494003392</t>
  </si>
  <si>
    <t>Modulární přístroje Jističe do 80 A; 10 kA 3-pólové In 32 A, Ue AC 230/400 V / DC 216 V, charakteristika B, 3pól, Icn 10 kA</t>
  </si>
  <si>
    <t>78</t>
  </si>
  <si>
    <t>7494003426</t>
  </si>
  <si>
    <t>Modulární přístroje Jističe do 80 A; 10 kA 3-pólové In 25 A, Ue AC 230/400 V / DC 216 V, charakteristika C, 3pól, Icn 10 kA</t>
  </si>
  <si>
    <t>80</t>
  </si>
  <si>
    <t>D29</t>
  </si>
  <si>
    <t>Lišty</t>
  </si>
  <si>
    <t>41</t>
  </si>
  <si>
    <t>7494003718</t>
  </si>
  <si>
    <t>Modulární přístroje Jističe Propojovací lišty Lišty 2pól. provedení, průřez 16 mm2, rozteč 17,8 mm, počet vývodů 2 x 6, kolíky</t>
  </si>
  <si>
    <t>82</t>
  </si>
  <si>
    <t>7494003742</t>
  </si>
  <si>
    <t>Modulární přístroje Jističe Propojovací lišty Lišty 3pól. provedení, průřez 16 mm2, rozteč 17,8 mm, počet vývodů 19 x 3, kolíky</t>
  </si>
  <si>
    <t>84</t>
  </si>
  <si>
    <t>43</t>
  </si>
  <si>
    <t>7494003748</t>
  </si>
  <si>
    <t>Modulární přístroje Jističe Propojovací lišty Lišty 3pól. provedení, průřez 25 mm2, rozteč 27 mm, počet vývodů 12 x 3, kolíky</t>
  </si>
  <si>
    <t>86</t>
  </si>
  <si>
    <t>7494003768</t>
  </si>
  <si>
    <t>Modulární přístroje Jističe Propojovací lišty Lišty Kryt vývodů pro všechny typy lišt</t>
  </si>
  <si>
    <t>88</t>
  </si>
  <si>
    <t>D33</t>
  </si>
  <si>
    <t>4-pólové</t>
  </si>
  <si>
    <t>45</t>
  </si>
  <si>
    <t>7494003828</t>
  </si>
  <si>
    <t>Modulární přístroje Proudové chrániče 10 kA typ AC 4-pólové In 63 A, Ue AC 230/400 V, Idn 30 mA, 4pól, Inc 10 kA, typ AC</t>
  </si>
  <si>
    <t>90</t>
  </si>
  <si>
    <t>7494003888</t>
  </si>
  <si>
    <t>Modulární přístroje Proudové chrániče 10 kA typ A 4-pólové In 63 A, Ue AC 230/400 V, Idn 300 mA, 4pól, Inc 10 kA, typ A</t>
  </si>
  <si>
    <t>92</t>
  </si>
  <si>
    <t>D36</t>
  </si>
  <si>
    <t>Kombinované svodiče bleskových proudů a přepětí</t>
  </si>
  <si>
    <t>47</t>
  </si>
  <si>
    <t>7494004104</t>
  </si>
  <si>
    <t>Modulární přístroje Přepěťové ochrany Kombinované svodiče bleskových proudů a přepětí typ 1+2, Iimp 12,5 kA, Uc AC 335 V, výměnné moduly, se signalizací, varistor, 3pól</t>
  </si>
  <si>
    <t>94</t>
  </si>
  <si>
    <t>74940.6</t>
  </si>
  <si>
    <t>Pojistkové systémy</t>
  </si>
  <si>
    <t>D51</t>
  </si>
  <si>
    <t>Lištové pojistkové odpínače velikosti 00 do 160 A</t>
  </si>
  <si>
    <t>7494008000</t>
  </si>
  <si>
    <t>Pojistkové systémy Lištové pojistkové odpínače Lištové pojistkové odpínače velikosti 00 do 160 A Ie 160 A (240 A/ZP000), Ue 690 V, 3pól. ovládání, rozteč přípojnic 185 mm, velikost 00, kryt připojovacího prostoru, náhrada za např.FD00-33D/FC</t>
  </si>
  <si>
    <t>96</t>
  </si>
  <si>
    <t>D52</t>
  </si>
  <si>
    <t>Příslušenství</t>
  </si>
  <si>
    <t>49</t>
  </si>
  <si>
    <t>7494008014</t>
  </si>
  <si>
    <t>Pojistkové systémy Lištové pojistkové odpínače Příslušenství připojovací háky pro např. FSD00, FSR00, sada 3 ks</t>
  </si>
  <si>
    <t>98</t>
  </si>
  <si>
    <t>7494008022</t>
  </si>
  <si>
    <t>Pojistkové systémy Lištové pojistkové odpínače Příslušenství příložkové svorky pro např. FSD00, FSR00, sada 3 ks</t>
  </si>
  <si>
    <t>100</t>
  </si>
  <si>
    <t>51</t>
  </si>
  <si>
    <t>7494008028</t>
  </si>
  <si>
    <t>Pojistkové systémy Lištové pojistkové odpínače Příslušenství pro např. FSD00-33K</t>
  </si>
  <si>
    <t>102</t>
  </si>
  <si>
    <t>7494008032</t>
  </si>
  <si>
    <t>104</t>
  </si>
  <si>
    <t>53</t>
  </si>
  <si>
    <t>7494008038</t>
  </si>
  <si>
    <t>Pojistkové systémy Lištové pojistkové odpínače Příslušenství pro např. FSD00</t>
  </si>
  <si>
    <t>106</t>
  </si>
  <si>
    <t>7494008040</t>
  </si>
  <si>
    <t>108</t>
  </si>
  <si>
    <t>55</t>
  </si>
  <si>
    <t>7494008042</t>
  </si>
  <si>
    <t>110</t>
  </si>
  <si>
    <t>7494008092</t>
  </si>
  <si>
    <t xml:space="preserve">Pojistkové systémy Lištové pojistkové odpínače Příslušenství pro přímé připojení paralelních vodičů 2x240 mm2, pro např.  FSD123, FSR123, náhrada za např. WD-FD</t>
  </si>
  <si>
    <t>112</t>
  </si>
  <si>
    <t>57</t>
  </si>
  <si>
    <t>7494008098</t>
  </si>
  <si>
    <t xml:space="preserve">Pojistkové systémy Lištové pojistkové odpínače Příslušenství pro např.  FSD1-31,FSD2-31,FSD3-31</t>
  </si>
  <si>
    <t>114</t>
  </si>
  <si>
    <t>7494008100</t>
  </si>
  <si>
    <t xml:space="preserve">Pojistkové systémy Lištové pojistkové odpínače Příslušenství pro např.  FSD1,2,3</t>
  </si>
  <si>
    <t>116</t>
  </si>
  <si>
    <t>59</t>
  </si>
  <si>
    <t>7494008102</t>
  </si>
  <si>
    <t xml:space="preserve">Pojistkové systémy Lištové pojistkové odpínače Příslušenství pro např.  FSD1,2,3, FSR1,2,3</t>
  </si>
  <si>
    <t>118</t>
  </si>
  <si>
    <t>7494008104</t>
  </si>
  <si>
    <t>Pojistkové systémy Lištové pojistkové odpínače Příslušenství pro např. FSD1,2</t>
  </si>
  <si>
    <t>120</t>
  </si>
  <si>
    <t>61</t>
  </si>
  <si>
    <t>7494008106</t>
  </si>
  <si>
    <t xml:space="preserve">Pojistkové systémy Lištové pojistkové odpínače Příslušenství pro např.  FSD1,2</t>
  </si>
  <si>
    <t>122</t>
  </si>
  <si>
    <t>7494008108</t>
  </si>
  <si>
    <t>124</t>
  </si>
  <si>
    <t>D53</t>
  </si>
  <si>
    <t>Lištové pojistkové odpínače velikosti 2 do 400 A</t>
  </si>
  <si>
    <t>63</t>
  </si>
  <si>
    <t>7494008074</t>
  </si>
  <si>
    <t>Pojistkové systémy Lištové pojistkové odpínače Lištové pojistkové odpínače velikosti 2 do 400 A Ie 400 A (560 A/ZP2), Ue 690 V, 3pól. ovládání, velikost 2, M12, náhrada za např. FD2-33/LM</t>
  </si>
  <si>
    <t>126</t>
  </si>
  <si>
    <t>D57</t>
  </si>
  <si>
    <t>Nožové pojistkové vložky, velikost 000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</si>
  <si>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</si>
  <si>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</si>
  <si>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128</t>
  </si>
  <si>
    <t>65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</si>
  <si>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</si>
  <si>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</si>
  <si>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130</t>
  </si>
  <si>
    <t>7494008364</t>
  </si>
  <si>
    <t>Pojistkové systémy Výkonové pojistkové vložky Pojistkové vložky Nožové pojistkové vložky, velikost 000 In 80A, Un AC 500 V / DC 250 V, velikost 000, gG - charakteristika pro všeobecné použití, Cd/Pb free</t>
  </si>
  <si>
    <t>132</t>
  </si>
  <si>
    <t>67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</si>
  <si>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</si>
  <si>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</si>
  <si>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134</t>
  </si>
  <si>
    <t>7494008370</t>
  </si>
  <si>
    <t>Pojistkové systémy Výkonové pojistkové vložky Pojistkové vložky Nožové pojistkové vložky, velikost 000 In 160A, Un AC 400 V / DC 250 V, velikost 000, gG - charakteristika pro všeobecné použití, Cd/Pb free</t>
  </si>
  <si>
    <t>136</t>
  </si>
  <si>
    <t>D58</t>
  </si>
  <si>
    <t>Nožové pojistkové vložky, velikost 2</t>
  </si>
  <si>
    <t>69</t>
  </si>
  <si>
    <t>7494008466</t>
  </si>
  <si>
    <t>Pojistkové systémy Výkonové pojistkové vložky Pojistkové vložky Nožové pojistkové vložky, velikost 2 In 250A, Un AC 500 V / DC 440 V, velikost 2, gG - charakteristika pro všeobecné použití, Cd/Pb free</t>
  </si>
  <si>
    <t>138</t>
  </si>
  <si>
    <t>7494008472</t>
  </si>
  <si>
    <t>Pojistkové systémy Výkonové pojistkové vložky Pojistkové vložky Nožové pojistkové vložky, velikost 2 In 400A, Un AC 500 V / DC 440 V, velikost 2, gG - charakteristika pro všeobecné použití, Cd/Pb free</t>
  </si>
  <si>
    <t>140</t>
  </si>
  <si>
    <t>D60</t>
  </si>
  <si>
    <t>Pojistkové spodky s plastovou základnou</t>
  </si>
  <si>
    <t>71</t>
  </si>
  <si>
    <t>7494009116</t>
  </si>
  <si>
    <t>Pojistkové systémy Pojistkové spodky a držáky Pojistkové spodky s plastovou základnou 3pól. provedení, kombinace: M8 - svorkový šroub a V-praporec</t>
  </si>
  <si>
    <t>142</t>
  </si>
  <si>
    <t>74940.7</t>
  </si>
  <si>
    <t>Přístroje pro spínání a ovládání</t>
  </si>
  <si>
    <t>D40</t>
  </si>
  <si>
    <t>Velikost 25</t>
  </si>
  <si>
    <t>7494009340</t>
  </si>
  <si>
    <t>Přístroje pro spínání a ovládání Stykače a nadproudová relé Stykače Velikost 25 11 kW / 400 V / 50 Hz / AC-3, Ie 25 A / AC-3, Uc AC 230 V, velikost 25, 3pól</t>
  </si>
  <si>
    <t>144</t>
  </si>
  <si>
    <t>D41</t>
  </si>
  <si>
    <t>Velikost 50</t>
  </si>
  <si>
    <t>73</t>
  </si>
  <si>
    <t>7494009362</t>
  </si>
  <si>
    <t>Přístroje pro spínání a ovládání Stykače a nadproudová relé Stykače Velikost 50 18,5 kW / 400 V / 50 Hz / AC-3, Ie 40 A / AC-3, Uc AC 230 V, velikost 50, 3pól</t>
  </si>
  <si>
    <t>146</t>
  </si>
  <si>
    <t>D42</t>
  </si>
  <si>
    <t>Spínače</t>
  </si>
  <si>
    <t>7494009456</t>
  </si>
  <si>
    <t>Přístroje pro spínání a ovládání Stykače a nadproudová relé Stykače pro spínání kondenzátorů Spínače 2x zapínací kontakt, 2x rozpínací kontakt, např. pro ST25, ST50, ST100, čelní montáž</t>
  </si>
  <si>
    <t>148</t>
  </si>
  <si>
    <t>D43</t>
  </si>
  <si>
    <t>Instalační relé</t>
  </si>
  <si>
    <t>75</t>
  </si>
  <si>
    <t>7494004346</t>
  </si>
  <si>
    <t>Modulární přístroje Spínací přístroje Instalační relé Un AC 230 V, AC/DC 24 V, 1x přepínací kontakt 16 A, zelená signálka</t>
  </si>
  <si>
    <t>150</t>
  </si>
  <si>
    <t>D45</t>
  </si>
  <si>
    <t>Vypínače</t>
  </si>
  <si>
    <t>7494004490</t>
  </si>
  <si>
    <t>Modulární přístroje Ostatní přístroje -modulární přístroje Vypínače In 20 A, Ue AC 250 V, 1pól</t>
  </si>
  <si>
    <t>152</t>
  </si>
  <si>
    <t>D48</t>
  </si>
  <si>
    <t>Soklové zásuvky</t>
  </si>
  <si>
    <t>77</t>
  </si>
  <si>
    <t>7494004656</t>
  </si>
  <si>
    <t>Modulární přístroje Ostatní přístroje -modulární přístroje Soklové zásuvky In 16 A, Ue AC 230 V, s ochranným kolíkem, přívod zespodu, šířka 2,5 modulu</t>
  </si>
  <si>
    <t>154</t>
  </si>
  <si>
    <t>D49</t>
  </si>
  <si>
    <t>Rozbočovací svorkovnice</t>
  </si>
  <si>
    <t>7494004664</t>
  </si>
  <si>
    <t>Modulární přístroje Ostatní přístroje -modulární přístroje Rozbočovací svorkovnice počet svorek 7, průřez 16 mm2, barva šedá, s izolačním krytem</t>
  </si>
  <si>
    <t>156</t>
  </si>
  <si>
    <t>79</t>
  </si>
  <si>
    <t>7494004666</t>
  </si>
  <si>
    <t>Modulární přístroje Ostatní přístroje -modulární přístroje Rozbočovací svorkovnice počet svorek 12, průřez 16 mm2, barva šedá, s izolačním krytem</t>
  </si>
  <si>
    <t>158</t>
  </si>
  <si>
    <t>7494004668</t>
  </si>
  <si>
    <t>Modulární přístroje Ostatní přístroje -modulární přístroje Rozbočovací svorkovnice počet svorek 15, průřez 16 mm2, barva šedá, s izolačním krytem</t>
  </si>
  <si>
    <t>160</t>
  </si>
  <si>
    <t>81</t>
  </si>
  <si>
    <t>7494004670</t>
  </si>
  <si>
    <t>Modulární přístroje Ostatní přístroje -modulární přístroje Rozbočovací svorkovnice počet svorek 7, průřez 16 mm2, barva zelená</t>
  </si>
  <si>
    <t>162</t>
  </si>
  <si>
    <t>7494004672</t>
  </si>
  <si>
    <t>Modulární přístroje Ostatní přístroje -modulární přístroje Rozbočovací svorkovnice počet svorek 12, průřez 16 mm2, barva zelená</t>
  </si>
  <si>
    <t>164</t>
  </si>
  <si>
    <t>83</t>
  </si>
  <si>
    <t>7494004676</t>
  </si>
  <si>
    <t>Modulární přístroje Ostatní přístroje -modulární přístroje Rozbočovací svorkovnice počet svorek 7, průřez 16 mm2, barva modrá</t>
  </si>
  <si>
    <t>166</t>
  </si>
  <si>
    <t>D62</t>
  </si>
  <si>
    <t>Ovladače</t>
  </si>
  <si>
    <t>7494010086</t>
  </si>
  <si>
    <t>Přístroje pro spínání a ovládání Ovladače, signálky Ovladače CM přepínač 3 polohy 1přep 20A</t>
  </si>
  <si>
    <t>168</t>
  </si>
  <si>
    <t>85</t>
  </si>
  <si>
    <t>7494010088</t>
  </si>
  <si>
    <t>Přístroje pro spínání a ovládání Ovladače, signálky Ovladače CM přepínač 3 polohy 2přep 20A</t>
  </si>
  <si>
    <t>170</t>
  </si>
  <si>
    <t>D63</t>
  </si>
  <si>
    <t>Signálky</t>
  </si>
  <si>
    <t>7494010114</t>
  </si>
  <si>
    <t>Přístroje pro spínání a ovládání Ovladače, signálky Signálky V žlutá 230V</t>
  </si>
  <si>
    <t>172</t>
  </si>
  <si>
    <t>D65</t>
  </si>
  <si>
    <t>Elektroměry</t>
  </si>
  <si>
    <t>87</t>
  </si>
  <si>
    <t>R7494010298</t>
  </si>
  <si>
    <t>Elektroměry, dle požadavku OŘ Ostrava</t>
  </si>
  <si>
    <t>174</t>
  </si>
  <si>
    <t>D66</t>
  </si>
  <si>
    <t>Ucpávkové vývodky</t>
  </si>
  <si>
    <t>7494010532</t>
  </si>
  <si>
    <t xml:space="preserve">Přístroje pro spínání a ovládání Svornice a pomocný materiál Ucpávkové vývodky Vývodka SCAME PG  7   s matkou</t>
  </si>
  <si>
    <t>176</t>
  </si>
  <si>
    <t>89</t>
  </si>
  <si>
    <t>7494010544</t>
  </si>
  <si>
    <t xml:space="preserve">Přístroje pro spínání a ovládání Svornice a pomocný materiál Ucpávkové vývodky Vývodka SCAME PG 29   s matkou</t>
  </si>
  <si>
    <t>178</t>
  </si>
  <si>
    <t>7494010546</t>
  </si>
  <si>
    <t xml:space="preserve">Přístroje pro spínání a ovládání Svornice a pomocný materiál Ucpávkové vývodky Vývodka SCAME PG 36   s matkou</t>
  </si>
  <si>
    <t>180</t>
  </si>
  <si>
    <t>74991</t>
  </si>
  <si>
    <t>Ochranné prostředky a pracovní pomůcky</t>
  </si>
  <si>
    <t>D67</t>
  </si>
  <si>
    <t>Bezpečnostní tabulky</t>
  </si>
  <si>
    <t>91</t>
  </si>
  <si>
    <t>7499100160</t>
  </si>
  <si>
    <t>Ochranné prostředky a pracovní pomůcky Bezpečnostní tabulky Pozor-pod napětím, 30121</t>
  </si>
  <si>
    <t>182</t>
  </si>
  <si>
    <t>7499100220</t>
  </si>
  <si>
    <t>Ochranné prostředky a pracovní pomůcky Bezpečnostní tabulky Nezapínej-na zařízení se pracuje, 14103</t>
  </si>
  <si>
    <t>184</t>
  </si>
  <si>
    <t>R - Dodávky</t>
  </si>
  <si>
    <t>93</t>
  </si>
  <si>
    <t>7494010572</t>
  </si>
  <si>
    <t>Přístroje pro spínání a ovládání Svornice a pomocný materiál Ostatní Označovací štítek do rozvaděče nn</t>
  </si>
  <si>
    <t>186</t>
  </si>
  <si>
    <t>R7499200010</t>
  </si>
  <si>
    <t>Povrchová úprava, Nátěry a zinkování bezpečnostních pruhů na osvětlovací stožár nebo věž, UV odolná, 2,5l</t>
  </si>
  <si>
    <t>188</t>
  </si>
  <si>
    <t>95</t>
  </si>
  <si>
    <t>R000000001</t>
  </si>
  <si>
    <t>Ocelová elektroinstalační trubka EN pr. 63 mm, s machanickou odolností, lakovaná, včetně upevňujícího materiálu na stožár osvětlení</t>
  </si>
  <si>
    <t>190</t>
  </si>
  <si>
    <t>R000000002</t>
  </si>
  <si>
    <t>trubka ohebná elektroinstalační kovová, pr.48, mechanická odolnost 750N</t>
  </si>
  <si>
    <t>192</t>
  </si>
  <si>
    <t>97</t>
  </si>
  <si>
    <t>R000000003</t>
  </si>
  <si>
    <t>Spojka kovového potrubí pochyblivého a pevného</t>
  </si>
  <si>
    <t>194</t>
  </si>
  <si>
    <t>R000000004</t>
  </si>
  <si>
    <t>Kabelové vedení YSLY-JZ 4x2,5 (samo zhášivý)</t>
  </si>
  <si>
    <t>196</t>
  </si>
  <si>
    <t>99</t>
  </si>
  <si>
    <t>R000000006</t>
  </si>
  <si>
    <t>Zásypový materiál pro rozvaděče, keramzit pro odvědení vlhkosti, písek</t>
  </si>
  <si>
    <t>198</t>
  </si>
  <si>
    <t>R000000007</t>
  </si>
  <si>
    <t>3pól. provedení, kombinace: M18 - svorkový šroub a V-praporec</t>
  </si>
  <si>
    <t>200</t>
  </si>
  <si>
    <t>101</t>
  </si>
  <si>
    <t>R000000008</t>
  </si>
  <si>
    <t>Led osvětlení v rozvaděči s měničem</t>
  </si>
  <si>
    <t>202</t>
  </si>
  <si>
    <t>R000000010</t>
  </si>
  <si>
    <t>Zábrany proti nepovolenému vstupu cizích osob, zahrnuje: doplnění pásku na ochranný koš, mechanická zábrana (ježek), uzamykatelná zábrana proti výstupu na věž, mechanická ochrana kabelů Zkratová propojka ZP2 (400 A), ruční svařování, řezaní, dopracovaní na zařízení</t>
  </si>
  <si>
    <t>204</t>
  </si>
  <si>
    <t>103</t>
  </si>
  <si>
    <t>R000000013</t>
  </si>
  <si>
    <t>Zkratová propojka ZP2 (400 A)</t>
  </si>
  <si>
    <t>210</t>
  </si>
  <si>
    <t>VV</t>
  </si>
  <si>
    <t>R000000015</t>
  </si>
  <si>
    <t>Rozbočovací svorkovnice pro řízení s propojkami, pás 50 jednotlivých svorek</t>
  </si>
  <si>
    <t>212</t>
  </si>
  <si>
    <t>105</t>
  </si>
  <si>
    <t>R000000016</t>
  </si>
  <si>
    <t>Přechodová plastová svorkovnicová skříň min. IP44 se zásuvkou do koše osvětlovacího stožáru s úchyty</t>
  </si>
  <si>
    <t>214</t>
  </si>
  <si>
    <t>R000000017</t>
  </si>
  <si>
    <t>Zakládací obal na výkresy do rozvaděče (kapsa)</t>
  </si>
  <si>
    <t>216</t>
  </si>
  <si>
    <t>107</t>
  </si>
  <si>
    <t>R000000020</t>
  </si>
  <si>
    <t>Příslušenstvý rozvaděče ROV, zahrnuje kryty, "U" lišty, přístrojové lišty, posuvné držáky, modulární lišty (sestava pro rozvaděč ROV)</t>
  </si>
  <si>
    <t>218</t>
  </si>
  <si>
    <t>R000000021</t>
  </si>
  <si>
    <t>Venkovní vypínač se zámkem 1 pólový, 20A, IP44 pro montáž na rozvaděč</t>
  </si>
  <si>
    <t>220</t>
  </si>
  <si>
    <t>109</t>
  </si>
  <si>
    <t>R000000022</t>
  </si>
  <si>
    <t>Venkovní vypínač se zámkem 3 pólový, 32A, IP44 pro montáž na rozvaděč</t>
  </si>
  <si>
    <t>222</t>
  </si>
  <si>
    <t>R000000044</t>
  </si>
  <si>
    <t>Fólie výstražná rudá s bleskem š. 220 mm, délka 20 m</t>
  </si>
  <si>
    <t>224</t>
  </si>
  <si>
    <t>111</t>
  </si>
  <si>
    <t>R000000045</t>
  </si>
  <si>
    <t>Skříň plastová kompaktní pilíř včetně základu, IP44, PUR lak, pro 8 vývodu k osvětlení s prostorovou rezervou pro PLC, s prostorovou rezervou pro zakončení optického kabelu, rezerva pro mediakonvertor a rezervou pro příslušenství</t>
  </si>
  <si>
    <t>226</t>
  </si>
  <si>
    <t>R0000000xx</t>
  </si>
  <si>
    <t>Dvěřní kontakt</t>
  </si>
  <si>
    <t>228</t>
  </si>
  <si>
    <t>113</t>
  </si>
  <si>
    <t>R0000000xx.1</t>
  </si>
  <si>
    <t>Příslušenstvý rozvaděče KS, zahrnuje kryty, "U" lišty, přístrojové lišty, posuvné držáky, modulární lišty (sestava pro rozvaděč KSO2)</t>
  </si>
  <si>
    <t>230</t>
  </si>
  <si>
    <t>R000000050</t>
  </si>
  <si>
    <t>Zámky guard do rozvaděč, klika, dle požadavku SEE</t>
  </si>
  <si>
    <t>232</t>
  </si>
  <si>
    <t>115</t>
  </si>
  <si>
    <t>R000000051</t>
  </si>
  <si>
    <t>Zámky guard ježku na stožárech, abloy, dle požadavku SEE</t>
  </si>
  <si>
    <t>234</t>
  </si>
  <si>
    <t>R000000055</t>
  </si>
  <si>
    <t>Betonová deska před rozvaděčem</t>
  </si>
  <si>
    <t>236</t>
  </si>
  <si>
    <t>HSV</t>
  </si>
  <si>
    <t>Práce a dodávky HSV</t>
  </si>
  <si>
    <t>P</t>
  </si>
  <si>
    <t>Práce</t>
  </si>
  <si>
    <t>117</t>
  </si>
  <si>
    <t>7491151030</t>
  </si>
  <si>
    <t>Montáž trubek ohebných elektroinstalačních ochranných z tvrdého PE uložených pevně, průměru do 47 mm - včetně naznačení trasy, rozměření, řezání trubek, kladení, osazení, zajištění a upevnění</t>
  </si>
  <si>
    <t>238</t>
  </si>
  <si>
    <t>7491151040</t>
  </si>
  <si>
    <t>Montáž trubek ohebných elektroinstalačních ochranných z tvrdého PE uložených pevně, průměru do 100 mm - včetně naznačení trasy, rozměření, řezání trubek, kladení, osazení, zajištění a upevnění</t>
  </si>
  <si>
    <t>240</t>
  </si>
  <si>
    <t>119</t>
  </si>
  <si>
    <t>7491152030</t>
  </si>
  <si>
    <t>Montáž trubek pevných elektroinstalačních pancéřových z PVC uložených pod nebo na omítku, na rošt, na stožár apod. průměru do 63 mm - včetně naznačení trasy, rozměření, řezání trubek, kladení, osazení, zajištění a upevnění</t>
  </si>
  <si>
    <t>242</t>
  </si>
  <si>
    <t>7491553010</t>
  </si>
  <si>
    <t>Montáž kabelových ucpávek vodě odolných, pro vnitřní průměr otvoru do 60 mm - včetně příslušenství (utěsňovací spony apod.), vyhotovení a dodání atestu</t>
  </si>
  <si>
    <t>244</t>
  </si>
  <si>
    <t>121</t>
  </si>
  <si>
    <t>7491553012</t>
  </si>
  <si>
    <t>Montáž kabelových ucpávek vodě odolných, pro vnitřní průměr otvoru přes 60 do 105 mm - včetně příslušenství (utěsňovací spony apod.), vyhotovení a dodání atestu</t>
  </si>
  <si>
    <t>246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</si>
  <si>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</si>
  <si>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</si>
  <si>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248</t>
  </si>
  <si>
    <t>123</t>
  </si>
  <si>
    <t>7491652084</t>
  </si>
  <si>
    <t>Montáž vnějšího uzemnění ostatní práce spoj uzemňovacích vodičů svařováním vč. zaizolování - včetně přípravy a svařování vč. zaizolování spoje</t>
  </si>
  <si>
    <t>250</t>
  </si>
  <si>
    <t>R7491171010</t>
  </si>
  <si>
    <t>Demontáže elektroinstalace stávajících trubkových rozvodů, zajištění před odpatnutí částí</t>
  </si>
  <si>
    <t>252</t>
  </si>
  <si>
    <t>125</t>
  </si>
  <si>
    <t>R7491271010</t>
  </si>
  <si>
    <t>Demontáže elektroinstalace stávající elektroinstalace - svítidla a její součást (světelný zdroj)</t>
  </si>
  <si>
    <t>254</t>
  </si>
  <si>
    <t>7491571010</t>
  </si>
  <si>
    <t>Demontáž stávajících ucpávek kabelových průměru otvoru do 200 mm</t>
  </si>
  <si>
    <t>256</t>
  </si>
  <si>
    <t>127</t>
  </si>
  <si>
    <t>7492551010</t>
  </si>
  <si>
    <t>Montáž vodičů jednožílových Cu do 16 mm2 - uložení na rošty, pod omítku, do rozvaděče apod.</t>
  </si>
  <si>
    <t>258</t>
  </si>
  <si>
    <t>7492553010</t>
  </si>
  <si>
    <t>Montáž kabelů 2- a 3-žílových Cu do 16 mm2 - uložení do země, chráničky, na rošty, pod omítku apod.</t>
  </si>
  <si>
    <t>260</t>
  </si>
  <si>
    <t>129</t>
  </si>
  <si>
    <t>7492554010</t>
  </si>
  <si>
    <t>Montáž kabelů 4- a 5-žílových Cu do 16 mm2 - uložení do země, chráničky, na rošty, pod omítku apod.</t>
  </si>
  <si>
    <t>262</t>
  </si>
  <si>
    <t>7492555020</t>
  </si>
  <si>
    <t>Montáž kabelů vícežílových Cu 12 x 2,5 mm2 - uložení do země, chráničky, na rošty, pod omítku apod.</t>
  </si>
  <si>
    <t>264</t>
  </si>
  <si>
    <t>131</t>
  </si>
  <si>
    <t>7492555022</t>
  </si>
  <si>
    <t>Montáž kabelů vícežílových Cu 19 - 24 x 2,5 mm2 - uložení do země, chráničky, na rošty, pod omítku apod.</t>
  </si>
  <si>
    <t>266</t>
  </si>
  <si>
    <t>7492555024</t>
  </si>
  <si>
    <t>Montáž kabelů vícežílových Cu 37 - 48 x 2,5 mm2 - uložení do země, chráničky, na rošty, pod omítku apod.</t>
  </si>
  <si>
    <t>268</t>
  </si>
  <si>
    <t>133</t>
  </si>
  <si>
    <t>7492652010</t>
  </si>
  <si>
    <t>Montáž kabelů 4- a 5-žílových Al do 25 mm2 - uložení do země, chráničky, na rošty, pod omítku apod.</t>
  </si>
  <si>
    <t>270</t>
  </si>
  <si>
    <t>7492652012</t>
  </si>
  <si>
    <t>Montáž kabelů 4- a 5-žílových Al do 50 mm2 - uložení do země, chráničky, na rošty, pod omítku apod.</t>
  </si>
  <si>
    <t>272</t>
  </si>
  <si>
    <t>135</t>
  </si>
  <si>
    <t>7492652016</t>
  </si>
  <si>
    <t>Montáž kabelů 4- a 5-žílových Al do 240 mm2 - uložení do země, chráničky, na rošty, pod omítku apod.</t>
  </si>
  <si>
    <t>274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</si>
  <si>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</si>
  <si>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</si>
  <si>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276</t>
  </si>
  <si>
    <t>137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</si>
  <si>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</si>
  <si>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</si>
  <si>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278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</si>
  <si>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</si>
  <si>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</si>
  <si>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280</t>
  </si>
  <si>
    <t>139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</si>
  <si>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</si>
  <si>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</si>
  <si>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282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</si>
  <si>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</si>
  <si>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</si>
  <si>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284</t>
  </si>
  <si>
    <t>141</t>
  </si>
  <si>
    <t>7492751050</t>
  </si>
  <si>
    <t>Montáž ukončení kabelů nn v rozvaděči nebo na přístroji izolovaných s označením 19 - 24-ti žílových do 4 mm2 - montáž kabelové koncovky nebo záklopky včetně odizolování pláště a izolace žil kabelu, ukončení žil v rozvaděči, upevnění kabelových ok, roz. trubice, zakončení stínění apod.</t>
  </si>
  <si>
    <t>286</t>
  </si>
  <si>
    <t>7492752012</t>
  </si>
  <si>
    <t>Montáž ukončení kabelů nn kabelovou spojkou 3/4/5 - žílové kabely s plastovou izolací do 35 mm2 - včetně odizolování pláště a izolace žil kabelu, včetně ukončení žil a stínění - oko</t>
  </si>
  <si>
    <t>288</t>
  </si>
  <si>
    <t>143</t>
  </si>
  <si>
    <t>7492752018</t>
  </si>
  <si>
    <t>Montáž ukončení kabelů nn kabelovou spojkou 3/4/5 - žílové kabely s plastovou izolací do 240 mm2 - včetně odizolování pláště a izolace žil kabelu, včetně ukončení žil a stínění - oko</t>
  </si>
  <si>
    <t>290</t>
  </si>
  <si>
    <t>7492752050</t>
  </si>
  <si>
    <t>Montáž ukončení kabelů nn kabelovou spojkou vícežilové kabely s plastovou izolací do 2,5 mm2 22-40 - žílové kabely - včetně odizolování pláště a izolace žil kabelu, včetně ukončení žil a stínění - oko</t>
  </si>
  <si>
    <t>292</t>
  </si>
  <si>
    <t>145</t>
  </si>
  <si>
    <t>7492756010</t>
  </si>
  <si>
    <t>Pomocné práce pro montáž kabelů odjutování a očištění kabelů do průměru 300 mm2</t>
  </si>
  <si>
    <t>294</t>
  </si>
  <si>
    <t>7492756040</t>
  </si>
  <si>
    <t>Pomocné práce pro montáž kabelů zatažení kabelů do chráničky do 4 kg/m</t>
  </si>
  <si>
    <t>296</t>
  </si>
  <si>
    <t>147</t>
  </si>
  <si>
    <t>7492471010</t>
  </si>
  <si>
    <t>Demontáže kabelových vedení nn - demontáž ze zemní kynety, roštu, rozvaděče, trubky, chráničky apod.</t>
  </si>
  <si>
    <t>298</t>
  </si>
  <si>
    <t>7492472020</t>
  </si>
  <si>
    <t>Demontáže přípojnic a spojovacích vedení spojovacího vedení z Cu/Al pasu vč. podpěrných izolátorů - demontáž stávajícího zařízení včetně odpojení přívodních kabelů nebo pasů a nakládky na určený prostředek</t>
  </si>
  <si>
    <t>300</t>
  </si>
  <si>
    <t>149</t>
  </si>
  <si>
    <t>R7493151530</t>
  </si>
  <si>
    <t>Montáž v kolejišti na věž výšky do 25 m - montáž veškerého příslušenství a výstroje včetně pomocných konstrukcí pro vedení kabelů od paty věže na plošinu věže, montáž svorkovnicové skříňky s 1-f zásuvkou a průchodkami osazené na plošině věže pro max. 20 světlometů. Drobné opravy na základu bez narušení statiky veže s množstvím materiálu. Protažené kabelu stavajícím patou veže nebo chráničkou. Neobsahuje montáž kabelů na věž, pouze ochran.</t>
  </si>
  <si>
    <t>302</t>
  </si>
  <si>
    <t>7493152535</t>
  </si>
  <si>
    <t>Montáž svítidla pro železnici na osvětlovací věž - kompletace a montáž včetně "superlife" světelného zdroje, elektronického předřadníku a připojení kabelu</t>
  </si>
  <si>
    <t>304</t>
  </si>
  <si>
    <t>151</t>
  </si>
  <si>
    <t>R7493175010</t>
  </si>
  <si>
    <t>Demontáž osvětlení rozvaděče - včetně demontáže přívodních, vývodových kabelů, rámu apod., včetně nakládky rozvaděče na určený prostředek</t>
  </si>
  <si>
    <t>306</t>
  </si>
  <si>
    <t>7494559010</t>
  </si>
  <si>
    <t>Montáž relé modulárního</t>
  </si>
  <si>
    <t>308</t>
  </si>
  <si>
    <t>153</t>
  </si>
  <si>
    <t>7494756016</t>
  </si>
  <si>
    <t>Montáž svornic řadových nn včetně upevnění a štítku pro Cu/Al vodiče do 16 mm2 - do rozvaděče nebo skříně</t>
  </si>
  <si>
    <t>310</t>
  </si>
  <si>
    <t>7494756010</t>
  </si>
  <si>
    <t>Montáž svornic řadových nn včetně upevnění a štítku pro Cu/Al vodiče do 2,5 mm2 - do rozvaděče nebo skříně</t>
  </si>
  <si>
    <t>312</t>
  </si>
  <si>
    <t>155</t>
  </si>
  <si>
    <t>7494756030</t>
  </si>
  <si>
    <t>Montáž svornic silové nn včetně upevnění a štítku pro Cu/Al vodiče 10 - 150 mm2 - do rozvaděče nebo skříně</t>
  </si>
  <si>
    <t>314</t>
  </si>
  <si>
    <t>7494757010</t>
  </si>
  <si>
    <t>Montáž ucpávkových vývodek pro kabely, průměru do 17 mm - do rozvaděče nebo skříně</t>
  </si>
  <si>
    <t>316</t>
  </si>
  <si>
    <t>157</t>
  </si>
  <si>
    <t>7494757014</t>
  </si>
  <si>
    <t>Montáž ucpávkových vývodek pro kabely, průměru do 48 mm - do rozvaděče nebo skříně</t>
  </si>
  <si>
    <t>318</t>
  </si>
  <si>
    <t>7494757016</t>
  </si>
  <si>
    <t>Montáž ucpávkových vývodek pro kabely, průměru do 70 mm - do rozvaděče nebo skříně</t>
  </si>
  <si>
    <t>320</t>
  </si>
  <si>
    <t>159</t>
  </si>
  <si>
    <t>7494758020</t>
  </si>
  <si>
    <t>Montáž ostatních zařízení rozvaděčů nn označovací štítek - do rozvaděče nebo skříně</t>
  </si>
  <si>
    <t>322</t>
  </si>
  <si>
    <t>7494758025</t>
  </si>
  <si>
    <t>Montáž ostatních zařízení rozvaděčů nn obal na výkresy do rozvaděče - do rozvaděče nebo skříně</t>
  </si>
  <si>
    <t>324</t>
  </si>
  <si>
    <t>161</t>
  </si>
  <si>
    <t>7494271010</t>
  </si>
  <si>
    <t>Demontáž rozvaděčů rozvodnice nn - včetně demontáže přívodních, vývodových kabelů, rámu apod., včetně nakládky rozvaděče na určený prostředek</t>
  </si>
  <si>
    <t>326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</si>
  <si>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</si>
  <si>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</si>
  <si>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</si>
  <si>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328</t>
  </si>
  <si>
    <t>163</t>
  </si>
  <si>
    <t>7499151030</t>
  </si>
  <si>
    <t>Dokončovací práce zkušební provoz - včetně prokázání technických a kvalitativních parametrů zařízení</t>
  </si>
  <si>
    <t>330</t>
  </si>
  <si>
    <t>7499151040</t>
  </si>
  <si>
    <t>Dokončovací práce zaškolení obsluhy - seznámení obsluhy s funkcemi zařízení včetně odevzdání dokumentace skutečného provedení</t>
  </si>
  <si>
    <t>332</t>
  </si>
  <si>
    <t>165</t>
  </si>
  <si>
    <t>7499151050</t>
  </si>
  <si>
    <t>Dokončovací práce manipulace na zařízeních prováděné provozovatelem - manipulace nutné pro další práce zhotovitele na technologickém souboru</t>
  </si>
  <si>
    <t>334</t>
  </si>
  <si>
    <t>7499251010</t>
  </si>
  <si>
    <t>Montáž bezpečnostní tabulky výstražné nebo označovací</t>
  </si>
  <si>
    <t>336</t>
  </si>
  <si>
    <t>167</t>
  </si>
  <si>
    <t>7498454010</t>
  </si>
  <si>
    <t>Zkoušky vodičů a kabelů nn silových do 1 kV průřezu žíly do 300 mm2 - měření kabelu, vodiče včetně vyhotovení protokolu</t>
  </si>
  <si>
    <t>338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</si>
  <si>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</si>
  <si>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</si>
  <si>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340</t>
  </si>
  <si>
    <t>RP</t>
  </si>
  <si>
    <t>Práce: R - položky</t>
  </si>
  <si>
    <t>169</t>
  </si>
  <si>
    <t>R5915005010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</si>
  <si>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</si>
  <si>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m3</t>
  </si>
  <si>
    <t>342</t>
  </si>
  <si>
    <t>R5915007020</t>
  </si>
  <si>
    <t>Zásyp jam nebo rýh sypaninou na železničním spodku se zhutněním. Poznámka: 1. Ceny zásypu jam a rýh se zhutněním jsou určeny pro jakoukoliv míru zhutnění.</t>
  </si>
  <si>
    <t>344</t>
  </si>
  <si>
    <t>171</t>
  </si>
  <si>
    <t>R000000024</t>
  </si>
  <si>
    <t>Montáž svítidla pro železnici na pevný stožár výšky přes 6 m v kolejišti</t>
  </si>
  <si>
    <t>346</t>
  </si>
  <si>
    <t>R000000025</t>
  </si>
  <si>
    <t>Montáž zábrany proti nepovolenému vstupu cizích osob - Montáž mechanické zábrany, uzamykatelné zábrany proti výstupu na věž, doplnění pásovin na ochranný koš a instalace zámků</t>
  </si>
  <si>
    <t>348</t>
  </si>
  <si>
    <t>173</t>
  </si>
  <si>
    <t>R000000026</t>
  </si>
  <si>
    <t>Zhotovení písmen a číslic výšky do 100 mm - Zhotovení písmen a číslic výšky do 100 mm barvou pomocí šablon vč. podružného materiálu a rozměření</t>
  </si>
  <si>
    <t>350</t>
  </si>
  <si>
    <t>R000000027</t>
  </si>
  <si>
    <t>Zapojení řídící časti -fázové měření pro ověření správného zapojení rozvaděče a jeho oživení</t>
  </si>
  <si>
    <t>352</t>
  </si>
  <si>
    <t>175</t>
  </si>
  <si>
    <t>R000000028</t>
  </si>
  <si>
    <t>Kompletace rozvaděče - kompaktní plastový rozvaděč s pilířem ROV pro 8 kusů osvětlení - rozvaděč obsahuje vstupní svorky pro kabely do 24x2,5 mm2 a 4x14 mm2, pojistkové odpínače, jističe, proudové chrániče, stykače, elektrovýzbroj, včetně propojení, provedení zkoušek, dodání atestů a revizní zprávy včetně kusové zkoušky</t>
  </si>
  <si>
    <t>354</t>
  </si>
  <si>
    <t>R000000029</t>
  </si>
  <si>
    <t>Kompletace rozvaděče- kompaktní plastový rozvaděr s pilířem KSO-skříň obsahuje vstupní svorky pro kabely do 4x240 mm2, pojistkové odpínače, jističe, proudové chrániče, elektroměr, rezervní prostor pro elektroměr, venkovní zásuvky, venkovní vypínače, elektrovýzbroj, včetně propojení, provedení zkoušek, dodání atestů a revizní zprávy včetně kusové zkoušky</t>
  </si>
  <si>
    <t>356</t>
  </si>
  <si>
    <t>177</t>
  </si>
  <si>
    <t>R000000031</t>
  </si>
  <si>
    <t>Zajištění stávajících zařízení</t>
  </si>
  <si>
    <t>358</t>
  </si>
  <si>
    <t>R000000038</t>
  </si>
  <si>
    <t>Provedení napojení na stávající uzemnění v rozvaděči - kompletace a montáž</t>
  </si>
  <si>
    <t>360</t>
  </si>
  <si>
    <t>179</t>
  </si>
  <si>
    <t>R000000040</t>
  </si>
  <si>
    <t>Úprava zeleně, sečení trávy</t>
  </si>
  <si>
    <t>m2</t>
  </si>
  <si>
    <t>362</t>
  </si>
  <si>
    <t>R000000041</t>
  </si>
  <si>
    <t>Úprava zeleně, odstranění náletového porostu</t>
  </si>
  <si>
    <t>364</t>
  </si>
  <si>
    <t>181</t>
  </si>
  <si>
    <t>R000000052</t>
  </si>
  <si>
    <t>Uložení výstražné folie do výkopu</t>
  </si>
  <si>
    <t>366</t>
  </si>
  <si>
    <t>R0000000072</t>
  </si>
  <si>
    <t>Bouraní a zhotovení betonové desky u rozvaděčů - včetně bednění, odvozu materiálu</t>
  </si>
  <si>
    <t>368</t>
  </si>
  <si>
    <t>OV2 - Žst. Ostrava Kunčice, venkovní osvětlení</t>
  </si>
  <si>
    <t xml:space="preserve">    D2 - Elektroinstalační lišty a kabelové žlaby</t>
  </si>
  <si>
    <t xml:space="preserve">    D12 - Kabel silový 4 a 5-žílový Cu, plastová izolace</t>
  </si>
  <si>
    <t xml:space="preserve">    D16 - Osvětlovací stožáry sklopné</t>
  </si>
  <si>
    <t xml:space="preserve">    D17 - Osvětlovací stožáry pevné</t>
  </si>
  <si>
    <t xml:space="preserve">    D19 - Výložníky pro osvětlovací stožáry</t>
  </si>
  <si>
    <t>OST - Ostatní</t>
  </si>
  <si>
    <t xml:space="preserve">1 Trubková vedení Ohebné elektroinstalační trubky KOPOFLEX  40 rudá</t>
  </si>
  <si>
    <t>7491100190</t>
  </si>
  <si>
    <t>2 Trubková vedení Ohebné elektroinstalační trubky KOPOFLEX 125 rudá</t>
  </si>
  <si>
    <t xml:space="preserve">3 Trubková vedení Ohebné elektroinstalační trubky KOPOFLEX  63 rudá</t>
  </si>
  <si>
    <t>D2</t>
  </si>
  <si>
    <t>Elektroinstalační lišty a kabelové žlaby</t>
  </si>
  <si>
    <t>7491201091</t>
  </si>
  <si>
    <t>4 Elektroinstalační materiál Elektroinstalační lišty a kabelové žlaby Zemní kanál KOPOKAN 1 ZD (100x100) šedé tělo/ červené víko 2m</t>
  </si>
  <si>
    <t>7491201093</t>
  </si>
  <si>
    <t>5 Elektroinstalační materiál Elektroinstalační lišty a kabelové žlaby Zemní kanál KOPOKAN 3 ZD(130x140) šedé tělo/ červené víko 2m</t>
  </si>
  <si>
    <t>7491201095</t>
  </si>
  <si>
    <t>6 Elektroinstalační materiál Elektroinstalační lišty a kabelové žlaby Spojka zemního kanálu SPOJKA 1 pro KOPOKAN 1</t>
  </si>
  <si>
    <t>7491201097</t>
  </si>
  <si>
    <t>7 Elektroinstalační materiál Elektroinstalační lišty a kabelové žlaby Spojka zemního kanálu SPOJKA 3 pro KOPOKAN 3</t>
  </si>
  <si>
    <t>8 Elektroinstalační materiál Zásuvky instalační Zásuvka 3-pól 1230V/16A IP44 vestavná</t>
  </si>
  <si>
    <t>9 Elektroinstalační materiál Zásuvky instalační Zásuvka3 fázová 400V/32A montáž do rozváděče, 5 pólová</t>
  </si>
  <si>
    <t>11 Protipožární a kabelové ucpávky Kabelové ucpávky Vodovzdorná</t>
  </si>
  <si>
    <t>13 Uzemnění Vnitřní Svorka OBO 1809 ekvipotenciální</t>
  </si>
  <si>
    <t>14 Uzemnění Vnitřní Svorka OBO 1801 ekvipotenciální</t>
  </si>
  <si>
    <t>15 Uzemnění Vnější Tab."ZN.UZEMNĚNÍ"výstr.samolep.(pásek 6</t>
  </si>
  <si>
    <t xml:space="preserve">16 Uzemnění Vnější Návlečka OS 06  symbol</t>
  </si>
  <si>
    <t>17 Uzemnění Hromosvodné vedení Svorka SJ01</t>
  </si>
  <si>
    <t>18 Uzemnění Hromosvodné vedení Svorka SP</t>
  </si>
  <si>
    <t>19 Uzemnění Hromosvodné vedení Svorka SR 2b</t>
  </si>
  <si>
    <t>20 Spojovací vedení, podpěrné izolátory Spojky, ukončení pasu, ostatní Propojovací spojka (obj.množství 10 ks)</t>
  </si>
  <si>
    <t>7492103230</t>
  </si>
  <si>
    <t>21 Spojovací vedení, podpěrné izolátory Spojky, ukončení pasu, ostatní Spojka SVCZC 16 AL smršťovací</t>
  </si>
  <si>
    <t>22 Spojovací vedení, podpěrné izolátory Spojky, ukončení pasu, ostatní Spojka SVCZC 35 AL smršťovací</t>
  </si>
  <si>
    <t>23 Spojovací vedení, podpěrné izolátory Spojky, ukončení pasu, ostatní Spojka SLV 240AL smrš.(SE300+SE150)</t>
  </si>
  <si>
    <t>7492103380</t>
  </si>
  <si>
    <t>24 Spojovací vedení, podpěrné izolátory Spojky, ukončení pasu, ostatní Spojka SVCZV 3x1,5-2,5</t>
  </si>
  <si>
    <t>7492103390</t>
  </si>
  <si>
    <t>25 Spojovací vedení, podpěrné izolátory Spojky, ukončení pasu, ostatní Spojka SVCZV 5x1,5-2,5</t>
  </si>
  <si>
    <t>7492103680</t>
  </si>
  <si>
    <t>26 Spojovací vedení, podpěrné izolátory Spojky, ukončení pasu, ostatní Spojka SVCZV 4x1,5-2,5</t>
  </si>
  <si>
    <t>R7492103600</t>
  </si>
  <si>
    <t xml:space="preserve">Spojovací vedení, podpěrné izolátory Spojky, ukončení pasu, ostatní Spojka SVCZC  6-35 smršťovací, pro CYKY 7x4 mm2</t>
  </si>
  <si>
    <t>27 Kabely, vodiče, šňůry Cu - nn Vodič jednožílový Cu, plastová izolace H07V-U 10 zž (CY)</t>
  </si>
  <si>
    <t>28 Kabely, vodiče, šňůry Cu - nn Kabel silový 2 a 3-žílový Cu, plastová izolace CYKY 3O2,5 (3Ax2,5)</t>
  </si>
  <si>
    <t>D12</t>
  </si>
  <si>
    <t>Kabel silový 4 a 5-žílový Cu, plastová izolace</t>
  </si>
  <si>
    <t>R7492502120</t>
  </si>
  <si>
    <t>Kabely, vodiče, šňůry Cu - nn Kabel silový více-žílový Cu, plastová izolace CYKY 7O4 (7Dx4)</t>
  </si>
  <si>
    <t>31 Kabely, vodiče, šňůry Al - nn Kabel silový 4 a 5-žílový, plastová izolace 1-AYKY 4x16</t>
  </si>
  <si>
    <t>32 Kabely, vodiče, šňůry Al - nn Kabel silový 4 a 5-žílový, plastová izolace 1-AYKY 4x35</t>
  </si>
  <si>
    <t>33 Ukončení vodičů a kabelů Nn Lisovací dutinky izolované 1,5-8mm, sada 100 ks</t>
  </si>
  <si>
    <t>D16</t>
  </si>
  <si>
    <t>Osvětlovací stožáry sklopné</t>
  </si>
  <si>
    <t>R7493100070</t>
  </si>
  <si>
    <t>34 Venkovní osvětlení Osvětlovací stožáry sklopné výšky od 13 do 20 m, žárově zinkovaný, vč. výstroje, stožár nesmí mít dvířka (z důvodu neoprávněného vstupu)</t>
  </si>
  <si>
    <t>D17</t>
  </si>
  <si>
    <t>Osvětlovací stožáry pevné</t>
  </si>
  <si>
    <t>R7493100140</t>
  </si>
  <si>
    <t>35 Venkovní osvětlení Osvětlovací stožáry pevné Sklápěcí zařízení hydraulické, určeno pro sklápění osvětlovacích stožárů od 12 m do 20 m</t>
  </si>
  <si>
    <t>D19</t>
  </si>
  <si>
    <t>Výložníky pro osvětlovací stožáry</t>
  </si>
  <si>
    <t>R7493100460</t>
  </si>
  <si>
    <t>36 Venkovní osvětlení, Výložníky pro osvětlovací stožáry, Dvouramenný, pro 4 svítidla SB4</t>
  </si>
  <si>
    <t>37 Venkovní osvětlení Svítidla pro železnici LED svítidlo AAA-LUX typ AL 700 - 700W</t>
  </si>
  <si>
    <t>38 Venkovní osvětlení Svítidla pro železnici LED svítidlo o příkonu 1001 - 1300 W určené pro osvětlení venkovních prostor veřejnosti přístupných i nepřístupných (osvětlovací věže, přechody kolejiště) na ŽDC</t>
  </si>
  <si>
    <t>39 Kabelové a zásuvkové skříně, elektroměrové rozvaděče Prázdné skříně a pilíře Skříň plastová kompaktní pilíř včetně základu, IP44, šířka do 600 mm, výška do 1.000 mm, hloubka do 300 mm, PUR lak</t>
  </si>
  <si>
    <t>40 Modulární přístroje Jističe do 80 A; 10 kA 1-pólové In 2 A, Ue AC 230 V / DC 72 V, charakteristika B, 1pól, Icn 10 kA</t>
  </si>
  <si>
    <t>41 Modulární přístroje Jističe do 80 A; 10 kA 1-pólové In 10 A, Ue AC 230 V / DC 72 V, charakteristika B, 1pól, Icn 10 kA</t>
  </si>
  <si>
    <t>42 Modulární přístroje Jističe do 80 A; 10 kA 1+N-pólové In 16 A, Ue AC 230 V / DC 72 V, charakteristika B, 1+N-pól, Icn 10 kA</t>
  </si>
  <si>
    <t>43 Modulární přístroje Jističe do 80 A; 10 kA 2-pólové In 10 A, Ue AC 230/400 V / DC 144 V, charakteristika C, 2pól, Icn 10 kA</t>
  </si>
  <si>
    <t>44 Modulární přístroje Proudové chrániče 10 kA typ AC 2-pólové In 25 A, Ue AC 230/400 V, Idn 30 mA, 2pól, Inc 10 kA, typ AC</t>
  </si>
  <si>
    <t>45 Modulární přístroje Jističe do 80 A; 10 kA 3-pólové In 25 A, Ue AC 230/400 V / DC 216 V, charakteristika B, 3pól, Icn 10 kA</t>
  </si>
  <si>
    <t>46 Modulární přístroje Jističe do 80 A; 10 kA 3-pólové In 32 A, Ue AC 230/400 V / DC 216 V, charakteristika B, 3pól, Icn 10 kA</t>
  </si>
  <si>
    <t>47 Modulární přístroje Jističe do 80 A; 10 kA 3-pólové In 25 A, Ue AC 230/400 V / DC 216 V, charakteristika C, 3pól, Icn 10 kA</t>
  </si>
  <si>
    <t>48 Modulární přístroje Jističe Propojovací lišty Lišty 2pól. provedení, průřez 16 mm2, rozteč 17,8 mm, počet vývodů 2 x 6, kolíky</t>
  </si>
  <si>
    <t>49 Modulární přístroje Jističe Propojovací lišty Lišty 3pól. provedení, průřez 16 mm2, rozteč 17,8 mm, počet vývodů 19 x 3, kolíky</t>
  </si>
  <si>
    <t>50 Modulární přístroje Jističe Propojovací lišty Lišty 3pól. provedení, průřez 25 mm2, rozteč 27 mm, počet vývodů 12 x 3, kolíky</t>
  </si>
  <si>
    <t>51 Modulární přístroje Jističe Propojovací lišty Lišty Kryt vývodů pro všechny typy lišt</t>
  </si>
  <si>
    <t>52 Modulární přístroje Proudové chrániče 10 kA typ AC 4-pólové In 63 A, Ue AC 230/400 V, Idn 30 mA, 4pól, Inc 10 kA, typ AC</t>
  </si>
  <si>
    <t>53 Modulární přístroje Proudové chrániče 10 kA typ A 4-pólové In 63 A, Ue AC 230/400 V, Idn 300 mA, 4pól, Inc 10 kA, typ A</t>
  </si>
  <si>
    <t>54 Modulární přístroje Přepěťové ochrany Kombinované svodiče bleskových proudů a přepětí typ 1+2, Iimp 12,5 kA, Uc AC 335 V, výměnné moduly, se signalizací, varistor, 3pól</t>
  </si>
  <si>
    <t>55 Pojistkové systémy Lištové pojistkové odpínače Lištové pojistkové odpínače velikosti 00 do 160 A Ie 160 A (240 A/ZP000), Ue 690 V, 3pól. ovládání, rozteč přípojnic 185 mm, velikost 00, kryt připojovacího prostoru, náhrada za např.FD00-33D/FC</t>
  </si>
  <si>
    <t>56 Pojistkové systémy Lištové pojistkové odpínače Příslušenství připojovací háky pro např. FSD00, FSR00, sada 3 ks</t>
  </si>
  <si>
    <t>57 Pojistkové systémy Lištové pojistkové odpínače Příslušenství příložkové svorky pro např. FSD00, FSR00, sada 3 ks</t>
  </si>
  <si>
    <t>58 Pojistkové systémy Lištové pojistkové odpínače Příslušenství pro např. FSD00-33K</t>
  </si>
  <si>
    <t>59 Pojistkové systémy Lištové pojistkové odpínače Příslušenství pro např. FSD00-33K</t>
  </si>
  <si>
    <t>60 Pojistkové systémy Lištové pojistkové odpínače Příslušenství pro např. FSD00</t>
  </si>
  <si>
    <t>61 Pojistkové systémy Lištové pojistkové odpínače Příslušenství pro např. FSD00</t>
  </si>
  <si>
    <t>62 Pojistkové systémy Lištové pojistkové odpínače Příslušenství pro např. FSD00</t>
  </si>
  <si>
    <t xml:space="preserve">63 Pojistkové systémy Lištové pojistkové odpínače Příslušenství pro přímé připojení paralelních vodičů 2x240 mm2, pro např.  FSD123, FSR123, náhrada za např. WD-FD</t>
  </si>
  <si>
    <t xml:space="preserve">64 Pojistkové systémy Lištové pojistkové odpínače Příslušenství pro např.  FSD1-31,FSD2-31,FSD3-31</t>
  </si>
  <si>
    <t xml:space="preserve">65 Pojistkové systémy Lištové pojistkové odpínače Příslušenství pro např.  FSD1,2,3</t>
  </si>
  <si>
    <t xml:space="preserve">66 Pojistkové systémy Lištové pojistkové odpínače Příslušenství pro např.  FSD1,2,3, FSR1,2,3</t>
  </si>
  <si>
    <t>67 Pojistkové systémy Lištové pojistkové odpínače Příslušenství pro např. FSD1,2</t>
  </si>
  <si>
    <t xml:space="preserve">68 Pojistkové systémy Lištové pojistkové odpínače Příslušenství pro např.  FSD1,2</t>
  </si>
  <si>
    <t xml:space="preserve">69 Pojistkové systémy Lištové pojistkové odpínače Příslušenství pro např.  FSD1,2</t>
  </si>
  <si>
    <t>70 Pojistkové systémy Lištové pojistkové odpínače Lištové pojistkové odpínače velikosti 2 do 400 A Ie 400 A (560 A/ZP2), Ue 690 V, 3pól. ovládání, velikost 2, M12, náhrada za např. FD2-33/LM</t>
  </si>
  <si>
    <t>71 Pojistkové systémy Výkonové pojistkové vložky Pojistkové vložky Nožové pojistkové vložky, velikost 000 In 40A, Un AC 500 V / DC 250 V, velikost 000, gG - charakteristika pro všeobecné použití, Cd/Pb free</t>
  </si>
  <si>
    <t>72 Pojistkové systémy Výkonové pojistkové vložky Pojistkové vložky Nožové pojistkové vložky, velikost 000 In 63A, Un AC 500 V / DC 250 V, velikost 000, gG - charakteristika pro všeobecné použití, Cd/Pb free</t>
  </si>
  <si>
    <t>73 Pojistkové systémy Výkonové pojistkové vložky Pojistkové vložky Nožové pojistkové vložky, velikost 000 In 80A, Un AC 500 V / DC 250 V, velikost 000, gG - charakteristika pro všeobecné použití, Cd/Pb free</t>
  </si>
  <si>
    <t>74 Pojistkové systémy Výkonové pojistkové vložky Pojistkové vložky Nožové pojistkové vložky, velikost 000 In 100A, Un AC 500 V / DC 250 V, velikost 000, gG - charakteristika pro všeobecné použití, Cd/Pb free</t>
  </si>
  <si>
    <t>75 Pojistkové systémy Výkonové pojistkové vložky Pojistkové vložky Nožové pojistkové vložky, velikost 000 In 160A, Un AC 400 V / DC 250 V, velikost 000, gG - charakteristika pro všeobecné použití, Cd/Pb free</t>
  </si>
  <si>
    <t>76 Pojistkové systémy Výkonové pojistkové vložky Pojistkové vložky Nožové pojistkové vložky, velikost 2 In 250A, Un AC 500 V / DC 440 V, velikost 2, gG - charakteristika pro všeobecné použití, Cd/Pb free</t>
  </si>
  <si>
    <t>77 Pojistkové systémy Výkonové pojistkové vložky Pojistkové vložky Nožové pojistkové vložky, velikost 2 In 400A, Un AC 500 V / DC 440 V, velikost 2, gG - charakteristika pro všeobecné použití, Cd/Pb free</t>
  </si>
  <si>
    <t>78 Pojistkové systémy Pojistkové spodky a držáky Pojistkové spodky s plastovou základnou 3pól. provedení, kombinace: M8 - svorkový šroub a V-praporec</t>
  </si>
  <si>
    <t>79 Přístroje pro spínání a ovládání Stykače a nadproudová relé Stykače Velikost 25 11 kW / 400 V / 50 Hz / AC-3, Ie 25 A / AC-3, Uc AC 230 V, velikost 25, 3pól</t>
  </si>
  <si>
    <t>80 Přístroje pro spínání a ovládání Stykače a nadproudová relé Stykače Velikost 50 18,5 kW / 400 V / 50 Hz / AC-3, Ie 40 A / AC-3, Uc AC 230 V, velikost 50, 3pól</t>
  </si>
  <si>
    <t>81 Přístroje pro spínání a ovládání Stykače a nadproudová relé Stykače pro spínání kondenzátorů Spínače 2x zapínací kontakt, 2x rozpínací kontakt, např. pro ST25, ST50, ST100, čelní montáž</t>
  </si>
  <si>
    <t>82 Modulární přístroje Ostatní přístroje -modulární přístroje Vypínače In 20 A, Ue AC 250 V, 1pól</t>
  </si>
  <si>
    <t>83 Modulární přístroje Ostatní přístroje -modulární přístroje Soklové zásuvky In 16 A, Ue AC 230 V, s ochranným kolíkem, přívod zespodu, šířka 2,5 modulu</t>
  </si>
  <si>
    <t>84 Modulární přístroje Ostatní přístroje -modulární přístroje Rozbočovací svorkovnice počet svorek 7, průřez 16 mm2, barva šedá, s izolačním krytem</t>
  </si>
  <si>
    <t>85 Modulární přístroje Ostatní přístroje -modulární přístroje Rozbočovací svorkovnice počet svorek 15, průřez 16 mm2, barva šedá, s izolačním krytem</t>
  </si>
  <si>
    <t>86 Modulární přístroje Ostatní přístroje -modulární přístroje Rozbočovací svorkovnice počet svorek 7, průřez 16 mm2, barva zelená</t>
  </si>
  <si>
    <t>87 Modulární přístroje Ostatní přístroje -modulární přístroje Rozbočovací svorkovnice počet svorek 12, průřez 16 mm2, barva zelená</t>
  </si>
  <si>
    <t>88 Modulární přístroje Ostatní přístroje -modulární přístroje Rozbočovací svorkovnice počet svorek 7, průřez 16 mm2, barva modrá</t>
  </si>
  <si>
    <t>89 Přístroje pro spínání a ovládání Ovladače, signálky Ovladače CM přepínač 3 polohy 1přep 20A</t>
  </si>
  <si>
    <t>90 Přístroje pro spínání a ovládání Ovladače, signálky Ovladače CM přepínač 3 polohy 2přep 20A</t>
  </si>
  <si>
    <t>91 Elektroměry, dle požadavků OŘ Ostrava</t>
  </si>
  <si>
    <t xml:space="preserve">92 Přístroje pro spínání a ovládání Svornice a pomocný materiál Ucpávkové vývodky Vývodka SCAME PG  7   s matkou</t>
  </si>
  <si>
    <t xml:space="preserve">93 Přístroje pro spínání a ovládání Svornice a pomocný materiál Ucpávkové vývodky Vývodka SCAME PG 29   s matkou</t>
  </si>
  <si>
    <t xml:space="preserve">94 Přístroje pro spínání a ovládání Svornice a pomocný materiál Ucpávkové vývodky Vývodka SCAME PG 36   s matkou</t>
  </si>
  <si>
    <t>95 Ochranné prostředky a pracovní pomůcky Bezpečnostní tabulky Pozor-pod napětím, 30121</t>
  </si>
  <si>
    <t>96 Ochranné prostředky a pracovní pomůcky Bezpečnostní tabulky Nezapínej-na zařízení se pracuje, 14103</t>
  </si>
  <si>
    <t>97 Přístroje pro spínání a ovládání Svornice a pomocný materiál Ostatní Označovací štítek do rozvaděče nn</t>
  </si>
  <si>
    <t>98 Povrchová úprava, Nátěry a zinkování bezpečnostních pruhů na osvětlovací stožár nebo věž, UV odolná, 2,5l</t>
  </si>
  <si>
    <t>99 Kabelové vedení YSLY-JZ 4x2,5 (samo zhášivý)</t>
  </si>
  <si>
    <t>100 Zásypový materiál pro rozvaděče, keramzit pro odvědení vlhkosti</t>
  </si>
  <si>
    <t>101 3pól. provedení, kombinace: M18 - svorkový šroub a V-praporec</t>
  </si>
  <si>
    <t>206</t>
  </si>
  <si>
    <t>102 Led osvětlení v rozvaděči s měničem</t>
  </si>
  <si>
    <t>208</t>
  </si>
  <si>
    <t>R000000009</t>
  </si>
  <si>
    <t>103 Betonové žlaby s krytem</t>
  </si>
  <si>
    <t>R000000014</t>
  </si>
  <si>
    <t>104 Zkratová propojka ZP2 (400 A)</t>
  </si>
  <si>
    <t>105 Rozbočovací svorkovnice pro řízení s propojkami, pás 50 jednotlivých svorek</t>
  </si>
  <si>
    <t>106 Zakládací obal na výkresy do rozvaděče (kapsa)</t>
  </si>
  <si>
    <t>109 Příslušenstvý rozvaděče ROV, zahrnuje kryty, "U" lišty, přístrojové lišty, posuvné držáky, modulární lišty (sestava pro rozvaděč ROV)</t>
  </si>
  <si>
    <t>110 Venkovní vypínač se zámkem 1 pólový, 20A, IP44 pro montáž na rozvaděč</t>
  </si>
  <si>
    <t>111 Venkovní vypínač se zámkem 3 pólový, 32A, IP44 pro montáž na rozvaděč</t>
  </si>
  <si>
    <t>112 Fólie výstražná rudá s bleskem š. 220 mm, délka 20 m</t>
  </si>
  <si>
    <t>113 Skříň plastová kompaktní pilíř včetně základu, IP44, PUR lak, pro 8 vývodu k osvětlení s prostorovou rezervou pro PLC, s prostorovou rezervou pro zakončení optického kabelu, rezerva pro mediakonvertor a rezervou pro příslušenství</t>
  </si>
  <si>
    <t>R000000046</t>
  </si>
  <si>
    <t>114 CYKY 7O4 (7Ox4)</t>
  </si>
  <si>
    <t>R000000047</t>
  </si>
  <si>
    <t>115 Spojka pro CYKY 7O4 (7Ox4)</t>
  </si>
  <si>
    <t>116 Dvěřní kontakt</t>
  </si>
  <si>
    <t>117 Příslušenstvý rozvaděče ROV, zahrnuje kryty, "U" lišty, přístrojové lišty, posuvné držáky, modulární lišty (sestava pro rozvaděč KSO2)</t>
  </si>
  <si>
    <t>118 Montáž trubek ohebných elektroinstalačních ochranných z tvrdého PE uložených pevně, průměru do 47 mm - včetně naznačení trasy, rozměření, řezání trubek, kladení, osazení, zajištění a upevnění</t>
  </si>
  <si>
    <t>119 Montáž trubek ohebných elektroinstalačních ochranných z tvrdého PE uložených pevně, průměru do 100 mm - včetně naznačení trasy, rozměření, řezání trubek, kladení, osazení, zajištění a upevnění</t>
  </si>
  <si>
    <t>121 Montáž kabelových ucpávek vodě odolných, pro vnitřní průměr otvoru do 60 mm - včetně příslušenství (utěsňovací spony apod.), vyhotovení a dodání atestu</t>
  </si>
  <si>
    <t>122 Montáž kabelových ucpávek vodě odolných, pro vnitřní průměr otvoru přes 60 do 105 mm - včetně příslušenství (utěsňovací spony apod.), vyhotovení a dodání atestu</t>
  </si>
  <si>
    <t>Demontáže elektroinstalace stávající elektroinstalace - kabely, vypínače, zásuvky, krabice apod.</t>
  </si>
  <si>
    <t>R7491271011</t>
  </si>
  <si>
    <t>Demontáže svítidla z osvětlovací věže výšky do 40 m</t>
  </si>
  <si>
    <t>-1299595246</t>
  </si>
  <si>
    <t>126 Demontáž stávajících ucpávek kabelových průměru otvoru do 200 mm</t>
  </si>
  <si>
    <t>127 Montáž vodičů jednožílových Cu do 16 mm2 - uložení na rošty, pod omítku, do rozvaděče apod.</t>
  </si>
  <si>
    <t>129 Montáž kabelů vícežílových Cu 12 x 2,5 mm2 - uložení do země, chráničky, na rošty, pod omítku apod.</t>
  </si>
  <si>
    <t>130 Montáž kabelů vícežílových Cu 19 - 24 x 2,5 mm2 - uložení do země, chráničky, na rošty, pod omítku apod.</t>
  </si>
  <si>
    <t>131 Montáž kabelů 4- a 5-žílových Al do 25 mm2 - uložení do země, chráničky, na rošty, pod omítku apod.</t>
  </si>
  <si>
    <t>132 Montáž kabelů 4- a 5-žílových Al do 50 mm2 - uložení do země, chráničky, na rošty, pod omítku apod.</t>
  </si>
  <si>
    <t>133 Montáž kabelů 4- a 5-žílových Al do 240 mm2 - uložení do země, chráničky, na rošty, pod omítku apod.</t>
  </si>
  <si>
    <t>134 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</si>
  <si>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135 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</si>
  <si>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136 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</si>
  <si>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137 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</si>
  <si>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138 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</si>
  <si>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139 Montáž ukončení kabelů nn v rozvaděči nebo na přístroji izolovaných s označením 19 - 24-ti žílových do 4 mm2 - montáž kabelové koncovky nebo záklopky včetně odizolování pláště a izolace žil kabelu, ukončení žil v rozvaděči, upevnění kabelových ok, roz. trubice, zakončení stínění apod.</t>
  </si>
  <si>
    <t>140 Montáž ukončení kabelů nn kabelovou spojkou 3/4/5 - žílové kabely s plastovou izolací do 35 mm2 - včetně odizolování pláště a izolace žil kabelu, včetně ukončení žil a stínění - oko</t>
  </si>
  <si>
    <t>141 Montáž ukončení kabelů nn kabelovou spojkou 3/4/5 - žílové kabely s plastovou izolací do 240 mm2 - včetně odizolování pláště a izolace žil kabelu, včetně ukončení žil a stínění - oko</t>
  </si>
  <si>
    <t>142 Pomocné práce pro montáž kabelů odjutování a očištění kabelů do průměru 300 mm2</t>
  </si>
  <si>
    <t>7492756030</t>
  </si>
  <si>
    <t>143 Pomocné práce pro montáž kabelů vyhledání stávajících kabelů ( měření, sonda ) - v obvodu žel. stanice nebo na na trati včetně provedení sondy</t>
  </si>
  <si>
    <t>144 Pomocné práce pro montáž kabelů zatažení kabelů do chráničky do 4 kg/m</t>
  </si>
  <si>
    <t>145 Demontáže kabelových vedení nn - demontáž ze zemní kynety, roštu, rozvaděče, trubky, chráničky apod.</t>
  </si>
  <si>
    <t>146 Demontáže přípojnic a spojovacích vedení spojovacího vedení z Cu/Al pasu vč. podpěrných izolátorů - demontáž stávajícího zařízení včetně odpojení přívodních kabelů nebo pasů a nakládky na určený prostředek</t>
  </si>
  <si>
    <t>R7493152015</t>
  </si>
  <si>
    <t>147 Montáž ocelových výložníků pro osvětlovací stožáry na sloup nebo stěnu výšky do 6 m - včetně veškerého příslušenství a výstroje</t>
  </si>
  <si>
    <t>7493152530</t>
  </si>
  <si>
    <t>148 Montáž svítidla pro železnici na sklopný stožár - kompletace a montáž včetně "superlife" světelného zdroje, elektronického předřadníku a připojení kabelu</t>
  </si>
  <si>
    <t>R7493172014</t>
  </si>
  <si>
    <t>149 Demontáž osvětlovací věže příhradové do 40 m - včetně řezaní, plošiny, žebříku a veškeré elektrovýzbroje (svítidla, kabely, rozvodnice). Demontáž plošiny, žebříku, elektrovýzbroje a osvětlení bude provedena na zemi.</t>
  </si>
  <si>
    <t>152 Demontáž osvětlení rozvaděče - včetně demontáže přívodních, vývodových kabelů, rámu apod., včetně nakládky rozvaděče na určený prostředek</t>
  </si>
  <si>
    <t>153 Montáž svornic řadových nn včetně upevnění a štítku pro Cu/Al vodiče do 16 mm2 - do rozvaděče nebo skříně</t>
  </si>
  <si>
    <t>154 Montáž svornic řadových nn včetně upevnění a štítku pro Cu/Al vodiče do 2,5 mm2 - do rozvaděče nebo skříně</t>
  </si>
  <si>
    <t>155 Montáž svornic silové nn včetně upevnění a štítku pro Cu/Al vodiče 10 - 150 mm2 - do rozvaděče nebo skříně</t>
  </si>
  <si>
    <t>156 Montáž ucpávkových vývodek pro kabely, průměru do 17 mm - do rozvaděče nebo skříně</t>
  </si>
  <si>
    <t>157 Montáž ucpávkových vývodek pro kabely, průměru do 48 mm - do rozvaděče nebo skříně</t>
  </si>
  <si>
    <t>158 Montáž ucpávkových vývodek pro kabely, průměru do 70 mm - do rozvaděče nebo skříně</t>
  </si>
  <si>
    <t>159 Montáž ostatních zařízení rozvaděčů nn označovací štítek - do rozvaděče nebo skříně</t>
  </si>
  <si>
    <t>160 Montáž ostatních zařízení rozvaděčů nn obal na výkresy do rozvaděče - do rozvaděče nebo skříně</t>
  </si>
  <si>
    <t>161 Demontáž rozvaděčů rozvodnice nn - včetně demontáže přívodních, vývodových kabelů, rámu apod., včetně nakládky rozvaděče na určený prostředek</t>
  </si>
  <si>
    <t>R7494271010</t>
  </si>
  <si>
    <t>Demontáž zděnéných rozvaděčů rozvodnice nn - včetně demontáže přívodních, vývodových kabelů, rámu apod., včetně nakládky rozvaděče na určený prostředek</t>
  </si>
  <si>
    <t>164 Dokončovací práce na elektrickém zařízení - uvádění zařízení do provozu, drobné montážní práce v rozvaděčích, koordinaci se zhotoviteli souvisejících zařízení apod.</t>
  </si>
  <si>
    <t>165 Dokončovací práce zkušební provoz - včetně prokázání technických a kvalitativních parametrů zařízení</t>
  </si>
  <si>
    <t>166 Dokončovací práce zaškolení obsluhy - seznámení obsluhy s funkcemi zařízení včetně odevzdání dokumentace skutečného provedení</t>
  </si>
  <si>
    <t>167 Dokončovací práce manipulace na zařízeních prováděné provozovatelem - manipulace nutné pro další práce zhotovitele na technologickém souboru</t>
  </si>
  <si>
    <t>168 Montáž bezpečnostní tabulky výstražné nebo označovací</t>
  </si>
  <si>
    <t>7492752040</t>
  </si>
  <si>
    <t>171 Montáž ukončení kabelů nn kabelovou spojkou vícežilové kabely s plastovou izolací do 4 mm2 4-7 - žílové kabely - včetně odizolování pláště a izolace žil kabelu, včetně ukončení žil a stínění - oko</t>
  </si>
  <si>
    <t>176 Zkoušky vodičů a kabelů nn silových do 1 kV průřezu žíly do 300 mm2 - měření kabelu, vodiče včetně vyhotovení protokolu</t>
  </si>
  <si>
    <t>177 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</si>
  <si>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178 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</si>
  <si>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179 Zásyp jam nebo rýh sypaninou na železničním spodku se zhutněním. Poznámka: 1. Ceny zásypu jam a rýh se zhutněním jsou určeny pro jakoukoliv míru zhutnění.</t>
  </si>
  <si>
    <t>R000000023</t>
  </si>
  <si>
    <t>180 Montáž svítidla pro železnici na sklopný stožár - kompletace a montáž světelného zdroje, připojení kabelu</t>
  </si>
  <si>
    <t>181 Zhotovení písmen a číslic výšky do 100 mm - Zhotovení písmen a číslic výšky do 100 mm barvou pomocí šablon vč. podružného materiálu a rozměření</t>
  </si>
  <si>
    <t>182 Zapojení řídící časti -fázové měření pro ověření správného zapojení rozvaděče a jeho oživení</t>
  </si>
  <si>
    <t>183 Kompaktní plastový rozvaděč s pilířem ROV pro 8 kusů osvětlení - rozvaděč obsahuje vstupní svorky pro kabely do 24x2,5 mm2 a 4x14 mm2, pojistkové odpínače, jističe, proudové chrániče, stykače, elektrovýzbroj, včetně propojení, provedení zkoušek, dodání atestů a revizní zprávy včetně kusové zkoušky</t>
  </si>
  <si>
    <t>184 Kompaktní plastový rozvaděr s pilířem KSO-skříň obsahuje vstupní svorky pro kabely do 4x240 mm2, pojistkové odpínače, jističe, proudové chrániče, elektroměr, rezervní prostor pro elektroměr, venkovní zásuvky, venkovní vypínače, elektrovýzbroj, včetně propojení, provedení zkoušek, dodání atestů a revizní zprávy včetně kusové zkoušky</t>
  </si>
  <si>
    <t>R000000030</t>
  </si>
  <si>
    <t>185 Zajištění stávajících inženýrských sítí – obsahuje práce s ochranami, vyznačení stávajících síti</t>
  </si>
  <si>
    <t>R000000032</t>
  </si>
  <si>
    <t>Rozřezání stávajícího příhradového stožáru – práce ve výskách, zahrnuje zajištění všech pracovníků, zařízeni, stožáru, potřebné pracovní nástroje, kompletní práce a dodávky nutné k zajištění daných prací.</t>
  </si>
  <si>
    <t>R000000033</t>
  </si>
  <si>
    <t>187 Demontážní let příhradového stožáru vrtulníkem. Cena zahrnuje kompletní práce a dodávky nutné k zajištění těchto prací.</t>
  </si>
  <si>
    <t>let</t>
  </si>
  <si>
    <t>189 Provedení napojení na stávající uzemnění v rozvaděči - kompletace a montáž</t>
  </si>
  <si>
    <t>R000000039</t>
  </si>
  <si>
    <t>190 Provedení napojení uzemnění na osvětlovací stožár a v rozvadeči, izolovaným uzemňovacím vodičem - kompletace a montáž</t>
  </si>
  <si>
    <t>183</t>
  </si>
  <si>
    <t>191 Úprava zeleně, sečení trávy</t>
  </si>
  <si>
    <t>R000000043</t>
  </si>
  <si>
    <t>193 Rozprostření stávajícího štěrku a srovnání se stávajícím terénem - 4/8 mm</t>
  </si>
  <si>
    <t>185</t>
  </si>
  <si>
    <t>R000000060</t>
  </si>
  <si>
    <t>Montáž sklopného stožáru do 25m, zahrnuje: návoz materiálu (3 dílů), osazení základového kusu a jeho vyrovnání, upevnění, zafixování, zařízení pro skopení/vztyčení, montáž středového dílu, montáž vrcholového dílu, opětné sklopení, přepravní prostředek (vozík). K montáži nesmí byt použit jeřáb z důvodu trakce.</t>
  </si>
  <si>
    <t>370</t>
  </si>
  <si>
    <t>OST</t>
  </si>
  <si>
    <t>Ostatní</t>
  </si>
  <si>
    <t>187</t>
  </si>
  <si>
    <t>R7497151011</t>
  </si>
  <si>
    <t>194 Zhotovení základu pro osvětlovací věže s mikropilotami délky do 8 m (do 5 ks) , včetně vytyčení, vrtání, betonáže, dodávky a montáže výztuže. Položka obsahuje výkop v nesoudržné zemině, vrtání mikropilot včetně použití vrtné soupravy a jejich kompletního provedení, zřízení a odstranění pažení a bednění, dodávku a montáž svorníkového koše, dodávku a montáž výztuže, montáž kovaných svorníků nebo provedení dutiny pro upevnění stožáru osvětlení, penetrace povrchu patek, podkladní konstrukce hutněný podsyp, podkladní beton. Kompletní práce a dodávky pro zhotovení patek, včetně všech potřebných mechanismů, přesunů a poplatků za likvidaci vzniklých hmot.</t>
  </si>
  <si>
    <t>262144</t>
  </si>
  <si>
    <t>372</t>
  </si>
  <si>
    <t>R5915035010</t>
  </si>
  <si>
    <t>195 Ruční bourání stávajících základů osvětlovacích věží 1. V cenách jsou započteny náklady na vybourání, uložení výzisku na terén, naložení na dopravní prostředek a uložení na skládce vč. skládkovného. (neplatí Poznámka k souboru cen)</t>
  </si>
  <si>
    <t>374</t>
  </si>
  <si>
    <t>189</t>
  </si>
  <si>
    <t>5915007020.1</t>
  </si>
  <si>
    <t>196 Zásyp jam nebo rýh na železničním spodku se zhutněním. Poznámka: 1. Ceny zásypu jam a rýh se zhutněním jsou určeny pro jakoukoliv míru zhutnění. cena obsahuje dodávku a dopracu materiálu zásypu.</t>
  </si>
  <si>
    <t>376</t>
  </si>
  <si>
    <t>R0000000071</t>
  </si>
  <si>
    <t>Lešení - zahrnuje pronájem, montáž, demontáž, přivezení</t>
  </si>
  <si>
    <t>378</t>
  </si>
  <si>
    <t>191</t>
  </si>
  <si>
    <t>380</t>
  </si>
  <si>
    <t>OV4 - Žst. Ostrava Kunčice, venkovní osvětlení</t>
  </si>
  <si>
    <t xml:space="preserve">    D4 - </t>
  </si>
  <si>
    <t>Trubková vedení Ohebné elektroinstalační trubky KOPOFLEX 125 rudá</t>
  </si>
  <si>
    <t>Elektroinstalační materiál Elektroinstalační lišty a kabelové žlaby Zemní kanál KOPOKAN 1 ZD (100x100) šedé tělo/ červené víko 2m</t>
  </si>
  <si>
    <t>Elektroinstalační materiál Elektroinstalační lišty a kabelové žlaby Zemní kanál KOPOKAN 3 ZD(130x140) šedé tělo/ červené víko 2m</t>
  </si>
  <si>
    <t>Elektroinstalační materiál Elektroinstalační lišty a kabelové žlaby Spojka zemního kanálu SPOJKA 1 pro KOPOKAN 1</t>
  </si>
  <si>
    <t>Elektroinstalační materiál Elektroinstalační lišty a kabelové žlaby Spojka zemního kanálu SPOJKA 3 pro KOPOKAN 3</t>
  </si>
  <si>
    <t>Spojovací vedení, podpěrné izolátory Spojky, ukončení pasu, ostatní Spojka SVCZV 3x1,5-2,5</t>
  </si>
  <si>
    <t>Spojovací vedení, podpěrné izolátory Spojky, ukončení pasu, ostatní Spojka SVCZV 5x1,5-2,5</t>
  </si>
  <si>
    <t>Spojovací vedení, podpěrné izolátory Spojky, ukončení pasu, ostatní Spojka SVCZV 4x1,5-2,5</t>
  </si>
  <si>
    <t>Spojovací vedení, podpěrné izolátory Spojky, ukončení pasu, ostatní Spojka SVCZC 6-35 smršťovací, pro CYKY 7x4 mm2</t>
  </si>
  <si>
    <t>Venkovní osvětlení Osvětlovací stožáry sklopné výšky od 13 do 20 m, žárově zinkovaný, vč. výstroje, stožár nesmí mít dvířka (z důvodu neoprávněného vstupu)</t>
  </si>
  <si>
    <t>Venkovní osvětlení, Výložníky pro osvětlovací stožáry, Dvouramenný, pro 4 svítidla SB4</t>
  </si>
  <si>
    <t>Elektroměry, dle požadavků OŘ Ostrava</t>
  </si>
  <si>
    <t>YSLY-JZ 4x2,5 (samo zhášivý)</t>
  </si>
  <si>
    <t>Zásypový materiál pro rozvaděče, keramzit pro odvědení vlhkosti</t>
  </si>
  <si>
    <t>Betonové žlaby s krytem</t>
  </si>
  <si>
    <t>CYKY 7O4 (7Ox4)</t>
  </si>
  <si>
    <t>Spojka pro CYKY 7O4 (7Ox4)</t>
  </si>
  <si>
    <t>Příslušenstvý rozvaděče ROV, zahrnuje kryty, "U" lišty, přístrojové lišty, posuvné držáky, modulární lišty (sestava pro rozvaděč KSO2)</t>
  </si>
  <si>
    <t>Zámky guard do rozvaděč, klika, dle požadavku OŘ Ostrava</t>
  </si>
  <si>
    <t>-2127014239</t>
  </si>
  <si>
    <t>7492756020</t>
  </si>
  <si>
    <t>Pomocné práce pro montáž kabelů montáž označovacího štítku na kabel</t>
  </si>
  <si>
    <t>Pomocné práce pro montáž kabelů vyhledání stávajících kabelů ( měření, sonda ) - v obvodu žel. stanice nebo na na trati včetně provedení sondy</t>
  </si>
  <si>
    <t>Montáž ocelových výložníků pro osvětlovací stožáry na sloup nebo stěnu výšky do 6 m - včetně veškerého příslušenství a výstroje</t>
  </si>
  <si>
    <t>Montáž svítidla pro železnici na sklopný stožár - kompletace a montáž včetně "superlife" světelného zdroje, elektronického předřadníku a připojení kabelu</t>
  </si>
  <si>
    <t>Demontáž osvětlovací věže příhradové do 40 m - včetně řezaní, plošiny, žebříku a veškeré elektrovýzbroje (svítidla, kabely, rozvodnice). Demontáž plošiny, žebříku, elektrovýzbroje a osvětlení bude provedena na zemi.</t>
  </si>
  <si>
    <t>D4</t>
  </si>
  <si>
    <t>Montáž svítidla pro železnici na sklopný stožár - kompletace a montáž světelného zdroje, připojení kabelu</t>
  </si>
  <si>
    <t>Kompaktní plastový rozvaděč s pilířem ROV pro 8 kusů osvětlení - rozvaděč obsahuje vstupní svorky pro kabely do 24x2,5 mm2 a 4x14 mm2, pojistkové odpínače, jističe, proudové chrániče, stykače, elektrovýzbroj, včetně propojení, provedení zkoušek, dodání atestů a revizní zprávy včetně kusové zkoušky</t>
  </si>
  <si>
    <t>Kompaktní plastový rozvaděr s pilířem KSO-skříň obsahuje vstupní svorky pro kabely do 4x240 mm2, pojistkové odpínače, jističe, proudové chrániče, elektroměr, rezervní prostor pro elektroměr, venkovní zásuvky, venkovní vypínače, elektrovýzbroj, včetně propojení, provedení zkoušek, dodání atestů a revizní zprávy včetně kusové zkoušky</t>
  </si>
  <si>
    <t>Zajištění stávajících inženýrských sítí – obsahuje práce s ochranami, vyznačení stávajících síti</t>
  </si>
  <si>
    <t>Demontážní let příhradového stožáru vrtulníkem. Cena zahrnuje kompletní práce a dodávky nutné k zajištění těchto prací.</t>
  </si>
  <si>
    <t>Provedení napojení uzemnění na osvětlovací stožár a v rozvadeči, izolovaným uzemňovacím vodičem - kompletace a montáž</t>
  </si>
  <si>
    <t>Rozprostření stávajícího štěrku a srovnání se stávajícím terénem - 4/8 mm</t>
  </si>
  <si>
    <t>R7497151010</t>
  </si>
  <si>
    <t>Zhotovení základu pro osvětlovací věže včetně vytyčení, výkopů, betonáže, dodávky a montáže výztuže. Položka obsahuje výkop v nesoudržné zemině, zřízení a odstranění pažení a bednění, dodávku a montáž svorníkového koše, dodávku a montáž výztuže, montáž kovaných svorníků nebo provedení dutiny pro upevnění stožáru osvětlení, penetrace povrchu patek, podkladní konstrukce hutněný podsyp, podkladní beton. Kompletní práce a dodávky pro zhotovení patek, včetně všech potřebných mechanismů, přesunů a poplatků za likvidaci vzniklých hmot.</t>
  </si>
  <si>
    <t>Ruční bourání stávajících základů osvětlovacích věží 1. V cenách jsou započteny náklady na vybourání, uložení výzisku na terén, naložení na dopravní prostředek a uložení na skládce vč. skládkovného. (neplatí Poznámka k souboru cen)</t>
  </si>
  <si>
    <t>Zásyp jam nebo rýh na železničním spodku se zhutněním. Poznámka: 1. Ceny zásypu jam a rýh se zhutněním jsou určeny pro jakoukoliv míru zhutnění. cena obsahuje dodávku a dopracu materiálu zásypu.</t>
  </si>
  <si>
    <t>OV5 - Žst. Ostrava Kunčice, venkovní osvětlení</t>
  </si>
  <si>
    <t>HSV - HSV</t>
  </si>
  <si>
    <t>Venkovní osvětlení, Výložníky pro osvětlovací stožáry, Dvouramenný, pro 5 svítidel SB5</t>
  </si>
  <si>
    <t>7499200010</t>
  </si>
  <si>
    <t>R749401009</t>
  </si>
  <si>
    <t>přepínač 3 polohy 4přep 20A</t>
  </si>
  <si>
    <t>7491552020</t>
  </si>
  <si>
    <t>Montáž protipožárních ucpávek a tmelů protipožární ucpávka kabelového prostupu, průměru do 110 mm, do EI 90 min. - protipožární ucpávky včetně příslušenství, vyhotovení a dodání atestu</t>
  </si>
  <si>
    <t>359663523</t>
  </si>
  <si>
    <t>7491671010</t>
  </si>
  <si>
    <t>Demontáž stávajícího uzemnění vnitřního - pásku, vodičů, podpěr, svorek apod.</t>
  </si>
  <si>
    <t>7492756042</t>
  </si>
  <si>
    <t>Pomocné práce pro montáž kabelů zatažení kabelů do chráničky nad 4 kg/m</t>
  </si>
  <si>
    <t>5915007020</t>
  </si>
  <si>
    <t>R000000042</t>
  </si>
  <si>
    <t>Rozprostření stávajícího štěrku a srovnání se stávajícím terénem - 31,5/63 mm</t>
  </si>
  <si>
    <t>OV8 - Žst. Ostrava Kunčice, venkovní osvětlení</t>
  </si>
  <si>
    <t>Venkovní osvětlení, Výložníky pro osvětlovací stožáry, Dvouramenný s pomocnou konstrický/ sedmiranemý, pro osazení 8 svítidel SB8</t>
  </si>
  <si>
    <t>R000000018</t>
  </si>
  <si>
    <t>Transparentní barva - žlutá, UV odolná, včetně ředidla a podružného materiálu</t>
  </si>
  <si>
    <t>R000000019</t>
  </si>
  <si>
    <t>Transparentní barva - černá, UV odolná, včetně ředidla a podružného materiálu</t>
  </si>
  <si>
    <t>Demontáže elektroinstalace stávající elektroinstalace - kabely, vypínače, zásuvky, krabice apod..</t>
  </si>
  <si>
    <t>-2044922247</t>
  </si>
  <si>
    <t>Montáž ukončení kabelů nn kabelovou spojkou vícežilové kabely s plastovou izolací do 4 mm2 4-7 - žílové kabely - včetně odizolování pláště a izolace žil kabelu, včetně ukončení žil a stínění - oko</t>
  </si>
  <si>
    <t>Rozprostření stavajícího štěrku a srovnání se stávajícím terénem - 4/8 mm</t>
  </si>
  <si>
    <t>Zhotovení základu pro osvětlovací věže s mikropilotami délky do 8 m (do 5 ks) , včetně vytyčení, vrtání, betonáže, dodávky a montáže výztuže. Položka obsahuje výkop v nesoudržné zemině, vrtání mikropilot včetně použití vrtné soupravy a jejich kompletního provedení, zřízení a odstranění pažení a bednění, dodávku a montáž svorníkového koše, dodávku a montáž výztuže, montáž kovaných svorníků nebo provedení dutiny pro upevnění stožáru osvětlení, penetrace povrchu patek, podkladní konstrukce hutněný podsyp, podkladní beton. Kompletní práce a dodávky pro zhotovení patek, včetně všech potřebných mechanismů, přesunů a poplatků za likvidaci vzniklých hmot.</t>
  </si>
  <si>
    <t>OV10 - Žst. Ostrava Kunčice, venkovní osvětlení</t>
  </si>
  <si>
    <t xml:space="preserve">    D4 - Protipožární ucpávky a tmely</t>
  </si>
  <si>
    <t>Protipožární ucpávky a tmely</t>
  </si>
  <si>
    <t>-341764892</t>
  </si>
  <si>
    <t>OV13 - Žst. Ostrava Kunčice, venkovní osvětlení</t>
  </si>
  <si>
    <t>Venkovní osvětlení, Výložníky pro osvětlovací stožáry, Dvouramenný, pro osazení 5 svítidel SB5</t>
  </si>
  <si>
    <t>-971443667</t>
  </si>
  <si>
    <t>5915005010</t>
  </si>
  <si>
    <t>OV18 - Žst. Ostrava Kunčice, venkovní osvětlení</t>
  </si>
  <si>
    <t>Úroveň 3:</t>
  </si>
  <si>
    <t>OV18.1 - Žst. Ostrava Kunčice, venkovní osvětlení</t>
  </si>
  <si>
    <t xml:space="preserve">    D18 - Osvětlovací věže</t>
  </si>
  <si>
    <t>7492103330</t>
  </si>
  <si>
    <t>Spojovací vedení, podpěrné izolátory Spojky, ukončení pasu, ostatní Spojka SLV 120AL smrš.(SE150+RE70)</t>
  </si>
  <si>
    <t>7492600160</t>
  </si>
  <si>
    <t>Kabely, vodiče, šňůry Al - nn Kabel silový 4 a 5-žílový, plastová izolace 1-AYKY 3x150+70</t>
  </si>
  <si>
    <t>D18</t>
  </si>
  <si>
    <t>Osvětlovací věže</t>
  </si>
  <si>
    <t>7493100280</t>
  </si>
  <si>
    <t>Venkovní osvětlení Osvětlovací věže Stožár OST20</t>
  </si>
  <si>
    <t>6063 pr.63 panc.lak.se záv.</t>
  </si>
  <si>
    <t>3348 pr.48 750N KOPEX</t>
  </si>
  <si>
    <t>R000000005</t>
  </si>
  <si>
    <t>Svorníkový (kotevní) koš pro OST 20 pozinkovaný</t>
  </si>
  <si>
    <t>Zábrany proti nepovolenému vstupu cizích osob, zahrnuje: doplnění pásku na ochranný koš, mechanická zábrana (ježek), uzamykatelná zábrana proti výstupu na věž, mechanická ochrana kabelů, ruční svařování, řezaní, dopracovaní na zařízení</t>
  </si>
  <si>
    <t>Zámky guard ježku na stožárech, abloy, dle požadavku OŘ Ostrava</t>
  </si>
  <si>
    <t>7491153030</t>
  </si>
  <si>
    <t>Montáž trubek kovových elektroinstalačních uložených volně nebo pevně hadic průměru do 100 mm - včetně naznačení trasy, rozměření, řezání trubek, kladení, osazení, zajištění a upevnění</t>
  </si>
  <si>
    <t>11701839</t>
  </si>
  <si>
    <t>7492652014</t>
  </si>
  <si>
    <t>Montáž kabelů 4- a 5-žílových Al do 150 mm2 - uložení do země, chráničky, na rošty, pod omítku apod.</t>
  </si>
  <si>
    <t>R7493151540</t>
  </si>
  <si>
    <t>Montáž v kolejišti na věž výšky do 25 m, žebříku a koše - montáž veškerého příslušenství a výstroje včetně pomocných konstrukcí pro vedení kabelů od paty věže na plošinu věže, montáž svorkovnicové skříňky s 1-f zásuvkou a průchodkami osazené na plošině věže pro max. 20 světlometů. Drobné opravy na základu bez narušení statiky veže s množstvím materiálu. Protažené kabelu stavajícím patou veže nebo chráničkou. Neobsahuje montáž kabelů na věž, pouze ochran.</t>
  </si>
  <si>
    <t>R000000034</t>
  </si>
  <si>
    <t>Montáž vrtulníkem s novým stožárem s montáží na úrovni terénu</t>
  </si>
  <si>
    <t>Rozprostření stávající štěrku a srovnání se stávajícím terénem - 31,5/63 mm</t>
  </si>
  <si>
    <t>Rozprostření stávající štěrku a srovnání se stávajícím terénem - 4/8 mm</t>
  </si>
  <si>
    <t>Zásyp jam nebo rýh na železničním spodku se zhutněním. Poznámka: 1. Ceny zásypu jam a rýh se zhutněním jsou určeny pro jakoukoliv míru zhutnění. cena obsahuje dodávku a dopraVu materiálu zásypu.</t>
  </si>
  <si>
    <t>OV18.2 - Žst. Ostrava Kunčice, venkovní osvětlení - Zabezpečovací zařízení</t>
  </si>
  <si>
    <t xml:space="preserve">    002 - Práce a dodávky na Zabezpečovacím zařízení</t>
  </si>
  <si>
    <t xml:space="preserve">    D1 - Přeložka kabelů zabezpečovacích - zemní práce</t>
  </si>
  <si>
    <t xml:space="preserve">    D2 - Přeložka kabelů zabezpečovacích - montážní práce</t>
  </si>
  <si>
    <t xml:space="preserve">    D3 - Přeložka kabelů zabezpečovacích - dodávky</t>
  </si>
  <si>
    <t xml:space="preserve">    D4 - Přeložka kabelů zabezpečovacích - zkoušky regulace, aktivace, hodinové sazby</t>
  </si>
  <si>
    <t>002</t>
  </si>
  <si>
    <t>Práce a dodávky na Zabezpečovacím zařízení</t>
  </si>
  <si>
    <t>Přeložka kabelů zabezpečovacích - zemní práce</t>
  </si>
  <si>
    <t>R1.02911</t>
  </si>
  <si>
    <t>Ostatní požadavky - Vytyčení trasy kabelového vedení v obvodu železniční stanice</t>
  </si>
  <si>
    <t>HM</t>
  </si>
  <si>
    <t xml:space="preserve">Poznámka k položce:_x000d_
1: Dle technické zprávy, výkresových příloh projektové dokumentace a dle TKP staveb státních drah. Dle výkazů materiálu projektu._x000d_
2. Položka obsahuje: Pochůzka stávající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nákladů..  2. Položka neobsahuje:  X 3. Způsob měření: Udává se počet hektometrů.</t>
  </si>
  <si>
    <t>R2.02911</t>
  </si>
  <si>
    <t>Ostatní požadavky - vyhledání kabelů hledačkou</t>
  </si>
  <si>
    <t xml:space="preserve">Poznámka k položce:_x000d_
1: Dle technické zprávy, výkresových příloh projektové dokumentace a dle TKP staveb státních drah. Dle výkazů materiálu projektu._x000d_
2. Položka obsahuje: Vyhledání podzemního kabelového vedení hledačkou, vyznačení trasy. Dále obsahuje cenu za pom. mechanismy včetně všech ostatních vedlejších nákladů..  2. Položka neobsahuje:  X 3. Způsob měření: Udává se počet hektometrů.</t>
  </si>
  <si>
    <t>M3</t>
  </si>
  <si>
    <t xml:space="preserve">Poznámka k položce:_x000d_
1: Dle technické zprávy, výkresových příloh projektové dokumentace a dle TKP staveb státních drah. Dle výkazů materiálu projektu._x000d_
2. Položka obsahuje: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2. Položka neobsahuje: - uložení zeminy (na skládku, do násypu) ani poplatky za skládku, vykazují se v položce č.0141** 3. Způsob měření: Udává se počet kubických metrů_x000d_
</t>
  </si>
  <si>
    <t>5915005010.1</t>
  </si>
  <si>
    <t>Hloubení rýh nebo jam na železničním spodku I. třídy.</t>
  </si>
  <si>
    <t>R-pol</t>
  </si>
  <si>
    <t>Poznámka k položce:_x000d_
1: Dle technické zprávy, výkresových příloh projektové dokumentace a dle TKP staveb státních drah. Dle výkazů materiálu projektu._x000d_
2. Položka obsahuje: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2. Položka neobsahuje: - uložení zeminy (na skládku, do násypu) ani poplatky za skládku, vykazují se v položce č.0141** 3. Způsob měření: Udává se počet kubických metrů</t>
  </si>
  <si>
    <t>R1.702111</t>
  </si>
  <si>
    <t>Kabelový žlab zemní včetně krytu světlé šířky do 120 mm</t>
  </si>
  <si>
    <t xml:space="preserve">Poznámka k položce:_x000d_
1: Dle technické zprávy, výkresových příloh projektové dokumentace a dle TKP staveb státních drah. Dle výkazů materiálu projektu._x000d_
2. Položka obsahuje:  – kompletní montáž, rozměření, upevnění, řezání, spojování a pod.   – veškerý spojovací a montážní materiál vč. upevňovacího materiálu ( držáky apod.)  – pomocné mechanismy 2. Položka neobsahuje:  X 3. Způsob měření: Měří se metr délkový.</t>
  </si>
  <si>
    <t>5915007010</t>
  </si>
  <si>
    <t>Zásyp jam nebo rýh sypaninou na železničním spodku bez zhutnění. Poznámka: 1. Ceny zásypu jam a rýh se zhutněním jsou určeny pro jakoukoliv míru zhutnění.</t>
  </si>
  <si>
    <t xml:space="preserve">Poznámka k položce:_x000d_
1: Dle technické zprávy, výkresových příloh projektové dokumentace a dle TKP staveb státních drah. Dle výkazů materiálu projektu._x000d_
2. Položka obsahuje: 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2. Položka neobsahuje:  X 3. Způsob měření: Měří se metr délkový.</t>
  </si>
  <si>
    <t>7593505150</t>
  </si>
  <si>
    <t>Pokládka výstražné fólie do výkopu</t>
  </si>
  <si>
    <t xml:space="preserve">Poznámka k položce:_x000d_
1: Dle technické zprávy, výkresových příloh projektové dokumentace a dle TKP staveb státních drah. Dle výkazů materiálu projektu._x000d_
2. Položka obsahuje: - Uložení výstražné folie nad kabelového vedení pro vyznačení trasy. Dále obsahuje cenu za pom. mechanismy včetně všech ostatních vedlejších nákladů..  2. Položka neobsahuje:  X 3. Způsob měření: Udává se počet hektometrů.</t>
  </si>
  <si>
    <t>7593505270</t>
  </si>
  <si>
    <t>Montáž kabelového označníku Ball Marker - upevnění kabelového označníku na plášť kabelu upevňovacími prvky</t>
  </si>
  <si>
    <t>KUS</t>
  </si>
  <si>
    <t xml:space="preserve">Poznámka k položce:_x000d_
1: Dle technické zprávy, výkresových příloh projektové dokumentace a dle TKP staveb státních drah. Dle výkazů materiálu projektu._x000d_
2. Položka obsahuje: - kompletní montáž dodaného materiálu  - Dále obsahuje cenu za pom. mechanismy včetně všech ostatních vedlejších nákladů..  2. Položka neobsahuje:  X 3. Způsob měření: Udává se počet kusů kompletní konstrukce nebo práce.</t>
  </si>
  <si>
    <t xml:space="preserve">Poznámka k položce:_x000d_
1: Dle technické zprávy, výkresových příloh projektové dokumentace a dle TKP staveb státních drah. Dle výkazů materiálu projektu._x000d_
2. Položka obsahuje: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2. Položka neobsahuje: X 3. Způsob měření: Udává se počet kubických metrů</t>
  </si>
  <si>
    <t>Přeložka kabelů zabezpečovacích - montážní práce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</si>
  <si>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</si>
  <si>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</si>
  <si>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</si>
  <si>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</si>
  <si>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</si>
  <si>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</si>
  <si>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7590525478</t>
  </si>
  <si>
    <t>Montáž spojky rovné pro plastové kabely párové Raychem XAGA s konektory UDW2 2 plášť s pancířem do 10 žil - nasazení manžety, spojení žil, převlečení manžety, nahřátí pro její tepelné smrštění, uložení spojky v jámě</t>
  </si>
  <si>
    <t>7590525480</t>
  </si>
  <si>
    <t>Montáž spojky rovné pro plastové kabely párové Raychem XAGA s konektory UDW2 2 plášť s pancířem do 32 žil - nasazení manžety, spojení žil, převlečení manžety, nahřátí pro její tepelné smrštění, uložení spojky v jámě</t>
  </si>
  <si>
    <t>7590525485</t>
  </si>
  <si>
    <t>Montáž spojky rovné pro plastové kabely párové Raychem XAGA s konektory UDW2 2 plášť s pancířem do 122 žil - nasazení manžety, spojení žil, převlečení manžety, nahřátí pro její tepelné smrštění, uložení spojky v jámě</t>
  </si>
  <si>
    <t>Přeložka kabelů zabezpečovacích - dodávky</t>
  </si>
  <si>
    <t>7590521514</t>
  </si>
  <si>
    <t>Venkovní vedení kabelová - metalické sítě Plněné, párované s ochr. vodičem TCEKPFLEY 3 P 1,0 D</t>
  </si>
  <si>
    <t xml:space="preserve">Poznámka k položce:_x000d_
1: Dle technické zprávy, výkresových příloh projektové dokumentace a dle TKP staveb státních drah. Dle výkazů materiálu projektu._x000d_
2. Položka obsahuje:  – dodání kabelů podle typu od výrobců včetně mimostaveništní dopravy 2. Položka neobsahuje:  X 3. Způsob měření: Měří se metr délkový.</t>
  </si>
  <si>
    <t>7590521534</t>
  </si>
  <si>
    <t>Venkovní vedení kabelová - metalické sítě Plněné, párované s ochr. vodičem TCEKPFLEY 12 P 1,0 D</t>
  </si>
  <si>
    <t>7590521559</t>
  </si>
  <si>
    <t>Venkovní vedení kabelová - metalické sítě Plněné, párované s ochr. vodičem TCEKPFLEY 61 P 1,0 D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</si>
  <si>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</si>
  <si>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</si>
  <si>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 xml:space="preserve">Poznámka k položce:_x000d_
1: Dle technické zprávy, výkresových příloh projektové dokumentace a dle TKP staveb státních drah. Dle výkazů materiálu projektu._x000d_
2. Položka obsahuje:  – dodání spojek kabelů podle typu od výrobců včetně mimostaveništní dopravy 2. Položka neobsahuje:  X 3. Způsob měření: Udává se počet kusů kompletní konstrukce nebo práce.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</si>
  <si>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</si>
  <si>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</si>
  <si>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7593501825</t>
  </si>
  <si>
    <t>Trasy kabelového vedení Lokátory a markery Ball Marker 1428 - XR ID, fialový zabezpečováci zapisovatelný</t>
  </si>
  <si>
    <t xml:space="preserve">Poznámka k položce:_x000d_
1: Dle technické zprávy, výkresových příloh projektové dokumentace a dle TKP staveb státních drah. Dle výkazů materiálu projektu._x000d_
2. Položka obsahuje:  – dodání markeru kabelů podle typu od výrobců včetně mimostaveništní dopravy 2. Položka neobsahuje:  X 3. Způsob měření: Udává se počet kusů kompletní konstrukce nebo práce.</t>
  </si>
  <si>
    <t>7593500110</t>
  </si>
  <si>
    <t>Trasy kabelového vedení Kabelové žlaby (120x100) spodní + vrchní díl plast</t>
  </si>
  <si>
    <t xml:space="preserve">Poznámka k položce:_x000d_
1: Dle technické zprávy, výkresových příloh projektové dokumentace a dle TKP staveb státních drah. Dle výkazů materiálu projektu._x000d_
2. Položka obsahuje:  – dodání kabelovývh žlabů plastovývh podle typu od výrobců včetně mimostaveništní dopravy. – dodání folíe výstražné podle typu od výrobců včetně mimostaveništní dopravy 2. Položka neobsahuje:  X 3. Způsob měření: Měří se metr délkový.</t>
  </si>
  <si>
    <t>7592700640</t>
  </si>
  <si>
    <t>Fólie výstražná modrá š34cm (HM0673909991034)</t>
  </si>
  <si>
    <t>Přeložka kabelů zabezpečovacích - zkoušky regulace, aktivace, hodinové sazby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</si>
  <si>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</si>
  <si>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</si>
  <si>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</si>
  <si>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</si>
  <si>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R.7598095170</t>
  </si>
  <si>
    <t>Přezkoušení a regulace obvodů souhlasu a dalších vazeb</t>
  </si>
  <si>
    <t>OV20 - Žst. Ostrava Kunčice, venkovní osvětlení</t>
  </si>
  <si>
    <t>1946544867</t>
  </si>
  <si>
    <t>Rozprostření stavajícího štěrku a srovnání se stávajícím terénem - 31,5/63 mm</t>
  </si>
  <si>
    <t>R000000044.1</t>
  </si>
  <si>
    <t>Rozprostření štěrku a srovnání se stávajícím terénem - 4/8 mm</t>
  </si>
  <si>
    <t>R5905025110</t>
  </si>
  <si>
    <t>Doplnění stezky štěrkodrtí (4/8 mm) souvislé. 1. V cenách jsou započteny náklady na doplnění kameniva včetně rozprostření ojediněle ručně z vozíku nebo souvisle mechanizací z vozíků nebo železničních vozů včetně nákladů na dodávku a přesun kameniva. (neplatí Poznámkak souboru ce)</t>
  </si>
  <si>
    <t>MS01 - Žst. Ostrava Kunčice, venkovní osvětlení</t>
  </si>
  <si>
    <t>R90558765</t>
  </si>
  <si>
    <t>Zhotovení otvoru do rozvaděče pro signalizaci</t>
  </si>
  <si>
    <t>ZOV - Žst. Ostrava Kunčice, venkovní osvětlení</t>
  </si>
  <si>
    <t xml:space="preserve">    001 - Práce a dodávky vyplývající ze Zásad organizace výstavby</t>
  </si>
  <si>
    <t>001</t>
  </si>
  <si>
    <t>Práce a dodávky vyplývající ze Zásad organizace výstavby</t>
  </si>
  <si>
    <t>175151201_R</t>
  </si>
  <si>
    <t>Zřízení a odstranění sypaných konstrukcí. 1. V cenách jsou započteny náklady na naložení veškerého materiálu na dopravní prostředek, přesun a zpětný odvoz . V cenách jsou obsaženy náklady na dodávku materiálu a případné odtěžení zeminy, zpětný odvoz po demontáži, uložení a případný poplatek za uložení. (neplatí Poznámka k souboru cen)</t>
  </si>
  <si>
    <t>"předpoklad 159,60 m3</t>
  </si>
  <si>
    <t>159,60</t>
  </si>
  <si>
    <t>Součet</t>
  </si>
  <si>
    <t>5913300010</t>
  </si>
  <si>
    <t>Demontáž silničních panelů komunikace dočasná. Poznámka: 1. V cenách jsou započteny náklady na odstranění panelů, úpravu plochy a naložení na dopravní prostředek.</t>
  </si>
  <si>
    <t>"předpoklad 520 m2</t>
  </si>
  <si>
    <t>520</t>
  </si>
  <si>
    <t>5913305010</t>
  </si>
  <si>
    <t>Montáž silničních panelů komunikace dočasná. Poznámka: 1. V cenách jsou započteny náklady na úpravu podkladní vrstvy a uložení panelů. 2. V cenách nejsou obsaženy náklady na dodávku materiálu.</t>
  </si>
  <si>
    <t>5914075110_R</t>
  </si>
  <si>
    <t>Zřízení konstrukční vrstvy podloží včetně 2x geotextilie, tl.podsypu 0,15 m. 1. V cenách jsou započteny náklady na naložení veškerého materiálu na dopravní prostředek, přesun všech hmot a zpětný odvoz všech hmot . V cenách jsou obsaženy náklady na dodávku materiálu a případné odtěžení zeminy vč. geotextílie , zpětný odvoz po demontáži, uložení a případný poplatek za uložení. (neplatí Poznámka k souboru cen)</t>
  </si>
  <si>
    <t>"konstrukční vrstva z kameniva vč. 2x goetextílie pro separaci od okolních kcí a vrstev</t>
  </si>
  <si>
    <t>"panely předpoklad plochy 520 m2</t>
  </si>
  <si>
    <t>520*1,15</t>
  </si>
  <si>
    <t>RDB.0007278.URS_R</t>
  </si>
  <si>
    <t>panel silniční / přejezdový</t>
  </si>
  <si>
    <t>t</t>
  </si>
  <si>
    <t>"Silniční panely se štěrkovým podsypem pro pomocné vozovky a ochranu ing.sítí</t>
  </si>
  <si>
    <t>(520/3,6)*0,8</t>
  </si>
  <si>
    <t xml:space="preserve">"předpoklad 2x osoba  , 16 dnů po 8 hodin </t>
  </si>
  <si>
    <t>7591605010_R</t>
  </si>
  <si>
    <t>Dodávka a montáž mechanické závory jednoduché včetně pronájmu a přesunů během realizace, kompletní práce a dodávky pro provizorní mechanické závory</t>
  </si>
  <si>
    <t>7591607010_R</t>
  </si>
  <si>
    <t>Demontáž mechanické závory jednoduché, odvoz, uložení u dodavatele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</si>
  <si>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</si>
  <si>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</si>
  <si>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"panyly pro provizorní komunikace, doprava z místa uložení u dodavatele a zpět na uložení k dodavateli</t>
  </si>
  <si>
    <t>115,556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</si>
  <si>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</si>
  <si>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</si>
  <si>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 xml:space="preserve">"naložení panelů pro obousměrnou cestu </t>
  </si>
  <si>
    <t>2*115,556</t>
  </si>
  <si>
    <t>7497651010</t>
  </si>
  <si>
    <t>HZS na trakčním vedení</t>
  </si>
  <si>
    <t>"předpoklad 75 hodin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</si>
  <si>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</si>
  <si>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</si>
  <si>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7498150525</t>
  </si>
  <si>
    <t>Vyhotovení výchozí revizní zprávy příplatek za každých dalších i započatých 500 000 Kč přes 1 000 000 Kč</t>
  </si>
  <si>
    <t>7498152010</t>
  </si>
  <si>
    <t>Vyhotovení mimořádné revizní zprávy pro opravné práce pro objem investičních nákladů do 100 000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</si>
  <si>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7498352010</t>
  </si>
  <si>
    <t>Vydání příkazu "B" jednoduché pracoviště - vyhotovení příkazu "B" pro zajištění pracoviště při práci na vypnutém a zajištěném zařízení vn</t>
  </si>
  <si>
    <t>R7498154010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</si>
  <si>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jednoho svítidla na 20 m věži</t>
  </si>
  <si>
    <t>7498351010</t>
  </si>
  <si>
    <t>Vydání průkazu způsobilosti pro funkční celek, provizorní stav - vyhotovení dokladu o silnoproudých zařízeních a vydání průkazu způsobilosti</t>
  </si>
  <si>
    <t>Tažné hnací vozidla pro návozy, odvozy, a veškerá další činnost v kolejišti</t>
  </si>
  <si>
    <t>630490862</t>
  </si>
  <si>
    <t>R000000035</t>
  </si>
  <si>
    <t>Přílet vrtulníku a ostraha vrtulníku v místě heliportu po celý čas mimo výkonu leteckých prací.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</si>
  <si>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</si>
  <si>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</si>
  <si>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</si>
  <si>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</si>
  <si>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</si>
  <si>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</si>
  <si>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</si>
  <si>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VRN8 - Přesun stavebních kapacit</t>
  </si>
  <si>
    <t xml:space="preserve">    VRN9 - Ostatní náklady</t>
  </si>
  <si>
    <t>Vedlejší rozpočtové náklady</t>
  </si>
  <si>
    <t>VRN1</t>
  </si>
  <si>
    <t>Průzkumné, geodetické a projektové práce</t>
  </si>
  <si>
    <t>010001000</t>
  </si>
  <si>
    <t>kpl.</t>
  </si>
  <si>
    <t>CS ÚRS 2021 01</t>
  </si>
  <si>
    <t>VRN2</t>
  </si>
  <si>
    <t>Příprava staveniště</t>
  </si>
  <si>
    <t>020001000</t>
  </si>
  <si>
    <t>kpl</t>
  </si>
  <si>
    <t>VRN3</t>
  </si>
  <si>
    <t>Zařízení staveniště</t>
  </si>
  <si>
    <t>030001000</t>
  </si>
  <si>
    <t>VRN4</t>
  </si>
  <si>
    <t>Inženýrská činnost</t>
  </si>
  <si>
    <t>040001000</t>
  </si>
  <si>
    <t>VRN7</t>
  </si>
  <si>
    <t>Provozní vlivy</t>
  </si>
  <si>
    <t>070001000</t>
  </si>
  <si>
    <t>VRN8</t>
  </si>
  <si>
    <t>Přesun stavebních kapacit</t>
  </si>
  <si>
    <t>080001000</t>
  </si>
  <si>
    <t>Další náklady na pracovníky</t>
  </si>
  <si>
    <t>VRN9</t>
  </si>
  <si>
    <t>Ostatní náklady</t>
  </si>
  <si>
    <t>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</si>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</sst>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V_20-025-236-PS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osvětlení v žst. Ostrava Kunčice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Ostrava-Kunčice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22. 4. 2021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MORAVIA CONSULT Olomouc a.s.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MORAVIA CONSULT Olomouc a.s.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7"/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ROUND(AG56+SUM(AG57:AG63)+SUM(AG66:AG69),2)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81</v>
      </c>
      <c r="AR55" s="119"/>
      <c r="AS55" s="120">
        <f>ROUND(AS56+SUM(AS57:AS63)+SUM(AS66:AS69),2)</f>
        <v>0</v>
      </c>
      <c r="AT55" s="121">
        <f>ROUND(SUM(AV55:AW55),2)</f>
        <v>0</v>
      </c>
      <c r="AU55" s="122">
        <f>ROUND(AU56+SUM(AU57:AU63)+SUM(AU66:AU69),5)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ROUND(AZ56+SUM(AZ57:AZ63)+SUM(AZ66:AZ69),2)</f>
        <v>0</v>
      </c>
      <c r="BA55" s="121">
        <f>ROUND(BA56+SUM(BA57:BA63)+SUM(BA66:BA69),2)</f>
        <v>0</v>
      </c>
      <c r="BB55" s="121">
        <f>ROUND(BB56+SUM(BB57:BB63)+SUM(BB66:BB69),2)</f>
        <v>0</v>
      </c>
      <c r="BC55" s="121">
        <f>ROUND(BC56+SUM(BC57:BC63)+SUM(BC66:BC69),2)</f>
        <v>0</v>
      </c>
      <c r="BD55" s="123">
        <f>ROUND(BD56+SUM(BD57:BD63)+SUM(BD66:BD69),2)</f>
        <v>0</v>
      </c>
      <c r="BE55" s="7"/>
      <c r="BS55" s="124" t="s">
        <v>74</v>
      </c>
      <c r="BT55" s="124" t="s">
        <v>82</v>
      </c>
      <c r="BU55" s="124" t="s">
        <v>76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4" customFormat="1" ht="23.25" customHeight="1">
      <c r="A56" s="125" t="s">
        <v>85</v>
      </c>
      <c r="B56" s="64"/>
      <c r="C56" s="126"/>
      <c r="D56" s="126"/>
      <c r="E56" s="127" t="s">
        <v>86</v>
      </c>
      <c r="F56" s="127"/>
      <c r="G56" s="127"/>
      <c r="H56" s="127"/>
      <c r="I56" s="127"/>
      <c r="J56" s="126"/>
      <c r="K56" s="127" t="s">
        <v>80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'OV1-MSO2 - Žst. Ostrava K...'!J32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87</v>
      </c>
      <c r="AR56" s="66"/>
      <c r="AS56" s="130">
        <v>0</v>
      </c>
      <c r="AT56" s="131">
        <f>ROUND(SUM(AV56:AW56),2)</f>
        <v>0</v>
      </c>
      <c r="AU56" s="132">
        <f>'OV1-MSO2 - Žst. Ostrava K...'!P141</f>
        <v>0</v>
      </c>
      <c r="AV56" s="131">
        <f>'OV1-MSO2 - Žst. Ostrava K...'!J35</f>
        <v>0</v>
      </c>
      <c r="AW56" s="131">
        <f>'OV1-MSO2 - Žst. Ostrava K...'!J36</f>
        <v>0</v>
      </c>
      <c r="AX56" s="131">
        <f>'OV1-MSO2 - Žst. Ostrava K...'!J37</f>
        <v>0</v>
      </c>
      <c r="AY56" s="131">
        <f>'OV1-MSO2 - Žst. Ostrava K...'!J38</f>
        <v>0</v>
      </c>
      <c r="AZ56" s="131">
        <f>'OV1-MSO2 - Žst. Ostrava K...'!F35</f>
        <v>0</v>
      </c>
      <c r="BA56" s="131">
        <f>'OV1-MSO2 - Žst. Ostrava K...'!F36</f>
        <v>0</v>
      </c>
      <c r="BB56" s="131">
        <f>'OV1-MSO2 - Žst. Ostrava K...'!F37</f>
        <v>0</v>
      </c>
      <c r="BC56" s="131">
        <f>'OV1-MSO2 - Žst. Ostrava K...'!F38</f>
        <v>0</v>
      </c>
      <c r="BD56" s="133">
        <f>'OV1-MSO2 - Žst. Ostrava K...'!F39</f>
        <v>0</v>
      </c>
      <c r="BE56" s="4"/>
      <c r="BT56" s="134" t="s">
        <v>84</v>
      </c>
      <c r="BV56" s="134" t="s">
        <v>77</v>
      </c>
      <c r="BW56" s="134" t="s">
        <v>88</v>
      </c>
      <c r="BX56" s="134" t="s">
        <v>83</v>
      </c>
      <c r="CL56" s="134" t="s">
        <v>19</v>
      </c>
    </row>
    <row r="57" s="4" customFormat="1" ht="16.5" customHeight="1">
      <c r="A57" s="125" t="s">
        <v>85</v>
      </c>
      <c r="B57" s="64"/>
      <c r="C57" s="126"/>
      <c r="D57" s="126"/>
      <c r="E57" s="127" t="s">
        <v>89</v>
      </c>
      <c r="F57" s="127"/>
      <c r="G57" s="127"/>
      <c r="H57" s="127"/>
      <c r="I57" s="127"/>
      <c r="J57" s="126"/>
      <c r="K57" s="127" t="s">
        <v>80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'OV2 - Žst. Ostrava Kunčic...'!J32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87</v>
      </c>
      <c r="AR57" s="66"/>
      <c r="AS57" s="130">
        <v>0</v>
      </c>
      <c r="AT57" s="131">
        <f>ROUND(SUM(AV57:AW57),2)</f>
        <v>0</v>
      </c>
      <c r="AU57" s="132">
        <f>'OV2 - Žst. Ostrava Kunčic...'!P146</f>
        <v>0</v>
      </c>
      <c r="AV57" s="131">
        <f>'OV2 - Žst. Ostrava Kunčic...'!J35</f>
        <v>0</v>
      </c>
      <c r="AW57" s="131">
        <f>'OV2 - Žst. Ostrava Kunčic...'!J36</f>
        <v>0</v>
      </c>
      <c r="AX57" s="131">
        <f>'OV2 - Žst. Ostrava Kunčic...'!J37</f>
        <v>0</v>
      </c>
      <c r="AY57" s="131">
        <f>'OV2 - Žst. Ostrava Kunčic...'!J38</f>
        <v>0</v>
      </c>
      <c r="AZ57" s="131">
        <f>'OV2 - Žst. Ostrava Kunčic...'!F35</f>
        <v>0</v>
      </c>
      <c r="BA57" s="131">
        <f>'OV2 - Žst. Ostrava Kunčic...'!F36</f>
        <v>0</v>
      </c>
      <c r="BB57" s="131">
        <f>'OV2 - Žst. Ostrava Kunčic...'!F37</f>
        <v>0</v>
      </c>
      <c r="BC57" s="131">
        <f>'OV2 - Žst. Ostrava Kunčic...'!F38</f>
        <v>0</v>
      </c>
      <c r="BD57" s="133">
        <f>'OV2 - Žst. Ostrava Kunčic...'!F39</f>
        <v>0</v>
      </c>
      <c r="BE57" s="4"/>
      <c r="BT57" s="134" t="s">
        <v>84</v>
      </c>
      <c r="BV57" s="134" t="s">
        <v>77</v>
      </c>
      <c r="BW57" s="134" t="s">
        <v>90</v>
      </c>
      <c r="BX57" s="134" t="s">
        <v>83</v>
      </c>
      <c r="CL57" s="134" t="s">
        <v>19</v>
      </c>
    </row>
    <row r="58" s="4" customFormat="1" ht="16.5" customHeight="1">
      <c r="A58" s="125" t="s">
        <v>85</v>
      </c>
      <c r="B58" s="64"/>
      <c r="C58" s="126"/>
      <c r="D58" s="126"/>
      <c r="E58" s="127" t="s">
        <v>91</v>
      </c>
      <c r="F58" s="127"/>
      <c r="G58" s="127"/>
      <c r="H58" s="127"/>
      <c r="I58" s="127"/>
      <c r="J58" s="126"/>
      <c r="K58" s="127" t="s">
        <v>80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'OV4 - Žst. Ostrava Kunčic...'!J32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87</v>
      </c>
      <c r="AR58" s="66"/>
      <c r="AS58" s="130">
        <v>0</v>
      </c>
      <c r="AT58" s="131">
        <f>ROUND(SUM(AV58:AW58),2)</f>
        <v>0</v>
      </c>
      <c r="AU58" s="132">
        <f>'OV4 - Žst. Ostrava Kunčic...'!P143</f>
        <v>0</v>
      </c>
      <c r="AV58" s="131">
        <f>'OV4 - Žst. Ostrava Kunčic...'!J35</f>
        <v>0</v>
      </c>
      <c r="AW58" s="131">
        <f>'OV4 - Žst. Ostrava Kunčic...'!J36</f>
        <v>0</v>
      </c>
      <c r="AX58" s="131">
        <f>'OV4 - Žst. Ostrava Kunčic...'!J37</f>
        <v>0</v>
      </c>
      <c r="AY58" s="131">
        <f>'OV4 - Žst. Ostrava Kunčic...'!J38</f>
        <v>0</v>
      </c>
      <c r="AZ58" s="131">
        <f>'OV4 - Žst. Ostrava Kunčic...'!F35</f>
        <v>0</v>
      </c>
      <c r="BA58" s="131">
        <f>'OV4 - Žst. Ostrava Kunčic...'!F36</f>
        <v>0</v>
      </c>
      <c r="BB58" s="131">
        <f>'OV4 - Žst. Ostrava Kunčic...'!F37</f>
        <v>0</v>
      </c>
      <c r="BC58" s="131">
        <f>'OV4 - Žst. Ostrava Kunčic...'!F38</f>
        <v>0</v>
      </c>
      <c r="BD58" s="133">
        <f>'OV4 - Žst. Ostrava Kunčic...'!F39</f>
        <v>0</v>
      </c>
      <c r="BE58" s="4"/>
      <c r="BT58" s="134" t="s">
        <v>84</v>
      </c>
      <c r="BV58" s="134" t="s">
        <v>77</v>
      </c>
      <c r="BW58" s="134" t="s">
        <v>92</v>
      </c>
      <c r="BX58" s="134" t="s">
        <v>83</v>
      </c>
      <c r="CL58" s="134" t="s">
        <v>19</v>
      </c>
    </row>
    <row r="59" s="4" customFormat="1" ht="16.5" customHeight="1">
      <c r="A59" s="125" t="s">
        <v>85</v>
      </c>
      <c r="B59" s="64"/>
      <c r="C59" s="126"/>
      <c r="D59" s="126"/>
      <c r="E59" s="127" t="s">
        <v>93</v>
      </c>
      <c r="F59" s="127"/>
      <c r="G59" s="127"/>
      <c r="H59" s="127"/>
      <c r="I59" s="127"/>
      <c r="J59" s="126"/>
      <c r="K59" s="127" t="s">
        <v>80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'OV5 - Žst. Ostrava Kunčic...'!J32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87</v>
      </c>
      <c r="AR59" s="66"/>
      <c r="AS59" s="130">
        <v>0</v>
      </c>
      <c r="AT59" s="131">
        <f>ROUND(SUM(AV59:AW59),2)</f>
        <v>0</v>
      </c>
      <c r="AU59" s="132">
        <f>'OV5 - Žst. Ostrava Kunčic...'!P140</f>
        <v>0</v>
      </c>
      <c r="AV59" s="131">
        <f>'OV5 - Žst. Ostrava Kunčic...'!J35</f>
        <v>0</v>
      </c>
      <c r="AW59" s="131">
        <f>'OV5 - Žst. Ostrava Kunčic...'!J36</f>
        <v>0</v>
      </c>
      <c r="AX59" s="131">
        <f>'OV5 - Žst. Ostrava Kunčic...'!J37</f>
        <v>0</v>
      </c>
      <c r="AY59" s="131">
        <f>'OV5 - Žst. Ostrava Kunčic...'!J38</f>
        <v>0</v>
      </c>
      <c r="AZ59" s="131">
        <f>'OV5 - Žst. Ostrava Kunčic...'!F35</f>
        <v>0</v>
      </c>
      <c r="BA59" s="131">
        <f>'OV5 - Žst. Ostrava Kunčic...'!F36</f>
        <v>0</v>
      </c>
      <c r="BB59" s="131">
        <f>'OV5 - Žst. Ostrava Kunčic...'!F37</f>
        <v>0</v>
      </c>
      <c r="BC59" s="131">
        <f>'OV5 - Žst. Ostrava Kunčic...'!F38</f>
        <v>0</v>
      </c>
      <c r="BD59" s="133">
        <f>'OV5 - Žst. Ostrava Kunčic...'!F39</f>
        <v>0</v>
      </c>
      <c r="BE59" s="4"/>
      <c r="BT59" s="134" t="s">
        <v>84</v>
      </c>
      <c r="BV59" s="134" t="s">
        <v>77</v>
      </c>
      <c r="BW59" s="134" t="s">
        <v>94</v>
      </c>
      <c r="BX59" s="134" t="s">
        <v>83</v>
      </c>
      <c r="CL59" s="134" t="s">
        <v>19</v>
      </c>
    </row>
    <row r="60" s="4" customFormat="1" ht="16.5" customHeight="1">
      <c r="A60" s="125" t="s">
        <v>85</v>
      </c>
      <c r="B60" s="64"/>
      <c r="C60" s="126"/>
      <c r="D60" s="126"/>
      <c r="E60" s="127" t="s">
        <v>95</v>
      </c>
      <c r="F60" s="127"/>
      <c r="G60" s="127"/>
      <c r="H60" s="127"/>
      <c r="I60" s="127"/>
      <c r="J60" s="126"/>
      <c r="K60" s="127" t="s">
        <v>80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'OV8 - Žst. Ostrava Kunčic...'!J32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87</v>
      </c>
      <c r="AR60" s="66"/>
      <c r="AS60" s="130">
        <v>0</v>
      </c>
      <c r="AT60" s="131">
        <f>ROUND(SUM(AV60:AW60),2)</f>
        <v>0</v>
      </c>
      <c r="AU60" s="132">
        <f>'OV8 - Žst. Ostrava Kunčic...'!P141</f>
        <v>0</v>
      </c>
      <c r="AV60" s="131">
        <f>'OV8 - Žst. Ostrava Kunčic...'!J35</f>
        <v>0</v>
      </c>
      <c r="AW60" s="131">
        <f>'OV8 - Žst. Ostrava Kunčic...'!J36</f>
        <v>0</v>
      </c>
      <c r="AX60" s="131">
        <f>'OV8 - Žst. Ostrava Kunčic...'!J37</f>
        <v>0</v>
      </c>
      <c r="AY60" s="131">
        <f>'OV8 - Žst. Ostrava Kunčic...'!J38</f>
        <v>0</v>
      </c>
      <c r="AZ60" s="131">
        <f>'OV8 - Žst. Ostrava Kunčic...'!F35</f>
        <v>0</v>
      </c>
      <c r="BA60" s="131">
        <f>'OV8 - Žst. Ostrava Kunčic...'!F36</f>
        <v>0</v>
      </c>
      <c r="BB60" s="131">
        <f>'OV8 - Žst. Ostrava Kunčic...'!F37</f>
        <v>0</v>
      </c>
      <c r="BC60" s="131">
        <f>'OV8 - Žst. Ostrava Kunčic...'!F38</f>
        <v>0</v>
      </c>
      <c r="BD60" s="133">
        <f>'OV8 - Žst. Ostrava Kunčic...'!F39</f>
        <v>0</v>
      </c>
      <c r="BE60" s="4"/>
      <c r="BT60" s="134" t="s">
        <v>84</v>
      </c>
      <c r="BV60" s="134" t="s">
        <v>77</v>
      </c>
      <c r="BW60" s="134" t="s">
        <v>96</v>
      </c>
      <c r="BX60" s="134" t="s">
        <v>83</v>
      </c>
      <c r="CL60" s="134" t="s">
        <v>19</v>
      </c>
    </row>
    <row r="61" s="4" customFormat="1" ht="16.5" customHeight="1">
      <c r="A61" s="125" t="s">
        <v>85</v>
      </c>
      <c r="B61" s="64"/>
      <c r="C61" s="126"/>
      <c r="D61" s="126"/>
      <c r="E61" s="127" t="s">
        <v>97</v>
      </c>
      <c r="F61" s="127"/>
      <c r="G61" s="127"/>
      <c r="H61" s="127"/>
      <c r="I61" s="127"/>
      <c r="J61" s="126"/>
      <c r="K61" s="127" t="s">
        <v>80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'OV10 - Žst. Ostrava Kunči...'!J32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87</v>
      </c>
      <c r="AR61" s="66"/>
      <c r="AS61" s="130">
        <v>0</v>
      </c>
      <c r="AT61" s="131">
        <f>ROUND(SUM(AV61:AW61),2)</f>
        <v>0</v>
      </c>
      <c r="AU61" s="132">
        <f>'OV10 - Žst. Ostrava Kunči...'!P142</f>
        <v>0</v>
      </c>
      <c r="AV61" s="131">
        <f>'OV10 - Žst. Ostrava Kunči...'!J35</f>
        <v>0</v>
      </c>
      <c r="AW61" s="131">
        <f>'OV10 - Žst. Ostrava Kunči...'!J36</f>
        <v>0</v>
      </c>
      <c r="AX61" s="131">
        <f>'OV10 - Žst. Ostrava Kunči...'!J37</f>
        <v>0</v>
      </c>
      <c r="AY61" s="131">
        <f>'OV10 - Žst. Ostrava Kunči...'!J38</f>
        <v>0</v>
      </c>
      <c r="AZ61" s="131">
        <f>'OV10 - Žst. Ostrava Kunči...'!F35</f>
        <v>0</v>
      </c>
      <c r="BA61" s="131">
        <f>'OV10 - Žst. Ostrava Kunči...'!F36</f>
        <v>0</v>
      </c>
      <c r="BB61" s="131">
        <f>'OV10 - Žst. Ostrava Kunči...'!F37</f>
        <v>0</v>
      </c>
      <c r="BC61" s="131">
        <f>'OV10 - Žst. Ostrava Kunči...'!F38</f>
        <v>0</v>
      </c>
      <c r="BD61" s="133">
        <f>'OV10 - Žst. Ostrava Kunči...'!F39</f>
        <v>0</v>
      </c>
      <c r="BE61" s="4"/>
      <c r="BT61" s="134" t="s">
        <v>84</v>
      </c>
      <c r="BV61" s="134" t="s">
        <v>77</v>
      </c>
      <c r="BW61" s="134" t="s">
        <v>98</v>
      </c>
      <c r="BX61" s="134" t="s">
        <v>83</v>
      </c>
      <c r="CL61" s="134" t="s">
        <v>19</v>
      </c>
    </row>
    <row r="62" s="4" customFormat="1" ht="16.5" customHeight="1">
      <c r="A62" s="125" t="s">
        <v>85</v>
      </c>
      <c r="B62" s="64"/>
      <c r="C62" s="126"/>
      <c r="D62" s="126"/>
      <c r="E62" s="127" t="s">
        <v>99</v>
      </c>
      <c r="F62" s="127"/>
      <c r="G62" s="127"/>
      <c r="H62" s="127"/>
      <c r="I62" s="127"/>
      <c r="J62" s="126"/>
      <c r="K62" s="127" t="s">
        <v>80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'OV13 - Žst. Ostrava Kunči...'!J32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87</v>
      </c>
      <c r="AR62" s="66"/>
      <c r="AS62" s="130">
        <v>0</v>
      </c>
      <c r="AT62" s="131">
        <f>ROUND(SUM(AV62:AW62),2)</f>
        <v>0</v>
      </c>
      <c r="AU62" s="132">
        <f>'OV13 - Žst. Ostrava Kunči...'!P141</f>
        <v>0</v>
      </c>
      <c r="AV62" s="131">
        <f>'OV13 - Žst. Ostrava Kunči...'!J35</f>
        <v>0</v>
      </c>
      <c r="AW62" s="131">
        <f>'OV13 - Žst. Ostrava Kunči...'!J36</f>
        <v>0</v>
      </c>
      <c r="AX62" s="131">
        <f>'OV13 - Žst. Ostrava Kunči...'!J37</f>
        <v>0</v>
      </c>
      <c r="AY62" s="131">
        <f>'OV13 - Žst. Ostrava Kunči...'!J38</f>
        <v>0</v>
      </c>
      <c r="AZ62" s="131">
        <f>'OV13 - Žst. Ostrava Kunči...'!F35</f>
        <v>0</v>
      </c>
      <c r="BA62" s="131">
        <f>'OV13 - Žst. Ostrava Kunči...'!F36</f>
        <v>0</v>
      </c>
      <c r="BB62" s="131">
        <f>'OV13 - Žst. Ostrava Kunči...'!F37</f>
        <v>0</v>
      </c>
      <c r="BC62" s="131">
        <f>'OV13 - Žst. Ostrava Kunči...'!F38</f>
        <v>0</v>
      </c>
      <c r="BD62" s="133">
        <f>'OV13 - Žst. Ostrava Kunči...'!F39</f>
        <v>0</v>
      </c>
      <c r="BE62" s="4"/>
      <c r="BT62" s="134" t="s">
        <v>84</v>
      </c>
      <c r="BV62" s="134" t="s">
        <v>77</v>
      </c>
      <c r="BW62" s="134" t="s">
        <v>100</v>
      </c>
      <c r="BX62" s="134" t="s">
        <v>83</v>
      </c>
      <c r="CL62" s="134" t="s">
        <v>19</v>
      </c>
    </row>
    <row r="63" s="4" customFormat="1" ht="16.5" customHeight="1">
      <c r="A63" s="4"/>
      <c r="B63" s="64"/>
      <c r="C63" s="126"/>
      <c r="D63" s="126"/>
      <c r="E63" s="127" t="s">
        <v>101</v>
      </c>
      <c r="F63" s="127"/>
      <c r="G63" s="127"/>
      <c r="H63" s="127"/>
      <c r="I63" s="127"/>
      <c r="J63" s="126"/>
      <c r="K63" s="127" t="s">
        <v>80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35">
        <f>ROUND(SUM(AG64:AG65),2)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87</v>
      </c>
      <c r="AR63" s="66"/>
      <c r="AS63" s="130">
        <f>ROUND(SUM(AS64:AS65),2)</f>
        <v>0</v>
      </c>
      <c r="AT63" s="131">
        <f>ROUND(SUM(AV63:AW63),2)</f>
        <v>0</v>
      </c>
      <c r="AU63" s="132">
        <f>ROUND(SUM(AU64:AU65),5)</f>
        <v>0</v>
      </c>
      <c r="AV63" s="131">
        <f>ROUND(AZ63*L29,2)</f>
        <v>0</v>
      </c>
      <c r="AW63" s="131">
        <f>ROUND(BA63*L30,2)</f>
        <v>0</v>
      </c>
      <c r="AX63" s="131">
        <f>ROUND(BB63*L29,2)</f>
        <v>0</v>
      </c>
      <c r="AY63" s="131">
        <f>ROUND(BC63*L30,2)</f>
        <v>0</v>
      </c>
      <c r="AZ63" s="131">
        <f>ROUND(SUM(AZ64:AZ65),2)</f>
        <v>0</v>
      </c>
      <c r="BA63" s="131">
        <f>ROUND(SUM(BA64:BA65),2)</f>
        <v>0</v>
      </c>
      <c r="BB63" s="131">
        <f>ROUND(SUM(BB64:BB65),2)</f>
        <v>0</v>
      </c>
      <c r="BC63" s="131">
        <f>ROUND(SUM(BC64:BC65),2)</f>
        <v>0</v>
      </c>
      <c r="BD63" s="133">
        <f>ROUND(SUM(BD64:BD65),2)</f>
        <v>0</v>
      </c>
      <c r="BE63" s="4"/>
      <c r="BS63" s="134" t="s">
        <v>74</v>
      </c>
      <c r="BT63" s="134" t="s">
        <v>84</v>
      </c>
      <c r="BU63" s="134" t="s">
        <v>76</v>
      </c>
      <c r="BV63" s="134" t="s">
        <v>77</v>
      </c>
      <c r="BW63" s="134" t="s">
        <v>102</v>
      </c>
      <c r="BX63" s="134" t="s">
        <v>83</v>
      </c>
      <c r="CL63" s="134" t="s">
        <v>19</v>
      </c>
    </row>
    <row r="64" s="4" customFormat="1" ht="16.5" customHeight="1">
      <c r="A64" s="125" t="s">
        <v>85</v>
      </c>
      <c r="B64" s="64"/>
      <c r="C64" s="126"/>
      <c r="D64" s="126"/>
      <c r="E64" s="126"/>
      <c r="F64" s="127" t="s">
        <v>103</v>
      </c>
      <c r="G64" s="127"/>
      <c r="H64" s="127"/>
      <c r="I64" s="127"/>
      <c r="J64" s="127"/>
      <c r="K64" s="126"/>
      <c r="L64" s="127" t="s">
        <v>80</v>
      </c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'OV18.1 - Žst. Ostrava Kun...'!J34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87</v>
      </c>
      <c r="AR64" s="66"/>
      <c r="AS64" s="130">
        <v>0</v>
      </c>
      <c r="AT64" s="131">
        <f>ROUND(SUM(AV64:AW64),2)</f>
        <v>0</v>
      </c>
      <c r="AU64" s="132">
        <f>'OV18.1 - Žst. Ostrava Kun...'!P145</f>
        <v>0</v>
      </c>
      <c r="AV64" s="131">
        <f>'OV18.1 - Žst. Ostrava Kun...'!J37</f>
        <v>0</v>
      </c>
      <c r="AW64" s="131">
        <f>'OV18.1 - Žst. Ostrava Kun...'!J38</f>
        <v>0</v>
      </c>
      <c r="AX64" s="131">
        <f>'OV18.1 - Žst. Ostrava Kun...'!J39</f>
        <v>0</v>
      </c>
      <c r="AY64" s="131">
        <f>'OV18.1 - Žst. Ostrava Kun...'!J40</f>
        <v>0</v>
      </c>
      <c r="AZ64" s="131">
        <f>'OV18.1 - Žst. Ostrava Kun...'!F37</f>
        <v>0</v>
      </c>
      <c r="BA64" s="131">
        <f>'OV18.1 - Žst. Ostrava Kun...'!F38</f>
        <v>0</v>
      </c>
      <c r="BB64" s="131">
        <f>'OV18.1 - Žst. Ostrava Kun...'!F39</f>
        <v>0</v>
      </c>
      <c r="BC64" s="131">
        <f>'OV18.1 - Žst. Ostrava Kun...'!F40</f>
        <v>0</v>
      </c>
      <c r="BD64" s="133">
        <f>'OV18.1 - Žst. Ostrava Kun...'!F41</f>
        <v>0</v>
      </c>
      <c r="BE64" s="4"/>
      <c r="BT64" s="134" t="s">
        <v>104</v>
      </c>
      <c r="BV64" s="134" t="s">
        <v>77</v>
      </c>
      <c r="BW64" s="134" t="s">
        <v>105</v>
      </c>
      <c r="BX64" s="134" t="s">
        <v>102</v>
      </c>
      <c r="CL64" s="134" t="s">
        <v>19</v>
      </c>
    </row>
    <row r="65" s="4" customFormat="1" ht="23.25" customHeight="1">
      <c r="A65" s="125" t="s">
        <v>85</v>
      </c>
      <c r="B65" s="64"/>
      <c r="C65" s="126"/>
      <c r="D65" s="126"/>
      <c r="E65" s="126"/>
      <c r="F65" s="127" t="s">
        <v>106</v>
      </c>
      <c r="G65" s="127"/>
      <c r="H65" s="127"/>
      <c r="I65" s="127"/>
      <c r="J65" s="127"/>
      <c r="K65" s="126"/>
      <c r="L65" s="127" t="s">
        <v>107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'OV18.2 - Žst. Ostrava Kun...'!J34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87</v>
      </c>
      <c r="AR65" s="66"/>
      <c r="AS65" s="130">
        <v>0</v>
      </c>
      <c r="AT65" s="131">
        <f>ROUND(SUM(AV65:AW65),2)</f>
        <v>0</v>
      </c>
      <c r="AU65" s="132">
        <f>'OV18.2 - Žst. Ostrava Kun...'!P97</f>
        <v>0</v>
      </c>
      <c r="AV65" s="131">
        <f>'OV18.2 - Žst. Ostrava Kun...'!J37</f>
        <v>0</v>
      </c>
      <c r="AW65" s="131">
        <f>'OV18.2 - Žst. Ostrava Kun...'!J38</f>
        <v>0</v>
      </c>
      <c r="AX65" s="131">
        <f>'OV18.2 - Žst. Ostrava Kun...'!J39</f>
        <v>0</v>
      </c>
      <c r="AY65" s="131">
        <f>'OV18.2 - Žst. Ostrava Kun...'!J40</f>
        <v>0</v>
      </c>
      <c r="AZ65" s="131">
        <f>'OV18.2 - Žst. Ostrava Kun...'!F37</f>
        <v>0</v>
      </c>
      <c r="BA65" s="131">
        <f>'OV18.2 - Žst. Ostrava Kun...'!F38</f>
        <v>0</v>
      </c>
      <c r="BB65" s="131">
        <f>'OV18.2 - Žst. Ostrava Kun...'!F39</f>
        <v>0</v>
      </c>
      <c r="BC65" s="131">
        <f>'OV18.2 - Žst. Ostrava Kun...'!F40</f>
        <v>0</v>
      </c>
      <c r="BD65" s="133">
        <f>'OV18.2 - Žst. Ostrava Kun...'!F41</f>
        <v>0</v>
      </c>
      <c r="BE65" s="4"/>
      <c r="BT65" s="134" t="s">
        <v>104</v>
      </c>
      <c r="BV65" s="134" t="s">
        <v>77</v>
      </c>
      <c r="BW65" s="134" t="s">
        <v>108</v>
      </c>
      <c r="BX65" s="134" t="s">
        <v>102</v>
      </c>
      <c r="CL65" s="134" t="s">
        <v>19</v>
      </c>
    </row>
    <row r="66" s="4" customFormat="1" ht="16.5" customHeight="1">
      <c r="A66" s="125" t="s">
        <v>85</v>
      </c>
      <c r="B66" s="64"/>
      <c r="C66" s="126"/>
      <c r="D66" s="126"/>
      <c r="E66" s="127" t="s">
        <v>109</v>
      </c>
      <c r="F66" s="127"/>
      <c r="G66" s="127"/>
      <c r="H66" s="127"/>
      <c r="I66" s="127"/>
      <c r="J66" s="126"/>
      <c r="K66" s="127" t="s">
        <v>80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'OV20 - Žst. Ostrava Kunči...'!J32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87</v>
      </c>
      <c r="AR66" s="66"/>
      <c r="AS66" s="130">
        <v>0</v>
      </c>
      <c r="AT66" s="131">
        <f>ROUND(SUM(AV66:AW66),2)</f>
        <v>0</v>
      </c>
      <c r="AU66" s="132">
        <f>'OV20 - Žst. Ostrava Kunči...'!P139</f>
        <v>0</v>
      </c>
      <c r="AV66" s="131">
        <f>'OV20 - Žst. Ostrava Kunči...'!J35</f>
        <v>0</v>
      </c>
      <c r="AW66" s="131">
        <f>'OV20 - Žst. Ostrava Kunči...'!J36</f>
        <v>0</v>
      </c>
      <c r="AX66" s="131">
        <f>'OV20 - Žst. Ostrava Kunči...'!J37</f>
        <v>0</v>
      </c>
      <c r="AY66" s="131">
        <f>'OV20 - Žst. Ostrava Kunči...'!J38</f>
        <v>0</v>
      </c>
      <c r="AZ66" s="131">
        <f>'OV20 - Žst. Ostrava Kunči...'!F35</f>
        <v>0</v>
      </c>
      <c r="BA66" s="131">
        <f>'OV20 - Žst. Ostrava Kunči...'!F36</f>
        <v>0</v>
      </c>
      <c r="BB66" s="131">
        <f>'OV20 - Žst. Ostrava Kunči...'!F37</f>
        <v>0</v>
      </c>
      <c r="BC66" s="131">
        <f>'OV20 - Žst. Ostrava Kunči...'!F38</f>
        <v>0</v>
      </c>
      <c r="BD66" s="133">
        <f>'OV20 - Žst. Ostrava Kunči...'!F39</f>
        <v>0</v>
      </c>
      <c r="BE66" s="4"/>
      <c r="BT66" s="134" t="s">
        <v>84</v>
      </c>
      <c r="BV66" s="134" t="s">
        <v>77</v>
      </c>
      <c r="BW66" s="134" t="s">
        <v>110</v>
      </c>
      <c r="BX66" s="134" t="s">
        <v>83</v>
      </c>
      <c r="CL66" s="134" t="s">
        <v>19</v>
      </c>
    </row>
    <row r="67" s="4" customFormat="1" ht="16.5" customHeight="1">
      <c r="A67" s="125" t="s">
        <v>85</v>
      </c>
      <c r="B67" s="64"/>
      <c r="C67" s="126"/>
      <c r="D67" s="126"/>
      <c r="E67" s="127" t="s">
        <v>111</v>
      </c>
      <c r="F67" s="127"/>
      <c r="G67" s="127"/>
      <c r="H67" s="127"/>
      <c r="I67" s="127"/>
      <c r="J67" s="126"/>
      <c r="K67" s="127" t="s">
        <v>80</v>
      </c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'MS01 - Žst. Ostrava Kunči...'!J32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87</v>
      </c>
      <c r="AR67" s="66"/>
      <c r="AS67" s="130">
        <v>0</v>
      </c>
      <c r="AT67" s="131">
        <f>ROUND(SUM(AV67:AW67),2)</f>
        <v>0</v>
      </c>
      <c r="AU67" s="132">
        <f>'MS01 - Žst. Ostrava Kunči...'!P91</f>
        <v>0</v>
      </c>
      <c r="AV67" s="131">
        <f>'MS01 - Žst. Ostrava Kunči...'!J35</f>
        <v>0</v>
      </c>
      <c r="AW67" s="131">
        <f>'MS01 - Žst. Ostrava Kunči...'!J36</f>
        <v>0</v>
      </c>
      <c r="AX67" s="131">
        <f>'MS01 - Žst. Ostrava Kunči...'!J37</f>
        <v>0</v>
      </c>
      <c r="AY67" s="131">
        <f>'MS01 - Žst. Ostrava Kunči...'!J38</f>
        <v>0</v>
      </c>
      <c r="AZ67" s="131">
        <f>'MS01 - Žst. Ostrava Kunči...'!F35</f>
        <v>0</v>
      </c>
      <c r="BA67" s="131">
        <f>'MS01 - Žst. Ostrava Kunči...'!F36</f>
        <v>0</v>
      </c>
      <c r="BB67" s="131">
        <f>'MS01 - Žst. Ostrava Kunči...'!F37</f>
        <v>0</v>
      </c>
      <c r="BC67" s="131">
        <f>'MS01 - Žst. Ostrava Kunči...'!F38</f>
        <v>0</v>
      </c>
      <c r="BD67" s="133">
        <f>'MS01 - Žst. Ostrava Kunči...'!F39</f>
        <v>0</v>
      </c>
      <c r="BE67" s="4"/>
      <c r="BT67" s="134" t="s">
        <v>84</v>
      </c>
      <c r="BV67" s="134" t="s">
        <v>77</v>
      </c>
      <c r="BW67" s="134" t="s">
        <v>112</v>
      </c>
      <c r="BX67" s="134" t="s">
        <v>83</v>
      </c>
      <c r="CL67" s="134" t="s">
        <v>19</v>
      </c>
    </row>
    <row r="68" s="4" customFormat="1" ht="16.5" customHeight="1">
      <c r="A68" s="125" t="s">
        <v>85</v>
      </c>
      <c r="B68" s="64"/>
      <c r="C68" s="126"/>
      <c r="D68" s="126"/>
      <c r="E68" s="127" t="s">
        <v>113</v>
      </c>
      <c r="F68" s="127"/>
      <c r="G68" s="127"/>
      <c r="H68" s="127"/>
      <c r="I68" s="127"/>
      <c r="J68" s="126"/>
      <c r="K68" s="127" t="s">
        <v>80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8">
        <f>'ZOV - Žst. Ostrava Kunčic...'!J32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87</v>
      </c>
      <c r="AR68" s="66"/>
      <c r="AS68" s="130">
        <v>0</v>
      </c>
      <c r="AT68" s="131">
        <f>ROUND(SUM(AV68:AW68),2)</f>
        <v>0</v>
      </c>
      <c r="AU68" s="132">
        <f>'ZOV - Žst. Ostrava Kunčic...'!P87</f>
        <v>0</v>
      </c>
      <c r="AV68" s="131">
        <f>'ZOV - Žst. Ostrava Kunčic...'!J35</f>
        <v>0</v>
      </c>
      <c r="AW68" s="131">
        <f>'ZOV - Žst. Ostrava Kunčic...'!J36</f>
        <v>0</v>
      </c>
      <c r="AX68" s="131">
        <f>'ZOV - Žst. Ostrava Kunčic...'!J37</f>
        <v>0</v>
      </c>
      <c r="AY68" s="131">
        <f>'ZOV - Žst. Ostrava Kunčic...'!J38</f>
        <v>0</v>
      </c>
      <c r="AZ68" s="131">
        <f>'ZOV - Žst. Ostrava Kunčic...'!F35</f>
        <v>0</v>
      </c>
      <c r="BA68" s="131">
        <f>'ZOV - Žst. Ostrava Kunčic...'!F36</f>
        <v>0</v>
      </c>
      <c r="BB68" s="131">
        <f>'ZOV - Žst. Ostrava Kunčic...'!F37</f>
        <v>0</v>
      </c>
      <c r="BC68" s="131">
        <f>'ZOV - Žst. Ostrava Kunčic...'!F38</f>
        <v>0</v>
      </c>
      <c r="BD68" s="133">
        <f>'ZOV - Žst. Ostrava Kunčic...'!F39</f>
        <v>0</v>
      </c>
      <c r="BE68" s="4"/>
      <c r="BT68" s="134" t="s">
        <v>84</v>
      </c>
      <c r="BV68" s="134" t="s">
        <v>77</v>
      </c>
      <c r="BW68" s="134" t="s">
        <v>114</v>
      </c>
      <c r="BX68" s="134" t="s">
        <v>83</v>
      </c>
      <c r="CL68" s="134" t="s">
        <v>19</v>
      </c>
    </row>
    <row r="69" s="4" customFormat="1" ht="16.5" customHeight="1">
      <c r="A69" s="125" t="s">
        <v>85</v>
      </c>
      <c r="B69" s="64"/>
      <c r="C69" s="126"/>
      <c r="D69" s="126"/>
      <c r="E69" s="127" t="s">
        <v>115</v>
      </c>
      <c r="F69" s="127"/>
      <c r="G69" s="127"/>
      <c r="H69" s="127"/>
      <c r="I69" s="127"/>
      <c r="J69" s="126"/>
      <c r="K69" s="127" t="s">
        <v>116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8">
        <f>'VRN - Vedlejší a ostatní ...'!J32</f>
        <v>0</v>
      </c>
      <c r="AH69" s="126"/>
      <c r="AI69" s="126"/>
      <c r="AJ69" s="126"/>
      <c r="AK69" s="126"/>
      <c r="AL69" s="126"/>
      <c r="AM69" s="126"/>
      <c r="AN69" s="128">
        <f>SUM(AG69,AT69)</f>
        <v>0</v>
      </c>
      <c r="AO69" s="126"/>
      <c r="AP69" s="126"/>
      <c r="AQ69" s="129" t="s">
        <v>87</v>
      </c>
      <c r="AR69" s="66"/>
      <c r="AS69" s="136">
        <v>0</v>
      </c>
      <c r="AT69" s="137">
        <f>ROUND(SUM(AV69:AW69),2)</f>
        <v>0</v>
      </c>
      <c r="AU69" s="138">
        <f>'VRN - Vedlejší a ostatní ...'!P93</f>
        <v>0</v>
      </c>
      <c r="AV69" s="137">
        <f>'VRN - Vedlejší a ostatní ...'!J35</f>
        <v>0</v>
      </c>
      <c r="AW69" s="137">
        <f>'VRN - Vedlejší a ostatní ...'!J36</f>
        <v>0</v>
      </c>
      <c r="AX69" s="137">
        <f>'VRN - Vedlejší a ostatní ...'!J37</f>
        <v>0</v>
      </c>
      <c r="AY69" s="137">
        <f>'VRN - Vedlejší a ostatní ...'!J38</f>
        <v>0</v>
      </c>
      <c r="AZ69" s="137">
        <f>'VRN - Vedlejší a ostatní ...'!F35</f>
        <v>0</v>
      </c>
      <c r="BA69" s="137">
        <f>'VRN - Vedlejší a ostatní ...'!F36</f>
        <v>0</v>
      </c>
      <c r="BB69" s="137">
        <f>'VRN - Vedlejší a ostatní ...'!F37</f>
        <v>0</v>
      </c>
      <c r="BC69" s="137">
        <f>'VRN - Vedlejší a ostatní ...'!F38</f>
        <v>0</v>
      </c>
      <c r="BD69" s="139">
        <f>'VRN - Vedlejší a ostatní ...'!F39</f>
        <v>0</v>
      </c>
      <c r="BE69" s="4"/>
      <c r="BT69" s="134" t="s">
        <v>84</v>
      </c>
      <c r="BV69" s="134" t="s">
        <v>77</v>
      </c>
      <c r="BW69" s="134" t="s">
        <v>117</v>
      </c>
      <c r="BX69" s="134" t="s">
        <v>83</v>
      </c>
      <c r="CL69" s="134" t="s">
        <v>19</v>
      </c>
    </row>
    <row r="70" s="2" customFormat="1" ht="30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5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45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</row>
  </sheetData>
  <sheetProtection sheet="1" formatColumns="0" formatRows="0" objects="1" scenarios="1" spinCount="100000" saltValue="cVYRFbF30RZ9erHUagcCS1ycCzAxpVJGqKfQfNc6wuKWB3GN38Yn1wrG0kNUzi8bbXbc7WwHREy/pYYpFy5GDg==" hashValue="WTPBbN0AejG8S95xNhVGI/va5cZw4IUeN86xPA9CiOvbOtygRZOrxxdenO9VL7PlFCX3PPKv/Ly7wgP5yVaYUw==" algorithmName="SHA-512" password="CC35"/>
  <mergeCells count="98">
    <mergeCell ref="C52:G52"/>
    <mergeCell ref="D55:H55"/>
    <mergeCell ref="E57:I57"/>
    <mergeCell ref="E63:I63"/>
    <mergeCell ref="E58:I58"/>
    <mergeCell ref="E62:I62"/>
    <mergeCell ref="E61:I61"/>
    <mergeCell ref="E56:I56"/>
    <mergeCell ref="E60:I60"/>
    <mergeCell ref="E59:I59"/>
    <mergeCell ref="F64:J64"/>
    <mergeCell ref="I52:AF52"/>
    <mergeCell ref="J55:AF55"/>
    <mergeCell ref="K56:AF56"/>
    <mergeCell ref="K60:AF60"/>
    <mergeCell ref="K57:AF57"/>
    <mergeCell ref="K61:AF61"/>
    <mergeCell ref="K62:AF62"/>
    <mergeCell ref="K63:AF63"/>
    <mergeCell ref="K59:AF59"/>
    <mergeCell ref="K58:AF58"/>
    <mergeCell ref="L45:AO45"/>
    <mergeCell ref="L64:AF64"/>
    <mergeCell ref="F65:J65"/>
    <mergeCell ref="L65:AF65"/>
    <mergeCell ref="E66:I66"/>
    <mergeCell ref="K66:AF66"/>
    <mergeCell ref="E67:I67"/>
    <mergeCell ref="K67:AF67"/>
    <mergeCell ref="E68:I68"/>
    <mergeCell ref="K68:AF68"/>
    <mergeCell ref="E69:I69"/>
    <mergeCell ref="K69:AF69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7:AM57"/>
    <mergeCell ref="AG52:AM52"/>
    <mergeCell ref="AG62:AM62"/>
    <mergeCell ref="AG60:AM60"/>
    <mergeCell ref="AG61:AM61"/>
    <mergeCell ref="AG55:AM55"/>
    <mergeCell ref="AG59:AM59"/>
    <mergeCell ref="AG58:AM58"/>
    <mergeCell ref="AG56:AM56"/>
    <mergeCell ref="AG64:AM64"/>
    <mergeCell ref="AG63:AM63"/>
    <mergeCell ref="AM47:AN47"/>
    <mergeCell ref="AM49:AP49"/>
    <mergeCell ref="AM50:AP50"/>
    <mergeCell ref="AN63:AP63"/>
    <mergeCell ref="AN64:AP64"/>
    <mergeCell ref="AN52:AP52"/>
    <mergeCell ref="AN61:AP61"/>
    <mergeCell ref="AN60:AP60"/>
    <mergeCell ref="AN59:AP59"/>
    <mergeCell ref="AN55:AP55"/>
    <mergeCell ref="AN56:AP56"/>
    <mergeCell ref="AN58:AP58"/>
    <mergeCell ref="AN62:AP62"/>
    <mergeCell ref="AN57:AP57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54:AP54"/>
  </mergeCells>
  <hyperlinks>
    <hyperlink ref="A56" location="'OV1-MSO2 - Žst. Ostrava K...'!C2" display="/"/>
    <hyperlink ref="A57" location="'OV2 - Žst. Ostrava Kunčic...'!C2" display="/"/>
    <hyperlink ref="A58" location="'OV4 - Žst. Ostrava Kunčic...'!C2" display="/"/>
    <hyperlink ref="A59" location="'OV5 - Žst. Ostrava Kunčic...'!C2" display="/"/>
    <hyperlink ref="A60" location="'OV8 - Žst. Ostrava Kunčic...'!C2" display="/"/>
    <hyperlink ref="A61" location="'OV10 - Žst. Ostrava Kunči...'!C2" display="/"/>
    <hyperlink ref="A62" location="'OV13 - Žst. Ostrava Kunči...'!C2" display="/"/>
    <hyperlink ref="A64" location="'OV18.1 - Žst. Ostrava Kun...'!C2" display="/"/>
    <hyperlink ref="A65" location="'OV18.2 - Žst. Ostrava Kun...'!C2" display="/"/>
    <hyperlink ref="A66" location="'OV20 - Žst. Ostrava Kunči...'!C2" display="/"/>
    <hyperlink ref="A67" location="'MS01 - Žst. Ostrava Kunči...'!C2" display="/"/>
    <hyperlink ref="A68" location="'ZOV - Žst. Ostrava Kunčic...'!C2" display="/"/>
    <hyperlink ref="A69" location="'VR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>
      <c r="B8" s="21"/>
      <c r="D8" s="144" t="s">
        <v>119</v>
      </c>
      <c r="L8" s="21"/>
    </row>
    <row r="9" s="1" customFormat="1" ht="16.5" customHeight="1">
      <c r="B9" s="21"/>
      <c r="E9" s="145" t="s">
        <v>120</v>
      </c>
      <c r="F9" s="1"/>
      <c r="G9" s="1"/>
      <c r="H9" s="1"/>
      <c r="L9" s="21"/>
    </row>
    <row r="10" s="1" customFormat="1" ht="12" customHeight="1">
      <c r="B10" s="21"/>
      <c r="D10" s="144" t="s">
        <v>121</v>
      </c>
      <c r="L10" s="21"/>
    </row>
    <row r="11" s="2" customFormat="1" ht="16.5" customHeight="1">
      <c r="A11" s="39"/>
      <c r="B11" s="45"/>
      <c r="C11" s="39"/>
      <c r="D11" s="39"/>
      <c r="E11" s="157" t="s">
        <v>1273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1274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1303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123</v>
      </c>
      <c r="G16" s="39"/>
      <c r="H16" s="39"/>
      <c r="I16" s="144" t="s">
        <v>23</v>
      </c>
      <c r="J16" s="148" t="str">
        <f>'Rekapitulace stavby'!AN8</f>
        <v>22. 4. 2021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">
        <v>27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28</v>
      </c>
      <c r="F19" s="39"/>
      <c r="G19" s="39"/>
      <c r="H19" s="39"/>
      <c r="I19" s="144" t="s">
        <v>29</v>
      </c>
      <c r="J19" s="134" t="s">
        <v>30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31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29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33</v>
      </c>
      <c r="E24" s="39"/>
      <c r="F24" s="39"/>
      <c r="G24" s="39"/>
      <c r="H24" s="39"/>
      <c r="I24" s="144" t="s">
        <v>26</v>
      </c>
      <c r="J24" s="134" t="s">
        <v>34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35</v>
      </c>
      <c r="F25" s="39"/>
      <c r="G25" s="39"/>
      <c r="H25" s="39"/>
      <c r="I25" s="144" t="s">
        <v>29</v>
      </c>
      <c r="J25" s="134" t="s">
        <v>36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38</v>
      </c>
      <c r="E27" s="39"/>
      <c r="F27" s="39"/>
      <c r="G27" s="39"/>
      <c r="H27" s="39"/>
      <c r="I27" s="144" t="s">
        <v>26</v>
      </c>
      <c r="J27" s="134" t="s">
        <v>34</v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35</v>
      </c>
      <c r="F28" s="39"/>
      <c r="G28" s="39"/>
      <c r="H28" s="39"/>
      <c r="I28" s="144" t="s">
        <v>29</v>
      </c>
      <c r="J28" s="134" t="s">
        <v>36</v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47.25" customHeight="1">
      <c r="A31" s="149"/>
      <c r="B31" s="150"/>
      <c r="C31" s="149"/>
      <c r="D31" s="149"/>
      <c r="E31" s="151" t="s">
        <v>40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41</v>
      </c>
      <c r="E34" s="39"/>
      <c r="F34" s="39"/>
      <c r="G34" s="39"/>
      <c r="H34" s="39"/>
      <c r="I34" s="39"/>
      <c r="J34" s="155">
        <f>ROUND(J97,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43</v>
      </c>
      <c r="G36" s="39"/>
      <c r="H36" s="39"/>
      <c r="I36" s="156" t="s">
        <v>42</v>
      </c>
      <c r="J36" s="156" t="s">
        <v>44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45</v>
      </c>
      <c r="E37" s="144" t="s">
        <v>46</v>
      </c>
      <c r="F37" s="158">
        <f>ROUND((SUM(BE97:BE145)),  2)</f>
        <v>0</v>
      </c>
      <c r="G37" s="39"/>
      <c r="H37" s="39"/>
      <c r="I37" s="159">
        <v>0.20999999999999999</v>
      </c>
      <c r="J37" s="158">
        <f>ROUND(((SUM(BE97:BE145))*I37),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47</v>
      </c>
      <c r="F38" s="158">
        <f>ROUND((SUM(BF97:BF145)),  2)</f>
        <v>0</v>
      </c>
      <c r="G38" s="39"/>
      <c r="H38" s="39"/>
      <c r="I38" s="159">
        <v>0.14999999999999999</v>
      </c>
      <c r="J38" s="158">
        <f>ROUND(((SUM(BF97:BF145))*I38),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48</v>
      </c>
      <c r="F39" s="158">
        <f>ROUND((SUM(BG97:BG145)),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49</v>
      </c>
      <c r="F40" s="158">
        <f>ROUND((SUM(BH97:BH145)),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50</v>
      </c>
      <c r="F41" s="158">
        <f>ROUND((SUM(BI97:BI145)),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51</v>
      </c>
      <c r="E43" s="162"/>
      <c r="F43" s="162"/>
      <c r="G43" s="163" t="s">
        <v>52</v>
      </c>
      <c r="H43" s="164" t="s">
        <v>53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Oprava osvětlení v žst. Ostrava Kunčice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119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120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121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54" t="s">
        <v>1273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1274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OV18.2 - Žst. Ostrava Kunčice, venkovní osvětlení - Zabezpečovací zařízení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Ostrava</v>
      </c>
      <c r="G60" s="41"/>
      <c r="H60" s="41"/>
      <c r="I60" s="33" t="s">
        <v>23</v>
      </c>
      <c r="J60" s="73" t="str">
        <f>IF(J16="","",J16)</f>
        <v>22. 4. 2021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Správa železnic, s.o.</v>
      </c>
      <c r="G62" s="41"/>
      <c r="H62" s="41"/>
      <c r="I62" s="33" t="s">
        <v>33</v>
      </c>
      <c r="J62" s="37" t="str">
        <f>E25</f>
        <v>MORAVIA CONSULT Olomouc a.s.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5.6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38</v>
      </c>
      <c r="J63" s="37" t="str">
        <f>E28</f>
        <v>MORAVIA CONSULT Olomouc a.s.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125</v>
      </c>
      <c r="D65" s="173"/>
      <c r="E65" s="173"/>
      <c r="F65" s="173"/>
      <c r="G65" s="173"/>
      <c r="H65" s="173"/>
      <c r="I65" s="173"/>
      <c r="J65" s="174" t="s">
        <v>126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73</v>
      </c>
      <c r="D67" s="41"/>
      <c r="E67" s="41"/>
      <c r="F67" s="41"/>
      <c r="G67" s="41"/>
      <c r="H67" s="41"/>
      <c r="I67" s="41"/>
      <c r="J67" s="103">
        <f>J97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127</v>
      </c>
    </row>
    <row r="68" s="9" customFormat="1" ht="24.96" customHeight="1">
      <c r="A68" s="9"/>
      <c r="B68" s="176"/>
      <c r="C68" s="177"/>
      <c r="D68" s="178" t="s">
        <v>1239</v>
      </c>
      <c r="E68" s="179"/>
      <c r="F68" s="179"/>
      <c r="G68" s="179"/>
      <c r="H68" s="179"/>
      <c r="I68" s="179"/>
      <c r="J68" s="180">
        <f>J98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1304</v>
      </c>
      <c r="E69" s="184"/>
      <c r="F69" s="184"/>
      <c r="G69" s="184"/>
      <c r="H69" s="184"/>
      <c r="I69" s="184"/>
      <c r="J69" s="185">
        <f>J99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1305</v>
      </c>
      <c r="E70" s="184"/>
      <c r="F70" s="184"/>
      <c r="G70" s="184"/>
      <c r="H70" s="184"/>
      <c r="I70" s="184"/>
      <c r="J70" s="185">
        <f>J100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1306</v>
      </c>
      <c r="E71" s="184"/>
      <c r="F71" s="184"/>
      <c r="G71" s="184"/>
      <c r="H71" s="184"/>
      <c r="I71" s="184"/>
      <c r="J71" s="185">
        <f>J119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1307</v>
      </c>
      <c r="E72" s="184"/>
      <c r="F72" s="184"/>
      <c r="G72" s="184"/>
      <c r="H72" s="184"/>
      <c r="I72" s="184"/>
      <c r="J72" s="185">
        <f>J126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1308</v>
      </c>
      <c r="E73" s="184"/>
      <c r="F73" s="184"/>
      <c r="G73" s="184"/>
      <c r="H73" s="184"/>
      <c r="I73" s="184"/>
      <c r="J73" s="185">
        <f>J142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184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1" t="str">
        <f>E7</f>
        <v>Oprava osvětlení v žst. Ostrava Kunčice</v>
      </c>
      <c r="F83" s="33"/>
      <c r="G83" s="33"/>
      <c r="H83" s="33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119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1" customFormat="1" ht="16.5" customHeight="1">
      <c r="B85" s="22"/>
      <c r="C85" s="23"/>
      <c r="D85" s="23"/>
      <c r="E85" s="171" t="s">
        <v>120</v>
      </c>
      <c r="F85" s="23"/>
      <c r="G85" s="23"/>
      <c r="H85" s="23"/>
      <c r="I85" s="23"/>
      <c r="J85" s="23"/>
      <c r="K85" s="23"/>
      <c r="L85" s="21"/>
    </row>
    <row r="86" s="1" customFormat="1" ht="12" customHeight="1">
      <c r="B86" s="22"/>
      <c r="C86" s="33" t="s">
        <v>121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254" t="s">
        <v>1273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1274</v>
      </c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E13</f>
        <v>OV18.2 - Žst. Ostrava Kunčice, venkovní osvětlení - Zabezpečovací zařízení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F16</f>
        <v>Ostrava</v>
      </c>
      <c r="G91" s="41"/>
      <c r="H91" s="41"/>
      <c r="I91" s="33" t="s">
        <v>23</v>
      </c>
      <c r="J91" s="73" t="str">
        <f>IF(J16="","",J16)</f>
        <v>22. 4. 2021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25</v>
      </c>
      <c r="D93" s="41"/>
      <c r="E93" s="41"/>
      <c r="F93" s="28" t="str">
        <f>E19</f>
        <v>Správa železnic, s.o.</v>
      </c>
      <c r="G93" s="41"/>
      <c r="H93" s="41"/>
      <c r="I93" s="33" t="s">
        <v>33</v>
      </c>
      <c r="J93" s="37" t="str">
        <f>E25</f>
        <v>MORAVIA CONSULT Olomouc a.s.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31</v>
      </c>
      <c r="D94" s="41"/>
      <c r="E94" s="41"/>
      <c r="F94" s="28" t="str">
        <f>IF(E22="","",E22)</f>
        <v>Vyplň údaj</v>
      </c>
      <c r="G94" s="41"/>
      <c r="H94" s="41"/>
      <c r="I94" s="33" t="s">
        <v>38</v>
      </c>
      <c r="J94" s="37" t="str">
        <f>E28</f>
        <v>MORAVIA CONSULT Olomouc a.s.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7"/>
      <c r="B96" s="188"/>
      <c r="C96" s="189" t="s">
        <v>185</v>
      </c>
      <c r="D96" s="190" t="s">
        <v>60</v>
      </c>
      <c r="E96" s="190" t="s">
        <v>56</v>
      </c>
      <c r="F96" s="190" t="s">
        <v>57</v>
      </c>
      <c r="G96" s="190" t="s">
        <v>186</v>
      </c>
      <c r="H96" s="190" t="s">
        <v>187</v>
      </c>
      <c r="I96" s="190" t="s">
        <v>188</v>
      </c>
      <c r="J96" s="190" t="s">
        <v>126</v>
      </c>
      <c r="K96" s="191" t="s">
        <v>189</v>
      </c>
      <c r="L96" s="192"/>
      <c r="M96" s="93" t="s">
        <v>19</v>
      </c>
      <c r="N96" s="94" t="s">
        <v>45</v>
      </c>
      <c r="O96" s="94" t="s">
        <v>190</v>
      </c>
      <c r="P96" s="94" t="s">
        <v>191</v>
      </c>
      <c r="Q96" s="94" t="s">
        <v>192</v>
      </c>
      <c r="R96" s="94" t="s">
        <v>193</v>
      </c>
      <c r="S96" s="94" t="s">
        <v>194</v>
      </c>
      <c r="T96" s="95" t="s">
        <v>195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39"/>
      <c r="B97" s="40"/>
      <c r="C97" s="100" t="s">
        <v>196</v>
      </c>
      <c r="D97" s="41"/>
      <c r="E97" s="41"/>
      <c r="F97" s="41"/>
      <c r="G97" s="41"/>
      <c r="H97" s="41"/>
      <c r="I97" s="41"/>
      <c r="J97" s="193">
        <f>BK97</f>
        <v>0</v>
      </c>
      <c r="K97" s="41"/>
      <c r="L97" s="45"/>
      <c r="M97" s="96"/>
      <c r="N97" s="194"/>
      <c r="O97" s="97"/>
      <c r="P97" s="195">
        <f>P98</f>
        <v>0</v>
      </c>
      <c r="Q97" s="97"/>
      <c r="R97" s="195">
        <f>R98</f>
        <v>0</v>
      </c>
      <c r="S97" s="97"/>
      <c r="T97" s="196">
        <f>T98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74</v>
      </c>
      <c r="AU97" s="18" t="s">
        <v>127</v>
      </c>
      <c r="BK97" s="197">
        <f>BK98</f>
        <v>0</v>
      </c>
    </row>
    <row r="98" s="12" customFormat="1" ht="25.92" customHeight="1">
      <c r="A98" s="12"/>
      <c r="B98" s="198"/>
      <c r="C98" s="199"/>
      <c r="D98" s="200" t="s">
        <v>74</v>
      </c>
      <c r="E98" s="201" t="s">
        <v>707</v>
      </c>
      <c r="F98" s="201" t="s">
        <v>707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P99+P100+P119+P126+P142</f>
        <v>0</v>
      </c>
      <c r="Q98" s="206"/>
      <c r="R98" s="207">
        <f>R99+R100+R119+R126+R142</f>
        <v>0</v>
      </c>
      <c r="S98" s="206"/>
      <c r="T98" s="208">
        <f>T99+T100+T119+T126+T142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82</v>
      </c>
      <c r="AT98" s="210" t="s">
        <v>74</v>
      </c>
      <c r="AU98" s="210" t="s">
        <v>75</v>
      </c>
      <c r="AY98" s="209" t="s">
        <v>199</v>
      </c>
      <c r="BK98" s="211">
        <f>BK99+BK100+BK119+BK126+BK142</f>
        <v>0</v>
      </c>
    </row>
    <row r="99" s="12" customFormat="1" ht="22.8" customHeight="1">
      <c r="A99" s="12"/>
      <c r="B99" s="198"/>
      <c r="C99" s="199"/>
      <c r="D99" s="200" t="s">
        <v>74</v>
      </c>
      <c r="E99" s="212" t="s">
        <v>1309</v>
      </c>
      <c r="F99" s="212" t="s">
        <v>1310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v>0</v>
      </c>
      <c r="Q99" s="206"/>
      <c r="R99" s="207">
        <v>0</v>
      </c>
      <c r="S99" s="206"/>
      <c r="T99" s="208"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82</v>
      </c>
      <c r="AT99" s="210" t="s">
        <v>74</v>
      </c>
      <c r="AU99" s="210" t="s">
        <v>82</v>
      </c>
      <c r="AY99" s="209" t="s">
        <v>199</v>
      </c>
      <c r="BK99" s="211">
        <v>0</v>
      </c>
    </row>
    <row r="100" s="12" customFormat="1" ht="22.8" customHeight="1">
      <c r="A100" s="12"/>
      <c r="B100" s="198"/>
      <c r="C100" s="199"/>
      <c r="D100" s="200" t="s">
        <v>74</v>
      </c>
      <c r="E100" s="212" t="s">
        <v>200</v>
      </c>
      <c r="F100" s="212" t="s">
        <v>1311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SUM(P101:P118)</f>
        <v>0</v>
      </c>
      <c r="Q100" s="206"/>
      <c r="R100" s="207">
        <f>SUM(R101:R118)</f>
        <v>0</v>
      </c>
      <c r="S100" s="206"/>
      <c r="T100" s="208">
        <f>SUM(T101:T118)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82</v>
      </c>
      <c r="AT100" s="210" t="s">
        <v>74</v>
      </c>
      <c r="AU100" s="210" t="s">
        <v>82</v>
      </c>
      <c r="AY100" s="209" t="s">
        <v>199</v>
      </c>
      <c r="BK100" s="211">
        <f>SUM(BK101:BK118)</f>
        <v>0</v>
      </c>
    </row>
    <row r="101" s="2" customFormat="1" ht="16.5" customHeight="1">
      <c r="A101" s="39"/>
      <c r="B101" s="40"/>
      <c r="C101" s="228" t="s">
        <v>82</v>
      </c>
      <c r="D101" s="228" t="s">
        <v>286</v>
      </c>
      <c r="E101" s="229" t="s">
        <v>1312</v>
      </c>
      <c r="F101" s="230" t="s">
        <v>1313</v>
      </c>
      <c r="G101" s="231" t="s">
        <v>1314</v>
      </c>
      <c r="H101" s="232">
        <v>1</v>
      </c>
      <c r="I101" s="233"/>
      <c r="J101" s="234">
        <f>ROUND(I101*H101,2)</f>
        <v>0</v>
      </c>
      <c r="K101" s="230" t="s">
        <v>341</v>
      </c>
      <c r="L101" s="45"/>
      <c r="M101" s="235" t="s">
        <v>19</v>
      </c>
      <c r="N101" s="236" t="s">
        <v>46</v>
      </c>
      <c r="O101" s="85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6" t="s">
        <v>208</v>
      </c>
      <c r="AT101" s="226" t="s">
        <v>286</v>
      </c>
      <c r="AU101" s="226" t="s">
        <v>84</v>
      </c>
      <c r="AY101" s="18" t="s">
        <v>199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208</v>
      </c>
      <c r="BM101" s="226" t="s">
        <v>84</v>
      </c>
    </row>
    <row r="102" s="2" customFormat="1">
      <c r="A102" s="39"/>
      <c r="B102" s="40"/>
      <c r="C102" s="41"/>
      <c r="D102" s="239" t="s">
        <v>709</v>
      </c>
      <c r="E102" s="41"/>
      <c r="F102" s="255" t="s">
        <v>1315</v>
      </c>
      <c r="G102" s="41"/>
      <c r="H102" s="41"/>
      <c r="I102" s="256"/>
      <c r="J102" s="41"/>
      <c r="K102" s="41"/>
      <c r="L102" s="45"/>
      <c r="M102" s="257"/>
      <c r="N102" s="258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709</v>
      </c>
      <c r="AU102" s="18" t="s">
        <v>84</v>
      </c>
    </row>
    <row r="103" s="2" customFormat="1" ht="16.5" customHeight="1">
      <c r="A103" s="39"/>
      <c r="B103" s="40"/>
      <c r="C103" s="228" t="s">
        <v>84</v>
      </c>
      <c r="D103" s="228" t="s">
        <v>286</v>
      </c>
      <c r="E103" s="229" t="s">
        <v>1316</v>
      </c>
      <c r="F103" s="230" t="s">
        <v>1317</v>
      </c>
      <c r="G103" s="231" t="s">
        <v>1314</v>
      </c>
      <c r="H103" s="232">
        <v>1</v>
      </c>
      <c r="I103" s="233"/>
      <c r="J103" s="234">
        <f>ROUND(I103*H103,2)</f>
        <v>0</v>
      </c>
      <c r="K103" s="230" t="s">
        <v>341</v>
      </c>
      <c r="L103" s="45"/>
      <c r="M103" s="235" t="s">
        <v>19</v>
      </c>
      <c r="N103" s="236" t="s">
        <v>46</v>
      </c>
      <c r="O103" s="85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6" t="s">
        <v>208</v>
      </c>
      <c r="AT103" s="226" t="s">
        <v>286</v>
      </c>
      <c r="AU103" s="226" t="s">
        <v>84</v>
      </c>
      <c r="AY103" s="18" t="s">
        <v>199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82</v>
      </c>
      <c r="BK103" s="227">
        <f>ROUND(I103*H103,2)</f>
        <v>0</v>
      </c>
      <c r="BL103" s="18" t="s">
        <v>208</v>
      </c>
      <c r="BM103" s="226" t="s">
        <v>208</v>
      </c>
    </row>
    <row r="104" s="2" customFormat="1">
      <c r="A104" s="39"/>
      <c r="B104" s="40"/>
      <c r="C104" s="41"/>
      <c r="D104" s="239" t="s">
        <v>709</v>
      </c>
      <c r="E104" s="41"/>
      <c r="F104" s="255" t="s">
        <v>1318</v>
      </c>
      <c r="G104" s="41"/>
      <c r="H104" s="41"/>
      <c r="I104" s="256"/>
      <c r="J104" s="41"/>
      <c r="K104" s="41"/>
      <c r="L104" s="45"/>
      <c r="M104" s="257"/>
      <c r="N104" s="258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709</v>
      </c>
      <c r="AU104" s="18" t="s">
        <v>84</v>
      </c>
    </row>
    <row r="105" s="2" customFormat="1">
      <c r="A105" s="39"/>
      <c r="B105" s="40"/>
      <c r="C105" s="228" t="s">
        <v>104</v>
      </c>
      <c r="D105" s="228" t="s">
        <v>286</v>
      </c>
      <c r="E105" s="229" t="s">
        <v>1272</v>
      </c>
      <c r="F105" s="230" t="s">
        <v>898</v>
      </c>
      <c r="G105" s="231" t="s">
        <v>1319</v>
      </c>
      <c r="H105" s="232">
        <v>1</v>
      </c>
      <c r="I105" s="233"/>
      <c r="J105" s="234">
        <f>ROUND(I105*H105,2)</f>
        <v>0</v>
      </c>
      <c r="K105" s="230" t="s">
        <v>206</v>
      </c>
      <c r="L105" s="45"/>
      <c r="M105" s="235" t="s">
        <v>19</v>
      </c>
      <c r="N105" s="236" t="s">
        <v>46</v>
      </c>
      <c r="O105" s="85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6" t="s">
        <v>208</v>
      </c>
      <c r="AT105" s="226" t="s">
        <v>286</v>
      </c>
      <c r="AU105" s="226" t="s">
        <v>84</v>
      </c>
      <c r="AY105" s="18" t="s">
        <v>199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82</v>
      </c>
      <c r="BK105" s="227">
        <f>ROUND(I105*H105,2)</f>
        <v>0</v>
      </c>
      <c r="BL105" s="18" t="s">
        <v>208</v>
      </c>
      <c r="BM105" s="226" t="s">
        <v>218</v>
      </c>
    </row>
    <row r="106" s="2" customFormat="1">
      <c r="A106" s="39"/>
      <c r="B106" s="40"/>
      <c r="C106" s="41"/>
      <c r="D106" s="239" t="s">
        <v>709</v>
      </c>
      <c r="E106" s="41"/>
      <c r="F106" s="255" t="s">
        <v>1320</v>
      </c>
      <c r="G106" s="41"/>
      <c r="H106" s="41"/>
      <c r="I106" s="256"/>
      <c r="J106" s="41"/>
      <c r="K106" s="41"/>
      <c r="L106" s="45"/>
      <c r="M106" s="257"/>
      <c r="N106" s="25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709</v>
      </c>
      <c r="AU106" s="18" t="s">
        <v>84</v>
      </c>
    </row>
    <row r="107" s="2" customFormat="1" ht="16.5" customHeight="1">
      <c r="A107" s="39"/>
      <c r="B107" s="40"/>
      <c r="C107" s="228" t="s">
        <v>208</v>
      </c>
      <c r="D107" s="228" t="s">
        <v>286</v>
      </c>
      <c r="E107" s="229" t="s">
        <v>1321</v>
      </c>
      <c r="F107" s="230" t="s">
        <v>1322</v>
      </c>
      <c r="G107" s="231" t="s">
        <v>1319</v>
      </c>
      <c r="H107" s="232">
        <v>5</v>
      </c>
      <c r="I107" s="233"/>
      <c r="J107" s="234">
        <f>ROUND(I107*H107,2)</f>
        <v>0</v>
      </c>
      <c r="K107" s="230" t="s">
        <v>1323</v>
      </c>
      <c r="L107" s="45"/>
      <c r="M107" s="235" t="s">
        <v>19</v>
      </c>
      <c r="N107" s="236" t="s">
        <v>46</v>
      </c>
      <c r="O107" s="85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6" t="s">
        <v>208</v>
      </c>
      <c r="AT107" s="226" t="s">
        <v>286</v>
      </c>
      <c r="AU107" s="226" t="s">
        <v>84</v>
      </c>
      <c r="AY107" s="18" t="s">
        <v>199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208</v>
      </c>
      <c r="BM107" s="226" t="s">
        <v>207</v>
      </c>
    </row>
    <row r="108" s="2" customFormat="1">
      <c r="A108" s="39"/>
      <c r="B108" s="40"/>
      <c r="C108" s="41"/>
      <c r="D108" s="239" t="s">
        <v>709</v>
      </c>
      <c r="E108" s="41"/>
      <c r="F108" s="255" t="s">
        <v>1324</v>
      </c>
      <c r="G108" s="41"/>
      <c r="H108" s="41"/>
      <c r="I108" s="256"/>
      <c r="J108" s="41"/>
      <c r="K108" s="41"/>
      <c r="L108" s="45"/>
      <c r="M108" s="257"/>
      <c r="N108" s="258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709</v>
      </c>
      <c r="AU108" s="18" t="s">
        <v>84</v>
      </c>
    </row>
    <row r="109" s="2" customFormat="1" ht="16.5" customHeight="1">
      <c r="A109" s="39"/>
      <c r="B109" s="40"/>
      <c r="C109" s="228" t="s">
        <v>225</v>
      </c>
      <c r="D109" s="228" t="s">
        <v>286</v>
      </c>
      <c r="E109" s="229" t="s">
        <v>1325</v>
      </c>
      <c r="F109" s="230" t="s">
        <v>1326</v>
      </c>
      <c r="G109" s="231" t="s">
        <v>202</v>
      </c>
      <c r="H109" s="232">
        <v>20</v>
      </c>
      <c r="I109" s="233"/>
      <c r="J109" s="234">
        <f>ROUND(I109*H109,2)</f>
        <v>0</v>
      </c>
      <c r="K109" s="230" t="s">
        <v>341</v>
      </c>
      <c r="L109" s="45"/>
      <c r="M109" s="235" t="s">
        <v>19</v>
      </c>
      <c r="N109" s="236" t="s">
        <v>46</v>
      </c>
      <c r="O109" s="85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6" t="s">
        <v>208</v>
      </c>
      <c r="AT109" s="226" t="s">
        <v>286</v>
      </c>
      <c r="AU109" s="226" t="s">
        <v>84</v>
      </c>
      <c r="AY109" s="18" t="s">
        <v>199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82</v>
      </c>
      <c r="BK109" s="227">
        <f>ROUND(I109*H109,2)</f>
        <v>0</v>
      </c>
      <c r="BL109" s="18" t="s">
        <v>208</v>
      </c>
      <c r="BM109" s="226" t="s">
        <v>228</v>
      </c>
    </row>
    <row r="110" s="2" customFormat="1">
      <c r="A110" s="39"/>
      <c r="B110" s="40"/>
      <c r="C110" s="41"/>
      <c r="D110" s="239" t="s">
        <v>709</v>
      </c>
      <c r="E110" s="41"/>
      <c r="F110" s="255" t="s">
        <v>1327</v>
      </c>
      <c r="G110" s="41"/>
      <c r="H110" s="41"/>
      <c r="I110" s="256"/>
      <c r="J110" s="41"/>
      <c r="K110" s="41"/>
      <c r="L110" s="45"/>
      <c r="M110" s="257"/>
      <c r="N110" s="25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709</v>
      </c>
      <c r="AU110" s="18" t="s">
        <v>84</v>
      </c>
    </row>
    <row r="111" s="2" customFormat="1">
      <c r="A111" s="39"/>
      <c r="B111" s="40"/>
      <c r="C111" s="228" t="s">
        <v>218</v>
      </c>
      <c r="D111" s="228" t="s">
        <v>286</v>
      </c>
      <c r="E111" s="229" t="s">
        <v>1328</v>
      </c>
      <c r="F111" s="230" t="s">
        <v>1329</v>
      </c>
      <c r="G111" s="231" t="s">
        <v>1319</v>
      </c>
      <c r="H111" s="232">
        <v>1</v>
      </c>
      <c r="I111" s="233"/>
      <c r="J111" s="234">
        <f>ROUND(I111*H111,2)</f>
        <v>0</v>
      </c>
      <c r="K111" s="230" t="s">
        <v>206</v>
      </c>
      <c r="L111" s="45"/>
      <c r="M111" s="235" t="s">
        <v>19</v>
      </c>
      <c r="N111" s="236" t="s">
        <v>46</v>
      </c>
      <c r="O111" s="85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6" t="s">
        <v>208</v>
      </c>
      <c r="AT111" s="226" t="s">
        <v>286</v>
      </c>
      <c r="AU111" s="226" t="s">
        <v>84</v>
      </c>
      <c r="AY111" s="18" t="s">
        <v>199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82</v>
      </c>
      <c r="BK111" s="227">
        <f>ROUND(I111*H111,2)</f>
        <v>0</v>
      </c>
      <c r="BL111" s="18" t="s">
        <v>208</v>
      </c>
      <c r="BM111" s="226" t="s">
        <v>235</v>
      </c>
    </row>
    <row r="112" s="2" customFormat="1">
      <c r="A112" s="39"/>
      <c r="B112" s="40"/>
      <c r="C112" s="41"/>
      <c r="D112" s="239" t="s">
        <v>709</v>
      </c>
      <c r="E112" s="41"/>
      <c r="F112" s="255" t="s">
        <v>1330</v>
      </c>
      <c r="G112" s="41"/>
      <c r="H112" s="41"/>
      <c r="I112" s="256"/>
      <c r="J112" s="41"/>
      <c r="K112" s="41"/>
      <c r="L112" s="45"/>
      <c r="M112" s="257"/>
      <c r="N112" s="25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709</v>
      </c>
      <c r="AU112" s="18" t="s">
        <v>84</v>
      </c>
    </row>
    <row r="113" s="2" customFormat="1" ht="16.5" customHeight="1">
      <c r="A113" s="39"/>
      <c r="B113" s="40"/>
      <c r="C113" s="228" t="s">
        <v>236</v>
      </c>
      <c r="D113" s="228" t="s">
        <v>286</v>
      </c>
      <c r="E113" s="229" t="s">
        <v>1331</v>
      </c>
      <c r="F113" s="230" t="s">
        <v>1332</v>
      </c>
      <c r="G113" s="231" t="s">
        <v>202</v>
      </c>
      <c r="H113" s="232">
        <v>20</v>
      </c>
      <c r="I113" s="233"/>
      <c r="J113" s="234">
        <f>ROUND(I113*H113,2)</f>
        <v>0</v>
      </c>
      <c r="K113" s="230" t="s">
        <v>206</v>
      </c>
      <c r="L113" s="45"/>
      <c r="M113" s="235" t="s">
        <v>19</v>
      </c>
      <c r="N113" s="236" t="s">
        <v>46</v>
      </c>
      <c r="O113" s="85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6" t="s">
        <v>208</v>
      </c>
      <c r="AT113" s="226" t="s">
        <v>286</v>
      </c>
      <c r="AU113" s="226" t="s">
        <v>84</v>
      </c>
      <c r="AY113" s="18" t="s">
        <v>199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82</v>
      </c>
      <c r="BK113" s="227">
        <f>ROUND(I113*H113,2)</f>
        <v>0</v>
      </c>
      <c r="BL113" s="18" t="s">
        <v>208</v>
      </c>
      <c r="BM113" s="226" t="s">
        <v>239</v>
      </c>
    </row>
    <row r="114" s="2" customFormat="1">
      <c r="A114" s="39"/>
      <c r="B114" s="40"/>
      <c r="C114" s="41"/>
      <c r="D114" s="239" t="s">
        <v>709</v>
      </c>
      <c r="E114" s="41"/>
      <c r="F114" s="255" t="s">
        <v>1333</v>
      </c>
      <c r="G114" s="41"/>
      <c r="H114" s="41"/>
      <c r="I114" s="256"/>
      <c r="J114" s="41"/>
      <c r="K114" s="41"/>
      <c r="L114" s="45"/>
      <c r="M114" s="257"/>
      <c r="N114" s="25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709</v>
      </c>
      <c r="AU114" s="18" t="s">
        <v>84</v>
      </c>
    </row>
    <row r="115" s="2" customFormat="1">
      <c r="A115" s="39"/>
      <c r="B115" s="40"/>
      <c r="C115" s="228" t="s">
        <v>207</v>
      </c>
      <c r="D115" s="228" t="s">
        <v>286</v>
      </c>
      <c r="E115" s="229" t="s">
        <v>1334</v>
      </c>
      <c r="F115" s="230" t="s">
        <v>1335</v>
      </c>
      <c r="G115" s="231" t="s">
        <v>1336</v>
      </c>
      <c r="H115" s="232">
        <v>6</v>
      </c>
      <c r="I115" s="233"/>
      <c r="J115" s="234">
        <f>ROUND(I115*H115,2)</f>
        <v>0</v>
      </c>
      <c r="K115" s="230" t="s">
        <v>206</v>
      </c>
      <c r="L115" s="45"/>
      <c r="M115" s="235" t="s">
        <v>19</v>
      </c>
      <c r="N115" s="236" t="s">
        <v>46</v>
      </c>
      <c r="O115" s="85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6" t="s">
        <v>208</v>
      </c>
      <c r="AT115" s="226" t="s">
        <v>286</v>
      </c>
      <c r="AU115" s="226" t="s">
        <v>84</v>
      </c>
      <c r="AY115" s="18" t="s">
        <v>199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8" t="s">
        <v>82</v>
      </c>
      <c r="BK115" s="227">
        <f>ROUND(I115*H115,2)</f>
        <v>0</v>
      </c>
      <c r="BL115" s="18" t="s">
        <v>208</v>
      </c>
      <c r="BM115" s="226" t="s">
        <v>242</v>
      </c>
    </row>
    <row r="116" s="2" customFormat="1">
      <c r="A116" s="39"/>
      <c r="B116" s="40"/>
      <c r="C116" s="41"/>
      <c r="D116" s="239" t="s">
        <v>709</v>
      </c>
      <c r="E116" s="41"/>
      <c r="F116" s="255" t="s">
        <v>1337</v>
      </c>
      <c r="G116" s="41"/>
      <c r="H116" s="41"/>
      <c r="I116" s="256"/>
      <c r="J116" s="41"/>
      <c r="K116" s="41"/>
      <c r="L116" s="45"/>
      <c r="M116" s="257"/>
      <c r="N116" s="25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709</v>
      </c>
      <c r="AU116" s="18" t="s">
        <v>84</v>
      </c>
    </row>
    <row r="117" s="2" customFormat="1">
      <c r="A117" s="39"/>
      <c r="B117" s="40"/>
      <c r="C117" s="228" t="s">
        <v>245</v>
      </c>
      <c r="D117" s="228" t="s">
        <v>286</v>
      </c>
      <c r="E117" s="229" t="s">
        <v>1251</v>
      </c>
      <c r="F117" s="230" t="s">
        <v>902</v>
      </c>
      <c r="G117" s="231" t="s">
        <v>1319</v>
      </c>
      <c r="H117" s="232">
        <v>2</v>
      </c>
      <c r="I117" s="233"/>
      <c r="J117" s="234">
        <f>ROUND(I117*H117,2)</f>
        <v>0</v>
      </c>
      <c r="K117" s="230" t="s">
        <v>206</v>
      </c>
      <c r="L117" s="45"/>
      <c r="M117" s="235" t="s">
        <v>19</v>
      </c>
      <c r="N117" s="236" t="s">
        <v>46</v>
      </c>
      <c r="O117" s="85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6" t="s">
        <v>208</v>
      </c>
      <c r="AT117" s="226" t="s">
        <v>286</v>
      </c>
      <c r="AU117" s="226" t="s">
        <v>84</v>
      </c>
      <c r="AY117" s="18" t="s">
        <v>199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82</v>
      </c>
      <c r="BK117" s="227">
        <f>ROUND(I117*H117,2)</f>
        <v>0</v>
      </c>
      <c r="BL117" s="18" t="s">
        <v>208</v>
      </c>
      <c r="BM117" s="226" t="s">
        <v>248</v>
      </c>
    </row>
    <row r="118" s="2" customFormat="1">
      <c r="A118" s="39"/>
      <c r="B118" s="40"/>
      <c r="C118" s="41"/>
      <c r="D118" s="239" t="s">
        <v>709</v>
      </c>
      <c r="E118" s="41"/>
      <c r="F118" s="255" t="s">
        <v>1338</v>
      </c>
      <c r="G118" s="41"/>
      <c r="H118" s="41"/>
      <c r="I118" s="256"/>
      <c r="J118" s="41"/>
      <c r="K118" s="41"/>
      <c r="L118" s="45"/>
      <c r="M118" s="257"/>
      <c r="N118" s="25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709</v>
      </c>
      <c r="AU118" s="18" t="s">
        <v>84</v>
      </c>
    </row>
    <row r="119" s="12" customFormat="1" ht="22.8" customHeight="1">
      <c r="A119" s="12"/>
      <c r="B119" s="198"/>
      <c r="C119" s="199"/>
      <c r="D119" s="200" t="s">
        <v>74</v>
      </c>
      <c r="E119" s="212" t="s">
        <v>958</v>
      </c>
      <c r="F119" s="212" t="s">
        <v>1339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SUM(P120:P125)</f>
        <v>0</v>
      </c>
      <c r="Q119" s="206"/>
      <c r="R119" s="207">
        <f>SUM(R120:R125)</f>
        <v>0</v>
      </c>
      <c r="S119" s="206"/>
      <c r="T119" s="208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82</v>
      </c>
      <c r="AT119" s="210" t="s">
        <v>74</v>
      </c>
      <c r="AU119" s="210" t="s">
        <v>82</v>
      </c>
      <c r="AY119" s="209" t="s">
        <v>199</v>
      </c>
      <c r="BK119" s="211">
        <f>SUM(BK120:BK125)</f>
        <v>0</v>
      </c>
    </row>
    <row r="120" s="2" customFormat="1" ht="55.5" customHeight="1">
      <c r="A120" s="39"/>
      <c r="B120" s="40"/>
      <c r="C120" s="228" t="s">
        <v>228</v>
      </c>
      <c r="D120" s="228" t="s">
        <v>286</v>
      </c>
      <c r="E120" s="229" t="s">
        <v>1340</v>
      </c>
      <c r="F120" s="230" t="s">
        <v>1341</v>
      </c>
      <c r="G120" s="231" t="s">
        <v>202</v>
      </c>
      <c r="H120" s="232">
        <v>20</v>
      </c>
      <c r="I120" s="233"/>
      <c r="J120" s="234">
        <f>ROUND(I120*H120,2)</f>
        <v>0</v>
      </c>
      <c r="K120" s="230" t="s">
        <v>206</v>
      </c>
      <c r="L120" s="45"/>
      <c r="M120" s="235" t="s">
        <v>19</v>
      </c>
      <c r="N120" s="236" t="s">
        <v>46</v>
      </c>
      <c r="O120" s="85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6" t="s">
        <v>208</v>
      </c>
      <c r="AT120" s="226" t="s">
        <v>286</v>
      </c>
      <c r="AU120" s="226" t="s">
        <v>84</v>
      </c>
      <c r="AY120" s="18" t="s">
        <v>199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8" t="s">
        <v>82</v>
      </c>
      <c r="BK120" s="227">
        <f>ROUND(I120*H120,2)</f>
        <v>0</v>
      </c>
      <c r="BL120" s="18" t="s">
        <v>208</v>
      </c>
      <c r="BM120" s="226" t="s">
        <v>251</v>
      </c>
    </row>
    <row r="121" s="2" customFormat="1" ht="55.5" customHeight="1">
      <c r="A121" s="39"/>
      <c r="B121" s="40"/>
      <c r="C121" s="228" t="s">
        <v>252</v>
      </c>
      <c r="D121" s="228" t="s">
        <v>286</v>
      </c>
      <c r="E121" s="229" t="s">
        <v>1342</v>
      </c>
      <c r="F121" s="230" t="s">
        <v>1343</v>
      </c>
      <c r="G121" s="231" t="s">
        <v>202</v>
      </c>
      <c r="H121" s="232">
        <v>20</v>
      </c>
      <c r="I121" s="233"/>
      <c r="J121" s="234">
        <f>ROUND(I121*H121,2)</f>
        <v>0</v>
      </c>
      <c r="K121" s="230" t="s">
        <v>206</v>
      </c>
      <c r="L121" s="45"/>
      <c r="M121" s="235" t="s">
        <v>19</v>
      </c>
      <c r="N121" s="236" t="s">
        <v>46</v>
      </c>
      <c r="O121" s="85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6" t="s">
        <v>208</v>
      </c>
      <c r="AT121" s="226" t="s">
        <v>286</v>
      </c>
      <c r="AU121" s="226" t="s">
        <v>84</v>
      </c>
      <c r="AY121" s="18" t="s">
        <v>199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8" t="s">
        <v>82</v>
      </c>
      <c r="BK121" s="227">
        <f>ROUND(I121*H121,2)</f>
        <v>0</v>
      </c>
      <c r="BL121" s="18" t="s">
        <v>208</v>
      </c>
      <c r="BM121" s="226" t="s">
        <v>255</v>
      </c>
    </row>
    <row r="122" s="2" customFormat="1" ht="55.5" customHeight="1">
      <c r="A122" s="39"/>
      <c r="B122" s="40"/>
      <c r="C122" s="228" t="s">
        <v>235</v>
      </c>
      <c r="D122" s="228" t="s">
        <v>286</v>
      </c>
      <c r="E122" s="229" t="s">
        <v>1344</v>
      </c>
      <c r="F122" s="230" t="s">
        <v>1345</v>
      </c>
      <c r="G122" s="231" t="s">
        <v>202</v>
      </c>
      <c r="H122" s="232">
        <v>20</v>
      </c>
      <c r="I122" s="233"/>
      <c r="J122" s="234">
        <f>ROUND(I122*H122,2)</f>
        <v>0</v>
      </c>
      <c r="K122" s="230" t="s">
        <v>206</v>
      </c>
      <c r="L122" s="45"/>
      <c r="M122" s="235" t="s">
        <v>19</v>
      </c>
      <c r="N122" s="236" t="s">
        <v>46</v>
      </c>
      <c r="O122" s="85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6" t="s">
        <v>208</v>
      </c>
      <c r="AT122" s="226" t="s">
        <v>286</v>
      </c>
      <c r="AU122" s="226" t="s">
        <v>84</v>
      </c>
      <c r="AY122" s="18" t="s">
        <v>199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8" t="s">
        <v>82</v>
      </c>
      <c r="BK122" s="227">
        <f>ROUND(I122*H122,2)</f>
        <v>0</v>
      </c>
      <c r="BL122" s="18" t="s">
        <v>208</v>
      </c>
      <c r="BM122" s="226" t="s">
        <v>260</v>
      </c>
    </row>
    <row r="123" s="2" customFormat="1" ht="33" customHeight="1">
      <c r="A123" s="39"/>
      <c r="B123" s="40"/>
      <c r="C123" s="228" t="s">
        <v>261</v>
      </c>
      <c r="D123" s="228" t="s">
        <v>286</v>
      </c>
      <c r="E123" s="229" t="s">
        <v>1346</v>
      </c>
      <c r="F123" s="230" t="s">
        <v>1347</v>
      </c>
      <c r="G123" s="231" t="s">
        <v>1336</v>
      </c>
      <c r="H123" s="232">
        <v>2</v>
      </c>
      <c r="I123" s="233"/>
      <c r="J123" s="234">
        <f>ROUND(I123*H123,2)</f>
        <v>0</v>
      </c>
      <c r="K123" s="230" t="s">
        <v>206</v>
      </c>
      <c r="L123" s="45"/>
      <c r="M123" s="235" t="s">
        <v>19</v>
      </c>
      <c r="N123" s="236" t="s">
        <v>46</v>
      </c>
      <c r="O123" s="85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6" t="s">
        <v>208</v>
      </c>
      <c r="AT123" s="226" t="s">
        <v>286</v>
      </c>
      <c r="AU123" s="226" t="s">
        <v>84</v>
      </c>
      <c r="AY123" s="18" t="s">
        <v>199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8" t="s">
        <v>82</v>
      </c>
      <c r="BK123" s="227">
        <f>ROUND(I123*H123,2)</f>
        <v>0</v>
      </c>
      <c r="BL123" s="18" t="s">
        <v>208</v>
      </c>
      <c r="BM123" s="226" t="s">
        <v>264</v>
      </c>
    </row>
    <row r="124" s="2" customFormat="1" ht="33" customHeight="1">
      <c r="A124" s="39"/>
      <c r="B124" s="40"/>
      <c r="C124" s="228" t="s">
        <v>239</v>
      </c>
      <c r="D124" s="228" t="s">
        <v>286</v>
      </c>
      <c r="E124" s="229" t="s">
        <v>1348</v>
      </c>
      <c r="F124" s="230" t="s">
        <v>1349</v>
      </c>
      <c r="G124" s="231" t="s">
        <v>1336</v>
      </c>
      <c r="H124" s="232">
        <v>2</v>
      </c>
      <c r="I124" s="233"/>
      <c r="J124" s="234">
        <f>ROUND(I124*H124,2)</f>
        <v>0</v>
      </c>
      <c r="K124" s="230" t="s">
        <v>206</v>
      </c>
      <c r="L124" s="45"/>
      <c r="M124" s="235" t="s">
        <v>19</v>
      </c>
      <c r="N124" s="236" t="s">
        <v>46</v>
      </c>
      <c r="O124" s="85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6" t="s">
        <v>208</v>
      </c>
      <c r="AT124" s="226" t="s">
        <v>286</v>
      </c>
      <c r="AU124" s="226" t="s">
        <v>84</v>
      </c>
      <c r="AY124" s="18" t="s">
        <v>199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8" t="s">
        <v>82</v>
      </c>
      <c r="BK124" s="227">
        <f>ROUND(I124*H124,2)</f>
        <v>0</v>
      </c>
      <c r="BL124" s="18" t="s">
        <v>208</v>
      </c>
      <c r="BM124" s="226" t="s">
        <v>267</v>
      </c>
    </row>
    <row r="125" s="2" customFormat="1" ht="33" customHeight="1">
      <c r="A125" s="39"/>
      <c r="B125" s="40"/>
      <c r="C125" s="228" t="s">
        <v>8</v>
      </c>
      <c r="D125" s="228" t="s">
        <v>286</v>
      </c>
      <c r="E125" s="229" t="s">
        <v>1350</v>
      </c>
      <c r="F125" s="230" t="s">
        <v>1351</v>
      </c>
      <c r="G125" s="231" t="s">
        <v>1336</v>
      </c>
      <c r="H125" s="232">
        <v>2</v>
      </c>
      <c r="I125" s="233"/>
      <c r="J125" s="234">
        <f>ROUND(I125*H125,2)</f>
        <v>0</v>
      </c>
      <c r="K125" s="230" t="s">
        <v>206</v>
      </c>
      <c r="L125" s="45"/>
      <c r="M125" s="235" t="s">
        <v>19</v>
      </c>
      <c r="N125" s="236" t="s">
        <v>46</v>
      </c>
      <c r="O125" s="85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6" t="s">
        <v>208</v>
      </c>
      <c r="AT125" s="226" t="s">
        <v>286</v>
      </c>
      <c r="AU125" s="226" t="s">
        <v>84</v>
      </c>
      <c r="AY125" s="18" t="s">
        <v>199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8" t="s">
        <v>82</v>
      </c>
      <c r="BK125" s="227">
        <f>ROUND(I125*H125,2)</f>
        <v>0</v>
      </c>
      <c r="BL125" s="18" t="s">
        <v>208</v>
      </c>
      <c r="BM125" s="226" t="s">
        <v>274</v>
      </c>
    </row>
    <row r="126" s="12" customFormat="1" ht="22.8" customHeight="1">
      <c r="A126" s="12"/>
      <c r="B126" s="198"/>
      <c r="C126" s="199"/>
      <c r="D126" s="200" t="s">
        <v>74</v>
      </c>
      <c r="E126" s="212" t="s">
        <v>213</v>
      </c>
      <c r="F126" s="212" t="s">
        <v>1352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SUM(P127:P141)</f>
        <v>0</v>
      </c>
      <c r="Q126" s="206"/>
      <c r="R126" s="207">
        <f>SUM(R127:R141)</f>
        <v>0</v>
      </c>
      <c r="S126" s="206"/>
      <c r="T126" s="208">
        <f>SUM(T127:T141)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82</v>
      </c>
      <c r="AT126" s="210" t="s">
        <v>74</v>
      </c>
      <c r="AU126" s="210" t="s">
        <v>82</v>
      </c>
      <c r="AY126" s="209" t="s">
        <v>199</v>
      </c>
      <c r="BK126" s="211">
        <f>SUM(BK127:BK141)</f>
        <v>0</v>
      </c>
    </row>
    <row r="127" s="2" customFormat="1" ht="21.75" customHeight="1">
      <c r="A127" s="39"/>
      <c r="B127" s="40"/>
      <c r="C127" s="228" t="s">
        <v>242</v>
      </c>
      <c r="D127" s="228" t="s">
        <v>286</v>
      </c>
      <c r="E127" s="229" t="s">
        <v>1353</v>
      </c>
      <c r="F127" s="230" t="s">
        <v>1354</v>
      </c>
      <c r="G127" s="231" t="s">
        <v>202</v>
      </c>
      <c r="H127" s="232">
        <v>20</v>
      </c>
      <c r="I127" s="233"/>
      <c r="J127" s="234">
        <f>ROUND(I127*H127,2)</f>
        <v>0</v>
      </c>
      <c r="K127" s="230" t="s">
        <v>206</v>
      </c>
      <c r="L127" s="45"/>
      <c r="M127" s="235" t="s">
        <v>19</v>
      </c>
      <c r="N127" s="236" t="s">
        <v>46</v>
      </c>
      <c r="O127" s="85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6" t="s">
        <v>208</v>
      </c>
      <c r="AT127" s="226" t="s">
        <v>286</v>
      </c>
      <c r="AU127" s="226" t="s">
        <v>84</v>
      </c>
      <c r="AY127" s="18" t="s">
        <v>199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8" t="s">
        <v>82</v>
      </c>
      <c r="BK127" s="227">
        <f>ROUND(I127*H127,2)</f>
        <v>0</v>
      </c>
      <c r="BL127" s="18" t="s">
        <v>208</v>
      </c>
      <c r="BM127" s="226" t="s">
        <v>277</v>
      </c>
    </row>
    <row r="128" s="2" customFormat="1">
      <c r="A128" s="39"/>
      <c r="B128" s="40"/>
      <c r="C128" s="41"/>
      <c r="D128" s="239" t="s">
        <v>709</v>
      </c>
      <c r="E128" s="41"/>
      <c r="F128" s="255" t="s">
        <v>1355</v>
      </c>
      <c r="G128" s="41"/>
      <c r="H128" s="41"/>
      <c r="I128" s="256"/>
      <c r="J128" s="41"/>
      <c r="K128" s="41"/>
      <c r="L128" s="45"/>
      <c r="M128" s="257"/>
      <c r="N128" s="25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709</v>
      </c>
      <c r="AU128" s="18" t="s">
        <v>84</v>
      </c>
    </row>
    <row r="129" s="2" customFormat="1" ht="21.75" customHeight="1">
      <c r="A129" s="39"/>
      <c r="B129" s="40"/>
      <c r="C129" s="228" t="s">
        <v>278</v>
      </c>
      <c r="D129" s="228" t="s">
        <v>286</v>
      </c>
      <c r="E129" s="229" t="s">
        <v>1356</v>
      </c>
      <c r="F129" s="230" t="s">
        <v>1357</v>
      </c>
      <c r="G129" s="231" t="s">
        <v>202</v>
      </c>
      <c r="H129" s="232">
        <v>20</v>
      </c>
      <c r="I129" s="233"/>
      <c r="J129" s="234">
        <f>ROUND(I129*H129,2)</f>
        <v>0</v>
      </c>
      <c r="K129" s="230" t="s">
        <v>206</v>
      </c>
      <c r="L129" s="45"/>
      <c r="M129" s="235" t="s">
        <v>19</v>
      </c>
      <c r="N129" s="236" t="s">
        <v>46</v>
      </c>
      <c r="O129" s="85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6" t="s">
        <v>208</v>
      </c>
      <c r="AT129" s="226" t="s">
        <v>286</v>
      </c>
      <c r="AU129" s="226" t="s">
        <v>84</v>
      </c>
      <c r="AY129" s="18" t="s">
        <v>199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8" t="s">
        <v>82</v>
      </c>
      <c r="BK129" s="227">
        <f>ROUND(I129*H129,2)</f>
        <v>0</v>
      </c>
      <c r="BL129" s="18" t="s">
        <v>208</v>
      </c>
      <c r="BM129" s="226" t="s">
        <v>281</v>
      </c>
    </row>
    <row r="130" s="2" customFormat="1">
      <c r="A130" s="39"/>
      <c r="B130" s="40"/>
      <c r="C130" s="41"/>
      <c r="D130" s="239" t="s">
        <v>709</v>
      </c>
      <c r="E130" s="41"/>
      <c r="F130" s="255" t="s">
        <v>1355</v>
      </c>
      <c r="G130" s="41"/>
      <c r="H130" s="41"/>
      <c r="I130" s="256"/>
      <c r="J130" s="41"/>
      <c r="K130" s="41"/>
      <c r="L130" s="45"/>
      <c r="M130" s="257"/>
      <c r="N130" s="258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709</v>
      </c>
      <c r="AU130" s="18" t="s">
        <v>84</v>
      </c>
    </row>
    <row r="131" s="2" customFormat="1" ht="21.75" customHeight="1">
      <c r="A131" s="39"/>
      <c r="B131" s="40"/>
      <c r="C131" s="228" t="s">
        <v>248</v>
      </c>
      <c r="D131" s="228" t="s">
        <v>286</v>
      </c>
      <c r="E131" s="229" t="s">
        <v>1358</v>
      </c>
      <c r="F131" s="230" t="s">
        <v>1359</v>
      </c>
      <c r="G131" s="231" t="s">
        <v>202</v>
      </c>
      <c r="H131" s="232">
        <v>20</v>
      </c>
      <c r="I131" s="233"/>
      <c r="J131" s="234">
        <f>ROUND(I131*H131,2)</f>
        <v>0</v>
      </c>
      <c r="K131" s="230" t="s">
        <v>206</v>
      </c>
      <c r="L131" s="45"/>
      <c r="M131" s="235" t="s">
        <v>19</v>
      </c>
      <c r="N131" s="236" t="s">
        <v>46</v>
      </c>
      <c r="O131" s="85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6" t="s">
        <v>208</v>
      </c>
      <c r="AT131" s="226" t="s">
        <v>286</v>
      </c>
      <c r="AU131" s="226" t="s">
        <v>84</v>
      </c>
      <c r="AY131" s="18" t="s">
        <v>199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82</v>
      </c>
      <c r="BK131" s="227">
        <f>ROUND(I131*H131,2)</f>
        <v>0</v>
      </c>
      <c r="BL131" s="18" t="s">
        <v>208</v>
      </c>
      <c r="BM131" s="226" t="s">
        <v>284</v>
      </c>
    </row>
    <row r="132" s="2" customFormat="1">
      <c r="A132" s="39"/>
      <c r="B132" s="40"/>
      <c r="C132" s="41"/>
      <c r="D132" s="239" t="s">
        <v>709</v>
      </c>
      <c r="E132" s="41"/>
      <c r="F132" s="255" t="s">
        <v>1355</v>
      </c>
      <c r="G132" s="41"/>
      <c r="H132" s="41"/>
      <c r="I132" s="256"/>
      <c r="J132" s="41"/>
      <c r="K132" s="41"/>
      <c r="L132" s="45"/>
      <c r="M132" s="257"/>
      <c r="N132" s="258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709</v>
      </c>
      <c r="AU132" s="18" t="s">
        <v>84</v>
      </c>
    </row>
    <row r="133" s="2" customFormat="1">
      <c r="A133" s="39"/>
      <c r="B133" s="40"/>
      <c r="C133" s="228" t="s">
        <v>285</v>
      </c>
      <c r="D133" s="228" t="s">
        <v>286</v>
      </c>
      <c r="E133" s="229" t="s">
        <v>1360</v>
      </c>
      <c r="F133" s="230" t="s">
        <v>1361</v>
      </c>
      <c r="G133" s="231" t="s">
        <v>1336</v>
      </c>
      <c r="H133" s="232">
        <v>4</v>
      </c>
      <c r="I133" s="233"/>
      <c r="J133" s="234">
        <f>ROUND(I133*H133,2)</f>
        <v>0</v>
      </c>
      <c r="K133" s="230" t="s">
        <v>206</v>
      </c>
      <c r="L133" s="45"/>
      <c r="M133" s="235" t="s">
        <v>19</v>
      </c>
      <c r="N133" s="236" t="s">
        <v>46</v>
      </c>
      <c r="O133" s="85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6" t="s">
        <v>208</v>
      </c>
      <c r="AT133" s="226" t="s">
        <v>286</v>
      </c>
      <c r="AU133" s="226" t="s">
        <v>84</v>
      </c>
      <c r="AY133" s="18" t="s">
        <v>199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82</v>
      </c>
      <c r="BK133" s="227">
        <f>ROUND(I133*H133,2)</f>
        <v>0</v>
      </c>
      <c r="BL133" s="18" t="s">
        <v>208</v>
      </c>
      <c r="BM133" s="226" t="s">
        <v>289</v>
      </c>
    </row>
    <row r="134" s="2" customFormat="1">
      <c r="A134" s="39"/>
      <c r="B134" s="40"/>
      <c r="C134" s="41"/>
      <c r="D134" s="239" t="s">
        <v>709</v>
      </c>
      <c r="E134" s="41"/>
      <c r="F134" s="255" t="s">
        <v>1362</v>
      </c>
      <c r="G134" s="41"/>
      <c r="H134" s="41"/>
      <c r="I134" s="256"/>
      <c r="J134" s="41"/>
      <c r="K134" s="41"/>
      <c r="L134" s="45"/>
      <c r="M134" s="257"/>
      <c r="N134" s="25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709</v>
      </c>
      <c r="AU134" s="18" t="s">
        <v>84</v>
      </c>
    </row>
    <row r="135" s="2" customFormat="1">
      <c r="A135" s="39"/>
      <c r="B135" s="40"/>
      <c r="C135" s="228" t="s">
        <v>251</v>
      </c>
      <c r="D135" s="228" t="s">
        <v>286</v>
      </c>
      <c r="E135" s="229" t="s">
        <v>1363</v>
      </c>
      <c r="F135" s="230" t="s">
        <v>1364</v>
      </c>
      <c r="G135" s="231" t="s">
        <v>1336</v>
      </c>
      <c r="H135" s="232">
        <v>2</v>
      </c>
      <c r="I135" s="233"/>
      <c r="J135" s="234">
        <f>ROUND(I135*H135,2)</f>
        <v>0</v>
      </c>
      <c r="K135" s="230" t="s">
        <v>206</v>
      </c>
      <c r="L135" s="45"/>
      <c r="M135" s="235" t="s">
        <v>19</v>
      </c>
      <c r="N135" s="236" t="s">
        <v>46</v>
      </c>
      <c r="O135" s="85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6" t="s">
        <v>208</v>
      </c>
      <c r="AT135" s="226" t="s">
        <v>286</v>
      </c>
      <c r="AU135" s="226" t="s">
        <v>84</v>
      </c>
      <c r="AY135" s="18" t="s">
        <v>199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8" t="s">
        <v>82</v>
      </c>
      <c r="BK135" s="227">
        <f>ROUND(I135*H135,2)</f>
        <v>0</v>
      </c>
      <c r="BL135" s="18" t="s">
        <v>208</v>
      </c>
      <c r="BM135" s="226" t="s">
        <v>292</v>
      </c>
    </row>
    <row r="136" s="2" customFormat="1">
      <c r="A136" s="39"/>
      <c r="B136" s="40"/>
      <c r="C136" s="41"/>
      <c r="D136" s="239" t="s">
        <v>709</v>
      </c>
      <c r="E136" s="41"/>
      <c r="F136" s="255" t="s">
        <v>1362</v>
      </c>
      <c r="G136" s="41"/>
      <c r="H136" s="41"/>
      <c r="I136" s="256"/>
      <c r="J136" s="41"/>
      <c r="K136" s="41"/>
      <c r="L136" s="45"/>
      <c r="M136" s="257"/>
      <c r="N136" s="25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709</v>
      </c>
      <c r="AU136" s="18" t="s">
        <v>84</v>
      </c>
    </row>
    <row r="137" s="2" customFormat="1" ht="21.75" customHeight="1">
      <c r="A137" s="39"/>
      <c r="B137" s="40"/>
      <c r="C137" s="228" t="s">
        <v>7</v>
      </c>
      <c r="D137" s="228" t="s">
        <v>286</v>
      </c>
      <c r="E137" s="229" t="s">
        <v>1365</v>
      </c>
      <c r="F137" s="230" t="s">
        <v>1366</v>
      </c>
      <c r="G137" s="231" t="s">
        <v>1336</v>
      </c>
      <c r="H137" s="232">
        <v>6</v>
      </c>
      <c r="I137" s="233"/>
      <c r="J137" s="234">
        <f>ROUND(I137*H137,2)</f>
        <v>0</v>
      </c>
      <c r="K137" s="230" t="s">
        <v>206</v>
      </c>
      <c r="L137" s="45"/>
      <c r="M137" s="235" t="s">
        <v>19</v>
      </c>
      <c r="N137" s="236" t="s">
        <v>46</v>
      </c>
      <c r="O137" s="85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6" t="s">
        <v>208</v>
      </c>
      <c r="AT137" s="226" t="s">
        <v>286</v>
      </c>
      <c r="AU137" s="226" t="s">
        <v>84</v>
      </c>
      <c r="AY137" s="18" t="s">
        <v>199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82</v>
      </c>
      <c r="BK137" s="227">
        <f>ROUND(I137*H137,2)</f>
        <v>0</v>
      </c>
      <c r="BL137" s="18" t="s">
        <v>208</v>
      </c>
      <c r="BM137" s="226" t="s">
        <v>299</v>
      </c>
    </row>
    <row r="138" s="2" customFormat="1">
      <c r="A138" s="39"/>
      <c r="B138" s="40"/>
      <c r="C138" s="41"/>
      <c r="D138" s="239" t="s">
        <v>709</v>
      </c>
      <c r="E138" s="41"/>
      <c r="F138" s="255" t="s">
        <v>1367</v>
      </c>
      <c r="G138" s="41"/>
      <c r="H138" s="41"/>
      <c r="I138" s="256"/>
      <c r="J138" s="41"/>
      <c r="K138" s="41"/>
      <c r="L138" s="45"/>
      <c r="M138" s="257"/>
      <c r="N138" s="258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709</v>
      </c>
      <c r="AU138" s="18" t="s">
        <v>84</v>
      </c>
    </row>
    <row r="139" s="2" customFormat="1" ht="16.5" customHeight="1">
      <c r="A139" s="39"/>
      <c r="B139" s="40"/>
      <c r="C139" s="228" t="s">
        <v>255</v>
      </c>
      <c r="D139" s="228" t="s">
        <v>286</v>
      </c>
      <c r="E139" s="229" t="s">
        <v>1368</v>
      </c>
      <c r="F139" s="230" t="s">
        <v>1369</v>
      </c>
      <c r="G139" s="231" t="s">
        <v>202</v>
      </c>
      <c r="H139" s="232">
        <v>20</v>
      </c>
      <c r="I139" s="233"/>
      <c r="J139" s="234">
        <f>ROUND(I139*H139,2)</f>
        <v>0</v>
      </c>
      <c r="K139" s="230" t="s">
        <v>206</v>
      </c>
      <c r="L139" s="45"/>
      <c r="M139" s="235" t="s">
        <v>19</v>
      </c>
      <c r="N139" s="236" t="s">
        <v>46</v>
      </c>
      <c r="O139" s="85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6" t="s">
        <v>208</v>
      </c>
      <c r="AT139" s="226" t="s">
        <v>286</v>
      </c>
      <c r="AU139" s="226" t="s">
        <v>84</v>
      </c>
      <c r="AY139" s="18" t="s">
        <v>199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8" t="s">
        <v>82</v>
      </c>
      <c r="BK139" s="227">
        <f>ROUND(I139*H139,2)</f>
        <v>0</v>
      </c>
      <c r="BL139" s="18" t="s">
        <v>208</v>
      </c>
      <c r="BM139" s="226" t="s">
        <v>304</v>
      </c>
    </row>
    <row r="140" s="2" customFormat="1">
      <c r="A140" s="39"/>
      <c r="B140" s="40"/>
      <c r="C140" s="41"/>
      <c r="D140" s="239" t="s">
        <v>709</v>
      </c>
      <c r="E140" s="41"/>
      <c r="F140" s="255" t="s">
        <v>1370</v>
      </c>
      <c r="G140" s="41"/>
      <c r="H140" s="41"/>
      <c r="I140" s="256"/>
      <c r="J140" s="41"/>
      <c r="K140" s="41"/>
      <c r="L140" s="45"/>
      <c r="M140" s="257"/>
      <c r="N140" s="25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709</v>
      </c>
      <c r="AU140" s="18" t="s">
        <v>84</v>
      </c>
    </row>
    <row r="141" s="2" customFormat="1" ht="16.5" customHeight="1">
      <c r="A141" s="39"/>
      <c r="B141" s="40"/>
      <c r="C141" s="228" t="s">
        <v>305</v>
      </c>
      <c r="D141" s="228" t="s">
        <v>286</v>
      </c>
      <c r="E141" s="229" t="s">
        <v>1371</v>
      </c>
      <c r="F141" s="230" t="s">
        <v>1372</v>
      </c>
      <c r="G141" s="231" t="s">
        <v>202</v>
      </c>
      <c r="H141" s="232">
        <v>20</v>
      </c>
      <c r="I141" s="233"/>
      <c r="J141" s="234">
        <f>ROUND(I141*H141,2)</f>
        <v>0</v>
      </c>
      <c r="K141" s="230" t="s">
        <v>19</v>
      </c>
      <c r="L141" s="45"/>
      <c r="M141" s="235" t="s">
        <v>19</v>
      </c>
      <c r="N141" s="236" t="s">
        <v>46</v>
      </c>
      <c r="O141" s="85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208</v>
      </c>
      <c r="AT141" s="226" t="s">
        <v>286</v>
      </c>
      <c r="AU141" s="226" t="s">
        <v>84</v>
      </c>
      <c r="AY141" s="18" t="s">
        <v>199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82</v>
      </c>
      <c r="BK141" s="227">
        <f>ROUND(I141*H141,2)</f>
        <v>0</v>
      </c>
      <c r="BL141" s="18" t="s">
        <v>208</v>
      </c>
      <c r="BM141" s="226" t="s">
        <v>308</v>
      </c>
    </row>
    <row r="142" s="12" customFormat="1" ht="22.8" customHeight="1">
      <c r="A142" s="12"/>
      <c r="B142" s="198"/>
      <c r="C142" s="199"/>
      <c r="D142" s="200" t="s">
        <v>74</v>
      </c>
      <c r="E142" s="212" t="s">
        <v>1226</v>
      </c>
      <c r="F142" s="212" t="s">
        <v>1373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SUM(P143:P145)</f>
        <v>0</v>
      </c>
      <c r="Q142" s="206"/>
      <c r="R142" s="207">
        <f>SUM(R143:R145)</f>
        <v>0</v>
      </c>
      <c r="S142" s="206"/>
      <c r="T142" s="208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82</v>
      </c>
      <c r="AT142" s="210" t="s">
        <v>74</v>
      </c>
      <c r="AU142" s="210" t="s">
        <v>82</v>
      </c>
      <c r="AY142" s="209" t="s">
        <v>199</v>
      </c>
      <c r="BK142" s="211">
        <f>SUM(BK143:BK145)</f>
        <v>0</v>
      </c>
    </row>
    <row r="143" s="2" customFormat="1">
      <c r="A143" s="39"/>
      <c r="B143" s="40"/>
      <c r="C143" s="228" t="s">
        <v>260</v>
      </c>
      <c r="D143" s="228" t="s">
        <v>286</v>
      </c>
      <c r="E143" s="229" t="s">
        <v>1374</v>
      </c>
      <c r="F143" s="230" t="s">
        <v>1375</v>
      </c>
      <c r="G143" s="231" t="s">
        <v>1336</v>
      </c>
      <c r="H143" s="232">
        <v>1</v>
      </c>
      <c r="I143" s="233"/>
      <c r="J143" s="234">
        <f>ROUND(I143*H143,2)</f>
        <v>0</v>
      </c>
      <c r="K143" s="230" t="s">
        <v>206</v>
      </c>
      <c r="L143" s="45"/>
      <c r="M143" s="235" t="s">
        <v>19</v>
      </c>
      <c r="N143" s="236" t="s">
        <v>46</v>
      </c>
      <c r="O143" s="85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6" t="s">
        <v>208</v>
      </c>
      <c r="AT143" s="226" t="s">
        <v>286</v>
      </c>
      <c r="AU143" s="226" t="s">
        <v>84</v>
      </c>
      <c r="AY143" s="18" t="s">
        <v>199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82</v>
      </c>
      <c r="BK143" s="227">
        <f>ROUND(I143*H143,2)</f>
        <v>0</v>
      </c>
      <c r="BL143" s="18" t="s">
        <v>208</v>
      </c>
      <c r="BM143" s="226" t="s">
        <v>315</v>
      </c>
    </row>
    <row r="144" s="2" customFormat="1">
      <c r="A144" s="39"/>
      <c r="B144" s="40"/>
      <c r="C144" s="228" t="s">
        <v>316</v>
      </c>
      <c r="D144" s="228" t="s">
        <v>286</v>
      </c>
      <c r="E144" s="229" t="s">
        <v>1376</v>
      </c>
      <c r="F144" s="230" t="s">
        <v>1377</v>
      </c>
      <c r="G144" s="231" t="s">
        <v>1336</v>
      </c>
      <c r="H144" s="232">
        <v>1</v>
      </c>
      <c r="I144" s="233"/>
      <c r="J144" s="234">
        <f>ROUND(I144*H144,2)</f>
        <v>0</v>
      </c>
      <c r="K144" s="230" t="s">
        <v>206</v>
      </c>
      <c r="L144" s="45"/>
      <c r="M144" s="235" t="s">
        <v>19</v>
      </c>
      <c r="N144" s="236" t="s">
        <v>46</v>
      </c>
      <c r="O144" s="85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208</v>
      </c>
      <c r="AT144" s="226" t="s">
        <v>286</v>
      </c>
      <c r="AU144" s="226" t="s">
        <v>84</v>
      </c>
      <c r="AY144" s="18" t="s">
        <v>199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82</v>
      </c>
      <c r="BK144" s="227">
        <f>ROUND(I144*H144,2)</f>
        <v>0</v>
      </c>
      <c r="BL144" s="18" t="s">
        <v>208</v>
      </c>
      <c r="BM144" s="226" t="s">
        <v>319</v>
      </c>
    </row>
    <row r="145" s="2" customFormat="1" ht="16.5" customHeight="1">
      <c r="A145" s="39"/>
      <c r="B145" s="40"/>
      <c r="C145" s="228" t="s">
        <v>264</v>
      </c>
      <c r="D145" s="228" t="s">
        <v>286</v>
      </c>
      <c r="E145" s="229" t="s">
        <v>1378</v>
      </c>
      <c r="F145" s="230" t="s">
        <v>1379</v>
      </c>
      <c r="G145" s="231" t="s">
        <v>1336</v>
      </c>
      <c r="H145" s="232">
        <v>1</v>
      </c>
      <c r="I145" s="233"/>
      <c r="J145" s="234">
        <f>ROUND(I145*H145,2)</f>
        <v>0</v>
      </c>
      <c r="K145" s="230" t="s">
        <v>341</v>
      </c>
      <c r="L145" s="45"/>
      <c r="M145" s="249" t="s">
        <v>19</v>
      </c>
      <c r="N145" s="250" t="s">
        <v>46</v>
      </c>
      <c r="O145" s="25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208</v>
      </c>
      <c r="AT145" s="226" t="s">
        <v>286</v>
      </c>
      <c r="AU145" s="226" t="s">
        <v>84</v>
      </c>
      <c r="AY145" s="18" t="s">
        <v>199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208</v>
      </c>
      <c r="BM145" s="226" t="s">
        <v>322</v>
      </c>
    </row>
    <row r="146" s="2" customFormat="1" ht="6.96" customHeight="1">
      <c r="A146" s="39"/>
      <c r="B146" s="60"/>
      <c r="C146" s="61"/>
      <c r="D146" s="61"/>
      <c r="E146" s="61"/>
      <c r="F146" s="61"/>
      <c r="G146" s="61"/>
      <c r="H146" s="61"/>
      <c r="I146" s="61"/>
      <c r="J146" s="61"/>
      <c r="K146" s="61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rQTUSqNta6cJcQa8/EsuQtg/W3vDi/lk1nwFQrhvvvny86kRtHEEDYXBfXv+5h0NbtDxRiL2yMjZN2fwxn6rKA==" hashValue="Z8R6EA1jpejhZUr9HC+lrlNKHq3bCepBKWBUjoK4SA5pKiWTzFTqyNT+XVi6a2RnODJVWWwXufzNsF1dIfs8cA==" algorithmName="SHA-512" password="CC35"/>
  <autoFilter ref="C96:K14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1380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ROUND(J139,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ROUND((SUM(BE139:BE379)),  2)</f>
        <v>0</v>
      </c>
      <c r="G35" s="39"/>
      <c r="H35" s="39"/>
      <c r="I35" s="159">
        <v>0.20999999999999999</v>
      </c>
      <c r="J35" s="158">
        <f>ROUND(((SUM(BE139:BE379))*I35),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ROUND((SUM(BF139:BF379)),  2)</f>
        <v>0</v>
      </c>
      <c r="G36" s="39"/>
      <c r="H36" s="39"/>
      <c r="I36" s="159">
        <v>0.14999999999999999</v>
      </c>
      <c r="J36" s="158">
        <f>ROUND(((SUM(BF139:BF379))*I36),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ROUND((SUM(BG139:BG379)),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ROUND((SUM(BH139:BH379)),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ROUND((SUM(BI139:BI379)),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OV20 -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J139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128</v>
      </c>
      <c r="E64" s="179"/>
      <c r="F64" s="179"/>
      <c r="G64" s="179"/>
      <c r="H64" s="179"/>
      <c r="I64" s="179"/>
      <c r="J64" s="180">
        <f>J140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J141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J145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131</v>
      </c>
      <c r="E67" s="184"/>
      <c r="F67" s="184"/>
      <c r="G67" s="184"/>
      <c r="H67" s="184"/>
      <c r="I67" s="184"/>
      <c r="J67" s="185">
        <f>J146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132</v>
      </c>
      <c r="E68" s="179"/>
      <c r="F68" s="179"/>
      <c r="G68" s="179"/>
      <c r="H68" s="179"/>
      <c r="I68" s="179"/>
      <c r="J68" s="180">
        <f>J149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133</v>
      </c>
      <c r="E69" s="184"/>
      <c r="F69" s="184"/>
      <c r="G69" s="184"/>
      <c r="H69" s="184"/>
      <c r="I69" s="184"/>
      <c r="J69" s="185">
        <f>J150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134</v>
      </c>
      <c r="E70" s="179"/>
      <c r="F70" s="179"/>
      <c r="G70" s="179"/>
      <c r="H70" s="179"/>
      <c r="I70" s="179"/>
      <c r="J70" s="180">
        <f>J152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135</v>
      </c>
      <c r="E71" s="184"/>
      <c r="F71" s="184"/>
      <c r="G71" s="184"/>
      <c r="H71" s="184"/>
      <c r="I71" s="184"/>
      <c r="J71" s="185">
        <f>J153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136</v>
      </c>
      <c r="E72" s="184"/>
      <c r="F72" s="184"/>
      <c r="G72" s="184"/>
      <c r="H72" s="184"/>
      <c r="I72" s="184"/>
      <c r="J72" s="185">
        <f>J157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137</v>
      </c>
      <c r="E73" s="184"/>
      <c r="F73" s="184"/>
      <c r="G73" s="184"/>
      <c r="H73" s="184"/>
      <c r="I73" s="184"/>
      <c r="J73" s="185">
        <f>J161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138</v>
      </c>
      <c r="E74" s="179"/>
      <c r="F74" s="179"/>
      <c r="G74" s="179"/>
      <c r="H74" s="179"/>
      <c r="I74" s="179"/>
      <c r="J74" s="180">
        <f>J165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6"/>
      <c r="D75" s="183" t="s">
        <v>139</v>
      </c>
      <c r="E75" s="184"/>
      <c r="F75" s="184"/>
      <c r="G75" s="184"/>
      <c r="H75" s="184"/>
      <c r="I75" s="184"/>
      <c r="J75" s="185">
        <f>J166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140</v>
      </c>
      <c r="E76" s="179"/>
      <c r="F76" s="179"/>
      <c r="G76" s="179"/>
      <c r="H76" s="179"/>
      <c r="I76" s="179"/>
      <c r="J76" s="180">
        <f>J174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2"/>
      <c r="C77" s="126"/>
      <c r="D77" s="183" t="s">
        <v>141</v>
      </c>
      <c r="E77" s="184"/>
      <c r="F77" s="184"/>
      <c r="G77" s="184"/>
      <c r="H77" s="184"/>
      <c r="I77" s="184"/>
      <c r="J77" s="185">
        <f>J175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142</v>
      </c>
      <c r="E78" s="184"/>
      <c r="F78" s="184"/>
      <c r="G78" s="184"/>
      <c r="H78" s="184"/>
      <c r="I78" s="184"/>
      <c r="J78" s="185">
        <f>J177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76"/>
      <c r="C79" s="177"/>
      <c r="D79" s="178" t="s">
        <v>143</v>
      </c>
      <c r="E79" s="179"/>
      <c r="F79" s="179"/>
      <c r="G79" s="179"/>
      <c r="H79" s="179"/>
      <c r="I79" s="179"/>
      <c r="J79" s="180">
        <f>J180</f>
        <v>0</v>
      </c>
      <c r="K79" s="177"/>
      <c r="L79" s="181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82"/>
      <c r="C80" s="126"/>
      <c r="D80" s="183" t="s">
        <v>144</v>
      </c>
      <c r="E80" s="184"/>
      <c r="F80" s="184"/>
      <c r="G80" s="184"/>
      <c r="H80" s="184"/>
      <c r="I80" s="184"/>
      <c r="J80" s="185">
        <f>J181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145</v>
      </c>
      <c r="E81" s="179"/>
      <c r="F81" s="179"/>
      <c r="G81" s="179"/>
      <c r="H81" s="179"/>
      <c r="I81" s="179"/>
      <c r="J81" s="180">
        <f>J185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2"/>
      <c r="C82" s="126"/>
      <c r="D82" s="183" t="s">
        <v>146</v>
      </c>
      <c r="E82" s="184"/>
      <c r="F82" s="184"/>
      <c r="G82" s="184"/>
      <c r="H82" s="184"/>
      <c r="I82" s="184"/>
      <c r="J82" s="185">
        <f>J186</f>
        <v>0</v>
      </c>
      <c r="K82" s="126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76"/>
      <c r="C83" s="177"/>
      <c r="D83" s="178" t="s">
        <v>147</v>
      </c>
      <c r="E83" s="179"/>
      <c r="F83" s="179"/>
      <c r="G83" s="179"/>
      <c r="H83" s="179"/>
      <c r="I83" s="179"/>
      <c r="J83" s="180">
        <f>J188</f>
        <v>0</v>
      </c>
      <c r="K83" s="177"/>
      <c r="L83" s="18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82"/>
      <c r="C84" s="126"/>
      <c r="D84" s="183" t="s">
        <v>1276</v>
      </c>
      <c r="E84" s="184"/>
      <c r="F84" s="184"/>
      <c r="G84" s="184"/>
      <c r="H84" s="184"/>
      <c r="I84" s="184"/>
      <c r="J84" s="185">
        <f>J189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6"/>
      <c r="D85" s="183" t="s">
        <v>148</v>
      </c>
      <c r="E85" s="184"/>
      <c r="F85" s="184"/>
      <c r="G85" s="184"/>
      <c r="H85" s="184"/>
      <c r="I85" s="184"/>
      <c r="J85" s="185">
        <f>J191</f>
        <v>0</v>
      </c>
      <c r="K85" s="126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76"/>
      <c r="C86" s="177"/>
      <c r="D86" s="178" t="s">
        <v>149</v>
      </c>
      <c r="E86" s="179"/>
      <c r="F86" s="179"/>
      <c r="G86" s="179"/>
      <c r="H86" s="179"/>
      <c r="I86" s="179"/>
      <c r="J86" s="180">
        <f>J193</f>
        <v>0</v>
      </c>
      <c r="K86" s="177"/>
      <c r="L86" s="18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10" customFormat="1" ht="19.92" customHeight="1">
      <c r="A87" s="10"/>
      <c r="B87" s="182"/>
      <c r="C87" s="126"/>
      <c r="D87" s="183" t="s">
        <v>150</v>
      </c>
      <c r="E87" s="184"/>
      <c r="F87" s="184"/>
      <c r="G87" s="184"/>
      <c r="H87" s="184"/>
      <c r="I87" s="184"/>
      <c r="J87" s="185">
        <f>J194</f>
        <v>0</v>
      </c>
      <c r="K87" s="126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9" customFormat="1" ht="24.96" customHeight="1">
      <c r="A88" s="9"/>
      <c r="B88" s="176"/>
      <c r="C88" s="177"/>
      <c r="D88" s="178" t="s">
        <v>151</v>
      </c>
      <c r="E88" s="179"/>
      <c r="F88" s="179"/>
      <c r="G88" s="179"/>
      <c r="H88" s="179"/>
      <c r="I88" s="179"/>
      <c r="J88" s="180">
        <f>J196</f>
        <v>0</v>
      </c>
      <c r="K88" s="177"/>
      <c r="L88" s="18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10" customFormat="1" ht="19.92" customHeight="1">
      <c r="A89" s="10"/>
      <c r="B89" s="182"/>
      <c r="C89" s="126"/>
      <c r="D89" s="183" t="s">
        <v>152</v>
      </c>
      <c r="E89" s="184"/>
      <c r="F89" s="184"/>
      <c r="G89" s="184"/>
      <c r="H89" s="184"/>
      <c r="I89" s="184"/>
      <c r="J89" s="185">
        <f>J197</f>
        <v>0</v>
      </c>
      <c r="K89" s="126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2"/>
      <c r="C90" s="126"/>
      <c r="D90" s="183" t="s">
        <v>153</v>
      </c>
      <c r="E90" s="184"/>
      <c r="F90" s="184"/>
      <c r="G90" s="184"/>
      <c r="H90" s="184"/>
      <c r="I90" s="184"/>
      <c r="J90" s="185">
        <f>J201</f>
        <v>0</v>
      </c>
      <c r="K90" s="126"/>
      <c r="L90" s="186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82"/>
      <c r="C91" s="126"/>
      <c r="D91" s="183" t="s">
        <v>154</v>
      </c>
      <c r="E91" s="184"/>
      <c r="F91" s="184"/>
      <c r="G91" s="184"/>
      <c r="H91" s="184"/>
      <c r="I91" s="184"/>
      <c r="J91" s="185">
        <f>J203</f>
        <v>0</v>
      </c>
      <c r="K91" s="126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2"/>
      <c r="C92" s="126"/>
      <c r="D92" s="183" t="s">
        <v>155</v>
      </c>
      <c r="E92" s="184"/>
      <c r="F92" s="184"/>
      <c r="G92" s="184"/>
      <c r="H92" s="184"/>
      <c r="I92" s="184"/>
      <c r="J92" s="185">
        <f>J206</f>
        <v>0</v>
      </c>
      <c r="K92" s="126"/>
      <c r="L92" s="18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2"/>
      <c r="C93" s="126"/>
      <c r="D93" s="183" t="s">
        <v>156</v>
      </c>
      <c r="E93" s="184"/>
      <c r="F93" s="184"/>
      <c r="G93" s="184"/>
      <c r="H93" s="184"/>
      <c r="I93" s="184"/>
      <c r="J93" s="185">
        <f>J209</f>
        <v>0</v>
      </c>
      <c r="K93" s="126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6"/>
      <c r="D94" s="183" t="s">
        <v>157</v>
      </c>
      <c r="E94" s="184"/>
      <c r="F94" s="184"/>
      <c r="G94" s="184"/>
      <c r="H94" s="184"/>
      <c r="I94" s="184"/>
      <c r="J94" s="185">
        <f>J214</f>
        <v>0</v>
      </c>
      <c r="K94" s="126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2"/>
      <c r="C95" s="126"/>
      <c r="D95" s="183" t="s">
        <v>158</v>
      </c>
      <c r="E95" s="184"/>
      <c r="F95" s="184"/>
      <c r="G95" s="184"/>
      <c r="H95" s="184"/>
      <c r="I95" s="184"/>
      <c r="J95" s="185">
        <f>J217</f>
        <v>0</v>
      </c>
      <c r="K95" s="126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9" customFormat="1" ht="24.96" customHeight="1">
      <c r="A96" s="9"/>
      <c r="B96" s="176"/>
      <c r="C96" s="177"/>
      <c r="D96" s="178" t="s">
        <v>159</v>
      </c>
      <c r="E96" s="179"/>
      <c r="F96" s="179"/>
      <c r="G96" s="179"/>
      <c r="H96" s="179"/>
      <c r="I96" s="179"/>
      <c r="J96" s="180">
        <f>J219</f>
        <v>0</v>
      </c>
      <c r="K96" s="177"/>
      <c r="L96" s="18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2"/>
      <c r="C97" s="126"/>
      <c r="D97" s="183" t="s">
        <v>160</v>
      </c>
      <c r="E97" s="184"/>
      <c r="F97" s="184"/>
      <c r="G97" s="184"/>
      <c r="H97" s="184"/>
      <c r="I97" s="184"/>
      <c r="J97" s="185">
        <f>J220</f>
        <v>0</v>
      </c>
      <c r="K97" s="126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2"/>
      <c r="C98" s="126"/>
      <c r="D98" s="183" t="s">
        <v>161</v>
      </c>
      <c r="E98" s="184"/>
      <c r="F98" s="184"/>
      <c r="G98" s="184"/>
      <c r="H98" s="184"/>
      <c r="I98" s="184"/>
      <c r="J98" s="185">
        <f>J222</f>
        <v>0</v>
      </c>
      <c r="K98" s="126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26"/>
      <c r="D99" s="183" t="s">
        <v>162</v>
      </c>
      <c r="E99" s="184"/>
      <c r="F99" s="184"/>
      <c r="G99" s="184"/>
      <c r="H99" s="184"/>
      <c r="I99" s="184"/>
      <c r="J99" s="185">
        <f>J237</f>
        <v>0</v>
      </c>
      <c r="K99" s="126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26"/>
      <c r="D100" s="183" t="s">
        <v>163</v>
      </c>
      <c r="E100" s="184"/>
      <c r="F100" s="184"/>
      <c r="G100" s="184"/>
      <c r="H100" s="184"/>
      <c r="I100" s="184"/>
      <c r="J100" s="185">
        <f>J239</f>
        <v>0</v>
      </c>
      <c r="K100" s="126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26"/>
      <c r="D101" s="183" t="s">
        <v>164</v>
      </c>
      <c r="E101" s="184"/>
      <c r="F101" s="184"/>
      <c r="G101" s="184"/>
      <c r="H101" s="184"/>
      <c r="I101" s="184"/>
      <c r="J101" s="185">
        <f>J244</f>
        <v>0</v>
      </c>
      <c r="K101" s="126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26"/>
      <c r="D102" s="183" t="s">
        <v>165</v>
      </c>
      <c r="E102" s="184"/>
      <c r="F102" s="184"/>
      <c r="G102" s="184"/>
      <c r="H102" s="184"/>
      <c r="I102" s="184"/>
      <c r="J102" s="185">
        <f>J247</f>
        <v>0</v>
      </c>
      <c r="K102" s="126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166</v>
      </c>
      <c r="E103" s="179"/>
      <c r="F103" s="179"/>
      <c r="G103" s="179"/>
      <c r="H103" s="179"/>
      <c r="I103" s="179"/>
      <c r="J103" s="180">
        <f>J249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26"/>
      <c r="D104" s="183" t="s">
        <v>167</v>
      </c>
      <c r="E104" s="184"/>
      <c r="F104" s="184"/>
      <c r="G104" s="184"/>
      <c r="H104" s="184"/>
      <c r="I104" s="184"/>
      <c r="J104" s="185">
        <f>J250</f>
        <v>0</v>
      </c>
      <c r="K104" s="126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26"/>
      <c r="D105" s="183" t="s">
        <v>169</v>
      </c>
      <c r="E105" s="184"/>
      <c r="F105" s="184"/>
      <c r="G105" s="184"/>
      <c r="H105" s="184"/>
      <c r="I105" s="184"/>
      <c r="J105" s="185">
        <f>J252</f>
        <v>0</v>
      </c>
      <c r="K105" s="126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26"/>
      <c r="D106" s="183" t="s">
        <v>171</v>
      </c>
      <c r="E106" s="184"/>
      <c r="F106" s="184"/>
      <c r="G106" s="184"/>
      <c r="H106" s="184"/>
      <c r="I106" s="184"/>
      <c r="J106" s="185">
        <f>J254</f>
        <v>0</v>
      </c>
      <c r="K106" s="126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26"/>
      <c r="D107" s="183" t="s">
        <v>172</v>
      </c>
      <c r="E107" s="184"/>
      <c r="F107" s="184"/>
      <c r="G107" s="184"/>
      <c r="H107" s="184"/>
      <c r="I107" s="184"/>
      <c r="J107" s="185">
        <f>J256</f>
        <v>0</v>
      </c>
      <c r="K107" s="126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26"/>
      <c r="D108" s="183" t="s">
        <v>173</v>
      </c>
      <c r="E108" s="184"/>
      <c r="F108" s="184"/>
      <c r="G108" s="184"/>
      <c r="H108" s="184"/>
      <c r="I108" s="184"/>
      <c r="J108" s="185">
        <f>J258</f>
        <v>0</v>
      </c>
      <c r="K108" s="126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26"/>
      <c r="D109" s="183" t="s">
        <v>176</v>
      </c>
      <c r="E109" s="184"/>
      <c r="F109" s="184"/>
      <c r="G109" s="184"/>
      <c r="H109" s="184"/>
      <c r="I109" s="184"/>
      <c r="J109" s="185">
        <f>J264</f>
        <v>0</v>
      </c>
      <c r="K109" s="126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26"/>
      <c r="D110" s="183" t="s">
        <v>177</v>
      </c>
      <c r="E110" s="184"/>
      <c r="F110" s="184"/>
      <c r="G110" s="184"/>
      <c r="H110" s="184"/>
      <c r="I110" s="184"/>
      <c r="J110" s="185">
        <f>J266</f>
        <v>0</v>
      </c>
      <c r="K110" s="126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6"/>
      <c r="C111" s="177"/>
      <c r="D111" s="178" t="s">
        <v>178</v>
      </c>
      <c r="E111" s="179"/>
      <c r="F111" s="179"/>
      <c r="G111" s="179"/>
      <c r="H111" s="179"/>
      <c r="I111" s="179"/>
      <c r="J111" s="180">
        <f>J269</f>
        <v>0</v>
      </c>
      <c r="K111" s="177"/>
      <c r="L111" s="18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2"/>
      <c r="C112" s="126"/>
      <c r="D112" s="183" t="s">
        <v>179</v>
      </c>
      <c r="E112" s="184"/>
      <c r="F112" s="184"/>
      <c r="G112" s="184"/>
      <c r="H112" s="184"/>
      <c r="I112" s="184"/>
      <c r="J112" s="185">
        <f>J270</f>
        <v>0</v>
      </c>
      <c r="K112" s="126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26"/>
      <c r="D113" s="183" t="s">
        <v>180</v>
      </c>
      <c r="E113" s="184"/>
      <c r="F113" s="184"/>
      <c r="G113" s="184"/>
      <c r="H113" s="184"/>
      <c r="I113" s="184"/>
      <c r="J113" s="185">
        <f>J275</f>
        <v>0</v>
      </c>
      <c r="K113" s="126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181</v>
      </c>
      <c r="E114" s="179"/>
      <c r="F114" s="179"/>
      <c r="G114" s="179"/>
      <c r="H114" s="179"/>
      <c r="I114" s="179"/>
      <c r="J114" s="180">
        <f>J303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26"/>
      <c r="D115" s="183" t="s">
        <v>182</v>
      </c>
      <c r="E115" s="184"/>
      <c r="F115" s="184"/>
      <c r="G115" s="184"/>
      <c r="H115" s="184"/>
      <c r="I115" s="184"/>
      <c r="J115" s="185">
        <f>J304</f>
        <v>0</v>
      </c>
      <c r="K115" s="126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26"/>
      <c r="D116" s="183" t="s">
        <v>183</v>
      </c>
      <c r="E116" s="184"/>
      <c r="F116" s="184"/>
      <c r="G116" s="184"/>
      <c r="H116" s="184"/>
      <c r="I116" s="184"/>
      <c r="J116" s="185">
        <f>J353</f>
        <v>0</v>
      </c>
      <c r="K116" s="126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76"/>
      <c r="C117" s="177"/>
      <c r="D117" s="178" t="s">
        <v>953</v>
      </c>
      <c r="E117" s="179"/>
      <c r="F117" s="179"/>
      <c r="G117" s="179"/>
      <c r="H117" s="179"/>
      <c r="I117" s="179"/>
      <c r="J117" s="180">
        <f>J373</f>
        <v>0</v>
      </c>
      <c r="K117" s="177"/>
      <c r="L117" s="181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146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14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146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184</v>
      </c>
      <c r="D124" s="41"/>
      <c r="E124" s="41"/>
      <c r="F124" s="41"/>
      <c r="G124" s="41"/>
      <c r="H124" s="41"/>
      <c r="I124" s="41"/>
      <c r="J124" s="41"/>
      <c r="K124" s="41"/>
      <c r="L124" s="146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146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146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1" t="str">
        <f>E7</f>
        <v>Oprava osvětlení v žst. Ostrava Kunčice</v>
      </c>
      <c r="F127" s="33"/>
      <c r="G127" s="33"/>
      <c r="H127" s="33"/>
      <c r="I127" s="41"/>
      <c r="J127" s="41"/>
      <c r="K127" s="41"/>
      <c r="L127" s="146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" customFormat="1" ht="12" customHeight="1">
      <c r="B128" s="22"/>
      <c r="C128" s="33" t="s">
        <v>119</v>
      </c>
      <c r="D128" s="23"/>
      <c r="E128" s="23"/>
      <c r="F128" s="23"/>
      <c r="G128" s="23"/>
      <c r="H128" s="23"/>
      <c r="I128" s="23"/>
      <c r="J128" s="23"/>
      <c r="K128" s="23"/>
      <c r="L128" s="21"/>
    </row>
    <row r="129" s="2" customFormat="1" ht="16.5" customHeight="1">
      <c r="A129" s="39"/>
      <c r="B129" s="40"/>
      <c r="C129" s="41"/>
      <c r="D129" s="41"/>
      <c r="E129" s="171" t="s">
        <v>120</v>
      </c>
      <c r="F129" s="41"/>
      <c r="G129" s="41"/>
      <c r="H129" s="41"/>
      <c r="I129" s="41"/>
      <c r="J129" s="41"/>
      <c r="K129" s="41"/>
      <c r="L129" s="146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121</v>
      </c>
      <c r="D130" s="41"/>
      <c r="E130" s="41"/>
      <c r="F130" s="41"/>
      <c r="G130" s="41"/>
      <c r="H130" s="41"/>
      <c r="I130" s="41"/>
      <c r="J130" s="41"/>
      <c r="K130" s="41"/>
      <c r="L130" s="146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0" t="str">
        <f>E11</f>
        <v>OV20 - Žst. Ostrava Kunčice, venkovní osvětlení</v>
      </c>
      <c r="F131" s="41"/>
      <c r="G131" s="41"/>
      <c r="H131" s="41"/>
      <c r="I131" s="41"/>
      <c r="J131" s="41"/>
      <c r="K131" s="41"/>
      <c r="L131" s="146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146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21</v>
      </c>
      <c r="D133" s="41"/>
      <c r="E133" s="41"/>
      <c r="F133" s="28" t="str">
        <f>F14</f>
        <v>Ostrava</v>
      </c>
      <c r="G133" s="41"/>
      <c r="H133" s="41"/>
      <c r="I133" s="33" t="s">
        <v>23</v>
      </c>
      <c r="J133" s="73" t="str">
        <f>IF(J14="","",J14)</f>
        <v>22. 4. 2021</v>
      </c>
      <c r="K133" s="41"/>
      <c r="L133" s="146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146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5.65" customHeight="1">
      <c r="A135" s="39"/>
      <c r="B135" s="40"/>
      <c r="C135" s="33" t="s">
        <v>25</v>
      </c>
      <c r="D135" s="41"/>
      <c r="E135" s="41"/>
      <c r="F135" s="28" t="str">
        <f>E17</f>
        <v>Správa železnic, s.o.</v>
      </c>
      <c r="G135" s="41"/>
      <c r="H135" s="41"/>
      <c r="I135" s="33" t="s">
        <v>33</v>
      </c>
      <c r="J135" s="37" t="str">
        <f>E23</f>
        <v>MORAVIA CONSULT Olomouc a.s.</v>
      </c>
      <c r="K135" s="41"/>
      <c r="L135" s="146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5.65" customHeight="1">
      <c r="A136" s="39"/>
      <c r="B136" s="40"/>
      <c r="C136" s="33" t="s">
        <v>31</v>
      </c>
      <c r="D136" s="41"/>
      <c r="E136" s="41"/>
      <c r="F136" s="28" t="str">
        <f>IF(E20="","",E20)</f>
        <v>Vyplň údaj</v>
      </c>
      <c r="G136" s="41"/>
      <c r="H136" s="41"/>
      <c r="I136" s="33" t="s">
        <v>38</v>
      </c>
      <c r="J136" s="37" t="str">
        <f>E26</f>
        <v>MORAVIA CONSULT Olomouc a.s.</v>
      </c>
      <c r="K136" s="41"/>
      <c r="L136" s="146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146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87"/>
      <c r="B138" s="188"/>
      <c r="C138" s="189" t="s">
        <v>185</v>
      </c>
      <c r="D138" s="190" t="s">
        <v>60</v>
      </c>
      <c r="E138" s="190" t="s">
        <v>56</v>
      </c>
      <c r="F138" s="190" t="s">
        <v>57</v>
      </c>
      <c r="G138" s="190" t="s">
        <v>186</v>
      </c>
      <c r="H138" s="190" t="s">
        <v>187</v>
      </c>
      <c r="I138" s="190" t="s">
        <v>188</v>
      </c>
      <c r="J138" s="190" t="s">
        <v>126</v>
      </c>
      <c r="K138" s="191" t="s">
        <v>189</v>
      </c>
      <c r="L138" s="192"/>
      <c r="M138" s="93" t="s">
        <v>19</v>
      </c>
      <c r="N138" s="94" t="s">
        <v>45</v>
      </c>
      <c r="O138" s="94" t="s">
        <v>190</v>
      </c>
      <c r="P138" s="94" t="s">
        <v>191</v>
      </c>
      <c r="Q138" s="94" t="s">
        <v>192</v>
      </c>
      <c r="R138" s="94" t="s">
        <v>193</v>
      </c>
      <c r="S138" s="94" t="s">
        <v>194</v>
      </c>
      <c r="T138" s="95" t="s">
        <v>195</v>
      </c>
      <c r="U138" s="187"/>
      <c r="V138" s="187"/>
      <c r="W138" s="187"/>
      <c r="X138" s="187"/>
      <c r="Y138" s="187"/>
      <c r="Z138" s="187"/>
      <c r="AA138" s="187"/>
      <c r="AB138" s="187"/>
      <c r="AC138" s="187"/>
      <c r="AD138" s="187"/>
      <c r="AE138" s="187"/>
    </row>
    <row r="139" s="2" customFormat="1" ht="22.8" customHeight="1">
      <c r="A139" s="39"/>
      <c r="B139" s="40"/>
      <c r="C139" s="100" t="s">
        <v>196</v>
      </c>
      <c r="D139" s="41"/>
      <c r="E139" s="41"/>
      <c r="F139" s="41"/>
      <c r="G139" s="41"/>
      <c r="H139" s="41"/>
      <c r="I139" s="41"/>
      <c r="J139" s="193">
        <f>BK139</f>
        <v>0</v>
      </c>
      <c r="K139" s="41"/>
      <c r="L139" s="45"/>
      <c r="M139" s="96"/>
      <c r="N139" s="194"/>
      <c r="O139" s="97"/>
      <c r="P139" s="195">
        <f>P140+P145+P149+P152+P165+P174+P180+P185+P188+P193+P196+P219+P249+P269+P303+P373</f>
        <v>0</v>
      </c>
      <c r="Q139" s="97"/>
      <c r="R139" s="195">
        <f>R140+R145+R149+R152+R165+R174+R180+R185+R188+R193+R196+R219+R249+R269+R303+R373</f>
        <v>0</v>
      </c>
      <c r="S139" s="97"/>
      <c r="T139" s="196">
        <f>T140+T145+T149+T152+T165+T174+T180+T185+T188+T193+T196+T219+T249+T269+T303+T373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74</v>
      </c>
      <c r="AU139" s="18" t="s">
        <v>127</v>
      </c>
      <c r="BK139" s="197">
        <f>BK140+BK145+BK149+BK152+BK165+BK174+BK180+BK185+BK188+BK193+BK196+BK219+BK249+BK269+BK303+BK373</f>
        <v>0</v>
      </c>
    </row>
    <row r="140" s="12" customFormat="1" ht="25.92" customHeight="1">
      <c r="A140" s="12"/>
      <c r="B140" s="198"/>
      <c r="C140" s="199"/>
      <c r="D140" s="200" t="s">
        <v>74</v>
      </c>
      <c r="E140" s="201" t="s">
        <v>197</v>
      </c>
      <c r="F140" s="201" t="s">
        <v>198</v>
      </c>
      <c r="G140" s="199"/>
      <c r="H140" s="199"/>
      <c r="I140" s="202"/>
      <c r="J140" s="203">
        <f>BK140</f>
        <v>0</v>
      </c>
      <c r="K140" s="199"/>
      <c r="L140" s="204"/>
      <c r="M140" s="205"/>
      <c r="N140" s="206"/>
      <c r="O140" s="206"/>
      <c r="P140" s="207">
        <f>P141</f>
        <v>0</v>
      </c>
      <c r="Q140" s="206"/>
      <c r="R140" s="207">
        <f>R141</f>
        <v>0</v>
      </c>
      <c r="S140" s="206"/>
      <c r="T140" s="208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82</v>
      </c>
      <c r="AT140" s="210" t="s">
        <v>74</v>
      </c>
      <c r="AU140" s="210" t="s">
        <v>75</v>
      </c>
      <c r="AY140" s="209" t="s">
        <v>199</v>
      </c>
      <c r="BK140" s="211">
        <f>BK141</f>
        <v>0</v>
      </c>
    </row>
    <row r="141" s="12" customFormat="1" ht="22.8" customHeight="1">
      <c r="A141" s="12"/>
      <c r="B141" s="198"/>
      <c r="C141" s="199"/>
      <c r="D141" s="200" t="s">
        <v>74</v>
      </c>
      <c r="E141" s="212" t="s">
        <v>200</v>
      </c>
      <c r="F141" s="212" t="s">
        <v>201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SUM(P142:P144)</f>
        <v>0</v>
      </c>
      <c r="Q141" s="206"/>
      <c r="R141" s="207">
        <f>SUM(R142:R144)</f>
        <v>0</v>
      </c>
      <c r="S141" s="206"/>
      <c r="T141" s="208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82</v>
      </c>
      <c r="AT141" s="210" t="s">
        <v>74</v>
      </c>
      <c r="AU141" s="210" t="s">
        <v>82</v>
      </c>
      <c r="AY141" s="209" t="s">
        <v>199</v>
      </c>
      <c r="BK141" s="211">
        <f>SUM(BK142:BK144)</f>
        <v>0</v>
      </c>
    </row>
    <row r="142" s="2" customFormat="1" ht="16.5" customHeight="1">
      <c r="A142" s="39"/>
      <c r="B142" s="40"/>
      <c r="C142" s="214" t="s">
        <v>82</v>
      </c>
      <c r="D142" s="214" t="s">
        <v>202</v>
      </c>
      <c r="E142" s="215" t="s">
        <v>203</v>
      </c>
      <c r="F142" s="216" t="s">
        <v>204</v>
      </c>
      <c r="G142" s="217" t="s">
        <v>205</v>
      </c>
      <c r="H142" s="218">
        <v>24</v>
      </c>
      <c r="I142" s="219"/>
      <c r="J142" s="220">
        <f>ROUND(I142*H142,2)</f>
        <v>0</v>
      </c>
      <c r="K142" s="216" t="s">
        <v>206</v>
      </c>
      <c r="L142" s="221"/>
      <c r="M142" s="222" t="s">
        <v>19</v>
      </c>
      <c r="N142" s="223" t="s">
        <v>46</v>
      </c>
      <c r="O142" s="85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6" t="s">
        <v>207</v>
      </c>
      <c r="AT142" s="226" t="s">
        <v>202</v>
      </c>
      <c r="AU142" s="226" t="s">
        <v>84</v>
      </c>
      <c r="AY142" s="18" t="s">
        <v>199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8" t="s">
        <v>82</v>
      </c>
      <c r="BK142" s="227">
        <f>ROUND(I142*H142,2)</f>
        <v>0</v>
      </c>
      <c r="BL142" s="18" t="s">
        <v>208</v>
      </c>
      <c r="BM142" s="226" t="s">
        <v>84</v>
      </c>
    </row>
    <row r="143" s="2" customFormat="1" ht="16.5" customHeight="1">
      <c r="A143" s="39"/>
      <c r="B143" s="40"/>
      <c r="C143" s="214" t="s">
        <v>84</v>
      </c>
      <c r="D143" s="214" t="s">
        <v>202</v>
      </c>
      <c r="E143" s="215" t="s">
        <v>955</v>
      </c>
      <c r="F143" s="216" t="s">
        <v>1200</v>
      </c>
      <c r="G143" s="217" t="s">
        <v>205</v>
      </c>
      <c r="H143" s="218">
        <v>4</v>
      </c>
      <c r="I143" s="219"/>
      <c r="J143" s="220">
        <f>ROUND(I143*H143,2)</f>
        <v>0</v>
      </c>
      <c r="K143" s="216" t="s">
        <v>206</v>
      </c>
      <c r="L143" s="221"/>
      <c r="M143" s="222" t="s">
        <v>19</v>
      </c>
      <c r="N143" s="223" t="s">
        <v>46</v>
      </c>
      <c r="O143" s="85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6" t="s">
        <v>207</v>
      </c>
      <c r="AT143" s="226" t="s">
        <v>202</v>
      </c>
      <c r="AU143" s="226" t="s">
        <v>84</v>
      </c>
      <c r="AY143" s="18" t="s">
        <v>199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82</v>
      </c>
      <c r="BK143" s="227">
        <f>ROUND(I143*H143,2)</f>
        <v>0</v>
      </c>
      <c r="BL143" s="18" t="s">
        <v>208</v>
      </c>
      <c r="BM143" s="226" t="s">
        <v>208</v>
      </c>
    </row>
    <row r="144" s="2" customFormat="1" ht="16.5" customHeight="1">
      <c r="A144" s="39"/>
      <c r="B144" s="40"/>
      <c r="C144" s="214" t="s">
        <v>104</v>
      </c>
      <c r="D144" s="214" t="s">
        <v>202</v>
      </c>
      <c r="E144" s="215" t="s">
        <v>209</v>
      </c>
      <c r="F144" s="216" t="s">
        <v>210</v>
      </c>
      <c r="G144" s="217" t="s">
        <v>205</v>
      </c>
      <c r="H144" s="218">
        <v>21</v>
      </c>
      <c r="I144" s="219"/>
      <c r="J144" s="220">
        <f>ROUND(I144*H144,2)</f>
        <v>0</v>
      </c>
      <c r="K144" s="216" t="s">
        <v>206</v>
      </c>
      <c r="L144" s="221"/>
      <c r="M144" s="222" t="s">
        <v>19</v>
      </c>
      <c r="N144" s="223" t="s">
        <v>46</v>
      </c>
      <c r="O144" s="85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207</v>
      </c>
      <c r="AT144" s="226" t="s">
        <v>202</v>
      </c>
      <c r="AU144" s="226" t="s">
        <v>84</v>
      </c>
      <c r="AY144" s="18" t="s">
        <v>199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82</v>
      </c>
      <c r="BK144" s="227">
        <f>ROUND(I144*H144,2)</f>
        <v>0</v>
      </c>
      <c r="BL144" s="18" t="s">
        <v>208</v>
      </c>
      <c r="BM144" s="226" t="s">
        <v>218</v>
      </c>
    </row>
    <row r="145" s="12" customFormat="1" ht="25.92" customHeight="1">
      <c r="A145" s="12"/>
      <c r="B145" s="198"/>
      <c r="C145" s="199"/>
      <c r="D145" s="200" t="s">
        <v>74</v>
      </c>
      <c r="E145" s="201" t="s">
        <v>211</v>
      </c>
      <c r="F145" s="201" t="s">
        <v>212</v>
      </c>
      <c r="G145" s="199"/>
      <c r="H145" s="199"/>
      <c r="I145" s="202"/>
      <c r="J145" s="203">
        <f>BK145</f>
        <v>0</v>
      </c>
      <c r="K145" s="199"/>
      <c r="L145" s="204"/>
      <c r="M145" s="205"/>
      <c r="N145" s="206"/>
      <c r="O145" s="206"/>
      <c r="P145" s="207">
        <f>P146</f>
        <v>0</v>
      </c>
      <c r="Q145" s="206"/>
      <c r="R145" s="207">
        <f>R146</f>
        <v>0</v>
      </c>
      <c r="S145" s="206"/>
      <c r="T145" s="208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82</v>
      </c>
      <c r="AT145" s="210" t="s">
        <v>74</v>
      </c>
      <c r="AU145" s="210" t="s">
        <v>75</v>
      </c>
      <c r="AY145" s="209" t="s">
        <v>199</v>
      </c>
      <c r="BK145" s="211">
        <f>BK146</f>
        <v>0</v>
      </c>
    </row>
    <row r="146" s="12" customFormat="1" ht="22.8" customHeight="1">
      <c r="A146" s="12"/>
      <c r="B146" s="198"/>
      <c r="C146" s="199"/>
      <c r="D146" s="200" t="s">
        <v>74</v>
      </c>
      <c r="E146" s="212" t="s">
        <v>213</v>
      </c>
      <c r="F146" s="212" t="s">
        <v>214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SUM(P147:P148)</f>
        <v>0</v>
      </c>
      <c r="Q146" s="206"/>
      <c r="R146" s="207">
        <f>SUM(R147:R148)</f>
        <v>0</v>
      </c>
      <c r="S146" s="206"/>
      <c r="T146" s="20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82</v>
      </c>
      <c r="AT146" s="210" t="s">
        <v>74</v>
      </c>
      <c r="AU146" s="210" t="s">
        <v>82</v>
      </c>
      <c r="AY146" s="209" t="s">
        <v>199</v>
      </c>
      <c r="BK146" s="211">
        <f>SUM(BK147:BK148)</f>
        <v>0</v>
      </c>
    </row>
    <row r="147" s="2" customFormat="1" ht="16.5" customHeight="1">
      <c r="A147" s="39"/>
      <c r="B147" s="40"/>
      <c r="C147" s="214" t="s">
        <v>208</v>
      </c>
      <c r="D147" s="214" t="s">
        <v>202</v>
      </c>
      <c r="E147" s="215" t="s">
        <v>215</v>
      </c>
      <c r="F147" s="216" t="s">
        <v>216</v>
      </c>
      <c r="G147" s="217" t="s">
        <v>217</v>
      </c>
      <c r="H147" s="218">
        <v>2</v>
      </c>
      <c r="I147" s="219"/>
      <c r="J147" s="220">
        <f>ROUND(I147*H147,2)</f>
        <v>0</v>
      </c>
      <c r="K147" s="216" t="s">
        <v>206</v>
      </c>
      <c r="L147" s="221"/>
      <c r="M147" s="222" t="s">
        <v>19</v>
      </c>
      <c r="N147" s="223" t="s">
        <v>46</v>
      </c>
      <c r="O147" s="85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6" t="s">
        <v>207</v>
      </c>
      <c r="AT147" s="226" t="s">
        <v>202</v>
      </c>
      <c r="AU147" s="226" t="s">
        <v>84</v>
      </c>
      <c r="AY147" s="18" t="s">
        <v>199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8" t="s">
        <v>82</v>
      </c>
      <c r="BK147" s="227">
        <f>ROUND(I147*H147,2)</f>
        <v>0</v>
      </c>
      <c r="BL147" s="18" t="s">
        <v>208</v>
      </c>
      <c r="BM147" s="226" t="s">
        <v>207</v>
      </c>
    </row>
    <row r="148" s="2" customFormat="1" ht="21.75" customHeight="1">
      <c r="A148" s="39"/>
      <c r="B148" s="40"/>
      <c r="C148" s="214" t="s">
        <v>225</v>
      </c>
      <c r="D148" s="214" t="s">
        <v>202</v>
      </c>
      <c r="E148" s="215" t="s">
        <v>219</v>
      </c>
      <c r="F148" s="216" t="s">
        <v>220</v>
      </c>
      <c r="G148" s="217" t="s">
        <v>217</v>
      </c>
      <c r="H148" s="218">
        <v>1</v>
      </c>
      <c r="I148" s="219"/>
      <c r="J148" s="220">
        <f>ROUND(I148*H148,2)</f>
        <v>0</v>
      </c>
      <c r="K148" s="216" t="s">
        <v>206</v>
      </c>
      <c r="L148" s="221"/>
      <c r="M148" s="222" t="s">
        <v>19</v>
      </c>
      <c r="N148" s="223" t="s">
        <v>46</v>
      </c>
      <c r="O148" s="85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6" t="s">
        <v>207</v>
      </c>
      <c r="AT148" s="226" t="s">
        <v>202</v>
      </c>
      <c r="AU148" s="226" t="s">
        <v>84</v>
      </c>
      <c r="AY148" s="18" t="s">
        <v>199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8" t="s">
        <v>82</v>
      </c>
      <c r="BK148" s="227">
        <f>ROUND(I148*H148,2)</f>
        <v>0</v>
      </c>
      <c r="BL148" s="18" t="s">
        <v>208</v>
      </c>
      <c r="BM148" s="226" t="s">
        <v>228</v>
      </c>
    </row>
    <row r="149" s="12" customFormat="1" ht="25.92" customHeight="1">
      <c r="A149" s="12"/>
      <c r="B149" s="198"/>
      <c r="C149" s="199"/>
      <c r="D149" s="200" t="s">
        <v>74</v>
      </c>
      <c r="E149" s="201" t="s">
        <v>221</v>
      </c>
      <c r="F149" s="201" t="s">
        <v>222</v>
      </c>
      <c r="G149" s="199"/>
      <c r="H149" s="199"/>
      <c r="I149" s="202"/>
      <c r="J149" s="203">
        <f>BK149</f>
        <v>0</v>
      </c>
      <c r="K149" s="199"/>
      <c r="L149" s="204"/>
      <c r="M149" s="205"/>
      <c r="N149" s="206"/>
      <c r="O149" s="206"/>
      <c r="P149" s="207">
        <f>P150</f>
        <v>0</v>
      </c>
      <c r="Q149" s="206"/>
      <c r="R149" s="207">
        <f>R150</f>
        <v>0</v>
      </c>
      <c r="S149" s="206"/>
      <c r="T149" s="20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82</v>
      </c>
      <c r="AT149" s="210" t="s">
        <v>74</v>
      </c>
      <c r="AU149" s="210" t="s">
        <v>75</v>
      </c>
      <c r="AY149" s="209" t="s">
        <v>199</v>
      </c>
      <c r="BK149" s="211">
        <f>BK150</f>
        <v>0</v>
      </c>
    </row>
    <row r="150" s="12" customFormat="1" ht="22.8" customHeight="1">
      <c r="A150" s="12"/>
      <c r="B150" s="198"/>
      <c r="C150" s="199"/>
      <c r="D150" s="200" t="s">
        <v>74</v>
      </c>
      <c r="E150" s="212" t="s">
        <v>223</v>
      </c>
      <c r="F150" s="212" t="s">
        <v>224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P151</f>
        <v>0</v>
      </c>
      <c r="Q150" s="206"/>
      <c r="R150" s="207">
        <f>R151</f>
        <v>0</v>
      </c>
      <c r="S150" s="206"/>
      <c r="T150" s="20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82</v>
      </c>
      <c r="AT150" s="210" t="s">
        <v>74</v>
      </c>
      <c r="AU150" s="210" t="s">
        <v>82</v>
      </c>
      <c r="AY150" s="209" t="s">
        <v>199</v>
      </c>
      <c r="BK150" s="211">
        <f>BK151</f>
        <v>0</v>
      </c>
    </row>
    <row r="151" s="2" customFormat="1" ht="16.5" customHeight="1">
      <c r="A151" s="39"/>
      <c r="B151" s="40"/>
      <c r="C151" s="214" t="s">
        <v>218</v>
      </c>
      <c r="D151" s="214" t="s">
        <v>202</v>
      </c>
      <c r="E151" s="215" t="s">
        <v>226</v>
      </c>
      <c r="F151" s="216" t="s">
        <v>227</v>
      </c>
      <c r="G151" s="217" t="s">
        <v>217</v>
      </c>
      <c r="H151" s="218">
        <v>6</v>
      </c>
      <c r="I151" s="219"/>
      <c r="J151" s="220">
        <f>ROUND(I151*H151,2)</f>
        <v>0</v>
      </c>
      <c r="K151" s="216" t="s">
        <v>206</v>
      </c>
      <c r="L151" s="221"/>
      <c r="M151" s="222" t="s">
        <v>19</v>
      </c>
      <c r="N151" s="223" t="s">
        <v>46</v>
      </c>
      <c r="O151" s="85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207</v>
      </c>
      <c r="AT151" s="226" t="s">
        <v>202</v>
      </c>
      <c r="AU151" s="226" t="s">
        <v>84</v>
      </c>
      <c r="AY151" s="18" t="s">
        <v>199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82</v>
      </c>
      <c r="BK151" s="227">
        <f>ROUND(I151*H151,2)</f>
        <v>0</v>
      </c>
      <c r="BL151" s="18" t="s">
        <v>208</v>
      </c>
      <c r="BM151" s="226" t="s">
        <v>235</v>
      </c>
    </row>
    <row r="152" s="12" customFormat="1" ht="25.92" customHeight="1">
      <c r="A152" s="12"/>
      <c r="B152" s="198"/>
      <c r="C152" s="199"/>
      <c r="D152" s="200" t="s">
        <v>74</v>
      </c>
      <c r="E152" s="201" t="s">
        <v>229</v>
      </c>
      <c r="F152" s="201" t="s">
        <v>230</v>
      </c>
      <c r="G152" s="199"/>
      <c r="H152" s="199"/>
      <c r="I152" s="202"/>
      <c r="J152" s="203">
        <f>BK152</f>
        <v>0</v>
      </c>
      <c r="K152" s="199"/>
      <c r="L152" s="204"/>
      <c r="M152" s="205"/>
      <c r="N152" s="206"/>
      <c r="O152" s="206"/>
      <c r="P152" s="207">
        <f>P153+P157+P161</f>
        <v>0</v>
      </c>
      <c r="Q152" s="206"/>
      <c r="R152" s="207">
        <f>R153+R157+R161</f>
        <v>0</v>
      </c>
      <c r="S152" s="206"/>
      <c r="T152" s="208">
        <f>T153+T157+T161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82</v>
      </c>
      <c r="AT152" s="210" t="s">
        <v>74</v>
      </c>
      <c r="AU152" s="210" t="s">
        <v>75</v>
      </c>
      <c r="AY152" s="209" t="s">
        <v>199</v>
      </c>
      <c r="BK152" s="211">
        <f>BK153+BK157+BK161</f>
        <v>0</v>
      </c>
    </row>
    <row r="153" s="12" customFormat="1" ht="22.8" customHeight="1">
      <c r="A153" s="12"/>
      <c r="B153" s="198"/>
      <c r="C153" s="199"/>
      <c r="D153" s="200" t="s">
        <v>74</v>
      </c>
      <c r="E153" s="212" t="s">
        <v>231</v>
      </c>
      <c r="F153" s="212" t="s">
        <v>232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SUM(P154:P156)</f>
        <v>0</v>
      </c>
      <c r="Q153" s="206"/>
      <c r="R153" s="207">
        <f>SUM(R154:R156)</f>
        <v>0</v>
      </c>
      <c r="S153" s="206"/>
      <c r="T153" s="208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82</v>
      </c>
      <c r="AT153" s="210" t="s">
        <v>74</v>
      </c>
      <c r="AU153" s="210" t="s">
        <v>82</v>
      </c>
      <c r="AY153" s="209" t="s">
        <v>199</v>
      </c>
      <c r="BK153" s="211">
        <f>SUM(BK154:BK156)</f>
        <v>0</v>
      </c>
    </row>
    <row r="154" s="2" customFormat="1" ht="16.5" customHeight="1">
      <c r="A154" s="39"/>
      <c r="B154" s="40"/>
      <c r="C154" s="214" t="s">
        <v>236</v>
      </c>
      <c r="D154" s="214" t="s">
        <v>202</v>
      </c>
      <c r="E154" s="215" t="s">
        <v>233</v>
      </c>
      <c r="F154" s="216" t="s">
        <v>234</v>
      </c>
      <c r="G154" s="217" t="s">
        <v>205</v>
      </c>
      <c r="H154" s="218">
        <v>2</v>
      </c>
      <c r="I154" s="219"/>
      <c r="J154" s="220">
        <f>ROUND(I154*H154,2)</f>
        <v>0</v>
      </c>
      <c r="K154" s="216" t="s">
        <v>206</v>
      </c>
      <c r="L154" s="221"/>
      <c r="M154" s="222" t="s">
        <v>19</v>
      </c>
      <c r="N154" s="223" t="s">
        <v>46</v>
      </c>
      <c r="O154" s="85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207</v>
      </c>
      <c r="AT154" s="226" t="s">
        <v>202</v>
      </c>
      <c r="AU154" s="226" t="s">
        <v>84</v>
      </c>
      <c r="AY154" s="18" t="s">
        <v>199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82</v>
      </c>
      <c r="BK154" s="227">
        <f>ROUND(I154*H154,2)</f>
        <v>0</v>
      </c>
      <c r="BL154" s="18" t="s">
        <v>208</v>
      </c>
      <c r="BM154" s="226" t="s">
        <v>239</v>
      </c>
    </row>
    <row r="155" s="2" customFormat="1" ht="16.5" customHeight="1">
      <c r="A155" s="39"/>
      <c r="B155" s="40"/>
      <c r="C155" s="214" t="s">
        <v>207</v>
      </c>
      <c r="D155" s="214" t="s">
        <v>202</v>
      </c>
      <c r="E155" s="215" t="s">
        <v>237</v>
      </c>
      <c r="F155" s="216" t="s">
        <v>238</v>
      </c>
      <c r="G155" s="217" t="s">
        <v>217</v>
      </c>
      <c r="H155" s="218">
        <v>1</v>
      </c>
      <c r="I155" s="219"/>
      <c r="J155" s="220">
        <f>ROUND(I155*H155,2)</f>
        <v>0</v>
      </c>
      <c r="K155" s="216" t="s">
        <v>206</v>
      </c>
      <c r="L155" s="221"/>
      <c r="M155" s="222" t="s">
        <v>19</v>
      </c>
      <c r="N155" s="223" t="s">
        <v>46</v>
      </c>
      <c r="O155" s="85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207</v>
      </c>
      <c r="AT155" s="226" t="s">
        <v>202</v>
      </c>
      <c r="AU155" s="226" t="s">
        <v>84</v>
      </c>
      <c r="AY155" s="18" t="s">
        <v>199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82</v>
      </c>
      <c r="BK155" s="227">
        <f>ROUND(I155*H155,2)</f>
        <v>0</v>
      </c>
      <c r="BL155" s="18" t="s">
        <v>208</v>
      </c>
      <c r="BM155" s="226" t="s">
        <v>242</v>
      </c>
    </row>
    <row r="156" s="2" customFormat="1" ht="16.5" customHeight="1">
      <c r="A156" s="39"/>
      <c r="B156" s="40"/>
      <c r="C156" s="214" t="s">
        <v>245</v>
      </c>
      <c r="D156" s="214" t="s">
        <v>202</v>
      </c>
      <c r="E156" s="215" t="s">
        <v>240</v>
      </c>
      <c r="F156" s="216" t="s">
        <v>241</v>
      </c>
      <c r="G156" s="217" t="s">
        <v>217</v>
      </c>
      <c r="H156" s="218">
        <v>1</v>
      </c>
      <c r="I156" s="219"/>
      <c r="J156" s="220">
        <f>ROUND(I156*H156,2)</f>
        <v>0</v>
      </c>
      <c r="K156" s="216" t="s">
        <v>206</v>
      </c>
      <c r="L156" s="221"/>
      <c r="M156" s="222" t="s">
        <v>19</v>
      </c>
      <c r="N156" s="223" t="s">
        <v>46</v>
      </c>
      <c r="O156" s="85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207</v>
      </c>
      <c r="AT156" s="226" t="s">
        <v>202</v>
      </c>
      <c r="AU156" s="226" t="s">
        <v>84</v>
      </c>
      <c r="AY156" s="18" t="s">
        <v>199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82</v>
      </c>
      <c r="BK156" s="227">
        <f>ROUND(I156*H156,2)</f>
        <v>0</v>
      </c>
      <c r="BL156" s="18" t="s">
        <v>208</v>
      </c>
      <c r="BM156" s="226" t="s">
        <v>248</v>
      </c>
    </row>
    <row r="157" s="12" customFormat="1" ht="22.8" customHeight="1">
      <c r="A157" s="12"/>
      <c r="B157" s="198"/>
      <c r="C157" s="199"/>
      <c r="D157" s="200" t="s">
        <v>74</v>
      </c>
      <c r="E157" s="212" t="s">
        <v>243</v>
      </c>
      <c r="F157" s="212" t="s">
        <v>244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SUM(P158:P160)</f>
        <v>0</v>
      </c>
      <c r="Q157" s="206"/>
      <c r="R157" s="207">
        <f>SUM(R158:R160)</f>
        <v>0</v>
      </c>
      <c r="S157" s="206"/>
      <c r="T157" s="208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82</v>
      </c>
      <c r="AT157" s="210" t="s">
        <v>74</v>
      </c>
      <c r="AU157" s="210" t="s">
        <v>82</v>
      </c>
      <c r="AY157" s="209" t="s">
        <v>199</v>
      </c>
      <c r="BK157" s="211">
        <f>SUM(BK158:BK160)</f>
        <v>0</v>
      </c>
    </row>
    <row r="158" s="2" customFormat="1" ht="16.5" customHeight="1">
      <c r="A158" s="39"/>
      <c r="B158" s="40"/>
      <c r="C158" s="228" t="s">
        <v>228</v>
      </c>
      <c r="D158" s="228" t="s">
        <v>286</v>
      </c>
      <c r="E158" s="229" t="s">
        <v>246</v>
      </c>
      <c r="F158" s="230" t="s">
        <v>247</v>
      </c>
      <c r="G158" s="231" t="s">
        <v>205</v>
      </c>
      <c r="H158" s="232">
        <v>1</v>
      </c>
      <c r="I158" s="233"/>
      <c r="J158" s="234">
        <f>ROUND(I158*H158,2)</f>
        <v>0</v>
      </c>
      <c r="K158" s="230" t="s">
        <v>206</v>
      </c>
      <c r="L158" s="45"/>
      <c r="M158" s="235" t="s">
        <v>19</v>
      </c>
      <c r="N158" s="236" t="s">
        <v>46</v>
      </c>
      <c r="O158" s="85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6" t="s">
        <v>208</v>
      </c>
      <c r="AT158" s="226" t="s">
        <v>286</v>
      </c>
      <c r="AU158" s="226" t="s">
        <v>84</v>
      </c>
      <c r="AY158" s="18" t="s">
        <v>199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82</v>
      </c>
      <c r="BK158" s="227">
        <f>ROUND(I158*H158,2)</f>
        <v>0</v>
      </c>
      <c r="BL158" s="18" t="s">
        <v>208</v>
      </c>
      <c r="BM158" s="226" t="s">
        <v>251</v>
      </c>
    </row>
    <row r="159" s="2" customFormat="1" ht="16.5" customHeight="1">
      <c r="A159" s="39"/>
      <c r="B159" s="40"/>
      <c r="C159" s="214" t="s">
        <v>252</v>
      </c>
      <c r="D159" s="214" t="s">
        <v>202</v>
      </c>
      <c r="E159" s="215" t="s">
        <v>249</v>
      </c>
      <c r="F159" s="216" t="s">
        <v>250</v>
      </c>
      <c r="G159" s="217" t="s">
        <v>217</v>
      </c>
      <c r="H159" s="218">
        <v>2</v>
      </c>
      <c r="I159" s="219"/>
      <c r="J159" s="220">
        <f>ROUND(I159*H159,2)</f>
        <v>0</v>
      </c>
      <c r="K159" s="216" t="s">
        <v>206</v>
      </c>
      <c r="L159" s="221"/>
      <c r="M159" s="222" t="s">
        <v>19</v>
      </c>
      <c r="N159" s="223" t="s">
        <v>46</v>
      </c>
      <c r="O159" s="8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207</v>
      </c>
      <c r="AT159" s="226" t="s">
        <v>202</v>
      </c>
      <c r="AU159" s="226" t="s">
        <v>84</v>
      </c>
      <c r="AY159" s="18" t="s">
        <v>199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82</v>
      </c>
      <c r="BK159" s="227">
        <f>ROUND(I159*H159,2)</f>
        <v>0</v>
      </c>
      <c r="BL159" s="18" t="s">
        <v>208</v>
      </c>
      <c r="BM159" s="226" t="s">
        <v>260</v>
      </c>
    </row>
    <row r="160" s="2" customFormat="1" ht="16.5" customHeight="1">
      <c r="A160" s="39"/>
      <c r="B160" s="40"/>
      <c r="C160" s="214" t="s">
        <v>235</v>
      </c>
      <c r="D160" s="214" t="s">
        <v>202</v>
      </c>
      <c r="E160" s="215" t="s">
        <v>253</v>
      </c>
      <c r="F160" s="216" t="s">
        <v>254</v>
      </c>
      <c r="G160" s="217" t="s">
        <v>217</v>
      </c>
      <c r="H160" s="218">
        <v>1</v>
      </c>
      <c r="I160" s="219"/>
      <c r="J160" s="220">
        <f>ROUND(I160*H160,2)</f>
        <v>0</v>
      </c>
      <c r="K160" s="216" t="s">
        <v>206</v>
      </c>
      <c r="L160" s="221"/>
      <c r="M160" s="222" t="s">
        <v>19</v>
      </c>
      <c r="N160" s="223" t="s">
        <v>46</v>
      </c>
      <c r="O160" s="8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207</v>
      </c>
      <c r="AT160" s="226" t="s">
        <v>202</v>
      </c>
      <c r="AU160" s="226" t="s">
        <v>84</v>
      </c>
      <c r="AY160" s="18" t="s">
        <v>199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82</v>
      </c>
      <c r="BK160" s="227">
        <f>ROUND(I160*H160,2)</f>
        <v>0</v>
      </c>
      <c r="BL160" s="18" t="s">
        <v>208</v>
      </c>
      <c r="BM160" s="226" t="s">
        <v>264</v>
      </c>
    </row>
    <row r="161" s="12" customFormat="1" ht="22.8" customHeight="1">
      <c r="A161" s="12"/>
      <c r="B161" s="198"/>
      <c r="C161" s="199"/>
      <c r="D161" s="200" t="s">
        <v>74</v>
      </c>
      <c r="E161" s="212" t="s">
        <v>256</v>
      </c>
      <c r="F161" s="212" t="s">
        <v>257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SUM(P162:P164)</f>
        <v>0</v>
      </c>
      <c r="Q161" s="206"/>
      <c r="R161" s="207">
        <f>SUM(R162:R164)</f>
        <v>0</v>
      </c>
      <c r="S161" s="206"/>
      <c r="T161" s="208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82</v>
      </c>
      <c r="AT161" s="210" t="s">
        <v>74</v>
      </c>
      <c r="AU161" s="210" t="s">
        <v>82</v>
      </c>
      <c r="AY161" s="209" t="s">
        <v>199</v>
      </c>
      <c r="BK161" s="211">
        <f>SUM(BK162:BK164)</f>
        <v>0</v>
      </c>
    </row>
    <row r="162" s="2" customFormat="1" ht="16.5" customHeight="1">
      <c r="A162" s="39"/>
      <c r="B162" s="40"/>
      <c r="C162" s="214" t="s">
        <v>261</v>
      </c>
      <c r="D162" s="214" t="s">
        <v>202</v>
      </c>
      <c r="E162" s="215" t="s">
        <v>258</v>
      </c>
      <c r="F162" s="216" t="s">
        <v>259</v>
      </c>
      <c r="G162" s="217" t="s">
        <v>217</v>
      </c>
      <c r="H162" s="218">
        <v>1</v>
      </c>
      <c r="I162" s="219"/>
      <c r="J162" s="220">
        <f>ROUND(I162*H162,2)</f>
        <v>0</v>
      </c>
      <c r="K162" s="216" t="s">
        <v>206</v>
      </c>
      <c r="L162" s="221"/>
      <c r="M162" s="222" t="s">
        <v>19</v>
      </c>
      <c r="N162" s="223" t="s">
        <v>46</v>
      </c>
      <c r="O162" s="85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207</v>
      </c>
      <c r="AT162" s="226" t="s">
        <v>202</v>
      </c>
      <c r="AU162" s="226" t="s">
        <v>84</v>
      </c>
      <c r="AY162" s="18" t="s">
        <v>199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82</v>
      </c>
      <c r="BK162" s="227">
        <f>ROUND(I162*H162,2)</f>
        <v>0</v>
      </c>
      <c r="BL162" s="18" t="s">
        <v>208</v>
      </c>
      <c r="BM162" s="226" t="s">
        <v>267</v>
      </c>
    </row>
    <row r="163" s="2" customFormat="1" ht="16.5" customHeight="1">
      <c r="A163" s="39"/>
      <c r="B163" s="40"/>
      <c r="C163" s="214" t="s">
        <v>239</v>
      </c>
      <c r="D163" s="214" t="s">
        <v>202</v>
      </c>
      <c r="E163" s="215" t="s">
        <v>262</v>
      </c>
      <c r="F163" s="216" t="s">
        <v>263</v>
      </c>
      <c r="G163" s="217" t="s">
        <v>217</v>
      </c>
      <c r="H163" s="218">
        <v>1</v>
      </c>
      <c r="I163" s="219"/>
      <c r="J163" s="220">
        <f>ROUND(I163*H163,2)</f>
        <v>0</v>
      </c>
      <c r="K163" s="216" t="s">
        <v>206</v>
      </c>
      <c r="L163" s="221"/>
      <c r="M163" s="222" t="s">
        <v>19</v>
      </c>
      <c r="N163" s="223" t="s">
        <v>46</v>
      </c>
      <c r="O163" s="85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207</v>
      </c>
      <c r="AT163" s="226" t="s">
        <v>202</v>
      </c>
      <c r="AU163" s="226" t="s">
        <v>84</v>
      </c>
      <c r="AY163" s="18" t="s">
        <v>199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82</v>
      </c>
      <c r="BK163" s="227">
        <f>ROUND(I163*H163,2)</f>
        <v>0</v>
      </c>
      <c r="BL163" s="18" t="s">
        <v>208</v>
      </c>
      <c r="BM163" s="226" t="s">
        <v>274</v>
      </c>
    </row>
    <row r="164" s="2" customFormat="1" ht="16.5" customHeight="1">
      <c r="A164" s="39"/>
      <c r="B164" s="40"/>
      <c r="C164" s="214" t="s">
        <v>8</v>
      </c>
      <c r="D164" s="214" t="s">
        <v>202</v>
      </c>
      <c r="E164" s="215" t="s">
        <v>265</v>
      </c>
      <c r="F164" s="216" t="s">
        <v>266</v>
      </c>
      <c r="G164" s="217" t="s">
        <v>217</v>
      </c>
      <c r="H164" s="218">
        <v>1</v>
      </c>
      <c r="I164" s="219"/>
      <c r="J164" s="220">
        <f>ROUND(I164*H164,2)</f>
        <v>0</v>
      </c>
      <c r="K164" s="216" t="s">
        <v>206</v>
      </c>
      <c r="L164" s="221"/>
      <c r="M164" s="222" t="s">
        <v>19</v>
      </c>
      <c r="N164" s="223" t="s">
        <v>46</v>
      </c>
      <c r="O164" s="85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207</v>
      </c>
      <c r="AT164" s="226" t="s">
        <v>202</v>
      </c>
      <c r="AU164" s="226" t="s">
        <v>84</v>
      </c>
      <c r="AY164" s="18" t="s">
        <v>199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82</v>
      </c>
      <c r="BK164" s="227">
        <f>ROUND(I164*H164,2)</f>
        <v>0</v>
      </c>
      <c r="BL164" s="18" t="s">
        <v>208</v>
      </c>
      <c r="BM164" s="226" t="s">
        <v>277</v>
      </c>
    </row>
    <row r="165" s="12" customFormat="1" ht="25.92" customHeight="1">
      <c r="A165" s="12"/>
      <c r="B165" s="198"/>
      <c r="C165" s="199"/>
      <c r="D165" s="200" t="s">
        <v>74</v>
      </c>
      <c r="E165" s="201" t="s">
        <v>268</v>
      </c>
      <c r="F165" s="201" t="s">
        <v>269</v>
      </c>
      <c r="G165" s="199"/>
      <c r="H165" s="199"/>
      <c r="I165" s="202"/>
      <c r="J165" s="203">
        <f>BK165</f>
        <v>0</v>
      </c>
      <c r="K165" s="199"/>
      <c r="L165" s="204"/>
      <c r="M165" s="205"/>
      <c r="N165" s="206"/>
      <c r="O165" s="206"/>
      <c r="P165" s="207">
        <f>P166</f>
        <v>0</v>
      </c>
      <c r="Q165" s="206"/>
      <c r="R165" s="207">
        <f>R166</f>
        <v>0</v>
      </c>
      <c r="S165" s="206"/>
      <c r="T165" s="208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82</v>
      </c>
      <c r="AT165" s="210" t="s">
        <v>74</v>
      </c>
      <c r="AU165" s="210" t="s">
        <v>75</v>
      </c>
      <c r="AY165" s="209" t="s">
        <v>199</v>
      </c>
      <c r="BK165" s="211">
        <f>BK166</f>
        <v>0</v>
      </c>
    </row>
    <row r="166" s="12" customFormat="1" ht="22.8" customHeight="1">
      <c r="A166" s="12"/>
      <c r="B166" s="198"/>
      <c r="C166" s="199"/>
      <c r="D166" s="200" t="s">
        <v>74</v>
      </c>
      <c r="E166" s="212" t="s">
        <v>270</v>
      </c>
      <c r="F166" s="212" t="s">
        <v>271</v>
      </c>
      <c r="G166" s="199"/>
      <c r="H166" s="199"/>
      <c r="I166" s="202"/>
      <c r="J166" s="213">
        <f>BK166</f>
        <v>0</v>
      </c>
      <c r="K166" s="199"/>
      <c r="L166" s="204"/>
      <c r="M166" s="205"/>
      <c r="N166" s="206"/>
      <c r="O166" s="206"/>
      <c r="P166" s="207">
        <f>SUM(P167:P173)</f>
        <v>0</v>
      </c>
      <c r="Q166" s="206"/>
      <c r="R166" s="207">
        <f>SUM(R167:R173)</f>
        <v>0</v>
      </c>
      <c r="S166" s="206"/>
      <c r="T166" s="208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82</v>
      </c>
      <c r="AT166" s="210" t="s">
        <v>74</v>
      </c>
      <c r="AU166" s="210" t="s">
        <v>82</v>
      </c>
      <c r="AY166" s="209" t="s">
        <v>199</v>
      </c>
      <c r="BK166" s="211">
        <f>SUM(BK167:BK173)</f>
        <v>0</v>
      </c>
    </row>
    <row r="167" s="2" customFormat="1" ht="21.75" customHeight="1">
      <c r="A167" s="39"/>
      <c r="B167" s="40"/>
      <c r="C167" s="214" t="s">
        <v>242</v>
      </c>
      <c r="D167" s="214" t="s">
        <v>202</v>
      </c>
      <c r="E167" s="215" t="s">
        <v>272</v>
      </c>
      <c r="F167" s="216" t="s">
        <v>273</v>
      </c>
      <c r="G167" s="217" t="s">
        <v>217</v>
      </c>
      <c r="H167" s="218">
        <v>1</v>
      </c>
      <c r="I167" s="219"/>
      <c r="J167" s="220">
        <f>ROUND(I167*H167,2)</f>
        <v>0</v>
      </c>
      <c r="K167" s="216" t="s">
        <v>206</v>
      </c>
      <c r="L167" s="221"/>
      <c r="M167" s="222" t="s">
        <v>19</v>
      </c>
      <c r="N167" s="223" t="s">
        <v>46</v>
      </c>
      <c r="O167" s="85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207</v>
      </c>
      <c r="AT167" s="226" t="s">
        <v>202</v>
      </c>
      <c r="AU167" s="226" t="s">
        <v>84</v>
      </c>
      <c r="AY167" s="18" t="s">
        <v>199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82</v>
      </c>
      <c r="BK167" s="227">
        <f>ROUND(I167*H167,2)</f>
        <v>0</v>
      </c>
      <c r="BL167" s="18" t="s">
        <v>208</v>
      </c>
      <c r="BM167" s="226" t="s">
        <v>281</v>
      </c>
    </row>
    <row r="168" s="2" customFormat="1" ht="21.75" customHeight="1">
      <c r="A168" s="39"/>
      <c r="B168" s="40"/>
      <c r="C168" s="214" t="s">
        <v>278</v>
      </c>
      <c r="D168" s="214" t="s">
        <v>202</v>
      </c>
      <c r="E168" s="215" t="s">
        <v>1277</v>
      </c>
      <c r="F168" s="216" t="s">
        <v>1278</v>
      </c>
      <c r="G168" s="217" t="s">
        <v>217</v>
      </c>
      <c r="H168" s="218">
        <v>1</v>
      </c>
      <c r="I168" s="219"/>
      <c r="J168" s="220">
        <f>ROUND(I168*H168,2)</f>
        <v>0</v>
      </c>
      <c r="K168" s="216" t="s">
        <v>206</v>
      </c>
      <c r="L168" s="221"/>
      <c r="M168" s="222" t="s">
        <v>19</v>
      </c>
      <c r="N168" s="223" t="s">
        <v>46</v>
      </c>
      <c r="O168" s="85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207</v>
      </c>
      <c r="AT168" s="226" t="s">
        <v>202</v>
      </c>
      <c r="AU168" s="226" t="s">
        <v>84</v>
      </c>
      <c r="AY168" s="18" t="s">
        <v>199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82</v>
      </c>
      <c r="BK168" s="227">
        <f>ROUND(I168*H168,2)</f>
        <v>0</v>
      </c>
      <c r="BL168" s="18" t="s">
        <v>208</v>
      </c>
      <c r="BM168" s="226" t="s">
        <v>284</v>
      </c>
    </row>
    <row r="169" s="2" customFormat="1" ht="21.75" customHeight="1">
      <c r="A169" s="39"/>
      <c r="B169" s="40"/>
      <c r="C169" s="214" t="s">
        <v>248</v>
      </c>
      <c r="D169" s="214" t="s">
        <v>202</v>
      </c>
      <c r="E169" s="215" t="s">
        <v>279</v>
      </c>
      <c r="F169" s="216" t="s">
        <v>280</v>
      </c>
      <c r="G169" s="217" t="s">
        <v>217</v>
      </c>
      <c r="H169" s="218">
        <v>2</v>
      </c>
      <c r="I169" s="219"/>
      <c r="J169" s="220">
        <f>ROUND(I169*H169,2)</f>
        <v>0</v>
      </c>
      <c r="K169" s="216" t="s">
        <v>206</v>
      </c>
      <c r="L169" s="221"/>
      <c r="M169" s="222" t="s">
        <v>19</v>
      </c>
      <c r="N169" s="223" t="s">
        <v>46</v>
      </c>
      <c r="O169" s="85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207</v>
      </c>
      <c r="AT169" s="226" t="s">
        <v>202</v>
      </c>
      <c r="AU169" s="226" t="s">
        <v>84</v>
      </c>
      <c r="AY169" s="18" t="s">
        <v>199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208</v>
      </c>
      <c r="BM169" s="226" t="s">
        <v>289</v>
      </c>
    </row>
    <row r="170" s="2" customFormat="1" ht="16.5" customHeight="1">
      <c r="A170" s="39"/>
      <c r="B170" s="40"/>
      <c r="C170" s="214" t="s">
        <v>285</v>
      </c>
      <c r="D170" s="214" t="s">
        <v>202</v>
      </c>
      <c r="E170" s="215" t="s">
        <v>983</v>
      </c>
      <c r="F170" s="216" t="s">
        <v>1205</v>
      </c>
      <c r="G170" s="217" t="s">
        <v>217</v>
      </c>
      <c r="H170" s="218">
        <v>2</v>
      </c>
      <c r="I170" s="219"/>
      <c r="J170" s="220">
        <f>ROUND(I170*H170,2)</f>
        <v>0</v>
      </c>
      <c r="K170" s="216" t="s">
        <v>206</v>
      </c>
      <c r="L170" s="221"/>
      <c r="M170" s="222" t="s">
        <v>19</v>
      </c>
      <c r="N170" s="223" t="s">
        <v>46</v>
      </c>
      <c r="O170" s="85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207</v>
      </c>
      <c r="AT170" s="226" t="s">
        <v>202</v>
      </c>
      <c r="AU170" s="226" t="s">
        <v>84</v>
      </c>
      <c r="AY170" s="18" t="s">
        <v>199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208</v>
      </c>
      <c r="BM170" s="226" t="s">
        <v>292</v>
      </c>
    </row>
    <row r="171" s="2" customFormat="1" ht="16.5" customHeight="1">
      <c r="A171" s="39"/>
      <c r="B171" s="40"/>
      <c r="C171" s="214" t="s">
        <v>251</v>
      </c>
      <c r="D171" s="214" t="s">
        <v>202</v>
      </c>
      <c r="E171" s="215" t="s">
        <v>985</v>
      </c>
      <c r="F171" s="216" t="s">
        <v>1206</v>
      </c>
      <c r="G171" s="217" t="s">
        <v>217</v>
      </c>
      <c r="H171" s="218">
        <v>2</v>
      </c>
      <c r="I171" s="219"/>
      <c r="J171" s="220">
        <f>ROUND(I171*H171,2)</f>
        <v>0</v>
      </c>
      <c r="K171" s="216" t="s">
        <v>206</v>
      </c>
      <c r="L171" s="221"/>
      <c r="M171" s="222" t="s">
        <v>19</v>
      </c>
      <c r="N171" s="223" t="s">
        <v>46</v>
      </c>
      <c r="O171" s="85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207</v>
      </c>
      <c r="AT171" s="226" t="s">
        <v>202</v>
      </c>
      <c r="AU171" s="226" t="s">
        <v>84</v>
      </c>
      <c r="AY171" s="18" t="s">
        <v>199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82</v>
      </c>
      <c r="BK171" s="227">
        <f>ROUND(I171*H171,2)</f>
        <v>0</v>
      </c>
      <c r="BL171" s="18" t="s">
        <v>208</v>
      </c>
      <c r="BM171" s="226" t="s">
        <v>299</v>
      </c>
    </row>
    <row r="172" s="2" customFormat="1" ht="16.5" customHeight="1">
      <c r="A172" s="39"/>
      <c r="B172" s="40"/>
      <c r="C172" s="214" t="s">
        <v>7</v>
      </c>
      <c r="D172" s="214" t="s">
        <v>202</v>
      </c>
      <c r="E172" s="215" t="s">
        <v>987</v>
      </c>
      <c r="F172" s="216" t="s">
        <v>1207</v>
      </c>
      <c r="G172" s="217" t="s">
        <v>217</v>
      </c>
      <c r="H172" s="218">
        <v>2</v>
      </c>
      <c r="I172" s="219"/>
      <c r="J172" s="220">
        <f>ROUND(I172*H172,2)</f>
        <v>0</v>
      </c>
      <c r="K172" s="216" t="s">
        <v>206</v>
      </c>
      <c r="L172" s="221"/>
      <c r="M172" s="222" t="s">
        <v>19</v>
      </c>
      <c r="N172" s="223" t="s">
        <v>46</v>
      </c>
      <c r="O172" s="85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207</v>
      </c>
      <c r="AT172" s="226" t="s">
        <v>202</v>
      </c>
      <c r="AU172" s="226" t="s">
        <v>84</v>
      </c>
      <c r="AY172" s="18" t="s">
        <v>199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82</v>
      </c>
      <c r="BK172" s="227">
        <f>ROUND(I172*H172,2)</f>
        <v>0</v>
      </c>
      <c r="BL172" s="18" t="s">
        <v>208</v>
      </c>
      <c r="BM172" s="226" t="s">
        <v>304</v>
      </c>
    </row>
    <row r="173" s="2" customFormat="1" ht="21.75" customHeight="1">
      <c r="A173" s="39"/>
      <c r="B173" s="40"/>
      <c r="C173" s="214" t="s">
        <v>255</v>
      </c>
      <c r="D173" s="214" t="s">
        <v>202</v>
      </c>
      <c r="E173" s="215" t="s">
        <v>282</v>
      </c>
      <c r="F173" s="216" t="s">
        <v>283</v>
      </c>
      <c r="G173" s="217" t="s">
        <v>217</v>
      </c>
      <c r="H173" s="218">
        <v>1</v>
      </c>
      <c r="I173" s="219"/>
      <c r="J173" s="220">
        <f>ROUND(I173*H173,2)</f>
        <v>0</v>
      </c>
      <c r="K173" s="216" t="s">
        <v>206</v>
      </c>
      <c r="L173" s="221"/>
      <c r="M173" s="222" t="s">
        <v>19</v>
      </c>
      <c r="N173" s="223" t="s">
        <v>46</v>
      </c>
      <c r="O173" s="85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207</v>
      </c>
      <c r="AT173" s="226" t="s">
        <v>202</v>
      </c>
      <c r="AU173" s="226" t="s">
        <v>84</v>
      </c>
      <c r="AY173" s="18" t="s">
        <v>199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82</v>
      </c>
      <c r="BK173" s="227">
        <f>ROUND(I173*H173,2)</f>
        <v>0</v>
      </c>
      <c r="BL173" s="18" t="s">
        <v>208</v>
      </c>
      <c r="BM173" s="226" t="s">
        <v>308</v>
      </c>
    </row>
    <row r="174" s="12" customFormat="1" ht="25.92" customHeight="1">
      <c r="A174" s="12"/>
      <c r="B174" s="198"/>
      <c r="C174" s="199"/>
      <c r="D174" s="200" t="s">
        <v>74</v>
      </c>
      <c r="E174" s="201" t="s">
        <v>293</v>
      </c>
      <c r="F174" s="201" t="s">
        <v>294</v>
      </c>
      <c r="G174" s="199"/>
      <c r="H174" s="199"/>
      <c r="I174" s="202"/>
      <c r="J174" s="203">
        <f>BK174</f>
        <v>0</v>
      </c>
      <c r="K174" s="199"/>
      <c r="L174" s="204"/>
      <c r="M174" s="205"/>
      <c r="N174" s="206"/>
      <c r="O174" s="206"/>
      <c r="P174" s="207">
        <f>P175+P177</f>
        <v>0</v>
      </c>
      <c r="Q174" s="206"/>
      <c r="R174" s="207">
        <f>R175+R177</f>
        <v>0</v>
      </c>
      <c r="S174" s="206"/>
      <c r="T174" s="208">
        <f>T175+T177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82</v>
      </c>
      <c r="AT174" s="210" t="s">
        <v>74</v>
      </c>
      <c r="AU174" s="210" t="s">
        <v>75</v>
      </c>
      <c r="AY174" s="209" t="s">
        <v>199</v>
      </c>
      <c r="BK174" s="211">
        <f>BK175+BK177</f>
        <v>0</v>
      </c>
    </row>
    <row r="175" s="12" customFormat="1" ht="22.8" customHeight="1">
      <c r="A175" s="12"/>
      <c r="B175" s="198"/>
      <c r="C175" s="199"/>
      <c r="D175" s="200" t="s">
        <v>74</v>
      </c>
      <c r="E175" s="212" t="s">
        <v>295</v>
      </c>
      <c r="F175" s="212" t="s">
        <v>296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P176</f>
        <v>0</v>
      </c>
      <c r="Q175" s="206"/>
      <c r="R175" s="207">
        <f>R176</f>
        <v>0</v>
      </c>
      <c r="S175" s="206"/>
      <c r="T175" s="208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82</v>
      </c>
      <c r="AT175" s="210" t="s">
        <v>74</v>
      </c>
      <c r="AU175" s="210" t="s">
        <v>82</v>
      </c>
      <c r="AY175" s="209" t="s">
        <v>199</v>
      </c>
      <c r="BK175" s="211">
        <f>BK176</f>
        <v>0</v>
      </c>
    </row>
    <row r="176" s="2" customFormat="1" ht="16.5" customHeight="1">
      <c r="A176" s="39"/>
      <c r="B176" s="40"/>
      <c r="C176" s="214" t="s">
        <v>305</v>
      </c>
      <c r="D176" s="214" t="s">
        <v>202</v>
      </c>
      <c r="E176" s="215" t="s">
        <v>297</v>
      </c>
      <c r="F176" s="216" t="s">
        <v>298</v>
      </c>
      <c r="G176" s="217" t="s">
        <v>205</v>
      </c>
      <c r="H176" s="218">
        <v>22.5</v>
      </c>
      <c r="I176" s="219"/>
      <c r="J176" s="220">
        <f>ROUND(I176*H176,2)</f>
        <v>0</v>
      </c>
      <c r="K176" s="216" t="s">
        <v>206</v>
      </c>
      <c r="L176" s="221"/>
      <c r="M176" s="222" t="s">
        <v>19</v>
      </c>
      <c r="N176" s="223" t="s">
        <v>46</v>
      </c>
      <c r="O176" s="85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207</v>
      </c>
      <c r="AT176" s="226" t="s">
        <v>202</v>
      </c>
      <c r="AU176" s="226" t="s">
        <v>84</v>
      </c>
      <c r="AY176" s="18" t="s">
        <v>199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82</v>
      </c>
      <c r="BK176" s="227">
        <f>ROUND(I176*H176,2)</f>
        <v>0</v>
      </c>
      <c r="BL176" s="18" t="s">
        <v>208</v>
      </c>
      <c r="BM176" s="226" t="s">
        <v>315</v>
      </c>
    </row>
    <row r="177" s="12" customFormat="1" ht="22.8" customHeight="1">
      <c r="A177" s="12"/>
      <c r="B177" s="198"/>
      <c r="C177" s="199"/>
      <c r="D177" s="200" t="s">
        <v>74</v>
      </c>
      <c r="E177" s="212" t="s">
        <v>300</v>
      </c>
      <c r="F177" s="212" t="s">
        <v>301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SUM(P178:P179)</f>
        <v>0</v>
      </c>
      <c r="Q177" s="206"/>
      <c r="R177" s="207">
        <f>SUM(R178:R179)</f>
        <v>0</v>
      </c>
      <c r="S177" s="206"/>
      <c r="T177" s="208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82</v>
      </c>
      <c r="AT177" s="210" t="s">
        <v>74</v>
      </c>
      <c r="AU177" s="210" t="s">
        <v>82</v>
      </c>
      <c r="AY177" s="209" t="s">
        <v>199</v>
      </c>
      <c r="BK177" s="211">
        <f>SUM(BK178:BK179)</f>
        <v>0</v>
      </c>
    </row>
    <row r="178" s="2" customFormat="1" ht="21.75" customHeight="1">
      <c r="A178" s="39"/>
      <c r="B178" s="40"/>
      <c r="C178" s="214" t="s">
        <v>260</v>
      </c>
      <c r="D178" s="214" t="s">
        <v>202</v>
      </c>
      <c r="E178" s="215" t="s">
        <v>302</v>
      </c>
      <c r="F178" s="216" t="s">
        <v>303</v>
      </c>
      <c r="G178" s="217" t="s">
        <v>205</v>
      </c>
      <c r="H178" s="218">
        <v>3</v>
      </c>
      <c r="I178" s="219"/>
      <c r="J178" s="220">
        <f>ROUND(I178*H178,2)</f>
        <v>0</v>
      </c>
      <c r="K178" s="216" t="s">
        <v>206</v>
      </c>
      <c r="L178" s="221"/>
      <c r="M178" s="222" t="s">
        <v>19</v>
      </c>
      <c r="N178" s="223" t="s">
        <v>46</v>
      </c>
      <c r="O178" s="85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207</v>
      </c>
      <c r="AT178" s="226" t="s">
        <v>202</v>
      </c>
      <c r="AU178" s="226" t="s">
        <v>84</v>
      </c>
      <c r="AY178" s="18" t="s">
        <v>199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82</v>
      </c>
      <c r="BK178" s="227">
        <f>ROUND(I178*H178,2)</f>
        <v>0</v>
      </c>
      <c r="BL178" s="18" t="s">
        <v>208</v>
      </c>
      <c r="BM178" s="226" t="s">
        <v>319</v>
      </c>
    </row>
    <row r="179" s="2" customFormat="1" ht="21.75" customHeight="1">
      <c r="A179" s="39"/>
      <c r="B179" s="40"/>
      <c r="C179" s="214" t="s">
        <v>316</v>
      </c>
      <c r="D179" s="214" t="s">
        <v>202</v>
      </c>
      <c r="E179" s="215" t="s">
        <v>306</v>
      </c>
      <c r="F179" s="216" t="s">
        <v>307</v>
      </c>
      <c r="G179" s="217" t="s">
        <v>205</v>
      </c>
      <c r="H179" s="218">
        <v>43</v>
      </c>
      <c r="I179" s="219"/>
      <c r="J179" s="220">
        <f>ROUND(I179*H179,2)</f>
        <v>0</v>
      </c>
      <c r="K179" s="216" t="s">
        <v>206</v>
      </c>
      <c r="L179" s="221"/>
      <c r="M179" s="222" t="s">
        <v>19</v>
      </c>
      <c r="N179" s="223" t="s">
        <v>46</v>
      </c>
      <c r="O179" s="85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207</v>
      </c>
      <c r="AT179" s="226" t="s">
        <v>202</v>
      </c>
      <c r="AU179" s="226" t="s">
        <v>84</v>
      </c>
      <c r="AY179" s="18" t="s">
        <v>199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82</v>
      </c>
      <c r="BK179" s="227">
        <f>ROUND(I179*H179,2)</f>
        <v>0</v>
      </c>
      <c r="BL179" s="18" t="s">
        <v>208</v>
      </c>
      <c r="BM179" s="226" t="s">
        <v>322</v>
      </c>
    </row>
    <row r="180" s="12" customFormat="1" ht="25.92" customHeight="1">
      <c r="A180" s="12"/>
      <c r="B180" s="198"/>
      <c r="C180" s="199"/>
      <c r="D180" s="200" t="s">
        <v>74</v>
      </c>
      <c r="E180" s="201" t="s">
        <v>309</v>
      </c>
      <c r="F180" s="201" t="s">
        <v>310</v>
      </c>
      <c r="G180" s="199"/>
      <c r="H180" s="199"/>
      <c r="I180" s="202"/>
      <c r="J180" s="203">
        <f>BK180</f>
        <v>0</v>
      </c>
      <c r="K180" s="199"/>
      <c r="L180" s="204"/>
      <c r="M180" s="205"/>
      <c r="N180" s="206"/>
      <c r="O180" s="206"/>
      <c r="P180" s="207">
        <f>P181</f>
        <v>0</v>
      </c>
      <c r="Q180" s="206"/>
      <c r="R180" s="207">
        <f>R181</f>
        <v>0</v>
      </c>
      <c r="S180" s="206"/>
      <c r="T180" s="208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82</v>
      </c>
      <c r="AT180" s="210" t="s">
        <v>74</v>
      </c>
      <c r="AU180" s="210" t="s">
        <v>75</v>
      </c>
      <c r="AY180" s="209" t="s">
        <v>199</v>
      </c>
      <c r="BK180" s="211">
        <f>BK181</f>
        <v>0</v>
      </c>
    </row>
    <row r="181" s="12" customFormat="1" ht="22.8" customHeight="1">
      <c r="A181" s="12"/>
      <c r="B181" s="198"/>
      <c r="C181" s="199"/>
      <c r="D181" s="200" t="s">
        <v>74</v>
      </c>
      <c r="E181" s="212" t="s">
        <v>311</v>
      </c>
      <c r="F181" s="212" t="s">
        <v>312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SUM(P182:P184)</f>
        <v>0</v>
      </c>
      <c r="Q181" s="206"/>
      <c r="R181" s="207">
        <f>SUM(R182:R184)</f>
        <v>0</v>
      </c>
      <c r="S181" s="206"/>
      <c r="T181" s="208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74</v>
      </c>
      <c r="AU181" s="210" t="s">
        <v>82</v>
      </c>
      <c r="AY181" s="209" t="s">
        <v>199</v>
      </c>
      <c r="BK181" s="211">
        <f>SUM(BK182:BK184)</f>
        <v>0</v>
      </c>
    </row>
    <row r="182" s="2" customFormat="1" ht="16.5" customHeight="1">
      <c r="A182" s="39"/>
      <c r="B182" s="40"/>
      <c r="C182" s="214" t="s">
        <v>264</v>
      </c>
      <c r="D182" s="214" t="s">
        <v>202</v>
      </c>
      <c r="E182" s="215" t="s">
        <v>317</v>
      </c>
      <c r="F182" s="216" t="s">
        <v>318</v>
      </c>
      <c r="G182" s="217" t="s">
        <v>205</v>
      </c>
      <c r="H182" s="218">
        <v>6</v>
      </c>
      <c r="I182" s="219"/>
      <c r="J182" s="220">
        <f>ROUND(I182*H182,2)</f>
        <v>0</v>
      </c>
      <c r="K182" s="216" t="s">
        <v>206</v>
      </c>
      <c r="L182" s="221"/>
      <c r="M182" s="222" t="s">
        <v>19</v>
      </c>
      <c r="N182" s="223" t="s">
        <v>46</v>
      </c>
      <c r="O182" s="85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207</v>
      </c>
      <c r="AT182" s="226" t="s">
        <v>202</v>
      </c>
      <c r="AU182" s="226" t="s">
        <v>84</v>
      </c>
      <c r="AY182" s="18" t="s">
        <v>199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82</v>
      </c>
      <c r="BK182" s="227">
        <f>ROUND(I182*H182,2)</f>
        <v>0</v>
      </c>
      <c r="BL182" s="18" t="s">
        <v>208</v>
      </c>
      <c r="BM182" s="226" t="s">
        <v>330</v>
      </c>
    </row>
    <row r="183" s="2" customFormat="1" ht="16.5" customHeight="1">
      <c r="A183" s="39"/>
      <c r="B183" s="40"/>
      <c r="C183" s="228" t="s">
        <v>327</v>
      </c>
      <c r="D183" s="228" t="s">
        <v>286</v>
      </c>
      <c r="E183" s="229" t="s">
        <v>1279</v>
      </c>
      <c r="F183" s="230" t="s">
        <v>1280</v>
      </c>
      <c r="G183" s="231" t="s">
        <v>205</v>
      </c>
      <c r="H183" s="232">
        <v>3</v>
      </c>
      <c r="I183" s="233"/>
      <c r="J183" s="234">
        <f>ROUND(I183*H183,2)</f>
        <v>0</v>
      </c>
      <c r="K183" s="230" t="s">
        <v>206</v>
      </c>
      <c r="L183" s="45"/>
      <c r="M183" s="235" t="s">
        <v>19</v>
      </c>
      <c r="N183" s="236" t="s">
        <v>46</v>
      </c>
      <c r="O183" s="85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208</v>
      </c>
      <c r="AT183" s="226" t="s">
        <v>286</v>
      </c>
      <c r="AU183" s="226" t="s">
        <v>84</v>
      </c>
      <c r="AY183" s="18" t="s">
        <v>199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82</v>
      </c>
      <c r="BK183" s="227">
        <f>ROUND(I183*H183,2)</f>
        <v>0</v>
      </c>
      <c r="BL183" s="18" t="s">
        <v>208</v>
      </c>
      <c r="BM183" s="226" t="s">
        <v>333</v>
      </c>
    </row>
    <row r="184" s="2" customFormat="1" ht="16.5" customHeight="1">
      <c r="A184" s="39"/>
      <c r="B184" s="40"/>
      <c r="C184" s="214" t="s">
        <v>267</v>
      </c>
      <c r="D184" s="214" t="s">
        <v>202</v>
      </c>
      <c r="E184" s="215" t="s">
        <v>313</v>
      </c>
      <c r="F184" s="216" t="s">
        <v>314</v>
      </c>
      <c r="G184" s="217" t="s">
        <v>205</v>
      </c>
      <c r="H184" s="218">
        <v>6</v>
      </c>
      <c r="I184" s="219"/>
      <c r="J184" s="220">
        <f>ROUND(I184*H184,2)</f>
        <v>0</v>
      </c>
      <c r="K184" s="216" t="s">
        <v>206</v>
      </c>
      <c r="L184" s="221"/>
      <c r="M184" s="222" t="s">
        <v>19</v>
      </c>
      <c r="N184" s="223" t="s">
        <v>46</v>
      </c>
      <c r="O184" s="85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207</v>
      </c>
      <c r="AT184" s="226" t="s">
        <v>202</v>
      </c>
      <c r="AU184" s="226" t="s">
        <v>84</v>
      </c>
      <c r="AY184" s="18" t="s">
        <v>199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82</v>
      </c>
      <c r="BK184" s="227">
        <f>ROUND(I184*H184,2)</f>
        <v>0</v>
      </c>
      <c r="BL184" s="18" t="s">
        <v>208</v>
      </c>
      <c r="BM184" s="226" t="s">
        <v>342</v>
      </c>
    </row>
    <row r="185" s="12" customFormat="1" ht="25.92" customHeight="1">
      <c r="A185" s="12"/>
      <c r="B185" s="198"/>
      <c r="C185" s="199"/>
      <c r="D185" s="200" t="s">
        <v>74</v>
      </c>
      <c r="E185" s="201" t="s">
        <v>323</v>
      </c>
      <c r="F185" s="201" t="s">
        <v>324</v>
      </c>
      <c r="G185" s="199"/>
      <c r="H185" s="199"/>
      <c r="I185" s="202"/>
      <c r="J185" s="203">
        <f>BK185</f>
        <v>0</v>
      </c>
      <c r="K185" s="199"/>
      <c r="L185" s="204"/>
      <c r="M185" s="205"/>
      <c r="N185" s="206"/>
      <c r="O185" s="206"/>
      <c r="P185" s="207">
        <f>P186</f>
        <v>0</v>
      </c>
      <c r="Q185" s="206"/>
      <c r="R185" s="207">
        <f>R186</f>
        <v>0</v>
      </c>
      <c r="S185" s="206"/>
      <c r="T185" s="208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82</v>
      </c>
      <c r="AT185" s="210" t="s">
        <v>74</v>
      </c>
      <c r="AU185" s="210" t="s">
        <v>75</v>
      </c>
      <c r="AY185" s="209" t="s">
        <v>199</v>
      </c>
      <c r="BK185" s="211">
        <f>BK186</f>
        <v>0</v>
      </c>
    </row>
    <row r="186" s="12" customFormat="1" ht="22.8" customHeight="1">
      <c r="A186" s="12"/>
      <c r="B186" s="198"/>
      <c r="C186" s="199"/>
      <c r="D186" s="200" t="s">
        <v>74</v>
      </c>
      <c r="E186" s="212" t="s">
        <v>325</v>
      </c>
      <c r="F186" s="212" t="s">
        <v>326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P187</f>
        <v>0</v>
      </c>
      <c r="Q186" s="206"/>
      <c r="R186" s="207">
        <f>R187</f>
        <v>0</v>
      </c>
      <c r="S186" s="206"/>
      <c r="T186" s="208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82</v>
      </c>
      <c r="AT186" s="210" t="s">
        <v>74</v>
      </c>
      <c r="AU186" s="210" t="s">
        <v>82</v>
      </c>
      <c r="AY186" s="209" t="s">
        <v>199</v>
      </c>
      <c r="BK186" s="211">
        <f>BK187</f>
        <v>0</v>
      </c>
    </row>
    <row r="187" s="2" customFormat="1" ht="16.5" customHeight="1">
      <c r="A187" s="39"/>
      <c r="B187" s="40"/>
      <c r="C187" s="214" t="s">
        <v>338</v>
      </c>
      <c r="D187" s="214" t="s">
        <v>202</v>
      </c>
      <c r="E187" s="215" t="s">
        <v>331</v>
      </c>
      <c r="F187" s="216" t="s">
        <v>332</v>
      </c>
      <c r="G187" s="217" t="s">
        <v>217</v>
      </c>
      <c r="H187" s="218">
        <v>1</v>
      </c>
      <c r="I187" s="219"/>
      <c r="J187" s="220">
        <f>ROUND(I187*H187,2)</f>
        <v>0</v>
      </c>
      <c r="K187" s="216" t="s">
        <v>206</v>
      </c>
      <c r="L187" s="221"/>
      <c r="M187" s="222" t="s">
        <v>19</v>
      </c>
      <c r="N187" s="223" t="s">
        <v>46</v>
      </c>
      <c r="O187" s="85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207</v>
      </c>
      <c r="AT187" s="226" t="s">
        <v>202</v>
      </c>
      <c r="AU187" s="226" t="s">
        <v>84</v>
      </c>
      <c r="AY187" s="18" t="s">
        <v>199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82</v>
      </c>
      <c r="BK187" s="227">
        <f>ROUND(I187*H187,2)</f>
        <v>0</v>
      </c>
      <c r="BL187" s="18" t="s">
        <v>208</v>
      </c>
      <c r="BM187" s="226" t="s">
        <v>345</v>
      </c>
    </row>
    <row r="188" s="12" customFormat="1" ht="25.92" customHeight="1">
      <c r="A188" s="12"/>
      <c r="B188" s="198"/>
      <c r="C188" s="199"/>
      <c r="D188" s="200" t="s">
        <v>74</v>
      </c>
      <c r="E188" s="201" t="s">
        <v>334</v>
      </c>
      <c r="F188" s="201" t="s">
        <v>335</v>
      </c>
      <c r="G188" s="199"/>
      <c r="H188" s="199"/>
      <c r="I188" s="202"/>
      <c r="J188" s="203">
        <f>BK188</f>
        <v>0</v>
      </c>
      <c r="K188" s="199"/>
      <c r="L188" s="204"/>
      <c r="M188" s="205"/>
      <c r="N188" s="206"/>
      <c r="O188" s="206"/>
      <c r="P188" s="207">
        <f>P189+P191</f>
        <v>0</v>
      </c>
      <c r="Q188" s="206"/>
      <c r="R188" s="207">
        <f>R189+R191</f>
        <v>0</v>
      </c>
      <c r="S188" s="206"/>
      <c r="T188" s="208">
        <f>T189+T191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82</v>
      </c>
      <c r="AT188" s="210" t="s">
        <v>74</v>
      </c>
      <c r="AU188" s="210" t="s">
        <v>75</v>
      </c>
      <c r="AY188" s="209" t="s">
        <v>199</v>
      </c>
      <c r="BK188" s="211">
        <f>BK189+BK191</f>
        <v>0</v>
      </c>
    </row>
    <row r="189" s="12" customFormat="1" ht="22.8" customHeight="1">
      <c r="A189" s="12"/>
      <c r="B189" s="198"/>
      <c r="C189" s="199"/>
      <c r="D189" s="200" t="s">
        <v>74</v>
      </c>
      <c r="E189" s="212" t="s">
        <v>1281</v>
      </c>
      <c r="F189" s="212" t="s">
        <v>1282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P190</f>
        <v>0</v>
      </c>
      <c r="Q189" s="206"/>
      <c r="R189" s="207">
        <f>R190</f>
        <v>0</v>
      </c>
      <c r="S189" s="206"/>
      <c r="T189" s="20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82</v>
      </c>
      <c r="AT189" s="210" t="s">
        <v>74</v>
      </c>
      <c r="AU189" s="210" t="s">
        <v>82</v>
      </c>
      <c r="AY189" s="209" t="s">
        <v>199</v>
      </c>
      <c r="BK189" s="211">
        <f>BK190</f>
        <v>0</v>
      </c>
    </row>
    <row r="190" s="2" customFormat="1" ht="16.5" customHeight="1">
      <c r="A190" s="39"/>
      <c r="B190" s="40"/>
      <c r="C190" s="214" t="s">
        <v>274</v>
      </c>
      <c r="D190" s="214" t="s">
        <v>202</v>
      </c>
      <c r="E190" s="215" t="s">
        <v>1283</v>
      </c>
      <c r="F190" s="216" t="s">
        <v>1284</v>
      </c>
      <c r="G190" s="217" t="s">
        <v>217</v>
      </c>
      <c r="H190" s="218">
        <v>1</v>
      </c>
      <c r="I190" s="219"/>
      <c r="J190" s="220">
        <f>ROUND(I190*H190,2)</f>
        <v>0</v>
      </c>
      <c r="K190" s="216" t="s">
        <v>206</v>
      </c>
      <c r="L190" s="221"/>
      <c r="M190" s="222" t="s">
        <v>19</v>
      </c>
      <c r="N190" s="223" t="s">
        <v>46</v>
      </c>
      <c r="O190" s="85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207</v>
      </c>
      <c r="AT190" s="226" t="s">
        <v>202</v>
      </c>
      <c r="AU190" s="226" t="s">
        <v>84</v>
      </c>
      <c r="AY190" s="18" t="s">
        <v>199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82</v>
      </c>
      <c r="BK190" s="227">
        <f>ROUND(I190*H190,2)</f>
        <v>0</v>
      </c>
      <c r="BL190" s="18" t="s">
        <v>208</v>
      </c>
      <c r="BM190" s="226" t="s">
        <v>353</v>
      </c>
    </row>
    <row r="191" s="12" customFormat="1" ht="22.8" customHeight="1">
      <c r="A191" s="12"/>
      <c r="B191" s="198"/>
      <c r="C191" s="199"/>
      <c r="D191" s="200" t="s">
        <v>74</v>
      </c>
      <c r="E191" s="212" t="s">
        <v>336</v>
      </c>
      <c r="F191" s="212" t="s">
        <v>337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82</v>
      </c>
      <c r="AT191" s="210" t="s">
        <v>74</v>
      </c>
      <c r="AU191" s="210" t="s">
        <v>82</v>
      </c>
      <c r="AY191" s="209" t="s">
        <v>199</v>
      </c>
      <c r="BK191" s="211">
        <f>BK192</f>
        <v>0</v>
      </c>
    </row>
    <row r="192" s="2" customFormat="1" ht="33" customHeight="1">
      <c r="A192" s="39"/>
      <c r="B192" s="40"/>
      <c r="C192" s="214" t="s">
        <v>350</v>
      </c>
      <c r="D192" s="214" t="s">
        <v>202</v>
      </c>
      <c r="E192" s="215" t="s">
        <v>343</v>
      </c>
      <c r="F192" s="216" t="s">
        <v>344</v>
      </c>
      <c r="G192" s="217" t="s">
        <v>217</v>
      </c>
      <c r="H192" s="218">
        <v>2</v>
      </c>
      <c r="I192" s="219"/>
      <c r="J192" s="220">
        <f>ROUND(I192*H192,2)</f>
        <v>0</v>
      </c>
      <c r="K192" s="216" t="s">
        <v>341</v>
      </c>
      <c r="L192" s="221"/>
      <c r="M192" s="222" t="s">
        <v>19</v>
      </c>
      <c r="N192" s="223" t="s">
        <v>46</v>
      </c>
      <c r="O192" s="85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6" t="s">
        <v>207</v>
      </c>
      <c r="AT192" s="226" t="s">
        <v>202</v>
      </c>
      <c r="AU192" s="226" t="s">
        <v>84</v>
      </c>
      <c r="AY192" s="18" t="s">
        <v>199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82</v>
      </c>
      <c r="BK192" s="227">
        <f>ROUND(I192*H192,2)</f>
        <v>0</v>
      </c>
      <c r="BL192" s="18" t="s">
        <v>208</v>
      </c>
      <c r="BM192" s="226" t="s">
        <v>360</v>
      </c>
    </row>
    <row r="193" s="12" customFormat="1" ht="25.92" customHeight="1">
      <c r="A193" s="12"/>
      <c r="B193" s="198"/>
      <c r="C193" s="199"/>
      <c r="D193" s="200" t="s">
        <v>74</v>
      </c>
      <c r="E193" s="201" t="s">
        <v>346</v>
      </c>
      <c r="F193" s="201" t="s">
        <v>347</v>
      </c>
      <c r="G193" s="199"/>
      <c r="H193" s="199"/>
      <c r="I193" s="202"/>
      <c r="J193" s="20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82</v>
      </c>
      <c r="AT193" s="210" t="s">
        <v>74</v>
      </c>
      <c r="AU193" s="210" t="s">
        <v>75</v>
      </c>
      <c r="AY193" s="209" t="s">
        <v>199</v>
      </c>
      <c r="BK193" s="211">
        <f>BK194</f>
        <v>0</v>
      </c>
    </row>
    <row r="194" s="12" customFormat="1" ht="22.8" customHeight="1">
      <c r="A194" s="12"/>
      <c r="B194" s="198"/>
      <c r="C194" s="199"/>
      <c r="D194" s="200" t="s">
        <v>74</v>
      </c>
      <c r="E194" s="212" t="s">
        <v>348</v>
      </c>
      <c r="F194" s="212" t="s">
        <v>349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P195</f>
        <v>0</v>
      </c>
      <c r="Q194" s="206"/>
      <c r="R194" s="207">
        <f>R195</f>
        <v>0</v>
      </c>
      <c r="S194" s="206"/>
      <c r="T194" s="208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82</v>
      </c>
      <c r="AT194" s="210" t="s">
        <v>74</v>
      </c>
      <c r="AU194" s="210" t="s">
        <v>82</v>
      </c>
      <c r="AY194" s="209" t="s">
        <v>199</v>
      </c>
      <c r="BK194" s="211">
        <f>BK195</f>
        <v>0</v>
      </c>
    </row>
    <row r="195" s="2" customFormat="1" ht="33" customHeight="1">
      <c r="A195" s="39"/>
      <c r="B195" s="40"/>
      <c r="C195" s="214" t="s">
        <v>277</v>
      </c>
      <c r="D195" s="214" t="s">
        <v>202</v>
      </c>
      <c r="E195" s="215" t="s">
        <v>351</v>
      </c>
      <c r="F195" s="216" t="s">
        <v>352</v>
      </c>
      <c r="G195" s="217" t="s">
        <v>217</v>
      </c>
      <c r="H195" s="218">
        <v>1</v>
      </c>
      <c r="I195" s="219"/>
      <c r="J195" s="220">
        <f>ROUND(I195*H195,2)</f>
        <v>0</v>
      </c>
      <c r="K195" s="216" t="s">
        <v>206</v>
      </c>
      <c r="L195" s="221"/>
      <c r="M195" s="222" t="s">
        <v>19</v>
      </c>
      <c r="N195" s="223" t="s">
        <v>46</v>
      </c>
      <c r="O195" s="85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6" t="s">
        <v>207</v>
      </c>
      <c r="AT195" s="226" t="s">
        <v>202</v>
      </c>
      <c r="AU195" s="226" t="s">
        <v>84</v>
      </c>
      <c r="AY195" s="18" t="s">
        <v>199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8" t="s">
        <v>82</v>
      </c>
      <c r="BK195" s="227">
        <f>ROUND(I195*H195,2)</f>
        <v>0</v>
      </c>
      <c r="BL195" s="18" t="s">
        <v>208</v>
      </c>
      <c r="BM195" s="226" t="s">
        <v>364</v>
      </c>
    </row>
    <row r="196" s="12" customFormat="1" ht="25.92" customHeight="1">
      <c r="A196" s="12"/>
      <c r="B196" s="198"/>
      <c r="C196" s="199"/>
      <c r="D196" s="200" t="s">
        <v>74</v>
      </c>
      <c r="E196" s="201" t="s">
        <v>354</v>
      </c>
      <c r="F196" s="201" t="s">
        <v>355</v>
      </c>
      <c r="G196" s="199"/>
      <c r="H196" s="199"/>
      <c r="I196" s="202"/>
      <c r="J196" s="203">
        <f>BK196</f>
        <v>0</v>
      </c>
      <c r="K196" s="199"/>
      <c r="L196" s="204"/>
      <c r="M196" s="205"/>
      <c r="N196" s="206"/>
      <c r="O196" s="206"/>
      <c r="P196" s="207">
        <f>P197+P201+P203+P206+P209+P214+P217</f>
        <v>0</v>
      </c>
      <c r="Q196" s="206"/>
      <c r="R196" s="207">
        <f>R197+R201+R203+R206+R209+R214+R217</f>
        <v>0</v>
      </c>
      <c r="S196" s="206"/>
      <c r="T196" s="208">
        <f>T197+T201+T203+T206+T209+T214+T217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82</v>
      </c>
      <c r="AT196" s="210" t="s">
        <v>74</v>
      </c>
      <c r="AU196" s="210" t="s">
        <v>75</v>
      </c>
      <c r="AY196" s="209" t="s">
        <v>199</v>
      </c>
      <c r="BK196" s="211">
        <f>BK197+BK201+BK203+BK206+BK209+BK214+BK217</f>
        <v>0</v>
      </c>
    </row>
    <row r="197" s="12" customFormat="1" ht="22.8" customHeight="1">
      <c r="A197" s="12"/>
      <c r="B197" s="198"/>
      <c r="C197" s="199"/>
      <c r="D197" s="200" t="s">
        <v>74</v>
      </c>
      <c r="E197" s="212" t="s">
        <v>356</v>
      </c>
      <c r="F197" s="212" t="s">
        <v>357</v>
      </c>
      <c r="G197" s="199"/>
      <c r="H197" s="199"/>
      <c r="I197" s="202"/>
      <c r="J197" s="213">
        <f>BK197</f>
        <v>0</v>
      </c>
      <c r="K197" s="199"/>
      <c r="L197" s="204"/>
      <c r="M197" s="205"/>
      <c r="N197" s="206"/>
      <c r="O197" s="206"/>
      <c r="P197" s="207">
        <f>SUM(P198:P200)</f>
        <v>0</v>
      </c>
      <c r="Q197" s="206"/>
      <c r="R197" s="207">
        <f>SUM(R198:R200)</f>
        <v>0</v>
      </c>
      <c r="S197" s="206"/>
      <c r="T197" s="208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82</v>
      </c>
      <c r="AT197" s="210" t="s">
        <v>74</v>
      </c>
      <c r="AU197" s="210" t="s">
        <v>82</v>
      </c>
      <c r="AY197" s="209" t="s">
        <v>199</v>
      </c>
      <c r="BK197" s="211">
        <f>SUM(BK198:BK200)</f>
        <v>0</v>
      </c>
    </row>
    <row r="198" s="2" customFormat="1">
      <c r="A198" s="39"/>
      <c r="B198" s="40"/>
      <c r="C198" s="214" t="s">
        <v>361</v>
      </c>
      <c r="D198" s="214" t="s">
        <v>202</v>
      </c>
      <c r="E198" s="215" t="s">
        <v>358</v>
      </c>
      <c r="F198" s="216" t="s">
        <v>359</v>
      </c>
      <c r="G198" s="217" t="s">
        <v>217</v>
      </c>
      <c r="H198" s="218">
        <v>3</v>
      </c>
      <c r="I198" s="219"/>
      <c r="J198" s="220">
        <f>ROUND(I198*H198,2)</f>
        <v>0</v>
      </c>
      <c r="K198" s="216" t="s">
        <v>206</v>
      </c>
      <c r="L198" s="221"/>
      <c r="M198" s="222" t="s">
        <v>19</v>
      </c>
      <c r="N198" s="223" t="s">
        <v>46</v>
      </c>
      <c r="O198" s="85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207</v>
      </c>
      <c r="AT198" s="226" t="s">
        <v>202</v>
      </c>
      <c r="AU198" s="226" t="s">
        <v>84</v>
      </c>
      <c r="AY198" s="18" t="s">
        <v>199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82</v>
      </c>
      <c r="BK198" s="227">
        <f>ROUND(I198*H198,2)</f>
        <v>0</v>
      </c>
      <c r="BL198" s="18" t="s">
        <v>208</v>
      </c>
      <c r="BM198" s="226" t="s">
        <v>367</v>
      </c>
    </row>
    <row r="199" s="2" customFormat="1" ht="21.75" customHeight="1">
      <c r="A199" s="39"/>
      <c r="B199" s="40"/>
      <c r="C199" s="214" t="s">
        <v>281</v>
      </c>
      <c r="D199" s="214" t="s">
        <v>202</v>
      </c>
      <c r="E199" s="215" t="s">
        <v>362</v>
      </c>
      <c r="F199" s="216" t="s">
        <v>363</v>
      </c>
      <c r="G199" s="217" t="s">
        <v>217</v>
      </c>
      <c r="H199" s="218">
        <v>1</v>
      </c>
      <c r="I199" s="219"/>
      <c r="J199" s="220">
        <f>ROUND(I199*H199,2)</f>
        <v>0</v>
      </c>
      <c r="K199" s="216" t="s">
        <v>206</v>
      </c>
      <c r="L199" s="221"/>
      <c r="M199" s="222" t="s">
        <v>19</v>
      </c>
      <c r="N199" s="223" t="s">
        <v>46</v>
      </c>
      <c r="O199" s="85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6" t="s">
        <v>207</v>
      </c>
      <c r="AT199" s="226" t="s">
        <v>202</v>
      </c>
      <c r="AU199" s="226" t="s">
        <v>84</v>
      </c>
      <c r="AY199" s="18" t="s">
        <v>199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8" t="s">
        <v>82</v>
      </c>
      <c r="BK199" s="227">
        <f>ROUND(I199*H199,2)</f>
        <v>0</v>
      </c>
      <c r="BL199" s="18" t="s">
        <v>208</v>
      </c>
      <c r="BM199" s="226" t="s">
        <v>373</v>
      </c>
    </row>
    <row r="200" s="2" customFormat="1">
      <c r="A200" s="39"/>
      <c r="B200" s="40"/>
      <c r="C200" s="214" t="s">
        <v>370</v>
      </c>
      <c r="D200" s="214" t="s">
        <v>202</v>
      </c>
      <c r="E200" s="215" t="s">
        <v>365</v>
      </c>
      <c r="F200" s="216" t="s">
        <v>366</v>
      </c>
      <c r="G200" s="217" t="s">
        <v>217</v>
      </c>
      <c r="H200" s="218">
        <v>1</v>
      </c>
      <c r="I200" s="219"/>
      <c r="J200" s="220">
        <f>ROUND(I200*H200,2)</f>
        <v>0</v>
      </c>
      <c r="K200" s="216" t="s">
        <v>206</v>
      </c>
      <c r="L200" s="221"/>
      <c r="M200" s="222" t="s">
        <v>19</v>
      </c>
      <c r="N200" s="223" t="s">
        <v>46</v>
      </c>
      <c r="O200" s="85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207</v>
      </c>
      <c r="AT200" s="226" t="s">
        <v>202</v>
      </c>
      <c r="AU200" s="226" t="s">
        <v>84</v>
      </c>
      <c r="AY200" s="18" t="s">
        <v>199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82</v>
      </c>
      <c r="BK200" s="227">
        <f>ROUND(I200*H200,2)</f>
        <v>0</v>
      </c>
      <c r="BL200" s="18" t="s">
        <v>208</v>
      </c>
      <c r="BM200" s="226" t="s">
        <v>378</v>
      </c>
    </row>
    <row r="201" s="12" customFormat="1" ht="22.8" customHeight="1">
      <c r="A201" s="12"/>
      <c r="B201" s="198"/>
      <c r="C201" s="199"/>
      <c r="D201" s="200" t="s">
        <v>74</v>
      </c>
      <c r="E201" s="212" t="s">
        <v>368</v>
      </c>
      <c r="F201" s="212" t="s">
        <v>369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P202</f>
        <v>0</v>
      </c>
      <c r="Q201" s="206"/>
      <c r="R201" s="207">
        <f>R202</f>
        <v>0</v>
      </c>
      <c r="S201" s="206"/>
      <c r="T201" s="208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82</v>
      </c>
      <c r="AT201" s="210" t="s">
        <v>74</v>
      </c>
      <c r="AU201" s="210" t="s">
        <v>82</v>
      </c>
      <c r="AY201" s="209" t="s">
        <v>199</v>
      </c>
      <c r="BK201" s="211">
        <f>BK202</f>
        <v>0</v>
      </c>
    </row>
    <row r="202" s="2" customFormat="1">
      <c r="A202" s="39"/>
      <c r="B202" s="40"/>
      <c r="C202" s="214" t="s">
        <v>284</v>
      </c>
      <c r="D202" s="214" t="s">
        <v>202</v>
      </c>
      <c r="E202" s="215" t="s">
        <v>371</v>
      </c>
      <c r="F202" s="216" t="s">
        <v>372</v>
      </c>
      <c r="G202" s="217" t="s">
        <v>217</v>
      </c>
      <c r="H202" s="218">
        <v>1</v>
      </c>
      <c r="I202" s="219"/>
      <c r="J202" s="220">
        <f>ROUND(I202*H202,2)</f>
        <v>0</v>
      </c>
      <c r="K202" s="216" t="s">
        <v>206</v>
      </c>
      <c r="L202" s="221"/>
      <c r="M202" s="222" t="s">
        <v>19</v>
      </c>
      <c r="N202" s="223" t="s">
        <v>46</v>
      </c>
      <c r="O202" s="85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207</v>
      </c>
      <c r="AT202" s="226" t="s">
        <v>202</v>
      </c>
      <c r="AU202" s="226" t="s">
        <v>84</v>
      </c>
      <c r="AY202" s="18" t="s">
        <v>199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82</v>
      </c>
      <c r="BK202" s="227">
        <f>ROUND(I202*H202,2)</f>
        <v>0</v>
      </c>
      <c r="BL202" s="18" t="s">
        <v>208</v>
      </c>
      <c r="BM202" s="226" t="s">
        <v>382</v>
      </c>
    </row>
    <row r="203" s="12" customFormat="1" ht="22.8" customHeight="1">
      <c r="A203" s="12"/>
      <c r="B203" s="198"/>
      <c r="C203" s="199"/>
      <c r="D203" s="200" t="s">
        <v>74</v>
      </c>
      <c r="E203" s="212" t="s">
        <v>374</v>
      </c>
      <c r="F203" s="212" t="s">
        <v>375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SUM(P204:P205)</f>
        <v>0</v>
      </c>
      <c r="Q203" s="206"/>
      <c r="R203" s="207">
        <f>SUM(R204:R205)</f>
        <v>0</v>
      </c>
      <c r="S203" s="206"/>
      <c r="T203" s="208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82</v>
      </c>
      <c r="AT203" s="210" t="s">
        <v>74</v>
      </c>
      <c r="AU203" s="210" t="s">
        <v>82</v>
      </c>
      <c r="AY203" s="209" t="s">
        <v>199</v>
      </c>
      <c r="BK203" s="211">
        <f>SUM(BK204:BK205)</f>
        <v>0</v>
      </c>
    </row>
    <row r="204" s="2" customFormat="1">
      <c r="A204" s="39"/>
      <c r="B204" s="40"/>
      <c r="C204" s="214" t="s">
        <v>379</v>
      </c>
      <c r="D204" s="214" t="s">
        <v>202</v>
      </c>
      <c r="E204" s="215" t="s">
        <v>376</v>
      </c>
      <c r="F204" s="216" t="s">
        <v>377</v>
      </c>
      <c r="G204" s="217" t="s">
        <v>217</v>
      </c>
      <c r="H204" s="218">
        <v>3</v>
      </c>
      <c r="I204" s="219"/>
      <c r="J204" s="220">
        <f>ROUND(I204*H204,2)</f>
        <v>0</v>
      </c>
      <c r="K204" s="216" t="s">
        <v>206</v>
      </c>
      <c r="L204" s="221"/>
      <c r="M204" s="222" t="s">
        <v>19</v>
      </c>
      <c r="N204" s="223" t="s">
        <v>46</v>
      </c>
      <c r="O204" s="85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207</v>
      </c>
      <c r="AT204" s="226" t="s">
        <v>202</v>
      </c>
      <c r="AU204" s="226" t="s">
        <v>84</v>
      </c>
      <c r="AY204" s="18" t="s">
        <v>199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82</v>
      </c>
      <c r="BK204" s="227">
        <f>ROUND(I204*H204,2)</f>
        <v>0</v>
      </c>
      <c r="BL204" s="18" t="s">
        <v>208</v>
      </c>
      <c r="BM204" s="226" t="s">
        <v>387</v>
      </c>
    </row>
    <row r="205" s="2" customFormat="1">
      <c r="A205" s="39"/>
      <c r="B205" s="40"/>
      <c r="C205" s="214" t="s">
        <v>289</v>
      </c>
      <c r="D205" s="214" t="s">
        <v>202</v>
      </c>
      <c r="E205" s="215" t="s">
        <v>380</v>
      </c>
      <c r="F205" s="216" t="s">
        <v>381</v>
      </c>
      <c r="G205" s="217" t="s">
        <v>217</v>
      </c>
      <c r="H205" s="218">
        <v>2</v>
      </c>
      <c r="I205" s="219"/>
      <c r="J205" s="220">
        <f>ROUND(I205*H205,2)</f>
        <v>0</v>
      </c>
      <c r="K205" s="216" t="s">
        <v>206</v>
      </c>
      <c r="L205" s="221"/>
      <c r="M205" s="222" t="s">
        <v>19</v>
      </c>
      <c r="N205" s="223" t="s">
        <v>46</v>
      </c>
      <c r="O205" s="85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207</v>
      </c>
      <c r="AT205" s="226" t="s">
        <v>202</v>
      </c>
      <c r="AU205" s="226" t="s">
        <v>84</v>
      </c>
      <c r="AY205" s="18" t="s">
        <v>199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82</v>
      </c>
      <c r="BK205" s="227">
        <f>ROUND(I205*H205,2)</f>
        <v>0</v>
      </c>
      <c r="BL205" s="18" t="s">
        <v>208</v>
      </c>
      <c r="BM205" s="226" t="s">
        <v>391</v>
      </c>
    </row>
    <row r="206" s="12" customFormat="1" ht="22.8" customHeight="1">
      <c r="A206" s="12"/>
      <c r="B206" s="198"/>
      <c r="C206" s="199"/>
      <c r="D206" s="200" t="s">
        <v>74</v>
      </c>
      <c r="E206" s="212" t="s">
        <v>383</v>
      </c>
      <c r="F206" s="212" t="s">
        <v>384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SUM(P207:P208)</f>
        <v>0</v>
      </c>
      <c r="Q206" s="206"/>
      <c r="R206" s="207">
        <f>SUM(R207:R208)</f>
        <v>0</v>
      </c>
      <c r="S206" s="206"/>
      <c r="T206" s="208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9" t="s">
        <v>82</v>
      </c>
      <c r="AT206" s="210" t="s">
        <v>74</v>
      </c>
      <c r="AU206" s="210" t="s">
        <v>82</v>
      </c>
      <c r="AY206" s="209" t="s">
        <v>199</v>
      </c>
      <c r="BK206" s="211">
        <f>SUM(BK207:BK208)</f>
        <v>0</v>
      </c>
    </row>
    <row r="207" s="2" customFormat="1">
      <c r="A207" s="39"/>
      <c r="B207" s="40"/>
      <c r="C207" s="214" t="s">
        <v>388</v>
      </c>
      <c r="D207" s="214" t="s">
        <v>202</v>
      </c>
      <c r="E207" s="215" t="s">
        <v>385</v>
      </c>
      <c r="F207" s="216" t="s">
        <v>386</v>
      </c>
      <c r="G207" s="217" t="s">
        <v>217</v>
      </c>
      <c r="H207" s="218">
        <v>1</v>
      </c>
      <c r="I207" s="219"/>
      <c r="J207" s="220">
        <f>ROUND(I207*H207,2)</f>
        <v>0</v>
      </c>
      <c r="K207" s="216" t="s">
        <v>206</v>
      </c>
      <c r="L207" s="221"/>
      <c r="M207" s="222" t="s">
        <v>19</v>
      </c>
      <c r="N207" s="223" t="s">
        <v>46</v>
      </c>
      <c r="O207" s="85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6" t="s">
        <v>207</v>
      </c>
      <c r="AT207" s="226" t="s">
        <v>202</v>
      </c>
      <c r="AU207" s="226" t="s">
        <v>84</v>
      </c>
      <c r="AY207" s="18" t="s">
        <v>199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82</v>
      </c>
      <c r="BK207" s="227">
        <f>ROUND(I207*H207,2)</f>
        <v>0</v>
      </c>
      <c r="BL207" s="18" t="s">
        <v>208</v>
      </c>
      <c r="BM207" s="226" t="s">
        <v>394</v>
      </c>
    </row>
    <row r="208" s="2" customFormat="1">
      <c r="A208" s="39"/>
      <c r="B208" s="40"/>
      <c r="C208" s="214" t="s">
        <v>292</v>
      </c>
      <c r="D208" s="214" t="s">
        <v>202</v>
      </c>
      <c r="E208" s="215" t="s">
        <v>389</v>
      </c>
      <c r="F208" s="216" t="s">
        <v>390</v>
      </c>
      <c r="G208" s="217" t="s">
        <v>217</v>
      </c>
      <c r="H208" s="218">
        <v>1</v>
      </c>
      <c r="I208" s="219"/>
      <c r="J208" s="220">
        <f>ROUND(I208*H208,2)</f>
        <v>0</v>
      </c>
      <c r="K208" s="216" t="s">
        <v>206</v>
      </c>
      <c r="L208" s="221"/>
      <c r="M208" s="222" t="s">
        <v>19</v>
      </c>
      <c r="N208" s="223" t="s">
        <v>46</v>
      </c>
      <c r="O208" s="85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207</v>
      </c>
      <c r="AT208" s="226" t="s">
        <v>202</v>
      </c>
      <c r="AU208" s="226" t="s">
        <v>84</v>
      </c>
      <c r="AY208" s="18" t="s">
        <v>199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82</v>
      </c>
      <c r="BK208" s="227">
        <f>ROUND(I208*H208,2)</f>
        <v>0</v>
      </c>
      <c r="BL208" s="18" t="s">
        <v>208</v>
      </c>
      <c r="BM208" s="226" t="s">
        <v>400</v>
      </c>
    </row>
    <row r="209" s="12" customFormat="1" ht="22.8" customHeight="1">
      <c r="A209" s="12"/>
      <c r="B209" s="198"/>
      <c r="C209" s="199"/>
      <c r="D209" s="200" t="s">
        <v>74</v>
      </c>
      <c r="E209" s="212" t="s">
        <v>395</v>
      </c>
      <c r="F209" s="212" t="s">
        <v>396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SUM(P210:P213)</f>
        <v>0</v>
      </c>
      <c r="Q209" s="206"/>
      <c r="R209" s="207">
        <f>SUM(R210:R213)</f>
        <v>0</v>
      </c>
      <c r="S209" s="206"/>
      <c r="T209" s="208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82</v>
      </c>
      <c r="AT209" s="210" t="s">
        <v>74</v>
      </c>
      <c r="AU209" s="210" t="s">
        <v>82</v>
      </c>
      <c r="AY209" s="209" t="s">
        <v>199</v>
      </c>
      <c r="BK209" s="211">
        <f>SUM(BK210:BK213)</f>
        <v>0</v>
      </c>
    </row>
    <row r="210" s="2" customFormat="1">
      <c r="A210" s="39"/>
      <c r="B210" s="40"/>
      <c r="C210" s="214" t="s">
        <v>397</v>
      </c>
      <c r="D210" s="214" t="s">
        <v>202</v>
      </c>
      <c r="E210" s="215" t="s">
        <v>398</v>
      </c>
      <c r="F210" s="216" t="s">
        <v>399</v>
      </c>
      <c r="G210" s="217" t="s">
        <v>217</v>
      </c>
      <c r="H210" s="218">
        <v>1</v>
      </c>
      <c r="I210" s="219"/>
      <c r="J210" s="220">
        <f>ROUND(I210*H210,2)</f>
        <v>0</v>
      </c>
      <c r="K210" s="216" t="s">
        <v>206</v>
      </c>
      <c r="L210" s="221"/>
      <c r="M210" s="222" t="s">
        <v>19</v>
      </c>
      <c r="N210" s="223" t="s">
        <v>46</v>
      </c>
      <c r="O210" s="85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207</v>
      </c>
      <c r="AT210" s="226" t="s">
        <v>202</v>
      </c>
      <c r="AU210" s="226" t="s">
        <v>84</v>
      </c>
      <c r="AY210" s="18" t="s">
        <v>199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82</v>
      </c>
      <c r="BK210" s="227">
        <f>ROUND(I210*H210,2)</f>
        <v>0</v>
      </c>
      <c r="BL210" s="18" t="s">
        <v>208</v>
      </c>
      <c r="BM210" s="226" t="s">
        <v>403</v>
      </c>
    </row>
    <row r="211" s="2" customFormat="1">
      <c r="A211" s="39"/>
      <c r="B211" s="40"/>
      <c r="C211" s="214" t="s">
        <v>299</v>
      </c>
      <c r="D211" s="214" t="s">
        <v>202</v>
      </c>
      <c r="E211" s="215" t="s">
        <v>401</v>
      </c>
      <c r="F211" s="216" t="s">
        <v>402</v>
      </c>
      <c r="G211" s="217" t="s">
        <v>217</v>
      </c>
      <c r="H211" s="218">
        <v>1</v>
      </c>
      <c r="I211" s="219"/>
      <c r="J211" s="220">
        <f>ROUND(I211*H211,2)</f>
        <v>0</v>
      </c>
      <c r="K211" s="216" t="s">
        <v>206</v>
      </c>
      <c r="L211" s="221"/>
      <c r="M211" s="222" t="s">
        <v>19</v>
      </c>
      <c r="N211" s="223" t="s">
        <v>46</v>
      </c>
      <c r="O211" s="85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207</v>
      </c>
      <c r="AT211" s="226" t="s">
        <v>202</v>
      </c>
      <c r="AU211" s="226" t="s">
        <v>84</v>
      </c>
      <c r="AY211" s="18" t="s">
        <v>199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82</v>
      </c>
      <c r="BK211" s="227">
        <f>ROUND(I211*H211,2)</f>
        <v>0</v>
      </c>
      <c r="BL211" s="18" t="s">
        <v>208</v>
      </c>
      <c r="BM211" s="226" t="s">
        <v>407</v>
      </c>
    </row>
    <row r="212" s="2" customFormat="1">
      <c r="A212" s="39"/>
      <c r="B212" s="40"/>
      <c r="C212" s="214" t="s">
        <v>404</v>
      </c>
      <c r="D212" s="214" t="s">
        <v>202</v>
      </c>
      <c r="E212" s="215" t="s">
        <v>405</v>
      </c>
      <c r="F212" s="216" t="s">
        <v>406</v>
      </c>
      <c r="G212" s="217" t="s">
        <v>217</v>
      </c>
      <c r="H212" s="218">
        <v>1</v>
      </c>
      <c r="I212" s="219"/>
      <c r="J212" s="220">
        <f>ROUND(I212*H212,2)</f>
        <v>0</v>
      </c>
      <c r="K212" s="216" t="s">
        <v>206</v>
      </c>
      <c r="L212" s="221"/>
      <c r="M212" s="222" t="s">
        <v>19</v>
      </c>
      <c r="N212" s="223" t="s">
        <v>46</v>
      </c>
      <c r="O212" s="85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207</v>
      </c>
      <c r="AT212" s="226" t="s">
        <v>202</v>
      </c>
      <c r="AU212" s="226" t="s">
        <v>84</v>
      </c>
      <c r="AY212" s="18" t="s">
        <v>199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82</v>
      </c>
      <c r="BK212" s="227">
        <f>ROUND(I212*H212,2)</f>
        <v>0</v>
      </c>
      <c r="BL212" s="18" t="s">
        <v>208</v>
      </c>
      <c r="BM212" s="226" t="s">
        <v>410</v>
      </c>
    </row>
    <row r="213" s="2" customFormat="1" ht="16.5" customHeight="1">
      <c r="A213" s="39"/>
      <c r="B213" s="40"/>
      <c r="C213" s="214" t="s">
        <v>304</v>
      </c>
      <c r="D213" s="214" t="s">
        <v>202</v>
      </c>
      <c r="E213" s="215" t="s">
        <v>408</v>
      </c>
      <c r="F213" s="216" t="s">
        <v>409</v>
      </c>
      <c r="G213" s="217" t="s">
        <v>217</v>
      </c>
      <c r="H213" s="218">
        <v>2</v>
      </c>
      <c r="I213" s="219"/>
      <c r="J213" s="220">
        <f>ROUND(I213*H213,2)</f>
        <v>0</v>
      </c>
      <c r="K213" s="216" t="s">
        <v>206</v>
      </c>
      <c r="L213" s="221"/>
      <c r="M213" s="222" t="s">
        <v>19</v>
      </c>
      <c r="N213" s="223" t="s">
        <v>46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207</v>
      </c>
      <c r="AT213" s="226" t="s">
        <v>202</v>
      </c>
      <c r="AU213" s="226" t="s">
        <v>84</v>
      </c>
      <c r="AY213" s="18" t="s">
        <v>199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208</v>
      </c>
      <c r="BM213" s="226" t="s">
        <v>416</v>
      </c>
    </row>
    <row r="214" s="12" customFormat="1" ht="22.8" customHeight="1">
      <c r="A214" s="12"/>
      <c r="B214" s="198"/>
      <c r="C214" s="199"/>
      <c r="D214" s="200" t="s">
        <v>74</v>
      </c>
      <c r="E214" s="212" t="s">
        <v>411</v>
      </c>
      <c r="F214" s="212" t="s">
        <v>412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SUM(P215:P216)</f>
        <v>0</v>
      </c>
      <c r="Q214" s="206"/>
      <c r="R214" s="207">
        <f>SUM(R215:R216)</f>
        <v>0</v>
      </c>
      <c r="S214" s="206"/>
      <c r="T214" s="208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82</v>
      </c>
      <c r="AT214" s="210" t="s">
        <v>74</v>
      </c>
      <c r="AU214" s="210" t="s">
        <v>82</v>
      </c>
      <c r="AY214" s="209" t="s">
        <v>199</v>
      </c>
      <c r="BK214" s="211">
        <f>SUM(BK215:BK216)</f>
        <v>0</v>
      </c>
    </row>
    <row r="215" s="2" customFormat="1">
      <c r="A215" s="39"/>
      <c r="B215" s="40"/>
      <c r="C215" s="214" t="s">
        <v>413</v>
      </c>
      <c r="D215" s="214" t="s">
        <v>202</v>
      </c>
      <c r="E215" s="215" t="s">
        <v>414</v>
      </c>
      <c r="F215" s="216" t="s">
        <v>415</v>
      </c>
      <c r="G215" s="217" t="s">
        <v>217</v>
      </c>
      <c r="H215" s="218">
        <v>1</v>
      </c>
      <c r="I215" s="219"/>
      <c r="J215" s="220">
        <f>ROUND(I215*H215,2)</f>
        <v>0</v>
      </c>
      <c r="K215" s="216" t="s">
        <v>206</v>
      </c>
      <c r="L215" s="221"/>
      <c r="M215" s="222" t="s">
        <v>19</v>
      </c>
      <c r="N215" s="223" t="s">
        <v>46</v>
      </c>
      <c r="O215" s="85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6" t="s">
        <v>207</v>
      </c>
      <c r="AT215" s="226" t="s">
        <v>202</v>
      </c>
      <c r="AU215" s="226" t="s">
        <v>84</v>
      </c>
      <c r="AY215" s="18" t="s">
        <v>199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8" t="s">
        <v>82</v>
      </c>
      <c r="BK215" s="227">
        <f>ROUND(I215*H215,2)</f>
        <v>0</v>
      </c>
      <c r="BL215" s="18" t="s">
        <v>208</v>
      </c>
      <c r="BM215" s="226" t="s">
        <v>419</v>
      </c>
    </row>
    <row r="216" s="2" customFormat="1">
      <c r="A216" s="39"/>
      <c r="B216" s="40"/>
      <c r="C216" s="214" t="s">
        <v>308</v>
      </c>
      <c r="D216" s="214" t="s">
        <v>202</v>
      </c>
      <c r="E216" s="215" t="s">
        <v>417</v>
      </c>
      <c r="F216" s="216" t="s">
        <v>418</v>
      </c>
      <c r="G216" s="217" t="s">
        <v>217</v>
      </c>
      <c r="H216" s="218">
        <v>1</v>
      </c>
      <c r="I216" s="219"/>
      <c r="J216" s="220">
        <f>ROUND(I216*H216,2)</f>
        <v>0</v>
      </c>
      <c r="K216" s="216" t="s">
        <v>206</v>
      </c>
      <c r="L216" s="221"/>
      <c r="M216" s="222" t="s">
        <v>19</v>
      </c>
      <c r="N216" s="223" t="s">
        <v>46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207</v>
      </c>
      <c r="AT216" s="226" t="s">
        <v>202</v>
      </c>
      <c r="AU216" s="226" t="s">
        <v>84</v>
      </c>
      <c r="AY216" s="18" t="s">
        <v>199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208</v>
      </c>
      <c r="BM216" s="226" t="s">
        <v>425</v>
      </c>
    </row>
    <row r="217" s="12" customFormat="1" ht="22.8" customHeight="1">
      <c r="A217" s="12"/>
      <c r="B217" s="198"/>
      <c r="C217" s="199"/>
      <c r="D217" s="200" t="s">
        <v>74</v>
      </c>
      <c r="E217" s="212" t="s">
        <v>420</v>
      </c>
      <c r="F217" s="212" t="s">
        <v>421</v>
      </c>
      <c r="G217" s="199"/>
      <c r="H217" s="199"/>
      <c r="I217" s="202"/>
      <c r="J217" s="213">
        <f>BK217</f>
        <v>0</v>
      </c>
      <c r="K217" s="199"/>
      <c r="L217" s="204"/>
      <c r="M217" s="205"/>
      <c r="N217" s="206"/>
      <c r="O217" s="206"/>
      <c r="P217" s="207">
        <f>P218</f>
        <v>0</v>
      </c>
      <c r="Q217" s="206"/>
      <c r="R217" s="207">
        <f>R218</f>
        <v>0</v>
      </c>
      <c r="S217" s="206"/>
      <c r="T217" s="208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9" t="s">
        <v>82</v>
      </c>
      <c r="AT217" s="210" t="s">
        <v>74</v>
      </c>
      <c r="AU217" s="210" t="s">
        <v>82</v>
      </c>
      <c r="AY217" s="209" t="s">
        <v>199</v>
      </c>
      <c r="BK217" s="211">
        <f>BK218</f>
        <v>0</v>
      </c>
    </row>
    <row r="218" s="2" customFormat="1">
      <c r="A218" s="39"/>
      <c r="B218" s="40"/>
      <c r="C218" s="214" t="s">
        <v>422</v>
      </c>
      <c r="D218" s="214" t="s">
        <v>202</v>
      </c>
      <c r="E218" s="215" t="s">
        <v>423</v>
      </c>
      <c r="F218" s="216" t="s">
        <v>424</v>
      </c>
      <c r="G218" s="217" t="s">
        <v>217</v>
      </c>
      <c r="H218" s="218">
        <v>1</v>
      </c>
      <c r="I218" s="219"/>
      <c r="J218" s="220">
        <f>ROUND(I218*H218,2)</f>
        <v>0</v>
      </c>
      <c r="K218" s="216" t="s">
        <v>206</v>
      </c>
      <c r="L218" s="221"/>
      <c r="M218" s="222" t="s">
        <v>19</v>
      </c>
      <c r="N218" s="223" t="s">
        <v>46</v>
      </c>
      <c r="O218" s="85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207</v>
      </c>
      <c r="AT218" s="226" t="s">
        <v>202</v>
      </c>
      <c r="AU218" s="226" t="s">
        <v>84</v>
      </c>
      <c r="AY218" s="18" t="s">
        <v>199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82</v>
      </c>
      <c r="BK218" s="227">
        <f>ROUND(I218*H218,2)</f>
        <v>0</v>
      </c>
      <c r="BL218" s="18" t="s">
        <v>208</v>
      </c>
      <c r="BM218" s="226" t="s">
        <v>432</v>
      </c>
    </row>
    <row r="219" s="12" customFormat="1" ht="25.92" customHeight="1">
      <c r="A219" s="12"/>
      <c r="B219" s="198"/>
      <c r="C219" s="199"/>
      <c r="D219" s="200" t="s">
        <v>74</v>
      </c>
      <c r="E219" s="201" t="s">
        <v>426</v>
      </c>
      <c r="F219" s="201" t="s">
        <v>427</v>
      </c>
      <c r="G219" s="199"/>
      <c r="H219" s="199"/>
      <c r="I219" s="202"/>
      <c r="J219" s="203">
        <f>BK219</f>
        <v>0</v>
      </c>
      <c r="K219" s="199"/>
      <c r="L219" s="204"/>
      <c r="M219" s="205"/>
      <c r="N219" s="206"/>
      <c r="O219" s="206"/>
      <c r="P219" s="207">
        <f>P220+P222+P237+P239+P244+P247</f>
        <v>0</v>
      </c>
      <c r="Q219" s="206"/>
      <c r="R219" s="207">
        <f>R220+R222+R237+R239+R244+R247</f>
        <v>0</v>
      </c>
      <c r="S219" s="206"/>
      <c r="T219" s="208">
        <f>T220+T222+T237+T239+T244+T247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9" t="s">
        <v>82</v>
      </c>
      <c r="AT219" s="210" t="s">
        <v>74</v>
      </c>
      <c r="AU219" s="210" t="s">
        <v>75</v>
      </c>
      <c r="AY219" s="209" t="s">
        <v>199</v>
      </c>
      <c r="BK219" s="211">
        <f>BK220+BK222+BK237+BK239+BK244+BK247</f>
        <v>0</v>
      </c>
    </row>
    <row r="220" s="12" customFormat="1" ht="22.8" customHeight="1">
      <c r="A220" s="12"/>
      <c r="B220" s="198"/>
      <c r="C220" s="199"/>
      <c r="D220" s="200" t="s">
        <v>74</v>
      </c>
      <c r="E220" s="212" t="s">
        <v>428</v>
      </c>
      <c r="F220" s="212" t="s">
        <v>429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P221</f>
        <v>0</v>
      </c>
      <c r="Q220" s="206"/>
      <c r="R220" s="207">
        <f>R221</f>
        <v>0</v>
      </c>
      <c r="S220" s="206"/>
      <c r="T220" s="208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82</v>
      </c>
      <c r="AY220" s="209" t="s">
        <v>199</v>
      </c>
      <c r="BK220" s="211">
        <f>BK221</f>
        <v>0</v>
      </c>
    </row>
    <row r="221" s="2" customFormat="1">
      <c r="A221" s="39"/>
      <c r="B221" s="40"/>
      <c r="C221" s="214" t="s">
        <v>315</v>
      </c>
      <c r="D221" s="214" t="s">
        <v>202</v>
      </c>
      <c r="E221" s="215" t="s">
        <v>430</v>
      </c>
      <c r="F221" s="216" t="s">
        <v>431</v>
      </c>
      <c r="G221" s="217" t="s">
        <v>217</v>
      </c>
      <c r="H221" s="218">
        <v>4</v>
      </c>
      <c r="I221" s="219"/>
      <c r="J221" s="220">
        <f>ROUND(I221*H221,2)</f>
        <v>0</v>
      </c>
      <c r="K221" s="216" t="s">
        <v>206</v>
      </c>
      <c r="L221" s="221"/>
      <c r="M221" s="222" t="s">
        <v>19</v>
      </c>
      <c r="N221" s="223" t="s">
        <v>46</v>
      </c>
      <c r="O221" s="85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6" t="s">
        <v>207</v>
      </c>
      <c r="AT221" s="226" t="s">
        <v>202</v>
      </c>
      <c r="AU221" s="226" t="s">
        <v>84</v>
      </c>
      <c r="AY221" s="18" t="s">
        <v>199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82</v>
      </c>
      <c r="BK221" s="227">
        <f>ROUND(I221*H221,2)</f>
        <v>0</v>
      </c>
      <c r="BL221" s="18" t="s">
        <v>208</v>
      </c>
      <c r="BM221" s="226" t="s">
        <v>438</v>
      </c>
    </row>
    <row r="222" s="12" customFormat="1" ht="22.8" customHeight="1">
      <c r="A222" s="12"/>
      <c r="B222" s="198"/>
      <c r="C222" s="199"/>
      <c r="D222" s="200" t="s">
        <v>74</v>
      </c>
      <c r="E222" s="212" t="s">
        <v>433</v>
      </c>
      <c r="F222" s="212" t="s">
        <v>434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SUM(P223:P236)</f>
        <v>0</v>
      </c>
      <c r="Q222" s="206"/>
      <c r="R222" s="207">
        <f>SUM(R223:R236)</f>
        <v>0</v>
      </c>
      <c r="S222" s="206"/>
      <c r="T222" s="208">
        <f>SUM(T223:T236)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82</v>
      </c>
      <c r="AT222" s="210" t="s">
        <v>74</v>
      </c>
      <c r="AU222" s="210" t="s">
        <v>82</v>
      </c>
      <c r="AY222" s="209" t="s">
        <v>199</v>
      </c>
      <c r="BK222" s="211">
        <f>SUM(BK223:BK236)</f>
        <v>0</v>
      </c>
    </row>
    <row r="223" s="2" customFormat="1">
      <c r="A223" s="39"/>
      <c r="B223" s="40"/>
      <c r="C223" s="214" t="s">
        <v>435</v>
      </c>
      <c r="D223" s="214" t="s">
        <v>202</v>
      </c>
      <c r="E223" s="215" t="s">
        <v>436</v>
      </c>
      <c r="F223" s="216" t="s">
        <v>437</v>
      </c>
      <c r="G223" s="217" t="s">
        <v>217</v>
      </c>
      <c r="H223" s="218">
        <v>4</v>
      </c>
      <c r="I223" s="219"/>
      <c r="J223" s="220">
        <f>ROUND(I223*H223,2)</f>
        <v>0</v>
      </c>
      <c r="K223" s="216" t="s">
        <v>206</v>
      </c>
      <c r="L223" s="221"/>
      <c r="M223" s="222" t="s">
        <v>19</v>
      </c>
      <c r="N223" s="223" t="s">
        <v>46</v>
      </c>
      <c r="O223" s="85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6" t="s">
        <v>207</v>
      </c>
      <c r="AT223" s="226" t="s">
        <v>202</v>
      </c>
      <c r="AU223" s="226" t="s">
        <v>84</v>
      </c>
      <c r="AY223" s="18" t="s">
        <v>199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8" t="s">
        <v>82</v>
      </c>
      <c r="BK223" s="227">
        <f>ROUND(I223*H223,2)</f>
        <v>0</v>
      </c>
      <c r="BL223" s="18" t="s">
        <v>208</v>
      </c>
      <c r="BM223" s="226" t="s">
        <v>441</v>
      </c>
    </row>
    <row r="224" s="2" customFormat="1">
      <c r="A224" s="39"/>
      <c r="B224" s="40"/>
      <c r="C224" s="214" t="s">
        <v>319</v>
      </c>
      <c r="D224" s="214" t="s">
        <v>202</v>
      </c>
      <c r="E224" s="215" t="s">
        <v>439</v>
      </c>
      <c r="F224" s="216" t="s">
        <v>440</v>
      </c>
      <c r="G224" s="217" t="s">
        <v>217</v>
      </c>
      <c r="H224" s="218">
        <v>4</v>
      </c>
      <c r="I224" s="219"/>
      <c r="J224" s="220">
        <f>ROUND(I224*H224,2)</f>
        <v>0</v>
      </c>
      <c r="K224" s="216" t="s">
        <v>206</v>
      </c>
      <c r="L224" s="221"/>
      <c r="M224" s="222" t="s">
        <v>19</v>
      </c>
      <c r="N224" s="223" t="s">
        <v>46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207</v>
      </c>
      <c r="AT224" s="226" t="s">
        <v>202</v>
      </c>
      <c r="AU224" s="226" t="s">
        <v>84</v>
      </c>
      <c r="AY224" s="18" t="s">
        <v>199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208</v>
      </c>
      <c r="BM224" s="226" t="s">
        <v>445</v>
      </c>
    </row>
    <row r="225" s="2" customFormat="1" ht="16.5" customHeight="1">
      <c r="A225" s="39"/>
      <c r="B225" s="40"/>
      <c r="C225" s="214" t="s">
        <v>442</v>
      </c>
      <c r="D225" s="214" t="s">
        <v>202</v>
      </c>
      <c r="E225" s="215" t="s">
        <v>443</v>
      </c>
      <c r="F225" s="216" t="s">
        <v>444</v>
      </c>
      <c r="G225" s="217" t="s">
        <v>217</v>
      </c>
      <c r="H225" s="218">
        <v>4</v>
      </c>
      <c r="I225" s="219"/>
      <c r="J225" s="220">
        <f>ROUND(I225*H225,2)</f>
        <v>0</v>
      </c>
      <c r="K225" s="216" t="s">
        <v>206</v>
      </c>
      <c r="L225" s="221"/>
      <c r="M225" s="222" t="s">
        <v>19</v>
      </c>
      <c r="N225" s="223" t="s">
        <v>46</v>
      </c>
      <c r="O225" s="85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6" t="s">
        <v>207</v>
      </c>
      <c r="AT225" s="226" t="s">
        <v>202</v>
      </c>
      <c r="AU225" s="226" t="s">
        <v>84</v>
      </c>
      <c r="AY225" s="18" t="s">
        <v>199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82</v>
      </c>
      <c r="BK225" s="227">
        <f>ROUND(I225*H225,2)</f>
        <v>0</v>
      </c>
      <c r="BL225" s="18" t="s">
        <v>208</v>
      </c>
      <c r="BM225" s="226" t="s">
        <v>447</v>
      </c>
    </row>
    <row r="226" s="2" customFormat="1" ht="16.5" customHeight="1">
      <c r="A226" s="39"/>
      <c r="B226" s="40"/>
      <c r="C226" s="214" t="s">
        <v>322</v>
      </c>
      <c r="D226" s="214" t="s">
        <v>202</v>
      </c>
      <c r="E226" s="215" t="s">
        <v>446</v>
      </c>
      <c r="F226" s="216" t="s">
        <v>444</v>
      </c>
      <c r="G226" s="217" t="s">
        <v>217</v>
      </c>
      <c r="H226" s="218">
        <v>4</v>
      </c>
      <c r="I226" s="219"/>
      <c r="J226" s="220">
        <f>ROUND(I226*H226,2)</f>
        <v>0</v>
      </c>
      <c r="K226" s="216" t="s">
        <v>206</v>
      </c>
      <c r="L226" s="221"/>
      <c r="M226" s="222" t="s">
        <v>19</v>
      </c>
      <c r="N226" s="223" t="s">
        <v>46</v>
      </c>
      <c r="O226" s="85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207</v>
      </c>
      <c r="AT226" s="226" t="s">
        <v>202</v>
      </c>
      <c r="AU226" s="226" t="s">
        <v>84</v>
      </c>
      <c r="AY226" s="18" t="s">
        <v>199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82</v>
      </c>
      <c r="BK226" s="227">
        <f>ROUND(I226*H226,2)</f>
        <v>0</v>
      </c>
      <c r="BL226" s="18" t="s">
        <v>208</v>
      </c>
      <c r="BM226" s="226" t="s">
        <v>451</v>
      </c>
    </row>
    <row r="227" s="2" customFormat="1" ht="16.5" customHeight="1">
      <c r="A227" s="39"/>
      <c r="B227" s="40"/>
      <c r="C227" s="214" t="s">
        <v>448</v>
      </c>
      <c r="D227" s="214" t="s">
        <v>202</v>
      </c>
      <c r="E227" s="215" t="s">
        <v>449</v>
      </c>
      <c r="F227" s="216" t="s">
        <v>450</v>
      </c>
      <c r="G227" s="217" t="s">
        <v>217</v>
      </c>
      <c r="H227" s="218">
        <v>4</v>
      </c>
      <c r="I227" s="219"/>
      <c r="J227" s="220">
        <f>ROUND(I227*H227,2)</f>
        <v>0</v>
      </c>
      <c r="K227" s="216" t="s">
        <v>206</v>
      </c>
      <c r="L227" s="221"/>
      <c r="M227" s="222" t="s">
        <v>19</v>
      </c>
      <c r="N227" s="223" t="s">
        <v>46</v>
      </c>
      <c r="O227" s="85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207</v>
      </c>
      <c r="AT227" s="226" t="s">
        <v>202</v>
      </c>
      <c r="AU227" s="226" t="s">
        <v>84</v>
      </c>
      <c r="AY227" s="18" t="s">
        <v>199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82</v>
      </c>
      <c r="BK227" s="227">
        <f>ROUND(I227*H227,2)</f>
        <v>0</v>
      </c>
      <c r="BL227" s="18" t="s">
        <v>208</v>
      </c>
      <c r="BM227" s="226" t="s">
        <v>453</v>
      </c>
    </row>
    <row r="228" s="2" customFormat="1" ht="16.5" customHeight="1">
      <c r="A228" s="39"/>
      <c r="B228" s="40"/>
      <c r="C228" s="214" t="s">
        <v>330</v>
      </c>
      <c r="D228" s="214" t="s">
        <v>202</v>
      </c>
      <c r="E228" s="215" t="s">
        <v>452</v>
      </c>
      <c r="F228" s="216" t="s">
        <v>450</v>
      </c>
      <c r="G228" s="217" t="s">
        <v>217</v>
      </c>
      <c r="H228" s="218">
        <v>4</v>
      </c>
      <c r="I228" s="219"/>
      <c r="J228" s="220">
        <f>ROUND(I228*H228,2)</f>
        <v>0</v>
      </c>
      <c r="K228" s="216" t="s">
        <v>206</v>
      </c>
      <c r="L228" s="221"/>
      <c r="M228" s="222" t="s">
        <v>19</v>
      </c>
      <c r="N228" s="223" t="s">
        <v>46</v>
      </c>
      <c r="O228" s="85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207</v>
      </c>
      <c r="AT228" s="226" t="s">
        <v>202</v>
      </c>
      <c r="AU228" s="226" t="s">
        <v>84</v>
      </c>
      <c r="AY228" s="18" t="s">
        <v>199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82</v>
      </c>
      <c r="BK228" s="227">
        <f>ROUND(I228*H228,2)</f>
        <v>0</v>
      </c>
      <c r="BL228" s="18" t="s">
        <v>208</v>
      </c>
      <c r="BM228" s="226" t="s">
        <v>456</v>
      </c>
    </row>
    <row r="229" s="2" customFormat="1" ht="16.5" customHeight="1">
      <c r="A229" s="39"/>
      <c r="B229" s="40"/>
      <c r="C229" s="214" t="s">
        <v>454</v>
      </c>
      <c r="D229" s="214" t="s">
        <v>202</v>
      </c>
      <c r="E229" s="215" t="s">
        <v>455</v>
      </c>
      <c r="F229" s="216" t="s">
        <v>450</v>
      </c>
      <c r="G229" s="217" t="s">
        <v>217</v>
      </c>
      <c r="H229" s="218">
        <v>4</v>
      </c>
      <c r="I229" s="219"/>
      <c r="J229" s="220">
        <f>ROUND(I229*H229,2)</f>
        <v>0</v>
      </c>
      <c r="K229" s="216" t="s">
        <v>206</v>
      </c>
      <c r="L229" s="221"/>
      <c r="M229" s="222" t="s">
        <v>19</v>
      </c>
      <c r="N229" s="223" t="s">
        <v>46</v>
      </c>
      <c r="O229" s="85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207</v>
      </c>
      <c r="AT229" s="226" t="s">
        <v>202</v>
      </c>
      <c r="AU229" s="226" t="s">
        <v>84</v>
      </c>
      <c r="AY229" s="18" t="s">
        <v>199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208</v>
      </c>
      <c r="BM229" s="226" t="s">
        <v>459</v>
      </c>
    </row>
    <row r="230" s="2" customFormat="1">
      <c r="A230" s="39"/>
      <c r="B230" s="40"/>
      <c r="C230" s="214" t="s">
        <v>333</v>
      </c>
      <c r="D230" s="214" t="s">
        <v>202</v>
      </c>
      <c r="E230" s="215" t="s">
        <v>457</v>
      </c>
      <c r="F230" s="216" t="s">
        <v>458</v>
      </c>
      <c r="G230" s="217" t="s">
        <v>217</v>
      </c>
      <c r="H230" s="218">
        <v>2</v>
      </c>
      <c r="I230" s="219"/>
      <c r="J230" s="220">
        <f>ROUND(I230*H230,2)</f>
        <v>0</v>
      </c>
      <c r="K230" s="216" t="s">
        <v>206</v>
      </c>
      <c r="L230" s="221"/>
      <c r="M230" s="222" t="s">
        <v>19</v>
      </c>
      <c r="N230" s="223" t="s">
        <v>46</v>
      </c>
      <c r="O230" s="85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207</v>
      </c>
      <c r="AT230" s="226" t="s">
        <v>202</v>
      </c>
      <c r="AU230" s="226" t="s">
        <v>84</v>
      </c>
      <c r="AY230" s="18" t="s">
        <v>199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82</v>
      </c>
      <c r="BK230" s="227">
        <f>ROUND(I230*H230,2)</f>
        <v>0</v>
      </c>
      <c r="BL230" s="18" t="s">
        <v>208</v>
      </c>
      <c r="BM230" s="226" t="s">
        <v>463</v>
      </c>
    </row>
    <row r="231" s="2" customFormat="1" ht="16.5" customHeight="1">
      <c r="A231" s="39"/>
      <c r="B231" s="40"/>
      <c r="C231" s="214" t="s">
        <v>460</v>
      </c>
      <c r="D231" s="214" t="s">
        <v>202</v>
      </c>
      <c r="E231" s="215" t="s">
        <v>461</v>
      </c>
      <c r="F231" s="216" t="s">
        <v>462</v>
      </c>
      <c r="G231" s="217" t="s">
        <v>217</v>
      </c>
      <c r="H231" s="218">
        <v>2</v>
      </c>
      <c r="I231" s="219"/>
      <c r="J231" s="220">
        <f>ROUND(I231*H231,2)</f>
        <v>0</v>
      </c>
      <c r="K231" s="216" t="s">
        <v>206</v>
      </c>
      <c r="L231" s="221"/>
      <c r="M231" s="222" t="s">
        <v>19</v>
      </c>
      <c r="N231" s="223" t="s">
        <v>46</v>
      </c>
      <c r="O231" s="85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207</v>
      </c>
      <c r="AT231" s="226" t="s">
        <v>202</v>
      </c>
      <c r="AU231" s="226" t="s">
        <v>84</v>
      </c>
      <c r="AY231" s="18" t="s">
        <v>199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208</v>
      </c>
      <c r="BM231" s="226" t="s">
        <v>466</v>
      </c>
    </row>
    <row r="232" s="2" customFormat="1" ht="16.5" customHeight="1">
      <c r="A232" s="39"/>
      <c r="B232" s="40"/>
      <c r="C232" s="214" t="s">
        <v>342</v>
      </c>
      <c r="D232" s="214" t="s">
        <v>202</v>
      </c>
      <c r="E232" s="215" t="s">
        <v>464</v>
      </c>
      <c r="F232" s="216" t="s">
        <v>465</v>
      </c>
      <c r="G232" s="217" t="s">
        <v>217</v>
      </c>
      <c r="H232" s="218">
        <v>2</v>
      </c>
      <c r="I232" s="219"/>
      <c r="J232" s="220">
        <f>ROUND(I232*H232,2)</f>
        <v>0</v>
      </c>
      <c r="K232" s="216" t="s">
        <v>206</v>
      </c>
      <c r="L232" s="221"/>
      <c r="M232" s="222" t="s">
        <v>19</v>
      </c>
      <c r="N232" s="223" t="s">
        <v>46</v>
      </c>
      <c r="O232" s="85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207</v>
      </c>
      <c r="AT232" s="226" t="s">
        <v>202</v>
      </c>
      <c r="AU232" s="226" t="s">
        <v>84</v>
      </c>
      <c r="AY232" s="18" t="s">
        <v>199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82</v>
      </c>
      <c r="BK232" s="227">
        <f>ROUND(I232*H232,2)</f>
        <v>0</v>
      </c>
      <c r="BL232" s="18" t="s">
        <v>208</v>
      </c>
      <c r="BM232" s="226" t="s">
        <v>470</v>
      </c>
    </row>
    <row r="233" s="2" customFormat="1" ht="16.5" customHeight="1">
      <c r="A233" s="39"/>
      <c r="B233" s="40"/>
      <c r="C233" s="214" t="s">
        <v>467</v>
      </c>
      <c r="D233" s="214" t="s">
        <v>202</v>
      </c>
      <c r="E233" s="215" t="s">
        <v>468</v>
      </c>
      <c r="F233" s="216" t="s">
        <v>469</v>
      </c>
      <c r="G233" s="217" t="s">
        <v>217</v>
      </c>
      <c r="H233" s="218">
        <v>2</v>
      </c>
      <c r="I233" s="219"/>
      <c r="J233" s="220">
        <f>ROUND(I233*H233,2)</f>
        <v>0</v>
      </c>
      <c r="K233" s="216" t="s">
        <v>206</v>
      </c>
      <c r="L233" s="221"/>
      <c r="M233" s="222" t="s">
        <v>19</v>
      </c>
      <c r="N233" s="223" t="s">
        <v>46</v>
      </c>
      <c r="O233" s="85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207</v>
      </c>
      <c r="AT233" s="226" t="s">
        <v>202</v>
      </c>
      <c r="AU233" s="226" t="s">
        <v>84</v>
      </c>
      <c r="AY233" s="18" t="s">
        <v>199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208</v>
      </c>
      <c r="BM233" s="226" t="s">
        <v>473</v>
      </c>
    </row>
    <row r="234" s="2" customFormat="1" ht="16.5" customHeight="1">
      <c r="A234" s="39"/>
      <c r="B234" s="40"/>
      <c r="C234" s="214" t="s">
        <v>345</v>
      </c>
      <c r="D234" s="214" t="s">
        <v>202</v>
      </c>
      <c r="E234" s="215" t="s">
        <v>471</v>
      </c>
      <c r="F234" s="216" t="s">
        <v>472</v>
      </c>
      <c r="G234" s="217" t="s">
        <v>217</v>
      </c>
      <c r="H234" s="218">
        <v>2</v>
      </c>
      <c r="I234" s="219"/>
      <c r="J234" s="220">
        <f>ROUND(I234*H234,2)</f>
        <v>0</v>
      </c>
      <c r="K234" s="216" t="s">
        <v>206</v>
      </c>
      <c r="L234" s="221"/>
      <c r="M234" s="222" t="s">
        <v>19</v>
      </c>
      <c r="N234" s="223" t="s">
        <v>46</v>
      </c>
      <c r="O234" s="85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207</v>
      </c>
      <c r="AT234" s="226" t="s">
        <v>202</v>
      </c>
      <c r="AU234" s="226" t="s">
        <v>84</v>
      </c>
      <c r="AY234" s="18" t="s">
        <v>199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208</v>
      </c>
      <c r="BM234" s="226" t="s">
        <v>477</v>
      </c>
    </row>
    <row r="235" s="2" customFormat="1" ht="16.5" customHeight="1">
      <c r="A235" s="39"/>
      <c r="B235" s="40"/>
      <c r="C235" s="214" t="s">
        <v>474</v>
      </c>
      <c r="D235" s="214" t="s">
        <v>202</v>
      </c>
      <c r="E235" s="215" t="s">
        <v>475</v>
      </c>
      <c r="F235" s="216" t="s">
        <v>476</v>
      </c>
      <c r="G235" s="217" t="s">
        <v>217</v>
      </c>
      <c r="H235" s="218">
        <v>2</v>
      </c>
      <c r="I235" s="219"/>
      <c r="J235" s="220">
        <f>ROUND(I235*H235,2)</f>
        <v>0</v>
      </c>
      <c r="K235" s="216" t="s">
        <v>206</v>
      </c>
      <c r="L235" s="221"/>
      <c r="M235" s="222" t="s">
        <v>19</v>
      </c>
      <c r="N235" s="223" t="s">
        <v>46</v>
      </c>
      <c r="O235" s="85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207</v>
      </c>
      <c r="AT235" s="226" t="s">
        <v>202</v>
      </c>
      <c r="AU235" s="226" t="s">
        <v>84</v>
      </c>
      <c r="AY235" s="18" t="s">
        <v>199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82</v>
      </c>
      <c r="BK235" s="227">
        <f>ROUND(I235*H235,2)</f>
        <v>0</v>
      </c>
      <c r="BL235" s="18" t="s">
        <v>208</v>
      </c>
      <c r="BM235" s="226" t="s">
        <v>479</v>
      </c>
    </row>
    <row r="236" s="2" customFormat="1" ht="16.5" customHeight="1">
      <c r="A236" s="39"/>
      <c r="B236" s="40"/>
      <c r="C236" s="214" t="s">
        <v>353</v>
      </c>
      <c r="D236" s="214" t="s">
        <v>202</v>
      </c>
      <c r="E236" s="215" t="s">
        <v>478</v>
      </c>
      <c r="F236" s="216" t="s">
        <v>476</v>
      </c>
      <c r="G236" s="217" t="s">
        <v>217</v>
      </c>
      <c r="H236" s="218">
        <v>2</v>
      </c>
      <c r="I236" s="219"/>
      <c r="J236" s="220">
        <f>ROUND(I236*H236,2)</f>
        <v>0</v>
      </c>
      <c r="K236" s="216" t="s">
        <v>206</v>
      </c>
      <c r="L236" s="221"/>
      <c r="M236" s="222" t="s">
        <v>19</v>
      </c>
      <c r="N236" s="223" t="s">
        <v>46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207</v>
      </c>
      <c r="AT236" s="226" t="s">
        <v>202</v>
      </c>
      <c r="AU236" s="226" t="s">
        <v>84</v>
      </c>
      <c r="AY236" s="18" t="s">
        <v>199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208</v>
      </c>
      <c r="BM236" s="226" t="s">
        <v>485</v>
      </c>
    </row>
    <row r="237" s="12" customFormat="1" ht="22.8" customHeight="1">
      <c r="A237" s="12"/>
      <c r="B237" s="198"/>
      <c r="C237" s="199"/>
      <c r="D237" s="200" t="s">
        <v>74</v>
      </c>
      <c r="E237" s="212" t="s">
        <v>480</v>
      </c>
      <c r="F237" s="212" t="s">
        <v>481</v>
      </c>
      <c r="G237" s="199"/>
      <c r="H237" s="199"/>
      <c r="I237" s="202"/>
      <c r="J237" s="213">
        <f>BK237</f>
        <v>0</v>
      </c>
      <c r="K237" s="199"/>
      <c r="L237" s="204"/>
      <c r="M237" s="205"/>
      <c r="N237" s="206"/>
      <c r="O237" s="206"/>
      <c r="P237" s="207">
        <f>P238</f>
        <v>0</v>
      </c>
      <c r="Q237" s="206"/>
      <c r="R237" s="207">
        <f>R238</f>
        <v>0</v>
      </c>
      <c r="S237" s="206"/>
      <c r="T237" s="208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9" t="s">
        <v>82</v>
      </c>
      <c r="AT237" s="210" t="s">
        <v>74</v>
      </c>
      <c r="AU237" s="210" t="s">
        <v>82</v>
      </c>
      <c r="AY237" s="209" t="s">
        <v>199</v>
      </c>
      <c r="BK237" s="211">
        <f>BK238</f>
        <v>0</v>
      </c>
    </row>
    <row r="238" s="2" customFormat="1">
      <c r="A238" s="39"/>
      <c r="B238" s="40"/>
      <c r="C238" s="214" t="s">
        <v>482</v>
      </c>
      <c r="D238" s="214" t="s">
        <v>202</v>
      </c>
      <c r="E238" s="215" t="s">
        <v>483</v>
      </c>
      <c r="F238" s="216" t="s">
        <v>484</v>
      </c>
      <c r="G238" s="217" t="s">
        <v>217</v>
      </c>
      <c r="H238" s="218">
        <v>2</v>
      </c>
      <c r="I238" s="219"/>
      <c r="J238" s="220">
        <f>ROUND(I238*H238,2)</f>
        <v>0</v>
      </c>
      <c r="K238" s="216" t="s">
        <v>206</v>
      </c>
      <c r="L238" s="221"/>
      <c r="M238" s="222" t="s">
        <v>19</v>
      </c>
      <c r="N238" s="223" t="s">
        <v>46</v>
      </c>
      <c r="O238" s="85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207</v>
      </c>
      <c r="AT238" s="226" t="s">
        <v>202</v>
      </c>
      <c r="AU238" s="226" t="s">
        <v>84</v>
      </c>
      <c r="AY238" s="18" t="s">
        <v>199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82</v>
      </c>
      <c r="BK238" s="227">
        <f>ROUND(I238*H238,2)</f>
        <v>0</v>
      </c>
      <c r="BL238" s="18" t="s">
        <v>208</v>
      </c>
      <c r="BM238" s="226" t="s">
        <v>490</v>
      </c>
    </row>
    <row r="239" s="12" customFormat="1" ht="22.8" customHeight="1">
      <c r="A239" s="12"/>
      <c r="B239" s="198"/>
      <c r="C239" s="199"/>
      <c r="D239" s="200" t="s">
        <v>74</v>
      </c>
      <c r="E239" s="212" t="s">
        <v>486</v>
      </c>
      <c r="F239" s="212" t="s">
        <v>487</v>
      </c>
      <c r="G239" s="199"/>
      <c r="H239" s="199"/>
      <c r="I239" s="202"/>
      <c r="J239" s="213">
        <f>BK239</f>
        <v>0</v>
      </c>
      <c r="K239" s="199"/>
      <c r="L239" s="204"/>
      <c r="M239" s="205"/>
      <c r="N239" s="206"/>
      <c r="O239" s="206"/>
      <c r="P239" s="207">
        <f>SUM(P240:P243)</f>
        <v>0</v>
      </c>
      <c r="Q239" s="206"/>
      <c r="R239" s="207">
        <f>SUM(R240:R243)</f>
        <v>0</v>
      </c>
      <c r="S239" s="206"/>
      <c r="T239" s="208">
        <f>SUM(T240:T243)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9" t="s">
        <v>82</v>
      </c>
      <c r="AT239" s="210" t="s">
        <v>74</v>
      </c>
      <c r="AU239" s="210" t="s">
        <v>82</v>
      </c>
      <c r="AY239" s="209" t="s">
        <v>199</v>
      </c>
      <c r="BK239" s="211">
        <f>SUM(BK240:BK243)</f>
        <v>0</v>
      </c>
    </row>
    <row r="240" s="2" customFormat="1" ht="33" customHeight="1">
      <c r="A240" s="39"/>
      <c r="B240" s="40"/>
      <c r="C240" s="214" t="s">
        <v>360</v>
      </c>
      <c r="D240" s="214" t="s">
        <v>202</v>
      </c>
      <c r="E240" s="215" t="s">
        <v>488</v>
      </c>
      <c r="F240" s="216" t="s">
        <v>489</v>
      </c>
      <c r="G240" s="217" t="s">
        <v>217</v>
      </c>
      <c r="H240" s="218">
        <v>3</v>
      </c>
      <c r="I240" s="219"/>
      <c r="J240" s="220">
        <f>ROUND(I240*H240,2)</f>
        <v>0</v>
      </c>
      <c r="K240" s="216" t="s">
        <v>206</v>
      </c>
      <c r="L240" s="221"/>
      <c r="M240" s="222" t="s">
        <v>19</v>
      </c>
      <c r="N240" s="223" t="s">
        <v>46</v>
      </c>
      <c r="O240" s="85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6" t="s">
        <v>207</v>
      </c>
      <c r="AT240" s="226" t="s">
        <v>202</v>
      </c>
      <c r="AU240" s="226" t="s">
        <v>84</v>
      </c>
      <c r="AY240" s="18" t="s">
        <v>199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82</v>
      </c>
      <c r="BK240" s="227">
        <f>ROUND(I240*H240,2)</f>
        <v>0</v>
      </c>
      <c r="BL240" s="18" t="s">
        <v>208</v>
      </c>
      <c r="BM240" s="226" t="s">
        <v>494</v>
      </c>
    </row>
    <row r="241" s="2" customFormat="1" ht="33" customHeight="1">
      <c r="A241" s="39"/>
      <c r="B241" s="40"/>
      <c r="C241" s="214" t="s">
        <v>491</v>
      </c>
      <c r="D241" s="214" t="s">
        <v>202</v>
      </c>
      <c r="E241" s="215" t="s">
        <v>492</v>
      </c>
      <c r="F241" s="216" t="s">
        <v>493</v>
      </c>
      <c r="G241" s="217" t="s">
        <v>217</v>
      </c>
      <c r="H241" s="218">
        <v>3</v>
      </c>
      <c r="I241" s="219"/>
      <c r="J241" s="220">
        <f>ROUND(I241*H241,2)</f>
        <v>0</v>
      </c>
      <c r="K241" s="216" t="s">
        <v>206</v>
      </c>
      <c r="L241" s="221"/>
      <c r="M241" s="222" t="s">
        <v>19</v>
      </c>
      <c r="N241" s="223" t="s">
        <v>46</v>
      </c>
      <c r="O241" s="85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207</v>
      </c>
      <c r="AT241" s="226" t="s">
        <v>202</v>
      </c>
      <c r="AU241" s="226" t="s">
        <v>84</v>
      </c>
      <c r="AY241" s="18" t="s">
        <v>199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208</v>
      </c>
      <c r="BM241" s="226" t="s">
        <v>497</v>
      </c>
    </row>
    <row r="242" s="2" customFormat="1" ht="33" customHeight="1">
      <c r="A242" s="39"/>
      <c r="B242" s="40"/>
      <c r="C242" s="214" t="s">
        <v>364</v>
      </c>
      <c r="D242" s="214" t="s">
        <v>202</v>
      </c>
      <c r="E242" s="215" t="s">
        <v>499</v>
      </c>
      <c r="F242" s="216" t="s">
        <v>500</v>
      </c>
      <c r="G242" s="217" t="s">
        <v>217</v>
      </c>
      <c r="H242" s="218">
        <v>3</v>
      </c>
      <c r="I242" s="219"/>
      <c r="J242" s="220">
        <f>ROUND(I242*H242,2)</f>
        <v>0</v>
      </c>
      <c r="K242" s="216" t="s">
        <v>206</v>
      </c>
      <c r="L242" s="221"/>
      <c r="M242" s="222" t="s">
        <v>19</v>
      </c>
      <c r="N242" s="223" t="s">
        <v>46</v>
      </c>
      <c r="O242" s="85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207</v>
      </c>
      <c r="AT242" s="226" t="s">
        <v>202</v>
      </c>
      <c r="AU242" s="226" t="s">
        <v>84</v>
      </c>
      <c r="AY242" s="18" t="s">
        <v>199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82</v>
      </c>
      <c r="BK242" s="227">
        <f>ROUND(I242*H242,2)</f>
        <v>0</v>
      </c>
      <c r="BL242" s="18" t="s">
        <v>208</v>
      </c>
      <c r="BM242" s="226" t="s">
        <v>501</v>
      </c>
    </row>
    <row r="243" s="2" customFormat="1" ht="33" customHeight="1">
      <c r="A243" s="39"/>
      <c r="B243" s="40"/>
      <c r="C243" s="214" t="s">
        <v>498</v>
      </c>
      <c r="D243" s="214" t="s">
        <v>202</v>
      </c>
      <c r="E243" s="215" t="s">
        <v>502</v>
      </c>
      <c r="F243" s="216" t="s">
        <v>503</v>
      </c>
      <c r="G243" s="217" t="s">
        <v>217</v>
      </c>
      <c r="H243" s="218">
        <v>6</v>
      </c>
      <c r="I243" s="219"/>
      <c r="J243" s="220">
        <f>ROUND(I243*H243,2)</f>
        <v>0</v>
      </c>
      <c r="K243" s="216" t="s">
        <v>206</v>
      </c>
      <c r="L243" s="221"/>
      <c r="M243" s="222" t="s">
        <v>19</v>
      </c>
      <c r="N243" s="223" t="s">
        <v>46</v>
      </c>
      <c r="O243" s="85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207</v>
      </c>
      <c r="AT243" s="226" t="s">
        <v>202</v>
      </c>
      <c r="AU243" s="226" t="s">
        <v>84</v>
      </c>
      <c r="AY243" s="18" t="s">
        <v>199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82</v>
      </c>
      <c r="BK243" s="227">
        <f>ROUND(I243*H243,2)</f>
        <v>0</v>
      </c>
      <c r="BL243" s="18" t="s">
        <v>208</v>
      </c>
      <c r="BM243" s="226" t="s">
        <v>504</v>
      </c>
    </row>
    <row r="244" s="12" customFormat="1" ht="22.8" customHeight="1">
      <c r="A244" s="12"/>
      <c r="B244" s="198"/>
      <c r="C244" s="199"/>
      <c r="D244" s="200" t="s">
        <v>74</v>
      </c>
      <c r="E244" s="212" t="s">
        <v>505</v>
      </c>
      <c r="F244" s="212" t="s">
        <v>506</v>
      </c>
      <c r="G244" s="199"/>
      <c r="H244" s="199"/>
      <c r="I244" s="202"/>
      <c r="J244" s="213">
        <f>BK244</f>
        <v>0</v>
      </c>
      <c r="K244" s="199"/>
      <c r="L244" s="204"/>
      <c r="M244" s="205"/>
      <c r="N244" s="206"/>
      <c r="O244" s="206"/>
      <c r="P244" s="207">
        <f>SUM(P245:P246)</f>
        <v>0</v>
      </c>
      <c r="Q244" s="206"/>
      <c r="R244" s="207">
        <f>SUM(R245:R246)</f>
        <v>0</v>
      </c>
      <c r="S244" s="206"/>
      <c r="T244" s="208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9" t="s">
        <v>82</v>
      </c>
      <c r="AT244" s="210" t="s">
        <v>74</v>
      </c>
      <c r="AU244" s="210" t="s">
        <v>82</v>
      </c>
      <c r="AY244" s="209" t="s">
        <v>199</v>
      </c>
      <c r="BK244" s="211">
        <f>SUM(BK245:BK246)</f>
        <v>0</v>
      </c>
    </row>
    <row r="245" s="2" customFormat="1" ht="33" customHeight="1">
      <c r="A245" s="39"/>
      <c r="B245" s="40"/>
      <c r="C245" s="214" t="s">
        <v>367</v>
      </c>
      <c r="D245" s="214" t="s">
        <v>202</v>
      </c>
      <c r="E245" s="215" t="s">
        <v>508</v>
      </c>
      <c r="F245" s="216" t="s">
        <v>509</v>
      </c>
      <c r="G245" s="217" t="s">
        <v>217</v>
      </c>
      <c r="H245" s="218">
        <v>3</v>
      </c>
      <c r="I245" s="219"/>
      <c r="J245" s="220">
        <f>ROUND(I245*H245,2)</f>
        <v>0</v>
      </c>
      <c r="K245" s="216" t="s">
        <v>206</v>
      </c>
      <c r="L245" s="221"/>
      <c r="M245" s="222" t="s">
        <v>19</v>
      </c>
      <c r="N245" s="223" t="s">
        <v>46</v>
      </c>
      <c r="O245" s="85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6" t="s">
        <v>207</v>
      </c>
      <c r="AT245" s="226" t="s">
        <v>202</v>
      </c>
      <c r="AU245" s="226" t="s">
        <v>84</v>
      </c>
      <c r="AY245" s="18" t="s">
        <v>199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8" t="s">
        <v>82</v>
      </c>
      <c r="BK245" s="227">
        <f>ROUND(I245*H245,2)</f>
        <v>0</v>
      </c>
      <c r="BL245" s="18" t="s">
        <v>208</v>
      </c>
      <c r="BM245" s="226" t="s">
        <v>510</v>
      </c>
    </row>
    <row r="246" s="2" customFormat="1" ht="33" customHeight="1">
      <c r="A246" s="39"/>
      <c r="B246" s="40"/>
      <c r="C246" s="214" t="s">
        <v>507</v>
      </c>
      <c r="D246" s="214" t="s">
        <v>202</v>
      </c>
      <c r="E246" s="215" t="s">
        <v>511</v>
      </c>
      <c r="F246" s="216" t="s">
        <v>512</v>
      </c>
      <c r="G246" s="217" t="s">
        <v>217</v>
      </c>
      <c r="H246" s="218">
        <v>3</v>
      </c>
      <c r="I246" s="219"/>
      <c r="J246" s="220">
        <f>ROUND(I246*H246,2)</f>
        <v>0</v>
      </c>
      <c r="K246" s="216" t="s">
        <v>206</v>
      </c>
      <c r="L246" s="221"/>
      <c r="M246" s="222" t="s">
        <v>19</v>
      </c>
      <c r="N246" s="223" t="s">
        <v>46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207</v>
      </c>
      <c r="AT246" s="226" t="s">
        <v>202</v>
      </c>
      <c r="AU246" s="226" t="s">
        <v>84</v>
      </c>
      <c r="AY246" s="18" t="s">
        <v>199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82</v>
      </c>
      <c r="BK246" s="227">
        <f>ROUND(I246*H246,2)</f>
        <v>0</v>
      </c>
      <c r="BL246" s="18" t="s">
        <v>208</v>
      </c>
      <c r="BM246" s="226" t="s">
        <v>513</v>
      </c>
    </row>
    <row r="247" s="12" customFormat="1" ht="22.8" customHeight="1">
      <c r="A247" s="12"/>
      <c r="B247" s="198"/>
      <c r="C247" s="199"/>
      <c r="D247" s="200" t="s">
        <v>74</v>
      </c>
      <c r="E247" s="212" t="s">
        <v>514</v>
      </c>
      <c r="F247" s="212" t="s">
        <v>515</v>
      </c>
      <c r="G247" s="199"/>
      <c r="H247" s="199"/>
      <c r="I247" s="202"/>
      <c r="J247" s="213">
        <f>BK247</f>
        <v>0</v>
      </c>
      <c r="K247" s="199"/>
      <c r="L247" s="204"/>
      <c r="M247" s="205"/>
      <c r="N247" s="206"/>
      <c r="O247" s="206"/>
      <c r="P247" s="207">
        <f>P248</f>
        <v>0</v>
      </c>
      <c r="Q247" s="206"/>
      <c r="R247" s="207">
        <f>R248</f>
        <v>0</v>
      </c>
      <c r="S247" s="206"/>
      <c r="T247" s="208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82</v>
      </c>
      <c r="AT247" s="210" t="s">
        <v>74</v>
      </c>
      <c r="AU247" s="210" t="s">
        <v>82</v>
      </c>
      <c r="AY247" s="209" t="s">
        <v>199</v>
      </c>
      <c r="BK247" s="211">
        <f>BK248</f>
        <v>0</v>
      </c>
    </row>
    <row r="248" s="2" customFormat="1">
      <c r="A248" s="39"/>
      <c r="B248" s="40"/>
      <c r="C248" s="214" t="s">
        <v>373</v>
      </c>
      <c r="D248" s="214" t="s">
        <v>202</v>
      </c>
      <c r="E248" s="215" t="s">
        <v>517</v>
      </c>
      <c r="F248" s="216" t="s">
        <v>518</v>
      </c>
      <c r="G248" s="217" t="s">
        <v>217</v>
      </c>
      <c r="H248" s="218">
        <v>4</v>
      </c>
      <c r="I248" s="219"/>
      <c r="J248" s="220">
        <f>ROUND(I248*H248,2)</f>
        <v>0</v>
      </c>
      <c r="K248" s="216" t="s">
        <v>206</v>
      </c>
      <c r="L248" s="221"/>
      <c r="M248" s="222" t="s">
        <v>19</v>
      </c>
      <c r="N248" s="223" t="s">
        <v>46</v>
      </c>
      <c r="O248" s="85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207</v>
      </c>
      <c r="AT248" s="226" t="s">
        <v>202</v>
      </c>
      <c r="AU248" s="226" t="s">
        <v>84</v>
      </c>
      <c r="AY248" s="18" t="s">
        <v>199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82</v>
      </c>
      <c r="BK248" s="227">
        <f>ROUND(I248*H248,2)</f>
        <v>0</v>
      </c>
      <c r="BL248" s="18" t="s">
        <v>208</v>
      </c>
      <c r="BM248" s="226" t="s">
        <v>519</v>
      </c>
    </row>
    <row r="249" s="12" customFormat="1" ht="25.92" customHeight="1">
      <c r="A249" s="12"/>
      <c r="B249" s="198"/>
      <c r="C249" s="199"/>
      <c r="D249" s="200" t="s">
        <v>74</v>
      </c>
      <c r="E249" s="201" t="s">
        <v>520</v>
      </c>
      <c r="F249" s="201" t="s">
        <v>521</v>
      </c>
      <c r="G249" s="199"/>
      <c r="H249" s="199"/>
      <c r="I249" s="202"/>
      <c r="J249" s="203">
        <f>BK249</f>
        <v>0</v>
      </c>
      <c r="K249" s="199"/>
      <c r="L249" s="204"/>
      <c r="M249" s="205"/>
      <c r="N249" s="206"/>
      <c r="O249" s="206"/>
      <c r="P249" s="207">
        <f>P250+P252+P254+P256+P258+P264+P266</f>
        <v>0</v>
      </c>
      <c r="Q249" s="206"/>
      <c r="R249" s="207">
        <f>R250+R252+R254+R256+R258+R264+R266</f>
        <v>0</v>
      </c>
      <c r="S249" s="206"/>
      <c r="T249" s="208">
        <f>T250+T252+T254+T256+T258+T264+T266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9" t="s">
        <v>82</v>
      </c>
      <c r="AT249" s="210" t="s">
        <v>74</v>
      </c>
      <c r="AU249" s="210" t="s">
        <v>75</v>
      </c>
      <c r="AY249" s="209" t="s">
        <v>199</v>
      </c>
      <c r="BK249" s="211">
        <f>BK250+BK252+BK254+BK256+BK258+BK264+BK266</f>
        <v>0</v>
      </c>
    </row>
    <row r="250" s="12" customFormat="1" ht="22.8" customHeight="1">
      <c r="A250" s="12"/>
      <c r="B250" s="198"/>
      <c r="C250" s="199"/>
      <c r="D250" s="200" t="s">
        <v>74</v>
      </c>
      <c r="E250" s="212" t="s">
        <v>522</v>
      </c>
      <c r="F250" s="212" t="s">
        <v>523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P251</f>
        <v>0</v>
      </c>
      <c r="Q250" s="206"/>
      <c r="R250" s="207">
        <f>R251</f>
        <v>0</v>
      </c>
      <c r="S250" s="206"/>
      <c r="T250" s="208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82</v>
      </c>
      <c r="AT250" s="210" t="s">
        <v>74</v>
      </c>
      <c r="AU250" s="210" t="s">
        <v>82</v>
      </c>
      <c r="AY250" s="209" t="s">
        <v>199</v>
      </c>
      <c r="BK250" s="211">
        <f>BK251</f>
        <v>0</v>
      </c>
    </row>
    <row r="251" s="2" customFormat="1">
      <c r="A251" s="39"/>
      <c r="B251" s="40"/>
      <c r="C251" s="214" t="s">
        <v>516</v>
      </c>
      <c r="D251" s="214" t="s">
        <v>202</v>
      </c>
      <c r="E251" s="215" t="s">
        <v>524</v>
      </c>
      <c r="F251" s="216" t="s">
        <v>525</v>
      </c>
      <c r="G251" s="217" t="s">
        <v>217</v>
      </c>
      <c r="H251" s="218">
        <v>2</v>
      </c>
      <c r="I251" s="219"/>
      <c r="J251" s="220">
        <f>ROUND(I251*H251,2)</f>
        <v>0</v>
      </c>
      <c r="K251" s="216" t="s">
        <v>206</v>
      </c>
      <c r="L251" s="221"/>
      <c r="M251" s="222" t="s">
        <v>19</v>
      </c>
      <c r="N251" s="223" t="s">
        <v>46</v>
      </c>
      <c r="O251" s="85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207</v>
      </c>
      <c r="AT251" s="226" t="s">
        <v>202</v>
      </c>
      <c r="AU251" s="226" t="s">
        <v>84</v>
      </c>
      <c r="AY251" s="18" t="s">
        <v>199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82</v>
      </c>
      <c r="BK251" s="227">
        <f>ROUND(I251*H251,2)</f>
        <v>0</v>
      </c>
      <c r="BL251" s="18" t="s">
        <v>208</v>
      </c>
      <c r="BM251" s="226" t="s">
        <v>526</v>
      </c>
    </row>
    <row r="252" s="12" customFormat="1" ht="22.8" customHeight="1">
      <c r="A252" s="12"/>
      <c r="B252" s="198"/>
      <c r="C252" s="199"/>
      <c r="D252" s="200" t="s">
        <v>74</v>
      </c>
      <c r="E252" s="212" t="s">
        <v>533</v>
      </c>
      <c r="F252" s="212" t="s">
        <v>534</v>
      </c>
      <c r="G252" s="199"/>
      <c r="H252" s="199"/>
      <c r="I252" s="202"/>
      <c r="J252" s="213">
        <f>BK252</f>
        <v>0</v>
      </c>
      <c r="K252" s="199"/>
      <c r="L252" s="204"/>
      <c r="M252" s="205"/>
      <c r="N252" s="206"/>
      <c r="O252" s="206"/>
      <c r="P252" s="207">
        <f>P253</f>
        <v>0</v>
      </c>
      <c r="Q252" s="206"/>
      <c r="R252" s="207">
        <f>R253</f>
        <v>0</v>
      </c>
      <c r="S252" s="206"/>
      <c r="T252" s="208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82</v>
      </c>
      <c r="AT252" s="210" t="s">
        <v>74</v>
      </c>
      <c r="AU252" s="210" t="s">
        <v>82</v>
      </c>
      <c r="AY252" s="209" t="s">
        <v>199</v>
      </c>
      <c r="BK252" s="211">
        <f>BK253</f>
        <v>0</v>
      </c>
    </row>
    <row r="253" s="2" customFormat="1">
      <c r="A253" s="39"/>
      <c r="B253" s="40"/>
      <c r="C253" s="214" t="s">
        <v>378</v>
      </c>
      <c r="D253" s="214" t="s">
        <v>202</v>
      </c>
      <c r="E253" s="215" t="s">
        <v>535</v>
      </c>
      <c r="F253" s="216" t="s">
        <v>536</v>
      </c>
      <c r="G253" s="217" t="s">
        <v>217</v>
      </c>
      <c r="H253" s="218">
        <v>1</v>
      </c>
      <c r="I253" s="219"/>
      <c r="J253" s="220">
        <f>ROUND(I253*H253,2)</f>
        <v>0</v>
      </c>
      <c r="K253" s="216" t="s">
        <v>206</v>
      </c>
      <c r="L253" s="221"/>
      <c r="M253" s="222" t="s">
        <v>19</v>
      </c>
      <c r="N253" s="223" t="s">
        <v>46</v>
      </c>
      <c r="O253" s="85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6" t="s">
        <v>207</v>
      </c>
      <c r="AT253" s="226" t="s">
        <v>202</v>
      </c>
      <c r="AU253" s="226" t="s">
        <v>84</v>
      </c>
      <c r="AY253" s="18" t="s">
        <v>199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82</v>
      </c>
      <c r="BK253" s="227">
        <f>ROUND(I253*H253,2)</f>
        <v>0</v>
      </c>
      <c r="BL253" s="18" t="s">
        <v>208</v>
      </c>
      <c r="BM253" s="226" t="s">
        <v>532</v>
      </c>
    </row>
    <row r="254" s="12" customFormat="1" ht="22.8" customHeight="1">
      <c r="A254" s="12"/>
      <c r="B254" s="198"/>
      <c r="C254" s="199"/>
      <c r="D254" s="200" t="s">
        <v>74</v>
      </c>
      <c r="E254" s="212" t="s">
        <v>544</v>
      </c>
      <c r="F254" s="212" t="s">
        <v>545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P255</f>
        <v>0</v>
      </c>
      <c r="Q254" s="206"/>
      <c r="R254" s="207">
        <f>R255</f>
        <v>0</v>
      </c>
      <c r="S254" s="206"/>
      <c r="T254" s="208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82</v>
      </c>
      <c r="AT254" s="210" t="s">
        <v>74</v>
      </c>
      <c r="AU254" s="210" t="s">
        <v>82</v>
      </c>
      <c r="AY254" s="209" t="s">
        <v>199</v>
      </c>
      <c r="BK254" s="211">
        <f>BK255</f>
        <v>0</v>
      </c>
    </row>
    <row r="255" s="2" customFormat="1" ht="16.5" customHeight="1">
      <c r="A255" s="39"/>
      <c r="B255" s="40"/>
      <c r="C255" s="214" t="s">
        <v>529</v>
      </c>
      <c r="D255" s="214" t="s">
        <v>202</v>
      </c>
      <c r="E255" s="215" t="s">
        <v>546</v>
      </c>
      <c r="F255" s="216" t="s">
        <v>547</v>
      </c>
      <c r="G255" s="217" t="s">
        <v>217</v>
      </c>
      <c r="H255" s="218">
        <v>2</v>
      </c>
      <c r="I255" s="219"/>
      <c r="J255" s="220">
        <f>ROUND(I255*H255,2)</f>
        <v>0</v>
      </c>
      <c r="K255" s="216" t="s">
        <v>206</v>
      </c>
      <c r="L255" s="221"/>
      <c r="M255" s="222" t="s">
        <v>19</v>
      </c>
      <c r="N255" s="223" t="s">
        <v>46</v>
      </c>
      <c r="O255" s="85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6" t="s">
        <v>207</v>
      </c>
      <c r="AT255" s="226" t="s">
        <v>202</v>
      </c>
      <c r="AU255" s="226" t="s">
        <v>84</v>
      </c>
      <c r="AY255" s="18" t="s">
        <v>199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8" t="s">
        <v>82</v>
      </c>
      <c r="BK255" s="227">
        <f>ROUND(I255*H255,2)</f>
        <v>0</v>
      </c>
      <c r="BL255" s="18" t="s">
        <v>208</v>
      </c>
      <c r="BM255" s="226" t="s">
        <v>537</v>
      </c>
    </row>
    <row r="256" s="12" customFormat="1" ht="22.8" customHeight="1">
      <c r="A256" s="12"/>
      <c r="B256" s="198"/>
      <c r="C256" s="199"/>
      <c r="D256" s="200" t="s">
        <v>74</v>
      </c>
      <c r="E256" s="212" t="s">
        <v>549</v>
      </c>
      <c r="F256" s="212" t="s">
        <v>550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P257</f>
        <v>0</v>
      </c>
      <c r="Q256" s="206"/>
      <c r="R256" s="207">
        <f>R257</f>
        <v>0</v>
      </c>
      <c r="S256" s="206"/>
      <c r="T256" s="208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82</v>
      </c>
      <c r="AT256" s="210" t="s">
        <v>74</v>
      </c>
      <c r="AU256" s="210" t="s">
        <v>82</v>
      </c>
      <c r="AY256" s="209" t="s">
        <v>199</v>
      </c>
      <c r="BK256" s="211">
        <f>BK257</f>
        <v>0</v>
      </c>
    </row>
    <row r="257" s="2" customFormat="1">
      <c r="A257" s="39"/>
      <c r="B257" s="40"/>
      <c r="C257" s="214" t="s">
        <v>382</v>
      </c>
      <c r="D257" s="214" t="s">
        <v>202</v>
      </c>
      <c r="E257" s="215" t="s">
        <v>552</v>
      </c>
      <c r="F257" s="216" t="s">
        <v>553</v>
      </c>
      <c r="G257" s="217" t="s">
        <v>217</v>
      </c>
      <c r="H257" s="218">
        <v>1</v>
      </c>
      <c r="I257" s="219"/>
      <c r="J257" s="220">
        <f>ROUND(I257*H257,2)</f>
        <v>0</v>
      </c>
      <c r="K257" s="216" t="s">
        <v>206</v>
      </c>
      <c r="L257" s="221"/>
      <c r="M257" s="222" t="s">
        <v>19</v>
      </c>
      <c r="N257" s="223" t="s">
        <v>46</v>
      </c>
      <c r="O257" s="85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6" t="s">
        <v>207</v>
      </c>
      <c r="AT257" s="226" t="s">
        <v>202</v>
      </c>
      <c r="AU257" s="226" t="s">
        <v>84</v>
      </c>
      <c r="AY257" s="18" t="s">
        <v>199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8" t="s">
        <v>82</v>
      </c>
      <c r="BK257" s="227">
        <f>ROUND(I257*H257,2)</f>
        <v>0</v>
      </c>
      <c r="BL257" s="18" t="s">
        <v>208</v>
      </c>
      <c r="BM257" s="226" t="s">
        <v>543</v>
      </c>
    </row>
    <row r="258" s="12" customFormat="1" ht="22.8" customHeight="1">
      <c r="A258" s="12"/>
      <c r="B258" s="198"/>
      <c r="C258" s="199"/>
      <c r="D258" s="200" t="s">
        <v>74</v>
      </c>
      <c r="E258" s="212" t="s">
        <v>555</v>
      </c>
      <c r="F258" s="212" t="s">
        <v>556</v>
      </c>
      <c r="G258" s="199"/>
      <c r="H258" s="199"/>
      <c r="I258" s="202"/>
      <c r="J258" s="213">
        <f>BK258</f>
        <v>0</v>
      </c>
      <c r="K258" s="199"/>
      <c r="L258" s="204"/>
      <c r="M258" s="205"/>
      <c r="N258" s="206"/>
      <c r="O258" s="206"/>
      <c r="P258" s="207">
        <f>SUM(P259:P263)</f>
        <v>0</v>
      </c>
      <c r="Q258" s="206"/>
      <c r="R258" s="207">
        <f>SUM(R259:R263)</f>
        <v>0</v>
      </c>
      <c r="S258" s="206"/>
      <c r="T258" s="208">
        <f>SUM(T259:T263)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82</v>
      </c>
      <c r="AT258" s="210" t="s">
        <v>74</v>
      </c>
      <c r="AU258" s="210" t="s">
        <v>82</v>
      </c>
      <c r="AY258" s="209" t="s">
        <v>199</v>
      </c>
      <c r="BK258" s="211">
        <f>SUM(BK259:BK263)</f>
        <v>0</v>
      </c>
    </row>
    <row r="259" s="2" customFormat="1">
      <c r="A259" s="39"/>
      <c r="B259" s="40"/>
      <c r="C259" s="214" t="s">
        <v>540</v>
      </c>
      <c r="D259" s="214" t="s">
        <v>202</v>
      </c>
      <c r="E259" s="215" t="s">
        <v>557</v>
      </c>
      <c r="F259" s="216" t="s">
        <v>558</v>
      </c>
      <c r="G259" s="217" t="s">
        <v>217</v>
      </c>
      <c r="H259" s="218">
        <v>2</v>
      </c>
      <c r="I259" s="219"/>
      <c r="J259" s="220">
        <f>ROUND(I259*H259,2)</f>
        <v>0</v>
      </c>
      <c r="K259" s="216" t="s">
        <v>206</v>
      </c>
      <c r="L259" s="221"/>
      <c r="M259" s="222" t="s">
        <v>19</v>
      </c>
      <c r="N259" s="223" t="s">
        <v>46</v>
      </c>
      <c r="O259" s="85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207</v>
      </c>
      <c r="AT259" s="226" t="s">
        <v>202</v>
      </c>
      <c r="AU259" s="226" t="s">
        <v>84</v>
      </c>
      <c r="AY259" s="18" t="s">
        <v>199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82</v>
      </c>
      <c r="BK259" s="227">
        <f>ROUND(I259*H259,2)</f>
        <v>0</v>
      </c>
      <c r="BL259" s="18" t="s">
        <v>208</v>
      </c>
      <c r="BM259" s="226" t="s">
        <v>548</v>
      </c>
    </row>
    <row r="260" s="2" customFormat="1">
      <c r="A260" s="39"/>
      <c r="B260" s="40"/>
      <c r="C260" s="214" t="s">
        <v>387</v>
      </c>
      <c r="D260" s="214" t="s">
        <v>202</v>
      </c>
      <c r="E260" s="215" t="s">
        <v>561</v>
      </c>
      <c r="F260" s="216" t="s">
        <v>562</v>
      </c>
      <c r="G260" s="217" t="s">
        <v>217</v>
      </c>
      <c r="H260" s="218">
        <v>1</v>
      </c>
      <c r="I260" s="219"/>
      <c r="J260" s="220">
        <f>ROUND(I260*H260,2)</f>
        <v>0</v>
      </c>
      <c r="K260" s="216" t="s">
        <v>206</v>
      </c>
      <c r="L260" s="221"/>
      <c r="M260" s="222" t="s">
        <v>19</v>
      </c>
      <c r="N260" s="223" t="s">
        <v>46</v>
      </c>
      <c r="O260" s="85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207</v>
      </c>
      <c r="AT260" s="226" t="s">
        <v>202</v>
      </c>
      <c r="AU260" s="226" t="s">
        <v>84</v>
      </c>
      <c r="AY260" s="18" t="s">
        <v>199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82</v>
      </c>
      <c r="BK260" s="227">
        <f>ROUND(I260*H260,2)</f>
        <v>0</v>
      </c>
      <c r="BL260" s="18" t="s">
        <v>208</v>
      </c>
      <c r="BM260" s="226" t="s">
        <v>554</v>
      </c>
    </row>
    <row r="261" s="2" customFormat="1">
      <c r="A261" s="39"/>
      <c r="B261" s="40"/>
      <c r="C261" s="214" t="s">
        <v>551</v>
      </c>
      <c r="D261" s="214" t="s">
        <v>202</v>
      </c>
      <c r="E261" s="215" t="s">
        <v>568</v>
      </c>
      <c r="F261" s="216" t="s">
        <v>569</v>
      </c>
      <c r="G261" s="217" t="s">
        <v>217</v>
      </c>
      <c r="H261" s="218">
        <v>1</v>
      </c>
      <c r="I261" s="219"/>
      <c r="J261" s="220">
        <f>ROUND(I261*H261,2)</f>
        <v>0</v>
      </c>
      <c r="K261" s="216" t="s">
        <v>206</v>
      </c>
      <c r="L261" s="221"/>
      <c r="M261" s="222" t="s">
        <v>19</v>
      </c>
      <c r="N261" s="223" t="s">
        <v>46</v>
      </c>
      <c r="O261" s="85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207</v>
      </c>
      <c r="AT261" s="226" t="s">
        <v>202</v>
      </c>
      <c r="AU261" s="226" t="s">
        <v>84</v>
      </c>
      <c r="AY261" s="18" t="s">
        <v>199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82</v>
      </c>
      <c r="BK261" s="227">
        <f>ROUND(I261*H261,2)</f>
        <v>0</v>
      </c>
      <c r="BL261" s="18" t="s">
        <v>208</v>
      </c>
      <c r="BM261" s="226" t="s">
        <v>559</v>
      </c>
    </row>
    <row r="262" s="2" customFormat="1">
      <c r="A262" s="39"/>
      <c r="B262" s="40"/>
      <c r="C262" s="214" t="s">
        <v>391</v>
      </c>
      <c r="D262" s="214" t="s">
        <v>202</v>
      </c>
      <c r="E262" s="215" t="s">
        <v>571</v>
      </c>
      <c r="F262" s="216" t="s">
        <v>572</v>
      </c>
      <c r="G262" s="217" t="s">
        <v>217</v>
      </c>
      <c r="H262" s="218">
        <v>1</v>
      </c>
      <c r="I262" s="219"/>
      <c r="J262" s="220">
        <f>ROUND(I262*H262,2)</f>
        <v>0</v>
      </c>
      <c r="K262" s="216" t="s">
        <v>206</v>
      </c>
      <c r="L262" s="221"/>
      <c r="M262" s="222" t="s">
        <v>19</v>
      </c>
      <c r="N262" s="223" t="s">
        <v>46</v>
      </c>
      <c r="O262" s="85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207</v>
      </c>
      <c r="AT262" s="226" t="s">
        <v>202</v>
      </c>
      <c r="AU262" s="226" t="s">
        <v>84</v>
      </c>
      <c r="AY262" s="18" t="s">
        <v>199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82</v>
      </c>
      <c r="BK262" s="227">
        <f>ROUND(I262*H262,2)</f>
        <v>0</v>
      </c>
      <c r="BL262" s="18" t="s">
        <v>208</v>
      </c>
      <c r="BM262" s="226" t="s">
        <v>563</v>
      </c>
    </row>
    <row r="263" s="2" customFormat="1">
      <c r="A263" s="39"/>
      <c r="B263" s="40"/>
      <c r="C263" s="214" t="s">
        <v>560</v>
      </c>
      <c r="D263" s="214" t="s">
        <v>202</v>
      </c>
      <c r="E263" s="215" t="s">
        <v>575</v>
      </c>
      <c r="F263" s="216" t="s">
        <v>576</v>
      </c>
      <c r="G263" s="217" t="s">
        <v>217</v>
      </c>
      <c r="H263" s="218">
        <v>2</v>
      </c>
      <c r="I263" s="219"/>
      <c r="J263" s="220">
        <f>ROUND(I263*H263,2)</f>
        <v>0</v>
      </c>
      <c r="K263" s="216" t="s">
        <v>206</v>
      </c>
      <c r="L263" s="221"/>
      <c r="M263" s="222" t="s">
        <v>19</v>
      </c>
      <c r="N263" s="223" t="s">
        <v>46</v>
      </c>
      <c r="O263" s="85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207</v>
      </c>
      <c r="AT263" s="226" t="s">
        <v>202</v>
      </c>
      <c r="AU263" s="226" t="s">
        <v>84</v>
      </c>
      <c r="AY263" s="18" t="s">
        <v>199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82</v>
      </c>
      <c r="BK263" s="227">
        <f>ROUND(I263*H263,2)</f>
        <v>0</v>
      </c>
      <c r="BL263" s="18" t="s">
        <v>208</v>
      </c>
      <c r="BM263" s="226" t="s">
        <v>566</v>
      </c>
    </row>
    <row r="264" s="12" customFormat="1" ht="22.8" customHeight="1">
      <c r="A264" s="12"/>
      <c r="B264" s="198"/>
      <c r="C264" s="199"/>
      <c r="D264" s="200" t="s">
        <v>74</v>
      </c>
      <c r="E264" s="212" t="s">
        <v>592</v>
      </c>
      <c r="F264" s="212" t="s">
        <v>593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P265</f>
        <v>0</v>
      </c>
      <c r="Q264" s="206"/>
      <c r="R264" s="207">
        <f>R265</f>
        <v>0</v>
      </c>
      <c r="S264" s="206"/>
      <c r="T264" s="208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82</v>
      </c>
      <c r="AT264" s="210" t="s">
        <v>74</v>
      </c>
      <c r="AU264" s="210" t="s">
        <v>82</v>
      </c>
      <c r="AY264" s="209" t="s">
        <v>199</v>
      </c>
      <c r="BK264" s="211">
        <f>BK265</f>
        <v>0</v>
      </c>
    </row>
    <row r="265" s="2" customFormat="1" ht="16.5" customHeight="1">
      <c r="A265" s="39"/>
      <c r="B265" s="40"/>
      <c r="C265" s="214" t="s">
        <v>394</v>
      </c>
      <c r="D265" s="214" t="s">
        <v>202</v>
      </c>
      <c r="E265" s="215" t="s">
        <v>595</v>
      </c>
      <c r="F265" s="216" t="s">
        <v>1211</v>
      </c>
      <c r="G265" s="217" t="s">
        <v>217</v>
      </c>
      <c r="H265" s="218">
        <v>1</v>
      </c>
      <c r="I265" s="219"/>
      <c r="J265" s="220">
        <f>ROUND(I265*H265,2)</f>
        <v>0</v>
      </c>
      <c r="K265" s="216" t="s">
        <v>341</v>
      </c>
      <c r="L265" s="221"/>
      <c r="M265" s="222" t="s">
        <v>19</v>
      </c>
      <c r="N265" s="223" t="s">
        <v>46</v>
      </c>
      <c r="O265" s="85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207</v>
      </c>
      <c r="AT265" s="226" t="s">
        <v>202</v>
      </c>
      <c r="AU265" s="226" t="s">
        <v>84</v>
      </c>
      <c r="AY265" s="18" t="s">
        <v>199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82</v>
      </c>
      <c r="BK265" s="227">
        <f>ROUND(I265*H265,2)</f>
        <v>0</v>
      </c>
      <c r="BL265" s="18" t="s">
        <v>208</v>
      </c>
      <c r="BM265" s="226" t="s">
        <v>570</v>
      </c>
    </row>
    <row r="266" s="12" customFormat="1" ht="22.8" customHeight="1">
      <c r="A266" s="12"/>
      <c r="B266" s="198"/>
      <c r="C266" s="199"/>
      <c r="D266" s="200" t="s">
        <v>74</v>
      </c>
      <c r="E266" s="212" t="s">
        <v>598</v>
      </c>
      <c r="F266" s="212" t="s">
        <v>599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SUM(P267:P268)</f>
        <v>0</v>
      </c>
      <c r="Q266" s="206"/>
      <c r="R266" s="207">
        <f>SUM(R267:R268)</f>
        <v>0</v>
      </c>
      <c r="S266" s="206"/>
      <c r="T266" s="208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82</v>
      </c>
      <c r="AT266" s="210" t="s">
        <v>74</v>
      </c>
      <c r="AU266" s="210" t="s">
        <v>82</v>
      </c>
      <c r="AY266" s="209" t="s">
        <v>199</v>
      </c>
      <c r="BK266" s="211">
        <f>SUM(BK267:BK268)</f>
        <v>0</v>
      </c>
    </row>
    <row r="267" s="2" customFormat="1">
      <c r="A267" s="39"/>
      <c r="B267" s="40"/>
      <c r="C267" s="214" t="s">
        <v>567</v>
      </c>
      <c r="D267" s="214" t="s">
        <v>202</v>
      </c>
      <c r="E267" s="215" t="s">
        <v>600</v>
      </c>
      <c r="F267" s="216" t="s">
        <v>601</v>
      </c>
      <c r="G267" s="217" t="s">
        <v>217</v>
      </c>
      <c r="H267" s="218">
        <v>3</v>
      </c>
      <c r="I267" s="219"/>
      <c r="J267" s="220">
        <f>ROUND(I267*H267,2)</f>
        <v>0</v>
      </c>
      <c r="K267" s="216" t="s">
        <v>206</v>
      </c>
      <c r="L267" s="221"/>
      <c r="M267" s="222" t="s">
        <v>19</v>
      </c>
      <c r="N267" s="223" t="s">
        <v>46</v>
      </c>
      <c r="O267" s="85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207</v>
      </c>
      <c r="AT267" s="226" t="s">
        <v>202</v>
      </c>
      <c r="AU267" s="226" t="s">
        <v>84</v>
      </c>
      <c r="AY267" s="18" t="s">
        <v>199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82</v>
      </c>
      <c r="BK267" s="227">
        <f>ROUND(I267*H267,2)</f>
        <v>0</v>
      </c>
      <c r="BL267" s="18" t="s">
        <v>208</v>
      </c>
      <c r="BM267" s="226" t="s">
        <v>573</v>
      </c>
    </row>
    <row r="268" s="2" customFormat="1">
      <c r="A268" s="39"/>
      <c r="B268" s="40"/>
      <c r="C268" s="214" t="s">
        <v>400</v>
      </c>
      <c r="D268" s="214" t="s">
        <v>202</v>
      </c>
      <c r="E268" s="215" t="s">
        <v>607</v>
      </c>
      <c r="F268" s="216" t="s">
        <v>608</v>
      </c>
      <c r="G268" s="217" t="s">
        <v>217</v>
      </c>
      <c r="H268" s="218">
        <v>3</v>
      </c>
      <c r="I268" s="219"/>
      <c r="J268" s="220">
        <f>ROUND(I268*H268,2)</f>
        <v>0</v>
      </c>
      <c r="K268" s="216" t="s">
        <v>206</v>
      </c>
      <c r="L268" s="221"/>
      <c r="M268" s="222" t="s">
        <v>19</v>
      </c>
      <c r="N268" s="223" t="s">
        <v>46</v>
      </c>
      <c r="O268" s="85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6" t="s">
        <v>207</v>
      </c>
      <c r="AT268" s="226" t="s">
        <v>202</v>
      </c>
      <c r="AU268" s="226" t="s">
        <v>84</v>
      </c>
      <c r="AY268" s="18" t="s">
        <v>199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8" t="s">
        <v>82</v>
      </c>
      <c r="BK268" s="227">
        <f>ROUND(I268*H268,2)</f>
        <v>0</v>
      </c>
      <c r="BL268" s="18" t="s">
        <v>208</v>
      </c>
      <c r="BM268" s="226" t="s">
        <v>577</v>
      </c>
    </row>
    <row r="269" s="12" customFormat="1" ht="25.92" customHeight="1">
      <c r="A269" s="12"/>
      <c r="B269" s="198"/>
      <c r="C269" s="199"/>
      <c r="D269" s="200" t="s">
        <v>74</v>
      </c>
      <c r="E269" s="201" t="s">
        <v>610</v>
      </c>
      <c r="F269" s="201" t="s">
        <v>611</v>
      </c>
      <c r="G269" s="199"/>
      <c r="H269" s="199"/>
      <c r="I269" s="202"/>
      <c r="J269" s="203">
        <f>BK269</f>
        <v>0</v>
      </c>
      <c r="K269" s="199"/>
      <c r="L269" s="204"/>
      <c r="M269" s="205"/>
      <c r="N269" s="206"/>
      <c r="O269" s="206"/>
      <c r="P269" s="207">
        <f>P270+P275</f>
        <v>0</v>
      </c>
      <c r="Q269" s="206"/>
      <c r="R269" s="207">
        <f>R270+R275</f>
        <v>0</v>
      </c>
      <c r="S269" s="206"/>
      <c r="T269" s="208">
        <f>T270+T275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82</v>
      </c>
      <c r="AT269" s="210" t="s">
        <v>74</v>
      </c>
      <c r="AU269" s="210" t="s">
        <v>75</v>
      </c>
      <c r="AY269" s="209" t="s">
        <v>199</v>
      </c>
      <c r="BK269" s="211">
        <f>BK270+BK275</f>
        <v>0</v>
      </c>
    </row>
    <row r="270" s="12" customFormat="1" ht="22.8" customHeight="1">
      <c r="A270" s="12"/>
      <c r="B270" s="198"/>
      <c r="C270" s="199"/>
      <c r="D270" s="200" t="s">
        <v>74</v>
      </c>
      <c r="E270" s="212" t="s">
        <v>612</v>
      </c>
      <c r="F270" s="212" t="s">
        <v>613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SUM(P271:P274)</f>
        <v>0</v>
      </c>
      <c r="Q270" s="206"/>
      <c r="R270" s="207">
        <f>SUM(R271:R274)</f>
        <v>0</v>
      </c>
      <c r="S270" s="206"/>
      <c r="T270" s="208">
        <f>SUM(T271:T274)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82</v>
      </c>
      <c r="AT270" s="210" t="s">
        <v>74</v>
      </c>
      <c r="AU270" s="210" t="s">
        <v>82</v>
      </c>
      <c r="AY270" s="209" t="s">
        <v>199</v>
      </c>
      <c r="BK270" s="211">
        <f>SUM(BK271:BK274)</f>
        <v>0</v>
      </c>
    </row>
    <row r="271" s="2" customFormat="1" ht="16.5" customHeight="1">
      <c r="A271" s="39"/>
      <c r="B271" s="40"/>
      <c r="C271" s="214" t="s">
        <v>574</v>
      </c>
      <c r="D271" s="214" t="s">
        <v>202</v>
      </c>
      <c r="E271" s="215" t="s">
        <v>615</v>
      </c>
      <c r="F271" s="216" t="s">
        <v>616</v>
      </c>
      <c r="G271" s="217" t="s">
        <v>217</v>
      </c>
      <c r="H271" s="218">
        <v>1</v>
      </c>
      <c r="I271" s="219"/>
      <c r="J271" s="220">
        <f>ROUND(I271*H271,2)</f>
        <v>0</v>
      </c>
      <c r="K271" s="216" t="s">
        <v>206</v>
      </c>
      <c r="L271" s="221"/>
      <c r="M271" s="222" t="s">
        <v>19</v>
      </c>
      <c r="N271" s="223" t="s">
        <v>46</v>
      </c>
      <c r="O271" s="85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6" t="s">
        <v>207</v>
      </c>
      <c r="AT271" s="226" t="s">
        <v>202</v>
      </c>
      <c r="AU271" s="226" t="s">
        <v>84</v>
      </c>
      <c r="AY271" s="18" t="s">
        <v>199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8" t="s">
        <v>82</v>
      </c>
      <c r="BK271" s="227">
        <f>ROUND(I271*H271,2)</f>
        <v>0</v>
      </c>
      <c r="BL271" s="18" t="s">
        <v>208</v>
      </c>
      <c r="BM271" s="226" t="s">
        <v>582</v>
      </c>
    </row>
    <row r="272" s="2" customFormat="1" ht="21.75" customHeight="1">
      <c r="A272" s="39"/>
      <c r="B272" s="40"/>
      <c r="C272" s="214" t="s">
        <v>403</v>
      </c>
      <c r="D272" s="214" t="s">
        <v>202</v>
      </c>
      <c r="E272" s="215" t="s">
        <v>618</v>
      </c>
      <c r="F272" s="216" t="s">
        <v>619</v>
      </c>
      <c r="G272" s="217" t="s">
        <v>217</v>
      </c>
      <c r="H272" s="218">
        <v>1</v>
      </c>
      <c r="I272" s="219"/>
      <c r="J272" s="220">
        <f>ROUND(I272*H272,2)</f>
        <v>0</v>
      </c>
      <c r="K272" s="216" t="s">
        <v>206</v>
      </c>
      <c r="L272" s="221"/>
      <c r="M272" s="222" t="s">
        <v>19</v>
      </c>
      <c r="N272" s="223" t="s">
        <v>46</v>
      </c>
      <c r="O272" s="85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207</v>
      </c>
      <c r="AT272" s="226" t="s">
        <v>202</v>
      </c>
      <c r="AU272" s="226" t="s">
        <v>84</v>
      </c>
      <c r="AY272" s="18" t="s">
        <v>199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82</v>
      </c>
      <c r="BK272" s="227">
        <f>ROUND(I272*H272,2)</f>
        <v>0</v>
      </c>
      <c r="BL272" s="18" t="s">
        <v>208</v>
      </c>
      <c r="BM272" s="226" t="s">
        <v>586</v>
      </c>
    </row>
    <row r="273" s="2" customFormat="1" ht="21.75" customHeight="1">
      <c r="A273" s="39"/>
      <c r="B273" s="40"/>
      <c r="C273" s="228" t="s">
        <v>583</v>
      </c>
      <c r="D273" s="228" t="s">
        <v>286</v>
      </c>
      <c r="E273" s="229" t="s">
        <v>287</v>
      </c>
      <c r="F273" s="230" t="s">
        <v>288</v>
      </c>
      <c r="G273" s="231" t="s">
        <v>217</v>
      </c>
      <c r="H273" s="232">
        <v>2</v>
      </c>
      <c r="I273" s="233"/>
      <c r="J273" s="234">
        <f>ROUND(I273*H273,2)</f>
        <v>0</v>
      </c>
      <c r="K273" s="230" t="s">
        <v>206</v>
      </c>
      <c r="L273" s="45"/>
      <c r="M273" s="235" t="s">
        <v>19</v>
      </c>
      <c r="N273" s="236" t="s">
        <v>46</v>
      </c>
      <c r="O273" s="85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208</v>
      </c>
      <c r="AT273" s="226" t="s">
        <v>286</v>
      </c>
      <c r="AU273" s="226" t="s">
        <v>84</v>
      </c>
      <c r="AY273" s="18" t="s">
        <v>199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82</v>
      </c>
      <c r="BK273" s="227">
        <f>ROUND(I273*H273,2)</f>
        <v>0</v>
      </c>
      <c r="BL273" s="18" t="s">
        <v>208</v>
      </c>
      <c r="BM273" s="226" t="s">
        <v>591</v>
      </c>
    </row>
    <row r="274" s="2" customFormat="1">
      <c r="A274" s="39"/>
      <c r="B274" s="40"/>
      <c r="C274" s="228" t="s">
        <v>407</v>
      </c>
      <c r="D274" s="228" t="s">
        <v>286</v>
      </c>
      <c r="E274" s="229" t="s">
        <v>290</v>
      </c>
      <c r="F274" s="230" t="s">
        <v>291</v>
      </c>
      <c r="G274" s="231" t="s">
        <v>217</v>
      </c>
      <c r="H274" s="232">
        <v>3</v>
      </c>
      <c r="I274" s="233"/>
      <c r="J274" s="234">
        <f>ROUND(I274*H274,2)</f>
        <v>0</v>
      </c>
      <c r="K274" s="230" t="s">
        <v>206</v>
      </c>
      <c r="L274" s="45"/>
      <c r="M274" s="235" t="s">
        <v>19</v>
      </c>
      <c r="N274" s="236" t="s">
        <v>46</v>
      </c>
      <c r="O274" s="85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6" t="s">
        <v>208</v>
      </c>
      <c r="AT274" s="226" t="s">
        <v>286</v>
      </c>
      <c r="AU274" s="226" t="s">
        <v>84</v>
      </c>
      <c r="AY274" s="18" t="s">
        <v>199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82</v>
      </c>
      <c r="BK274" s="227">
        <f>ROUND(I274*H274,2)</f>
        <v>0</v>
      </c>
      <c r="BL274" s="18" t="s">
        <v>208</v>
      </c>
      <c r="BM274" s="226" t="s">
        <v>597</v>
      </c>
    </row>
    <row r="275" s="12" customFormat="1" ht="22.8" customHeight="1">
      <c r="A275" s="12"/>
      <c r="B275" s="198"/>
      <c r="C275" s="199"/>
      <c r="D275" s="200" t="s">
        <v>74</v>
      </c>
      <c r="E275" s="212" t="s">
        <v>621</v>
      </c>
      <c r="F275" s="212" t="s">
        <v>621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SUM(P276:P302)</f>
        <v>0</v>
      </c>
      <c r="Q275" s="206"/>
      <c r="R275" s="207">
        <f>SUM(R276:R302)</f>
        <v>0</v>
      </c>
      <c r="S275" s="206"/>
      <c r="T275" s="208">
        <f>SUM(T276:T302)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82</v>
      </c>
      <c r="AT275" s="210" t="s">
        <v>74</v>
      </c>
      <c r="AU275" s="210" t="s">
        <v>82</v>
      </c>
      <c r="AY275" s="209" t="s">
        <v>199</v>
      </c>
      <c r="BK275" s="211">
        <f>SUM(BK276:BK302)</f>
        <v>0</v>
      </c>
    </row>
    <row r="276" s="2" customFormat="1" ht="21.75" customHeight="1">
      <c r="A276" s="39"/>
      <c r="B276" s="40"/>
      <c r="C276" s="228" t="s">
        <v>594</v>
      </c>
      <c r="D276" s="228" t="s">
        <v>286</v>
      </c>
      <c r="E276" s="229" t="s">
        <v>623</v>
      </c>
      <c r="F276" s="230" t="s">
        <v>624</v>
      </c>
      <c r="G276" s="231" t="s">
        <v>217</v>
      </c>
      <c r="H276" s="232">
        <v>2</v>
      </c>
      <c r="I276" s="233"/>
      <c r="J276" s="234">
        <f>ROUND(I276*H276,2)</f>
        <v>0</v>
      </c>
      <c r="K276" s="230" t="s">
        <v>341</v>
      </c>
      <c r="L276" s="45"/>
      <c r="M276" s="235" t="s">
        <v>19</v>
      </c>
      <c r="N276" s="236" t="s">
        <v>46</v>
      </c>
      <c r="O276" s="85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6" t="s">
        <v>208</v>
      </c>
      <c r="AT276" s="226" t="s">
        <v>286</v>
      </c>
      <c r="AU276" s="226" t="s">
        <v>84</v>
      </c>
      <c r="AY276" s="18" t="s">
        <v>199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82</v>
      </c>
      <c r="BK276" s="227">
        <f>ROUND(I276*H276,2)</f>
        <v>0</v>
      </c>
      <c r="BL276" s="18" t="s">
        <v>208</v>
      </c>
      <c r="BM276" s="226" t="s">
        <v>602</v>
      </c>
    </row>
    <row r="277" s="2" customFormat="1" ht="21.75" customHeight="1">
      <c r="A277" s="39"/>
      <c r="B277" s="40"/>
      <c r="C277" s="228" t="s">
        <v>410</v>
      </c>
      <c r="D277" s="228" t="s">
        <v>286</v>
      </c>
      <c r="E277" s="229" t="s">
        <v>626</v>
      </c>
      <c r="F277" s="230" t="s">
        <v>627</v>
      </c>
      <c r="G277" s="231" t="s">
        <v>217</v>
      </c>
      <c r="H277" s="232">
        <v>2</v>
      </c>
      <c r="I277" s="233"/>
      <c r="J277" s="234">
        <f>ROUND(I277*H277,2)</f>
        <v>0</v>
      </c>
      <c r="K277" s="230" t="s">
        <v>341</v>
      </c>
      <c r="L277" s="45"/>
      <c r="M277" s="235" t="s">
        <v>19</v>
      </c>
      <c r="N277" s="236" t="s">
        <v>46</v>
      </c>
      <c r="O277" s="85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208</v>
      </c>
      <c r="AT277" s="226" t="s">
        <v>286</v>
      </c>
      <c r="AU277" s="226" t="s">
        <v>84</v>
      </c>
      <c r="AY277" s="18" t="s">
        <v>199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82</v>
      </c>
      <c r="BK277" s="227">
        <f>ROUND(I277*H277,2)</f>
        <v>0</v>
      </c>
      <c r="BL277" s="18" t="s">
        <v>208</v>
      </c>
      <c r="BM277" s="226" t="s">
        <v>606</v>
      </c>
    </row>
    <row r="278" s="2" customFormat="1" ht="16.5" customHeight="1">
      <c r="A278" s="39"/>
      <c r="B278" s="40"/>
      <c r="C278" s="228" t="s">
        <v>603</v>
      </c>
      <c r="D278" s="228" t="s">
        <v>286</v>
      </c>
      <c r="E278" s="229" t="s">
        <v>630</v>
      </c>
      <c r="F278" s="230" t="s">
        <v>1285</v>
      </c>
      <c r="G278" s="231" t="s">
        <v>205</v>
      </c>
      <c r="H278" s="232">
        <v>20</v>
      </c>
      <c r="I278" s="233"/>
      <c r="J278" s="234">
        <f>ROUND(I278*H278,2)</f>
        <v>0</v>
      </c>
      <c r="K278" s="230" t="s">
        <v>341</v>
      </c>
      <c r="L278" s="45"/>
      <c r="M278" s="235" t="s">
        <v>19</v>
      </c>
      <c r="N278" s="236" t="s">
        <v>46</v>
      </c>
      <c r="O278" s="85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6" t="s">
        <v>208</v>
      </c>
      <c r="AT278" s="226" t="s">
        <v>286</v>
      </c>
      <c r="AU278" s="226" t="s">
        <v>84</v>
      </c>
      <c r="AY278" s="18" t="s">
        <v>199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8" t="s">
        <v>82</v>
      </c>
      <c r="BK278" s="227">
        <f>ROUND(I278*H278,2)</f>
        <v>0</v>
      </c>
      <c r="BL278" s="18" t="s">
        <v>208</v>
      </c>
      <c r="BM278" s="226" t="s">
        <v>609</v>
      </c>
    </row>
    <row r="279" s="2" customFormat="1" ht="16.5" customHeight="1">
      <c r="A279" s="39"/>
      <c r="B279" s="40"/>
      <c r="C279" s="228" t="s">
        <v>416</v>
      </c>
      <c r="D279" s="228" t="s">
        <v>286</v>
      </c>
      <c r="E279" s="229" t="s">
        <v>633</v>
      </c>
      <c r="F279" s="230" t="s">
        <v>1286</v>
      </c>
      <c r="G279" s="231" t="s">
        <v>205</v>
      </c>
      <c r="H279" s="232">
        <v>1.5</v>
      </c>
      <c r="I279" s="233"/>
      <c r="J279" s="234">
        <f>ROUND(I279*H279,2)</f>
        <v>0</v>
      </c>
      <c r="K279" s="230" t="s">
        <v>341</v>
      </c>
      <c r="L279" s="45"/>
      <c r="M279" s="235" t="s">
        <v>19</v>
      </c>
      <c r="N279" s="236" t="s">
        <v>46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208</v>
      </c>
      <c r="AT279" s="226" t="s">
        <v>286</v>
      </c>
      <c r="AU279" s="226" t="s">
        <v>84</v>
      </c>
      <c r="AY279" s="18" t="s">
        <v>199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208</v>
      </c>
      <c r="BM279" s="226" t="s">
        <v>617</v>
      </c>
    </row>
    <row r="280" s="2" customFormat="1" ht="16.5" customHeight="1">
      <c r="A280" s="39"/>
      <c r="B280" s="40"/>
      <c r="C280" s="228" t="s">
        <v>614</v>
      </c>
      <c r="D280" s="228" t="s">
        <v>286</v>
      </c>
      <c r="E280" s="229" t="s">
        <v>637</v>
      </c>
      <c r="F280" s="230" t="s">
        <v>638</v>
      </c>
      <c r="G280" s="231" t="s">
        <v>217</v>
      </c>
      <c r="H280" s="232">
        <v>1</v>
      </c>
      <c r="I280" s="233"/>
      <c r="J280" s="234">
        <f>ROUND(I280*H280,2)</f>
        <v>0</v>
      </c>
      <c r="K280" s="230" t="s">
        <v>341</v>
      </c>
      <c r="L280" s="45"/>
      <c r="M280" s="235" t="s">
        <v>19</v>
      </c>
      <c r="N280" s="236" t="s">
        <v>46</v>
      </c>
      <c r="O280" s="85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6" t="s">
        <v>208</v>
      </c>
      <c r="AT280" s="226" t="s">
        <v>286</v>
      </c>
      <c r="AU280" s="226" t="s">
        <v>84</v>
      </c>
      <c r="AY280" s="18" t="s">
        <v>199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82</v>
      </c>
      <c r="BK280" s="227">
        <f>ROUND(I280*H280,2)</f>
        <v>0</v>
      </c>
      <c r="BL280" s="18" t="s">
        <v>208</v>
      </c>
      <c r="BM280" s="226" t="s">
        <v>620</v>
      </c>
    </row>
    <row r="281" s="2" customFormat="1" ht="16.5" customHeight="1">
      <c r="A281" s="39"/>
      <c r="B281" s="40"/>
      <c r="C281" s="228" t="s">
        <v>419</v>
      </c>
      <c r="D281" s="228" t="s">
        <v>286</v>
      </c>
      <c r="E281" s="229" t="s">
        <v>640</v>
      </c>
      <c r="F281" s="230" t="s">
        <v>1212</v>
      </c>
      <c r="G281" s="231" t="s">
        <v>205</v>
      </c>
      <c r="H281" s="232">
        <v>132</v>
      </c>
      <c r="I281" s="233"/>
      <c r="J281" s="234">
        <f>ROUND(I281*H281,2)</f>
        <v>0</v>
      </c>
      <c r="K281" s="230" t="s">
        <v>341</v>
      </c>
      <c r="L281" s="45"/>
      <c r="M281" s="235" t="s">
        <v>19</v>
      </c>
      <c r="N281" s="236" t="s">
        <v>46</v>
      </c>
      <c r="O281" s="85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208</v>
      </c>
      <c r="AT281" s="226" t="s">
        <v>286</v>
      </c>
      <c r="AU281" s="226" t="s">
        <v>84</v>
      </c>
      <c r="AY281" s="18" t="s">
        <v>199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82</v>
      </c>
      <c r="BK281" s="227">
        <f>ROUND(I281*H281,2)</f>
        <v>0</v>
      </c>
      <c r="BL281" s="18" t="s">
        <v>208</v>
      </c>
      <c r="BM281" s="226" t="s">
        <v>625</v>
      </c>
    </row>
    <row r="282" s="2" customFormat="1" ht="16.5" customHeight="1">
      <c r="A282" s="39"/>
      <c r="B282" s="40"/>
      <c r="C282" s="228" t="s">
        <v>622</v>
      </c>
      <c r="D282" s="228" t="s">
        <v>286</v>
      </c>
      <c r="E282" s="229" t="s">
        <v>1287</v>
      </c>
      <c r="F282" s="230" t="s">
        <v>1288</v>
      </c>
      <c r="G282" s="231" t="s">
        <v>217</v>
      </c>
      <c r="H282" s="232">
        <v>1</v>
      </c>
      <c r="I282" s="233"/>
      <c r="J282" s="234">
        <f>ROUND(I282*H282,2)</f>
        <v>0</v>
      </c>
      <c r="K282" s="230" t="s">
        <v>341</v>
      </c>
      <c r="L282" s="45"/>
      <c r="M282" s="235" t="s">
        <v>19</v>
      </c>
      <c r="N282" s="236" t="s">
        <v>46</v>
      </c>
      <c r="O282" s="85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208</v>
      </c>
      <c r="AT282" s="226" t="s">
        <v>286</v>
      </c>
      <c r="AU282" s="226" t="s">
        <v>84</v>
      </c>
      <c r="AY282" s="18" t="s">
        <v>199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82</v>
      </c>
      <c r="BK282" s="227">
        <f>ROUND(I282*H282,2)</f>
        <v>0</v>
      </c>
      <c r="BL282" s="18" t="s">
        <v>208</v>
      </c>
      <c r="BM282" s="226" t="s">
        <v>628</v>
      </c>
    </row>
    <row r="283" s="2" customFormat="1" ht="16.5" customHeight="1">
      <c r="A283" s="39"/>
      <c r="B283" s="40"/>
      <c r="C283" s="228" t="s">
        <v>425</v>
      </c>
      <c r="D283" s="228" t="s">
        <v>286</v>
      </c>
      <c r="E283" s="229" t="s">
        <v>644</v>
      </c>
      <c r="F283" s="230" t="s">
        <v>1213</v>
      </c>
      <c r="G283" s="231" t="s">
        <v>217</v>
      </c>
      <c r="H283" s="232">
        <v>1</v>
      </c>
      <c r="I283" s="233"/>
      <c r="J283" s="234">
        <f>ROUND(I283*H283,2)</f>
        <v>0</v>
      </c>
      <c r="K283" s="230" t="s">
        <v>341</v>
      </c>
      <c r="L283" s="45"/>
      <c r="M283" s="235" t="s">
        <v>19</v>
      </c>
      <c r="N283" s="236" t="s">
        <v>46</v>
      </c>
      <c r="O283" s="85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208</v>
      </c>
      <c r="AT283" s="226" t="s">
        <v>286</v>
      </c>
      <c r="AU283" s="226" t="s">
        <v>84</v>
      </c>
      <c r="AY283" s="18" t="s">
        <v>199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82</v>
      </c>
      <c r="BK283" s="227">
        <f>ROUND(I283*H283,2)</f>
        <v>0</v>
      </c>
      <c r="BL283" s="18" t="s">
        <v>208</v>
      </c>
      <c r="BM283" s="226" t="s">
        <v>632</v>
      </c>
    </row>
    <row r="284" s="2" customFormat="1" ht="16.5" customHeight="1">
      <c r="A284" s="39"/>
      <c r="B284" s="40"/>
      <c r="C284" s="228" t="s">
        <v>629</v>
      </c>
      <c r="D284" s="228" t="s">
        <v>286</v>
      </c>
      <c r="E284" s="229" t="s">
        <v>647</v>
      </c>
      <c r="F284" s="230" t="s">
        <v>648</v>
      </c>
      <c r="G284" s="231" t="s">
        <v>217</v>
      </c>
      <c r="H284" s="232">
        <v>2</v>
      </c>
      <c r="I284" s="233"/>
      <c r="J284" s="234">
        <f>ROUND(I284*H284,2)</f>
        <v>0</v>
      </c>
      <c r="K284" s="230" t="s">
        <v>341</v>
      </c>
      <c r="L284" s="45"/>
      <c r="M284" s="235" t="s">
        <v>19</v>
      </c>
      <c r="N284" s="236" t="s">
        <v>46</v>
      </c>
      <c r="O284" s="85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208</v>
      </c>
      <c r="AT284" s="226" t="s">
        <v>286</v>
      </c>
      <c r="AU284" s="226" t="s">
        <v>84</v>
      </c>
      <c r="AY284" s="18" t="s">
        <v>199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82</v>
      </c>
      <c r="BK284" s="227">
        <f>ROUND(I284*H284,2)</f>
        <v>0</v>
      </c>
      <c r="BL284" s="18" t="s">
        <v>208</v>
      </c>
      <c r="BM284" s="226" t="s">
        <v>635</v>
      </c>
    </row>
    <row r="285" s="2" customFormat="1" ht="16.5" customHeight="1">
      <c r="A285" s="39"/>
      <c r="B285" s="40"/>
      <c r="C285" s="228" t="s">
        <v>432</v>
      </c>
      <c r="D285" s="228" t="s">
        <v>286</v>
      </c>
      <c r="E285" s="229" t="s">
        <v>651</v>
      </c>
      <c r="F285" s="230" t="s">
        <v>652</v>
      </c>
      <c r="G285" s="231" t="s">
        <v>217</v>
      </c>
      <c r="H285" s="232">
        <v>2</v>
      </c>
      <c r="I285" s="233"/>
      <c r="J285" s="234">
        <f>ROUND(I285*H285,2)</f>
        <v>0</v>
      </c>
      <c r="K285" s="230" t="s">
        <v>341</v>
      </c>
      <c r="L285" s="45"/>
      <c r="M285" s="235" t="s">
        <v>19</v>
      </c>
      <c r="N285" s="236" t="s">
        <v>46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208</v>
      </c>
      <c r="AT285" s="226" t="s">
        <v>286</v>
      </c>
      <c r="AU285" s="226" t="s">
        <v>84</v>
      </c>
      <c r="AY285" s="18" t="s">
        <v>199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82</v>
      </c>
      <c r="BK285" s="227">
        <f>ROUND(I285*H285,2)</f>
        <v>0</v>
      </c>
      <c r="BL285" s="18" t="s">
        <v>208</v>
      </c>
      <c r="BM285" s="226" t="s">
        <v>639</v>
      </c>
    </row>
    <row r="286" s="2" customFormat="1" ht="16.5" customHeight="1">
      <c r="A286" s="39"/>
      <c r="B286" s="40"/>
      <c r="C286" s="228" t="s">
        <v>636</v>
      </c>
      <c r="D286" s="228" t="s">
        <v>286</v>
      </c>
      <c r="E286" s="229" t="s">
        <v>1080</v>
      </c>
      <c r="F286" s="230" t="s">
        <v>1214</v>
      </c>
      <c r="G286" s="231" t="s">
        <v>217</v>
      </c>
      <c r="H286" s="232">
        <v>2</v>
      </c>
      <c r="I286" s="233"/>
      <c r="J286" s="234">
        <f>ROUND(I286*H286,2)</f>
        <v>0</v>
      </c>
      <c r="K286" s="230" t="s">
        <v>341</v>
      </c>
      <c r="L286" s="45"/>
      <c r="M286" s="235" t="s">
        <v>19</v>
      </c>
      <c r="N286" s="236" t="s">
        <v>46</v>
      </c>
      <c r="O286" s="85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208</v>
      </c>
      <c r="AT286" s="226" t="s">
        <v>286</v>
      </c>
      <c r="AU286" s="226" t="s">
        <v>84</v>
      </c>
      <c r="AY286" s="18" t="s">
        <v>199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82</v>
      </c>
      <c r="BK286" s="227">
        <f>ROUND(I286*H286,2)</f>
        <v>0</v>
      </c>
      <c r="BL286" s="18" t="s">
        <v>208</v>
      </c>
      <c r="BM286" s="226" t="s">
        <v>642</v>
      </c>
    </row>
    <row r="287" s="2" customFormat="1">
      <c r="A287" s="39"/>
      <c r="B287" s="40"/>
      <c r="C287" s="228" t="s">
        <v>438</v>
      </c>
      <c r="D287" s="228" t="s">
        <v>286</v>
      </c>
      <c r="E287" s="229" t="s">
        <v>654</v>
      </c>
      <c r="F287" s="230" t="s">
        <v>1289</v>
      </c>
      <c r="G287" s="231" t="s">
        <v>217</v>
      </c>
      <c r="H287" s="232">
        <v>1</v>
      </c>
      <c r="I287" s="233"/>
      <c r="J287" s="234">
        <f>ROUND(I287*H287,2)</f>
        <v>0</v>
      </c>
      <c r="K287" s="230" t="s">
        <v>341</v>
      </c>
      <c r="L287" s="45"/>
      <c r="M287" s="235" t="s">
        <v>19</v>
      </c>
      <c r="N287" s="236" t="s">
        <v>46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208</v>
      </c>
      <c r="AT287" s="226" t="s">
        <v>286</v>
      </c>
      <c r="AU287" s="226" t="s">
        <v>84</v>
      </c>
      <c r="AY287" s="18" t="s">
        <v>199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208</v>
      </c>
      <c r="BM287" s="226" t="s">
        <v>646</v>
      </c>
    </row>
    <row r="288" s="2" customFormat="1" ht="16.5" customHeight="1">
      <c r="A288" s="39"/>
      <c r="B288" s="40"/>
      <c r="C288" s="228" t="s">
        <v>643</v>
      </c>
      <c r="D288" s="228" t="s">
        <v>286</v>
      </c>
      <c r="E288" s="229" t="s">
        <v>1082</v>
      </c>
      <c r="F288" s="230" t="s">
        <v>659</v>
      </c>
      <c r="G288" s="231" t="s">
        <v>217</v>
      </c>
      <c r="H288" s="232">
        <v>3</v>
      </c>
      <c r="I288" s="233"/>
      <c r="J288" s="234">
        <f>ROUND(I288*H288,2)</f>
        <v>0</v>
      </c>
      <c r="K288" s="230" t="s">
        <v>341</v>
      </c>
      <c r="L288" s="45"/>
      <c r="M288" s="235" t="s">
        <v>19</v>
      </c>
      <c r="N288" s="236" t="s">
        <v>46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208</v>
      </c>
      <c r="AT288" s="226" t="s">
        <v>286</v>
      </c>
      <c r="AU288" s="226" t="s">
        <v>84</v>
      </c>
      <c r="AY288" s="18" t="s">
        <v>199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82</v>
      </c>
      <c r="BK288" s="227">
        <f>ROUND(I288*H288,2)</f>
        <v>0</v>
      </c>
      <c r="BL288" s="18" t="s">
        <v>208</v>
      </c>
      <c r="BM288" s="226" t="s">
        <v>1077</v>
      </c>
    </row>
    <row r="289" s="2" customFormat="1" ht="16.5" customHeight="1">
      <c r="A289" s="39"/>
      <c r="B289" s="40"/>
      <c r="C289" s="228" t="s">
        <v>441</v>
      </c>
      <c r="D289" s="228" t="s">
        <v>286</v>
      </c>
      <c r="E289" s="229" t="s">
        <v>662</v>
      </c>
      <c r="F289" s="230" t="s">
        <v>663</v>
      </c>
      <c r="G289" s="231" t="s">
        <v>217</v>
      </c>
      <c r="H289" s="232">
        <v>1</v>
      </c>
      <c r="I289" s="233"/>
      <c r="J289" s="234">
        <f>ROUND(I289*H289,2)</f>
        <v>0</v>
      </c>
      <c r="K289" s="230" t="s">
        <v>341</v>
      </c>
      <c r="L289" s="45"/>
      <c r="M289" s="235" t="s">
        <v>19</v>
      </c>
      <c r="N289" s="236" t="s">
        <v>46</v>
      </c>
      <c r="O289" s="85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208</v>
      </c>
      <c r="AT289" s="226" t="s">
        <v>286</v>
      </c>
      <c r="AU289" s="226" t="s">
        <v>84</v>
      </c>
      <c r="AY289" s="18" t="s">
        <v>199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82</v>
      </c>
      <c r="BK289" s="227">
        <f>ROUND(I289*H289,2)</f>
        <v>0</v>
      </c>
      <c r="BL289" s="18" t="s">
        <v>208</v>
      </c>
      <c r="BM289" s="226" t="s">
        <v>1079</v>
      </c>
    </row>
    <row r="290" s="2" customFormat="1" ht="21.75" customHeight="1">
      <c r="A290" s="39"/>
      <c r="B290" s="40"/>
      <c r="C290" s="228" t="s">
        <v>650</v>
      </c>
      <c r="D290" s="228" t="s">
        <v>286</v>
      </c>
      <c r="E290" s="229" t="s">
        <v>666</v>
      </c>
      <c r="F290" s="230" t="s">
        <v>667</v>
      </c>
      <c r="G290" s="231" t="s">
        <v>217</v>
      </c>
      <c r="H290" s="232">
        <v>1</v>
      </c>
      <c r="I290" s="233"/>
      <c r="J290" s="234">
        <f>ROUND(I290*H290,2)</f>
        <v>0</v>
      </c>
      <c r="K290" s="230" t="s">
        <v>341</v>
      </c>
      <c r="L290" s="45"/>
      <c r="M290" s="235" t="s">
        <v>19</v>
      </c>
      <c r="N290" s="236" t="s">
        <v>46</v>
      </c>
      <c r="O290" s="85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208</v>
      </c>
      <c r="AT290" s="226" t="s">
        <v>286</v>
      </c>
      <c r="AU290" s="226" t="s">
        <v>84</v>
      </c>
      <c r="AY290" s="18" t="s">
        <v>199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208</v>
      </c>
      <c r="BM290" s="226" t="s">
        <v>660</v>
      </c>
    </row>
    <row r="291" s="2" customFormat="1" ht="16.5" customHeight="1">
      <c r="A291" s="39"/>
      <c r="B291" s="40"/>
      <c r="C291" s="228" t="s">
        <v>445</v>
      </c>
      <c r="D291" s="228" t="s">
        <v>286</v>
      </c>
      <c r="E291" s="229" t="s">
        <v>669</v>
      </c>
      <c r="F291" s="230" t="s">
        <v>670</v>
      </c>
      <c r="G291" s="231" t="s">
        <v>217</v>
      </c>
      <c r="H291" s="232">
        <v>2</v>
      </c>
      <c r="I291" s="233"/>
      <c r="J291" s="234">
        <f>ROUND(I291*H291,2)</f>
        <v>0</v>
      </c>
      <c r="K291" s="230" t="s">
        <v>341</v>
      </c>
      <c r="L291" s="45"/>
      <c r="M291" s="235" t="s">
        <v>19</v>
      </c>
      <c r="N291" s="236" t="s">
        <v>46</v>
      </c>
      <c r="O291" s="85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208</v>
      </c>
      <c r="AT291" s="226" t="s">
        <v>286</v>
      </c>
      <c r="AU291" s="226" t="s">
        <v>84</v>
      </c>
      <c r="AY291" s="18" t="s">
        <v>199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82</v>
      </c>
      <c r="BK291" s="227">
        <f>ROUND(I291*H291,2)</f>
        <v>0</v>
      </c>
      <c r="BL291" s="18" t="s">
        <v>208</v>
      </c>
      <c r="BM291" s="226" t="s">
        <v>664</v>
      </c>
    </row>
    <row r="292" s="2" customFormat="1">
      <c r="A292" s="39"/>
      <c r="B292" s="40"/>
      <c r="C292" s="214" t="s">
        <v>657</v>
      </c>
      <c r="D292" s="214" t="s">
        <v>202</v>
      </c>
      <c r="E292" s="215" t="s">
        <v>673</v>
      </c>
      <c r="F292" s="216" t="s">
        <v>674</v>
      </c>
      <c r="G292" s="217" t="s">
        <v>217</v>
      </c>
      <c r="H292" s="218">
        <v>1</v>
      </c>
      <c r="I292" s="219"/>
      <c r="J292" s="220">
        <f>ROUND(I292*H292,2)</f>
        <v>0</v>
      </c>
      <c r="K292" s="216" t="s">
        <v>341</v>
      </c>
      <c r="L292" s="221"/>
      <c r="M292" s="222" t="s">
        <v>19</v>
      </c>
      <c r="N292" s="223" t="s">
        <v>46</v>
      </c>
      <c r="O292" s="85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207</v>
      </c>
      <c r="AT292" s="226" t="s">
        <v>202</v>
      </c>
      <c r="AU292" s="226" t="s">
        <v>84</v>
      </c>
      <c r="AY292" s="18" t="s">
        <v>199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208</v>
      </c>
      <c r="BM292" s="226" t="s">
        <v>668</v>
      </c>
    </row>
    <row r="293" s="2" customFormat="1" ht="16.5" customHeight="1">
      <c r="A293" s="39"/>
      <c r="B293" s="40"/>
      <c r="C293" s="228" t="s">
        <v>447</v>
      </c>
      <c r="D293" s="228" t="s">
        <v>286</v>
      </c>
      <c r="E293" s="229" t="s">
        <v>676</v>
      </c>
      <c r="F293" s="230" t="s">
        <v>677</v>
      </c>
      <c r="G293" s="231" t="s">
        <v>217</v>
      </c>
      <c r="H293" s="232">
        <v>1</v>
      </c>
      <c r="I293" s="233"/>
      <c r="J293" s="234">
        <f>ROUND(I293*H293,2)</f>
        <v>0</v>
      </c>
      <c r="K293" s="230" t="s">
        <v>341</v>
      </c>
      <c r="L293" s="45"/>
      <c r="M293" s="235" t="s">
        <v>19</v>
      </c>
      <c r="N293" s="236" t="s">
        <v>46</v>
      </c>
      <c r="O293" s="85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208</v>
      </c>
      <c r="AT293" s="226" t="s">
        <v>286</v>
      </c>
      <c r="AU293" s="226" t="s">
        <v>84</v>
      </c>
      <c r="AY293" s="18" t="s">
        <v>199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82</v>
      </c>
      <c r="BK293" s="227">
        <f>ROUND(I293*H293,2)</f>
        <v>0</v>
      </c>
      <c r="BL293" s="18" t="s">
        <v>208</v>
      </c>
      <c r="BM293" s="226" t="s">
        <v>671</v>
      </c>
    </row>
    <row r="294" s="2" customFormat="1" ht="16.5" customHeight="1">
      <c r="A294" s="39"/>
      <c r="B294" s="40"/>
      <c r="C294" s="228" t="s">
        <v>665</v>
      </c>
      <c r="D294" s="228" t="s">
        <v>286</v>
      </c>
      <c r="E294" s="229" t="s">
        <v>680</v>
      </c>
      <c r="F294" s="230" t="s">
        <v>681</v>
      </c>
      <c r="G294" s="231" t="s">
        <v>217</v>
      </c>
      <c r="H294" s="232">
        <v>1</v>
      </c>
      <c r="I294" s="233"/>
      <c r="J294" s="234">
        <f>ROUND(I294*H294,2)</f>
        <v>0</v>
      </c>
      <c r="K294" s="230" t="s">
        <v>341</v>
      </c>
      <c r="L294" s="45"/>
      <c r="M294" s="235" t="s">
        <v>19</v>
      </c>
      <c r="N294" s="236" t="s">
        <v>46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208</v>
      </c>
      <c r="AT294" s="226" t="s">
        <v>286</v>
      </c>
      <c r="AU294" s="226" t="s">
        <v>84</v>
      </c>
      <c r="AY294" s="18" t="s">
        <v>199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82</v>
      </c>
      <c r="BK294" s="227">
        <f>ROUND(I294*H294,2)</f>
        <v>0</v>
      </c>
      <c r="BL294" s="18" t="s">
        <v>208</v>
      </c>
      <c r="BM294" s="226" t="s">
        <v>675</v>
      </c>
    </row>
    <row r="295" s="2" customFormat="1" ht="16.5" customHeight="1">
      <c r="A295" s="39"/>
      <c r="B295" s="40"/>
      <c r="C295" s="228" t="s">
        <v>451</v>
      </c>
      <c r="D295" s="228" t="s">
        <v>286</v>
      </c>
      <c r="E295" s="229" t="s">
        <v>683</v>
      </c>
      <c r="F295" s="230" t="s">
        <v>684</v>
      </c>
      <c r="G295" s="231" t="s">
        <v>217</v>
      </c>
      <c r="H295" s="232">
        <v>1</v>
      </c>
      <c r="I295" s="233"/>
      <c r="J295" s="234">
        <f>ROUND(I295*H295,2)</f>
        <v>0</v>
      </c>
      <c r="K295" s="230" t="s">
        <v>341</v>
      </c>
      <c r="L295" s="45"/>
      <c r="M295" s="235" t="s">
        <v>19</v>
      </c>
      <c r="N295" s="236" t="s">
        <v>46</v>
      </c>
      <c r="O295" s="85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208</v>
      </c>
      <c r="AT295" s="226" t="s">
        <v>286</v>
      </c>
      <c r="AU295" s="226" t="s">
        <v>84</v>
      </c>
      <c r="AY295" s="18" t="s">
        <v>199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82</v>
      </c>
      <c r="BK295" s="227">
        <f>ROUND(I295*H295,2)</f>
        <v>0</v>
      </c>
      <c r="BL295" s="18" t="s">
        <v>208</v>
      </c>
      <c r="BM295" s="226" t="s">
        <v>678</v>
      </c>
    </row>
    <row r="296" s="2" customFormat="1">
      <c r="A296" s="39"/>
      <c r="B296" s="40"/>
      <c r="C296" s="228" t="s">
        <v>672</v>
      </c>
      <c r="D296" s="228" t="s">
        <v>286</v>
      </c>
      <c r="E296" s="229" t="s">
        <v>687</v>
      </c>
      <c r="F296" s="230" t="s">
        <v>688</v>
      </c>
      <c r="G296" s="231" t="s">
        <v>217</v>
      </c>
      <c r="H296" s="232">
        <v>1</v>
      </c>
      <c r="I296" s="233"/>
      <c r="J296" s="234">
        <f>ROUND(I296*H296,2)</f>
        <v>0</v>
      </c>
      <c r="K296" s="230" t="s">
        <v>341</v>
      </c>
      <c r="L296" s="45"/>
      <c r="M296" s="235" t="s">
        <v>19</v>
      </c>
      <c r="N296" s="236" t="s">
        <v>46</v>
      </c>
      <c r="O296" s="85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208</v>
      </c>
      <c r="AT296" s="226" t="s">
        <v>286</v>
      </c>
      <c r="AU296" s="226" t="s">
        <v>84</v>
      </c>
      <c r="AY296" s="18" t="s">
        <v>199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82</v>
      </c>
      <c r="BK296" s="227">
        <f>ROUND(I296*H296,2)</f>
        <v>0</v>
      </c>
      <c r="BL296" s="18" t="s">
        <v>208</v>
      </c>
      <c r="BM296" s="226" t="s">
        <v>682</v>
      </c>
    </row>
    <row r="297" s="2" customFormat="1" ht="16.5" customHeight="1">
      <c r="A297" s="39"/>
      <c r="B297" s="40"/>
      <c r="C297" s="214" t="s">
        <v>453</v>
      </c>
      <c r="D297" s="214" t="s">
        <v>202</v>
      </c>
      <c r="E297" s="215" t="s">
        <v>1242</v>
      </c>
      <c r="F297" s="216" t="s">
        <v>1243</v>
      </c>
      <c r="G297" s="217" t="s">
        <v>217</v>
      </c>
      <c r="H297" s="218">
        <v>1</v>
      </c>
      <c r="I297" s="219"/>
      <c r="J297" s="220">
        <f>ROUND(I297*H297,2)</f>
        <v>0</v>
      </c>
      <c r="K297" s="216" t="s">
        <v>341</v>
      </c>
      <c r="L297" s="221"/>
      <c r="M297" s="222" t="s">
        <v>19</v>
      </c>
      <c r="N297" s="223" t="s">
        <v>46</v>
      </c>
      <c r="O297" s="85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207</v>
      </c>
      <c r="AT297" s="226" t="s">
        <v>202</v>
      </c>
      <c r="AU297" s="226" t="s">
        <v>84</v>
      </c>
      <c r="AY297" s="18" t="s">
        <v>199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82</v>
      </c>
      <c r="BK297" s="227">
        <f>ROUND(I297*H297,2)</f>
        <v>0</v>
      </c>
      <c r="BL297" s="18" t="s">
        <v>208</v>
      </c>
      <c r="BM297" s="226" t="s">
        <v>685</v>
      </c>
    </row>
    <row r="298" s="2" customFormat="1" ht="16.5" customHeight="1">
      <c r="A298" s="39"/>
      <c r="B298" s="40"/>
      <c r="C298" s="214" t="s">
        <v>679</v>
      </c>
      <c r="D298" s="214" t="s">
        <v>202</v>
      </c>
      <c r="E298" s="215" t="s">
        <v>690</v>
      </c>
      <c r="F298" s="216" t="s">
        <v>691</v>
      </c>
      <c r="G298" s="217" t="s">
        <v>217</v>
      </c>
      <c r="H298" s="218">
        <v>2</v>
      </c>
      <c r="I298" s="219"/>
      <c r="J298" s="220">
        <f>ROUND(I298*H298,2)</f>
        <v>0</v>
      </c>
      <c r="K298" s="216" t="s">
        <v>341</v>
      </c>
      <c r="L298" s="221"/>
      <c r="M298" s="222" t="s">
        <v>19</v>
      </c>
      <c r="N298" s="223" t="s">
        <v>46</v>
      </c>
      <c r="O298" s="85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207</v>
      </c>
      <c r="AT298" s="226" t="s">
        <v>202</v>
      </c>
      <c r="AU298" s="226" t="s">
        <v>84</v>
      </c>
      <c r="AY298" s="18" t="s">
        <v>199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82</v>
      </c>
      <c r="BK298" s="227">
        <f>ROUND(I298*H298,2)</f>
        <v>0</v>
      </c>
      <c r="BL298" s="18" t="s">
        <v>208</v>
      </c>
      <c r="BM298" s="226" t="s">
        <v>689</v>
      </c>
    </row>
    <row r="299" s="2" customFormat="1">
      <c r="A299" s="39"/>
      <c r="B299" s="40"/>
      <c r="C299" s="214" t="s">
        <v>456</v>
      </c>
      <c r="D299" s="214" t="s">
        <v>202</v>
      </c>
      <c r="E299" s="215" t="s">
        <v>694</v>
      </c>
      <c r="F299" s="216" t="s">
        <v>1217</v>
      </c>
      <c r="G299" s="217" t="s">
        <v>217</v>
      </c>
      <c r="H299" s="218">
        <v>1</v>
      </c>
      <c r="I299" s="219"/>
      <c r="J299" s="220">
        <f>ROUND(I299*H299,2)</f>
        <v>0</v>
      </c>
      <c r="K299" s="216" t="s">
        <v>341</v>
      </c>
      <c r="L299" s="221"/>
      <c r="M299" s="222" t="s">
        <v>19</v>
      </c>
      <c r="N299" s="223" t="s">
        <v>46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207</v>
      </c>
      <c r="AT299" s="226" t="s">
        <v>202</v>
      </c>
      <c r="AU299" s="226" t="s">
        <v>84</v>
      </c>
      <c r="AY299" s="18" t="s">
        <v>199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82</v>
      </c>
      <c r="BK299" s="227">
        <f>ROUND(I299*H299,2)</f>
        <v>0</v>
      </c>
      <c r="BL299" s="18" t="s">
        <v>208</v>
      </c>
      <c r="BM299" s="226" t="s">
        <v>692</v>
      </c>
    </row>
    <row r="300" s="2" customFormat="1" ht="16.5" customHeight="1">
      <c r="A300" s="39"/>
      <c r="B300" s="40"/>
      <c r="C300" s="214" t="s">
        <v>686</v>
      </c>
      <c r="D300" s="214" t="s">
        <v>202</v>
      </c>
      <c r="E300" s="215" t="s">
        <v>697</v>
      </c>
      <c r="F300" s="216" t="s">
        <v>1218</v>
      </c>
      <c r="G300" s="217" t="s">
        <v>217</v>
      </c>
      <c r="H300" s="218">
        <v>2</v>
      </c>
      <c r="I300" s="219"/>
      <c r="J300" s="220">
        <f>ROUND(I300*H300,2)</f>
        <v>0</v>
      </c>
      <c r="K300" s="216" t="s">
        <v>341</v>
      </c>
      <c r="L300" s="221"/>
      <c r="M300" s="222" t="s">
        <v>19</v>
      </c>
      <c r="N300" s="223" t="s">
        <v>46</v>
      </c>
      <c r="O300" s="85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207</v>
      </c>
      <c r="AT300" s="226" t="s">
        <v>202</v>
      </c>
      <c r="AU300" s="226" t="s">
        <v>84</v>
      </c>
      <c r="AY300" s="18" t="s">
        <v>199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82</v>
      </c>
      <c r="BK300" s="227">
        <f>ROUND(I300*H300,2)</f>
        <v>0</v>
      </c>
      <c r="BL300" s="18" t="s">
        <v>208</v>
      </c>
      <c r="BM300" s="226" t="s">
        <v>696</v>
      </c>
    </row>
    <row r="301" s="2" customFormat="1" ht="16.5" customHeight="1">
      <c r="A301" s="39"/>
      <c r="B301" s="40"/>
      <c r="C301" s="214" t="s">
        <v>459</v>
      </c>
      <c r="D301" s="214" t="s">
        <v>202</v>
      </c>
      <c r="E301" s="215" t="s">
        <v>701</v>
      </c>
      <c r="F301" s="216" t="s">
        <v>1290</v>
      </c>
      <c r="G301" s="217" t="s">
        <v>217</v>
      </c>
      <c r="H301" s="218">
        <v>1</v>
      </c>
      <c r="I301" s="219"/>
      <c r="J301" s="220">
        <f>ROUND(I301*H301,2)</f>
        <v>0</v>
      </c>
      <c r="K301" s="216" t="s">
        <v>341</v>
      </c>
      <c r="L301" s="221"/>
      <c r="M301" s="222" t="s">
        <v>19</v>
      </c>
      <c r="N301" s="223" t="s">
        <v>46</v>
      </c>
      <c r="O301" s="85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207</v>
      </c>
      <c r="AT301" s="226" t="s">
        <v>202</v>
      </c>
      <c r="AU301" s="226" t="s">
        <v>84</v>
      </c>
      <c r="AY301" s="18" t="s">
        <v>199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82</v>
      </c>
      <c r="BK301" s="227">
        <f>ROUND(I301*H301,2)</f>
        <v>0</v>
      </c>
      <c r="BL301" s="18" t="s">
        <v>208</v>
      </c>
      <c r="BM301" s="226" t="s">
        <v>699</v>
      </c>
    </row>
    <row r="302" s="2" customFormat="1" ht="16.5" customHeight="1">
      <c r="A302" s="39"/>
      <c r="B302" s="40"/>
      <c r="C302" s="214" t="s">
        <v>693</v>
      </c>
      <c r="D302" s="214" t="s">
        <v>202</v>
      </c>
      <c r="E302" s="215" t="s">
        <v>704</v>
      </c>
      <c r="F302" s="216" t="s">
        <v>705</v>
      </c>
      <c r="G302" s="217" t="s">
        <v>217</v>
      </c>
      <c r="H302" s="218">
        <v>2</v>
      </c>
      <c r="I302" s="219"/>
      <c r="J302" s="220">
        <f>ROUND(I302*H302,2)</f>
        <v>0</v>
      </c>
      <c r="K302" s="216" t="s">
        <v>341</v>
      </c>
      <c r="L302" s="221"/>
      <c r="M302" s="222" t="s">
        <v>19</v>
      </c>
      <c r="N302" s="223" t="s">
        <v>46</v>
      </c>
      <c r="O302" s="85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207</v>
      </c>
      <c r="AT302" s="226" t="s">
        <v>202</v>
      </c>
      <c r="AU302" s="226" t="s">
        <v>84</v>
      </c>
      <c r="AY302" s="18" t="s">
        <v>199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82</v>
      </c>
      <c r="BK302" s="227">
        <f>ROUND(I302*H302,2)</f>
        <v>0</v>
      </c>
      <c r="BL302" s="18" t="s">
        <v>208</v>
      </c>
      <c r="BM302" s="226" t="s">
        <v>703</v>
      </c>
    </row>
    <row r="303" s="12" customFormat="1" ht="25.92" customHeight="1">
      <c r="A303" s="12"/>
      <c r="B303" s="198"/>
      <c r="C303" s="199"/>
      <c r="D303" s="200" t="s">
        <v>74</v>
      </c>
      <c r="E303" s="201" t="s">
        <v>707</v>
      </c>
      <c r="F303" s="201" t="s">
        <v>708</v>
      </c>
      <c r="G303" s="199"/>
      <c r="H303" s="199"/>
      <c r="I303" s="202"/>
      <c r="J303" s="203">
        <f>BK303</f>
        <v>0</v>
      </c>
      <c r="K303" s="199"/>
      <c r="L303" s="204"/>
      <c r="M303" s="205"/>
      <c r="N303" s="206"/>
      <c r="O303" s="206"/>
      <c r="P303" s="207">
        <f>P304+P353</f>
        <v>0</v>
      </c>
      <c r="Q303" s="206"/>
      <c r="R303" s="207">
        <f>R304+R353</f>
        <v>0</v>
      </c>
      <c r="S303" s="206"/>
      <c r="T303" s="208">
        <f>T304+T353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9" t="s">
        <v>82</v>
      </c>
      <c r="AT303" s="210" t="s">
        <v>74</v>
      </c>
      <c r="AU303" s="210" t="s">
        <v>75</v>
      </c>
      <c r="AY303" s="209" t="s">
        <v>199</v>
      </c>
      <c r="BK303" s="211">
        <f>BK304+BK353</f>
        <v>0</v>
      </c>
    </row>
    <row r="304" s="12" customFormat="1" ht="22.8" customHeight="1">
      <c r="A304" s="12"/>
      <c r="B304" s="198"/>
      <c r="C304" s="199"/>
      <c r="D304" s="200" t="s">
        <v>74</v>
      </c>
      <c r="E304" s="212" t="s">
        <v>709</v>
      </c>
      <c r="F304" s="212" t="s">
        <v>710</v>
      </c>
      <c r="G304" s="199"/>
      <c r="H304" s="199"/>
      <c r="I304" s="202"/>
      <c r="J304" s="213">
        <f>BK304</f>
        <v>0</v>
      </c>
      <c r="K304" s="199"/>
      <c r="L304" s="204"/>
      <c r="M304" s="205"/>
      <c r="N304" s="206"/>
      <c r="O304" s="206"/>
      <c r="P304" s="207">
        <f>SUM(P305:P352)</f>
        <v>0</v>
      </c>
      <c r="Q304" s="206"/>
      <c r="R304" s="207">
        <f>SUM(R305:R352)</f>
        <v>0</v>
      </c>
      <c r="S304" s="206"/>
      <c r="T304" s="208">
        <f>SUM(T305:T352)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9" t="s">
        <v>82</v>
      </c>
      <c r="AT304" s="210" t="s">
        <v>74</v>
      </c>
      <c r="AU304" s="210" t="s">
        <v>82</v>
      </c>
      <c r="AY304" s="209" t="s">
        <v>199</v>
      </c>
      <c r="BK304" s="211">
        <f>SUM(BK305:BK352)</f>
        <v>0</v>
      </c>
    </row>
    <row r="305" s="2" customFormat="1" ht="33" customHeight="1">
      <c r="A305" s="39"/>
      <c r="B305" s="40"/>
      <c r="C305" s="228" t="s">
        <v>463</v>
      </c>
      <c r="D305" s="228" t="s">
        <v>286</v>
      </c>
      <c r="E305" s="229" t="s">
        <v>712</v>
      </c>
      <c r="F305" s="230" t="s">
        <v>713</v>
      </c>
      <c r="G305" s="231" t="s">
        <v>205</v>
      </c>
      <c r="H305" s="232">
        <v>24</v>
      </c>
      <c r="I305" s="233"/>
      <c r="J305" s="234">
        <f>ROUND(I305*H305,2)</f>
        <v>0</v>
      </c>
      <c r="K305" s="230" t="s">
        <v>206</v>
      </c>
      <c r="L305" s="45"/>
      <c r="M305" s="235" t="s">
        <v>19</v>
      </c>
      <c r="N305" s="236" t="s">
        <v>46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208</v>
      </c>
      <c r="AT305" s="226" t="s">
        <v>286</v>
      </c>
      <c r="AU305" s="226" t="s">
        <v>84</v>
      </c>
      <c r="AY305" s="18" t="s">
        <v>199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82</v>
      </c>
      <c r="BK305" s="227">
        <f>ROUND(I305*H305,2)</f>
        <v>0</v>
      </c>
      <c r="BL305" s="18" t="s">
        <v>208</v>
      </c>
      <c r="BM305" s="226" t="s">
        <v>706</v>
      </c>
    </row>
    <row r="306" s="2" customFormat="1" ht="33" customHeight="1">
      <c r="A306" s="39"/>
      <c r="B306" s="40"/>
      <c r="C306" s="228" t="s">
        <v>700</v>
      </c>
      <c r="D306" s="228" t="s">
        <v>286</v>
      </c>
      <c r="E306" s="229" t="s">
        <v>715</v>
      </c>
      <c r="F306" s="230" t="s">
        <v>716</v>
      </c>
      <c r="G306" s="231" t="s">
        <v>205</v>
      </c>
      <c r="H306" s="232">
        <v>25</v>
      </c>
      <c r="I306" s="233"/>
      <c r="J306" s="234">
        <f>ROUND(I306*H306,2)</f>
        <v>0</v>
      </c>
      <c r="K306" s="230" t="s">
        <v>206</v>
      </c>
      <c r="L306" s="45"/>
      <c r="M306" s="235" t="s">
        <v>19</v>
      </c>
      <c r="N306" s="236" t="s">
        <v>46</v>
      </c>
      <c r="O306" s="85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208</v>
      </c>
      <c r="AT306" s="226" t="s">
        <v>286</v>
      </c>
      <c r="AU306" s="226" t="s">
        <v>84</v>
      </c>
      <c r="AY306" s="18" t="s">
        <v>199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82</v>
      </c>
      <c r="BK306" s="227">
        <f>ROUND(I306*H306,2)</f>
        <v>0</v>
      </c>
      <c r="BL306" s="18" t="s">
        <v>208</v>
      </c>
      <c r="BM306" s="226" t="s">
        <v>714</v>
      </c>
    </row>
    <row r="307" s="2" customFormat="1">
      <c r="A307" s="39"/>
      <c r="B307" s="40"/>
      <c r="C307" s="228" t="s">
        <v>466</v>
      </c>
      <c r="D307" s="228" t="s">
        <v>286</v>
      </c>
      <c r="E307" s="229" t="s">
        <v>719</v>
      </c>
      <c r="F307" s="230" t="s">
        <v>720</v>
      </c>
      <c r="G307" s="231" t="s">
        <v>205</v>
      </c>
      <c r="H307" s="232">
        <v>20</v>
      </c>
      <c r="I307" s="233"/>
      <c r="J307" s="234">
        <f>ROUND(I307*H307,2)</f>
        <v>0</v>
      </c>
      <c r="K307" s="230" t="s">
        <v>206</v>
      </c>
      <c r="L307" s="45"/>
      <c r="M307" s="235" t="s">
        <v>19</v>
      </c>
      <c r="N307" s="236" t="s">
        <v>46</v>
      </c>
      <c r="O307" s="85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208</v>
      </c>
      <c r="AT307" s="226" t="s">
        <v>286</v>
      </c>
      <c r="AU307" s="226" t="s">
        <v>84</v>
      </c>
      <c r="AY307" s="18" t="s">
        <v>199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82</v>
      </c>
      <c r="BK307" s="227">
        <f>ROUND(I307*H307,2)</f>
        <v>0</v>
      </c>
      <c r="BL307" s="18" t="s">
        <v>208</v>
      </c>
      <c r="BM307" s="226" t="s">
        <v>717</v>
      </c>
    </row>
    <row r="308" s="2" customFormat="1">
      <c r="A308" s="39"/>
      <c r="B308" s="40"/>
      <c r="C308" s="228" t="s">
        <v>711</v>
      </c>
      <c r="D308" s="228" t="s">
        <v>286</v>
      </c>
      <c r="E308" s="229" t="s">
        <v>1291</v>
      </c>
      <c r="F308" s="230" t="s">
        <v>1292</v>
      </c>
      <c r="G308" s="231" t="s">
        <v>205</v>
      </c>
      <c r="H308" s="232">
        <v>1</v>
      </c>
      <c r="I308" s="233"/>
      <c r="J308" s="234">
        <f>ROUND(I308*H308,2)</f>
        <v>0</v>
      </c>
      <c r="K308" s="230" t="s">
        <v>206</v>
      </c>
      <c r="L308" s="45"/>
      <c r="M308" s="235" t="s">
        <v>19</v>
      </c>
      <c r="N308" s="236" t="s">
        <v>46</v>
      </c>
      <c r="O308" s="85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208</v>
      </c>
      <c r="AT308" s="226" t="s">
        <v>286</v>
      </c>
      <c r="AU308" s="226" t="s">
        <v>84</v>
      </c>
      <c r="AY308" s="18" t="s">
        <v>199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82</v>
      </c>
      <c r="BK308" s="227">
        <f>ROUND(I308*H308,2)</f>
        <v>0</v>
      </c>
      <c r="BL308" s="18" t="s">
        <v>208</v>
      </c>
      <c r="BM308" s="226" t="s">
        <v>721</v>
      </c>
    </row>
    <row r="309" s="2" customFormat="1">
      <c r="A309" s="39"/>
      <c r="B309" s="40"/>
      <c r="C309" s="228" t="s">
        <v>470</v>
      </c>
      <c r="D309" s="228" t="s">
        <v>286</v>
      </c>
      <c r="E309" s="229" t="s">
        <v>722</v>
      </c>
      <c r="F309" s="230" t="s">
        <v>723</v>
      </c>
      <c r="G309" s="231" t="s">
        <v>217</v>
      </c>
      <c r="H309" s="232">
        <v>9</v>
      </c>
      <c r="I309" s="233"/>
      <c r="J309" s="234">
        <f>ROUND(I309*H309,2)</f>
        <v>0</v>
      </c>
      <c r="K309" s="230" t="s">
        <v>206</v>
      </c>
      <c r="L309" s="45"/>
      <c r="M309" s="235" t="s">
        <v>19</v>
      </c>
      <c r="N309" s="236" t="s">
        <v>46</v>
      </c>
      <c r="O309" s="85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208</v>
      </c>
      <c r="AT309" s="226" t="s">
        <v>286</v>
      </c>
      <c r="AU309" s="226" t="s">
        <v>84</v>
      </c>
      <c r="AY309" s="18" t="s">
        <v>199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82</v>
      </c>
      <c r="BK309" s="227">
        <f>ROUND(I309*H309,2)</f>
        <v>0</v>
      </c>
      <c r="BL309" s="18" t="s">
        <v>208</v>
      </c>
      <c r="BM309" s="226" t="s">
        <v>724</v>
      </c>
    </row>
    <row r="310" s="2" customFormat="1">
      <c r="A310" s="39"/>
      <c r="B310" s="40"/>
      <c r="C310" s="228" t="s">
        <v>718</v>
      </c>
      <c r="D310" s="228" t="s">
        <v>286</v>
      </c>
      <c r="E310" s="229" t="s">
        <v>726</v>
      </c>
      <c r="F310" s="230" t="s">
        <v>727</v>
      </c>
      <c r="G310" s="231" t="s">
        <v>217</v>
      </c>
      <c r="H310" s="232">
        <v>2</v>
      </c>
      <c r="I310" s="233"/>
      <c r="J310" s="234">
        <f>ROUND(I310*H310,2)</f>
        <v>0</v>
      </c>
      <c r="K310" s="230" t="s">
        <v>206</v>
      </c>
      <c r="L310" s="45"/>
      <c r="M310" s="235" t="s">
        <v>19</v>
      </c>
      <c r="N310" s="236" t="s">
        <v>46</v>
      </c>
      <c r="O310" s="85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208</v>
      </c>
      <c r="AT310" s="226" t="s">
        <v>286</v>
      </c>
      <c r="AU310" s="226" t="s">
        <v>84</v>
      </c>
      <c r="AY310" s="18" t="s">
        <v>199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82</v>
      </c>
      <c r="BK310" s="227">
        <f>ROUND(I310*H310,2)</f>
        <v>0</v>
      </c>
      <c r="BL310" s="18" t="s">
        <v>208</v>
      </c>
      <c r="BM310" s="226" t="s">
        <v>728</v>
      </c>
    </row>
    <row r="311" s="2" customFormat="1" ht="44.25" customHeight="1">
      <c r="A311" s="39"/>
      <c r="B311" s="40"/>
      <c r="C311" s="228" t="s">
        <v>473</v>
      </c>
      <c r="D311" s="228" t="s">
        <v>286</v>
      </c>
      <c r="E311" s="229" t="s">
        <v>729</v>
      </c>
      <c r="F311" s="230" t="s">
        <v>730</v>
      </c>
      <c r="G311" s="231" t="s">
        <v>205</v>
      </c>
      <c r="H311" s="232">
        <v>1</v>
      </c>
      <c r="I311" s="233"/>
      <c r="J311" s="234">
        <f>ROUND(I311*H311,2)</f>
        <v>0</v>
      </c>
      <c r="K311" s="230" t="s">
        <v>206</v>
      </c>
      <c r="L311" s="45"/>
      <c r="M311" s="235" t="s">
        <v>19</v>
      </c>
      <c r="N311" s="236" t="s">
        <v>46</v>
      </c>
      <c r="O311" s="85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208</v>
      </c>
      <c r="AT311" s="226" t="s">
        <v>286</v>
      </c>
      <c r="AU311" s="226" t="s">
        <v>84</v>
      </c>
      <c r="AY311" s="18" t="s">
        <v>199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82</v>
      </c>
      <c r="BK311" s="227">
        <f>ROUND(I311*H311,2)</f>
        <v>0</v>
      </c>
      <c r="BL311" s="18" t="s">
        <v>208</v>
      </c>
      <c r="BM311" s="226" t="s">
        <v>731</v>
      </c>
    </row>
    <row r="312" s="2" customFormat="1">
      <c r="A312" s="39"/>
      <c r="B312" s="40"/>
      <c r="C312" s="228" t="s">
        <v>725</v>
      </c>
      <c r="D312" s="228" t="s">
        <v>286</v>
      </c>
      <c r="E312" s="229" t="s">
        <v>733</v>
      </c>
      <c r="F312" s="230" t="s">
        <v>734</v>
      </c>
      <c r="G312" s="231" t="s">
        <v>217</v>
      </c>
      <c r="H312" s="232">
        <v>1</v>
      </c>
      <c r="I312" s="233"/>
      <c r="J312" s="234">
        <f>ROUND(I312*H312,2)</f>
        <v>0</v>
      </c>
      <c r="K312" s="230" t="s">
        <v>206</v>
      </c>
      <c r="L312" s="45"/>
      <c r="M312" s="235" t="s">
        <v>19</v>
      </c>
      <c r="N312" s="236" t="s">
        <v>46</v>
      </c>
      <c r="O312" s="85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208</v>
      </c>
      <c r="AT312" s="226" t="s">
        <v>286</v>
      </c>
      <c r="AU312" s="226" t="s">
        <v>84</v>
      </c>
      <c r="AY312" s="18" t="s">
        <v>199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82</v>
      </c>
      <c r="BK312" s="227">
        <f>ROUND(I312*H312,2)</f>
        <v>0</v>
      </c>
      <c r="BL312" s="18" t="s">
        <v>208</v>
      </c>
      <c r="BM312" s="226" t="s">
        <v>735</v>
      </c>
    </row>
    <row r="313" s="2" customFormat="1" ht="16.5" customHeight="1">
      <c r="A313" s="39"/>
      <c r="B313" s="40"/>
      <c r="C313" s="228" t="s">
        <v>477</v>
      </c>
      <c r="D313" s="228" t="s">
        <v>286</v>
      </c>
      <c r="E313" s="229" t="s">
        <v>736</v>
      </c>
      <c r="F313" s="230" t="s">
        <v>737</v>
      </c>
      <c r="G313" s="231" t="s">
        <v>205</v>
      </c>
      <c r="H313" s="232">
        <v>26</v>
      </c>
      <c r="I313" s="233"/>
      <c r="J313" s="234">
        <f>ROUND(I313*H313,2)</f>
        <v>0</v>
      </c>
      <c r="K313" s="230" t="s">
        <v>19</v>
      </c>
      <c r="L313" s="45"/>
      <c r="M313" s="235" t="s">
        <v>19</v>
      </c>
      <c r="N313" s="236" t="s">
        <v>46</v>
      </c>
      <c r="O313" s="85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208</v>
      </c>
      <c r="AT313" s="226" t="s">
        <v>286</v>
      </c>
      <c r="AU313" s="226" t="s">
        <v>84</v>
      </c>
      <c r="AY313" s="18" t="s">
        <v>199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82</v>
      </c>
      <c r="BK313" s="227">
        <f>ROUND(I313*H313,2)</f>
        <v>0</v>
      </c>
      <c r="BL313" s="18" t="s">
        <v>208</v>
      </c>
      <c r="BM313" s="226" t="s">
        <v>738</v>
      </c>
    </row>
    <row r="314" s="2" customFormat="1" ht="16.5" customHeight="1">
      <c r="A314" s="39"/>
      <c r="B314" s="40"/>
      <c r="C314" s="228" t="s">
        <v>732</v>
      </c>
      <c r="D314" s="228" t="s">
        <v>286</v>
      </c>
      <c r="E314" s="229" t="s">
        <v>740</v>
      </c>
      <c r="F314" s="230" t="s">
        <v>1101</v>
      </c>
      <c r="G314" s="231" t="s">
        <v>935</v>
      </c>
      <c r="H314" s="232">
        <v>2</v>
      </c>
      <c r="I314" s="233"/>
      <c r="J314" s="234">
        <f>ROUND(I314*H314,2)</f>
        <v>0</v>
      </c>
      <c r="K314" s="230" t="s">
        <v>19</v>
      </c>
      <c r="L314" s="45"/>
      <c r="M314" s="235" t="s">
        <v>19</v>
      </c>
      <c r="N314" s="236" t="s">
        <v>46</v>
      </c>
      <c r="O314" s="85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208</v>
      </c>
      <c r="AT314" s="226" t="s">
        <v>286</v>
      </c>
      <c r="AU314" s="226" t="s">
        <v>84</v>
      </c>
      <c r="AY314" s="18" t="s">
        <v>199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82</v>
      </c>
      <c r="BK314" s="227">
        <f>ROUND(I314*H314,2)</f>
        <v>0</v>
      </c>
      <c r="BL314" s="18" t="s">
        <v>208</v>
      </c>
      <c r="BM314" s="226" t="s">
        <v>742</v>
      </c>
    </row>
    <row r="315" s="2" customFormat="1" ht="16.5" customHeight="1">
      <c r="A315" s="39"/>
      <c r="B315" s="40"/>
      <c r="C315" s="228" t="s">
        <v>479</v>
      </c>
      <c r="D315" s="228" t="s">
        <v>286</v>
      </c>
      <c r="E315" s="229" t="s">
        <v>1102</v>
      </c>
      <c r="F315" s="230" t="s">
        <v>1103</v>
      </c>
      <c r="G315" s="231" t="s">
        <v>217</v>
      </c>
      <c r="H315" s="232">
        <v>7</v>
      </c>
      <c r="I315" s="233"/>
      <c r="J315" s="234">
        <f>ROUND(I315*H315,2)</f>
        <v>0</v>
      </c>
      <c r="K315" s="230" t="s">
        <v>19</v>
      </c>
      <c r="L315" s="45"/>
      <c r="M315" s="235" t="s">
        <v>19</v>
      </c>
      <c r="N315" s="236" t="s">
        <v>46</v>
      </c>
      <c r="O315" s="85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208</v>
      </c>
      <c r="AT315" s="226" t="s">
        <v>286</v>
      </c>
      <c r="AU315" s="226" t="s">
        <v>84</v>
      </c>
      <c r="AY315" s="18" t="s">
        <v>199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82</v>
      </c>
      <c r="BK315" s="227">
        <f>ROUND(I315*H315,2)</f>
        <v>0</v>
      </c>
      <c r="BL315" s="18" t="s">
        <v>208</v>
      </c>
      <c r="BM315" s="226" t="s">
        <v>1381</v>
      </c>
    </row>
    <row r="316" s="2" customFormat="1" ht="16.5" customHeight="1">
      <c r="A316" s="39"/>
      <c r="B316" s="40"/>
      <c r="C316" s="228" t="s">
        <v>739</v>
      </c>
      <c r="D316" s="228" t="s">
        <v>286</v>
      </c>
      <c r="E316" s="229" t="s">
        <v>743</v>
      </c>
      <c r="F316" s="230" t="s">
        <v>744</v>
      </c>
      <c r="G316" s="231" t="s">
        <v>217</v>
      </c>
      <c r="H316" s="232">
        <v>12</v>
      </c>
      <c r="I316" s="233"/>
      <c r="J316" s="234">
        <f>ROUND(I316*H316,2)</f>
        <v>0</v>
      </c>
      <c r="K316" s="230" t="s">
        <v>206</v>
      </c>
      <c r="L316" s="45"/>
      <c r="M316" s="235" t="s">
        <v>19</v>
      </c>
      <c r="N316" s="236" t="s">
        <v>46</v>
      </c>
      <c r="O316" s="85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208</v>
      </c>
      <c r="AT316" s="226" t="s">
        <v>286</v>
      </c>
      <c r="AU316" s="226" t="s">
        <v>84</v>
      </c>
      <c r="AY316" s="18" t="s">
        <v>199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82</v>
      </c>
      <c r="BK316" s="227">
        <f>ROUND(I316*H316,2)</f>
        <v>0</v>
      </c>
      <c r="BL316" s="18" t="s">
        <v>208</v>
      </c>
      <c r="BM316" s="226" t="s">
        <v>745</v>
      </c>
    </row>
    <row r="317" s="2" customFormat="1" ht="16.5" customHeight="1">
      <c r="A317" s="39"/>
      <c r="B317" s="40"/>
      <c r="C317" s="228" t="s">
        <v>485</v>
      </c>
      <c r="D317" s="228" t="s">
        <v>286</v>
      </c>
      <c r="E317" s="229" t="s">
        <v>747</v>
      </c>
      <c r="F317" s="230" t="s">
        <v>748</v>
      </c>
      <c r="G317" s="231" t="s">
        <v>205</v>
      </c>
      <c r="H317" s="232">
        <v>22.5</v>
      </c>
      <c r="I317" s="233"/>
      <c r="J317" s="234">
        <f>ROUND(I317*H317,2)</f>
        <v>0</v>
      </c>
      <c r="K317" s="230" t="s">
        <v>206</v>
      </c>
      <c r="L317" s="45"/>
      <c r="M317" s="235" t="s">
        <v>19</v>
      </c>
      <c r="N317" s="236" t="s">
        <v>46</v>
      </c>
      <c r="O317" s="85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208</v>
      </c>
      <c r="AT317" s="226" t="s">
        <v>286</v>
      </c>
      <c r="AU317" s="226" t="s">
        <v>84</v>
      </c>
      <c r="AY317" s="18" t="s">
        <v>199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82</v>
      </c>
      <c r="BK317" s="227">
        <f>ROUND(I317*H317,2)</f>
        <v>0</v>
      </c>
      <c r="BL317" s="18" t="s">
        <v>208</v>
      </c>
      <c r="BM317" s="226" t="s">
        <v>749</v>
      </c>
    </row>
    <row r="318" s="2" customFormat="1" ht="21.75" customHeight="1">
      <c r="A318" s="39"/>
      <c r="B318" s="40"/>
      <c r="C318" s="228" t="s">
        <v>746</v>
      </c>
      <c r="D318" s="228" t="s">
        <v>286</v>
      </c>
      <c r="E318" s="229" t="s">
        <v>750</v>
      </c>
      <c r="F318" s="230" t="s">
        <v>751</v>
      </c>
      <c r="G318" s="231" t="s">
        <v>205</v>
      </c>
      <c r="H318" s="232">
        <v>43</v>
      </c>
      <c r="I318" s="233"/>
      <c r="J318" s="234">
        <f>ROUND(I318*H318,2)</f>
        <v>0</v>
      </c>
      <c r="K318" s="230" t="s">
        <v>206</v>
      </c>
      <c r="L318" s="45"/>
      <c r="M318" s="235" t="s">
        <v>19</v>
      </c>
      <c r="N318" s="236" t="s">
        <v>46</v>
      </c>
      <c r="O318" s="85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208</v>
      </c>
      <c r="AT318" s="226" t="s">
        <v>286</v>
      </c>
      <c r="AU318" s="226" t="s">
        <v>84</v>
      </c>
      <c r="AY318" s="18" t="s">
        <v>199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82</v>
      </c>
      <c r="BK318" s="227">
        <f>ROUND(I318*H318,2)</f>
        <v>0</v>
      </c>
      <c r="BL318" s="18" t="s">
        <v>208</v>
      </c>
      <c r="BM318" s="226" t="s">
        <v>752</v>
      </c>
    </row>
    <row r="319" s="2" customFormat="1" ht="21.75" customHeight="1">
      <c r="A319" s="39"/>
      <c r="B319" s="40"/>
      <c r="C319" s="228" t="s">
        <v>490</v>
      </c>
      <c r="D319" s="228" t="s">
        <v>286</v>
      </c>
      <c r="E319" s="229" t="s">
        <v>754</v>
      </c>
      <c r="F319" s="230" t="s">
        <v>755</v>
      </c>
      <c r="G319" s="231" t="s">
        <v>205</v>
      </c>
      <c r="H319" s="232">
        <v>138</v>
      </c>
      <c r="I319" s="233"/>
      <c r="J319" s="234">
        <f>ROUND(I319*H319,2)</f>
        <v>0</v>
      </c>
      <c r="K319" s="230" t="s">
        <v>206</v>
      </c>
      <c r="L319" s="45"/>
      <c r="M319" s="235" t="s">
        <v>19</v>
      </c>
      <c r="N319" s="236" t="s">
        <v>46</v>
      </c>
      <c r="O319" s="85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208</v>
      </c>
      <c r="AT319" s="226" t="s">
        <v>286</v>
      </c>
      <c r="AU319" s="226" t="s">
        <v>84</v>
      </c>
      <c r="AY319" s="18" t="s">
        <v>199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82</v>
      </c>
      <c r="BK319" s="227">
        <f>ROUND(I319*H319,2)</f>
        <v>0</v>
      </c>
      <c r="BL319" s="18" t="s">
        <v>208</v>
      </c>
      <c r="BM319" s="226" t="s">
        <v>756</v>
      </c>
    </row>
    <row r="320" s="2" customFormat="1" ht="21.75" customHeight="1">
      <c r="A320" s="39"/>
      <c r="B320" s="40"/>
      <c r="C320" s="228" t="s">
        <v>753</v>
      </c>
      <c r="D320" s="228" t="s">
        <v>286</v>
      </c>
      <c r="E320" s="229" t="s">
        <v>757</v>
      </c>
      <c r="F320" s="230" t="s">
        <v>758</v>
      </c>
      <c r="G320" s="231" t="s">
        <v>205</v>
      </c>
      <c r="H320" s="232">
        <v>22</v>
      </c>
      <c r="I320" s="233"/>
      <c r="J320" s="234">
        <f>ROUND(I320*H320,2)</f>
        <v>0</v>
      </c>
      <c r="K320" s="230" t="s">
        <v>206</v>
      </c>
      <c r="L320" s="45"/>
      <c r="M320" s="235" t="s">
        <v>19</v>
      </c>
      <c r="N320" s="236" t="s">
        <v>46</v>
      </c>
      <c r="O320" s="85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208</v>
      </c>
      <c r="AT320" s="226" t="s">
        <v>286</v>
      </c>
      <c r="AU320" s="226" t="s">
        <v>84</v>
      </c>
      <c r="AY320" s="18" t="s">
        <v>199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8" t="s">
        <v>82</v>
      </c>
      <c r="BK320" s="227">
        <f>ROUND(I320*H320,2)</f>
        <v>0</v>
      </c>
      <c r="BL320" s="18" t="s">
        <v>208</v>
      </c>
      <c r="BM320" s="226" t="s">
        <v>759</v>
      </c>
    </row>
    <row r="321" s="2" customFormat="1" ht="21.75" customHeight="1">
      <c r="A321" s="39"/>
      <c r="B321" s="40"/>
      <c r="C321" s="228" t="s">
        <v>494</v>
      </c>
      <c r="D321" s="228" t="s">
        <v>286</v>
      </c>
      <c r="E321" s="229" t="s">
        <v>761</v>
      </c>
      <c r="F321" s="230" t="s">
        <v>762</v>
      </c>
      <c r="G321" s="231" t="s">
        <v>205</v>
      </c>
      <c r="H321" s="232">
        <v>2</v>
      </c>
      <c r="I321" s="233"/>
      <c r="J321" s="234">
        <f>ROUND(I321*H321,2)</f>
        <v>0</v>
      </c>
      <c r="K321" s="230" t="s">
        <v>206</v>
      </c>
      <c r="L321" s="45"/>
      <c r="M321" s="235" t="s">
        <v>19</v>
      </c>
      <c r="N321" s="236" t="s">
        <v>46</v>
      </c>
      <c r="O321" s="85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208</v>
      </c>
      <c r="AT321" s="226" t="s">
        <v>286</v>
      </c>
      <c r="AU321" s="226" t="s">
        <v>84</v>
      </c>
      <c r="AY321" s="18" t="s">
        <v>199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82</v>
      </c>
      <c r="BK321" s="227">
        <f>ROUND(I321*H321,2)</f>
        <v>0</v>
      </c>
      <c r="BL321" s="18" t="s">
        <v>208</v>
      </c>
      <c r="BM321" s="226" t="s">
        <v>763</v>
      </c>
    </row>
    <row r="322" s="2" customFormat="1" ht="21.75" customHeight="1">
      <c r="A322" s="39"/>
      <c r="B322" s="40"/>
      <c r="C322" s="228" t="s">
        <v>760</v>
      </c>
      <c r="D322" s="228" t="s">
        <v>286</v>
      </c>
      <c r="E322" s="229" t="s">
        <v>1294</v>
      </c>
      <c r="F322" s="230" t="s">
        <v>1295</v>
      </c>
      <c r="G322" s="231" t="s">
        <v>205</v>
      </c>
      <c r="H322" s="232">
        <v>3</v>
      </c>
      <c r="I322" s="233"/>
      <c r="J322" s="234">
        <f>ROUND(I322*H322,2)</f>
        <v>0</v>
      </c>
      <c r="K322" s="230" t="s">
        <v>206</v>
      </c>
      <c r="L322" s="45"/>
      <c r="M322" s="235" t="s">
        <v>19</v>
      </c>
      <c r="N322" s="236" t="s">
        <v>46</v>
      </c>
      <c r="O322" s="85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208</v>
      </c>
      <c r="AT322" s="226" t="s">
        <v>286</v>
      </c>
      <c r="AU322" s="226" t="s">
        <v>84</v>
      </c>
      <c r="AY322" s="18" t="s">
        <v>199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82</v>
      </c>
      <c r="BK322" s="227">
        <f>ROUND(I322*H322,2)</f>
        <v>0</v>
      </c>
      <c r="BL322" s="18" t="s">
        <v>208</v>
      </c>
      <c r="BM322" s="226" t="s">
        <v>766</v>
      </c>
    </row>
    <row r="323" s="2" customFormat="1" ht="21.75" customHeight="1">
      <c r="A323" s="39"/>
      <c r="B323" s="40"/>
      <c r="C323" s="228" t="s">
        <v>497</v>
      </c>
      <c r="D323" s="228" t="s">
        <v>286</v>
      </c>
      <c r="E323" s="229" t="s">
        <v>775</v>
      </c>
      <c r="F323" s="230" t="s">
        <v>776</v>
      </c>
      <c r="G323" s="231" t="s">
        <v>205</v>
      </c>
      <c r="H323" s="232">
        <v>6</v>
      </c>
      <c r="I323" s="233"/>
      <c r="J323" s="234">
        <f>ROUND(I323*H323,2)</f>
        <v>0</v>
      </c>
      <c r="K323" s="230" t="s">
        <v>206</v>
      </c>
      <c r="L323" s="45"/>
      <c r="M323" s="235" t="s">
        <v>19</v>
      </c>
      <c r="N323" s="236" t="s">
        <v>46</v>
      </c>
      <c r="O323" s="85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208</v>
      </c>
      <c r="AT323" s="226" t="s">
        <v>286</v>
      </c>
      <c r="AU323" s="226" t="s">
        <v>84</v>
      </c>
      <c r="AY323" s="18" t="s">
        <v>199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82</v>
      </c>
      <c r="BK323" s="227">
        <f>ROUND(I323*H323,2)</f>
        <v>0</v>
      </c>
      <c r="BL323" s="18" t="s">
        <v>208</v>
      </c>
      <c r="BM323" s="226" t="s">
        <v>770</v>
      </c>
    </row>
    <row r="324" s="2" customFormat="1" ht="44.25" customHeight="1">
      <c r="A324" s="39"/>
      <c r="B324" s="40"/>
      <c r="C324" s="228" t="s">
        <v>767</v>
      </c>
      <c r="D324" s="228" t="s">
        <v>286</v>
      </c>
      <c r="E324" s="229" t="s">
        <v>778</v>
      </c>
      <c r="F324" s="230" t="s">
        <v>779</v>
      </c>
      <c r="G324" s="231" t="s">
        <v>217</v>
      </c>
      <c r="H324" s="232">
        <v>6</v>
      </c>
      <c r="I324" s="233"/>
      <c r="J324" s="234">
        <f>ROUND(I324*H324,2)</f>
        <v>0</v>
      </c>
      <c r="K324" s="230" t="s">
        <v>206</v>
      </c>
      <c r="L324" s="45"/>
      <c r="M324" s="235" t="s">
        <v>19</v>
      </c>
      <c r="N324" s="236" t="s">
        <v>46</v>
      </c>
      <c r="O324" s="85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208</v>
      </c>
      <c r="AT324" s="226" t="s">
        <v>286</v>
      </c>
      <c r="AU324" s="226" t="s">
        <v>84</v>
      </c>
      <c r="AY324" s="18" t="s">
        <v>199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82</v>
      </c>
      <c r="BK324" s="227">
        <f>ROUND(I324*H324,2)</f>
        <v>0</v>
      </c>
      <c r="BL324" s="18" t="s">
        <v>208</v>
      </c>
      <c r="BM324" s="226" t="s">
        <v>773</v>
      </c>
    </row>
    <row r="325" s="2" customFormat="1" ht="44.25" customHeight="1">
      <c r="A325" s="39"/>
      <c r="B325" s="40"/>
      <c r="C325" s="228" t="s">
        <v>501</v>
      </c>
      <c r="D325" s="228" t="s">
        <v>286</v>
      </c>
      <c r="E325" s="229" t="s">
        <v>782</v>
      </c>
      <c r="F325" s="230" t="s">
        <v>783</v>
      </c>
      <c r="G325" s="231" t="s">
        <v>217</v>
      </c>
      <c r="H325" s="232">
        <v>2</v>
      </c>
      <c r="I325" s="233"/>
      <c r="J325" s="234">
        <f>ROUND(I325*H325,2)</f>
        <v>0</v>
      </c>
      <c r="K325" s="230" t="s">
        <v>206</v>
      </c>
      <c r="L325" s="45"/>
      <c r="M325" s="235" t="s">
        <v>19</v>
      </c>
      <c r="N325" s="236" t="s">
        <v>46</v>
      </c>
      <c r="O325" s="85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208</v>
      </c>
      <c r="AT325" s="226" t="s">
        <v>286</v>
      </c>
      <c r="AU325" s="226" t="s">
        <v>84</v>
      </c>
      <c r="AY325" s="18" t="s">
        <v>199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82</v>
      </c>
      <c r="BK325" s="227">
        <f>ROUND(I325*H325,2)</f>
        <v>0</v>
      </c>
      <c r="BL325" s="18" t="s">
        <v>208</v>
      </c>
      <c r="BM325" s="226" t="s">
        <v>777</v>
      </c>
    </row>
    <row r="326" s="2" customFormat="1" ht="44.25" customHeight="1">
      <c r="A326" s="39"/>
      <c r="B326" s="40"/>
      <c r="C326" s="228" t="s">
        <v>774</v>
      </c>
      <c r="D326" s="228" t="s">
        <v>286</v>
      </c>
      <c r="E326" s="229" t="s">
        <v>789</v>
      </c>
      <c r="F326" s="230" t="s">
        <v>790</v>
      </c>
      <c r="G326" s="231" t="s">
        <v>217</v>
      </c>
      <c r="H326" s="232">
        <v>3</v>
      </c>
      <c r="I326" s="233"/>
      <c r="J326" s="234">
        <f>ROUND(I326*H326,2)</f>
        <v>0</v>
      </c>
      <c r="K326" s="230" t="s">
        <v>206</v>
      </c>
      <c r="L326" s="45"/>
      <c r="M326" s="235" t="s">
        <v>19</v>
      </c>
      <c r="N326" s="236" t="s">
        <v>46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208</v>
      </c>
      <c r="AT326" s="226" t="s">
        <v>286</v>
      </c>
      <c r="AU326" s="226" t="s">
        <v>84</v>
      </c>
      <c r="AY326" s="18" t="s">
        <v>199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82</v>
      </c>
      <c r="BK326" s="227">
        <f>ROUND(I326*H326,2)</f>
        <v>0</v>
      </c>
      <c r="BL326" s="18" t="s">
        <v>208</v>
      </c>
      <c r="BM326" s="226" t="s">
        <v>780</v>
      </c>
    </row>
    <row r="327" s="2" customFormat="1" ht="44.25" customHeight="1">
      <c r="A327" s="39"/>
      <c r="B327" s="40"/>
      <c r="C327" s="228" t="s">
        <v>504</v>
      </c>
      <c r="D327" s="228" t="s">
        <v>286</v>
      </c>
      <c r="E327" s="229" t="s">
        <v>792</v>
      </c>
      <c r="F327" s="230" t="s">
        <v>793</v>
      </c>
      <c r="G327" s="231" t="s">
        <v>217</v>
      </c>
      <c r="H327" s="232">
        <v>1</v>
      </c>
      <c r="I327" s="233"/>
      <c r="J327" s="234">
        <f>ROUND(I327*H327,2)</f>
        <v>0</v>
      </c>
      <c r="K327" s="230" t="s">
        <v>206</v>
      </c>
      <c r="L327" s="45"/>
      <c r="M327" s="235" t="s">
        <v>19</v>
      </c>
      <c r="N327" s="236" t="s">
        <v>46</v>
      </c>
      <c r="O327" s="85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208</v>
      </c>
      <c r="AT327" s="226" t="s">
        <v>286</v>
      </c>
      <c r="AU327" s="226" t="s">
        <v>84</v>
      </c>
      <c r="AY327" s="18" t="s">
        <v>199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82</v>
      </c>
      <c r="BK327" s="227">
        <f>ROUND(I327*H327,2)</f>
        <v>0</v>
      </c>
      <c r="BL327" s="18" t="s">
        <v>208</v>
      </c>
      <c r="BM327" s="226" t="s">
        <v>784</v>
      </c>
    </row>
    <row r="328" s="2" customFormat="1" ht="44.25" customHeight="1">
      <c r="A328" s="39"/>
      <c r="B328" s="40"/>
      <c r="C328" s="228" t="s">
        <v>781</v>
      </c>
      <c r="D328" s="228" t="s">
        <v>286</v>
      </c>
      <c r="E328" s="229" t="s">
        <v>796</v>
      </c>
      <c r="F328" s="230" t="s">
        <v>797</v>
      </c>
      <c r="G328" s="231" t="s">
        <v>217</v>
      </c>
      <c r="H328" s="232">
        <v>2</v>
      </c>
      <c r="I328" s="233"/>
      <c r="J328" s="234">
        <f>ROUND(I328*H328,2)</f>
        <v>0</v>
      </c>
      <c r="K328" s="230" t="s">
        <v>206</v>
      </c>
      <c r="L328" s="45"/>
      <c r="M328" s="235" t="s">
        <v>19</v>
      </c>
      <c r="N328" s="236" t="s">
        <v>46</v>
      </c>
      <c r="O328" s="85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208</v>
      </c>
      <c r="AT328" s="226" t="s">
        <v>286</v>
      </c>
      <c r="AU328" s="226" t="s">
        <v>84</v>
      </c>
      <c r="AY328" s="18" t="s">
        <v>199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82</v>
      </c>
      <c r="BK328" s="227">
        <f>ROUND(I328*H328,2)</f>
        <v>0</v>
      </c>
      <c r="BL328" s="18" t="s">
        <v>208</v>
      </c>
      <c r="BM328" s="226" t="s">
        <v>787</v>
      </c>
    </row>
    <row r="329" s="2" customFormat="1" ht="16.5" customHeight="1">
      <c r="A329" s="39"/>
      <c r="B329" s="40"/>
      <c r="C329" s="228" t="s">
        <v>510</v>
      </c>
      <c r="D329" s="228" t="s">
        <v>286</v>
      </c>
      <c r="E329" s="229" t="s">
        <v>810</v>
      </c>
      <c r="F329" s="230" t="s">
        <v>811</v>
      </c>
      <c r="G329" s="231" t="s">
        <v>205</v>
      </c>
      <c r="H329" s="232">
        <v>1</v>
      </c>
      <c r="I329" s="233"/>
      <c r="J329" s="234">
        <f>ROUND(I329*H329,2)</f>
        <v>0</v>
      </c>
      <c r="K329" s="230" t="s">
        <v>206</v>
      </c>
      <c r="L329" s="45"/>
      <c r="M329" s="235" t="s">
        <v>19</v>
      </c>
      <c r="N329" s="236" t="s">
        <v>46</v>
      </c>
      <c r="O329" s="85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208</v>
      </c>
      <c r="AT329" s="226" t="s">
        <v>286</v>
      </c>
      <c r="AU329" s="226" t="s">
        <v>84</v>
      </c>
      <c r="AY329" s="18" t="s">
        <v>199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82</v>
      </c>
      <c r="BK329" s="227">
        <f>ROUND(I329*H329,2)</f>
        <v>0</v>
      </c>
      <c r="BL329" s="18" t="s">
        <v>208</v>
      </c>
      <c r="BM329" s="226" t="s">
        <v>791</v>
      </c>
    </row>
    <row r="330" s="2" customFormat="1">
      <c r="A330" s="39"/>
      <c r="B330" s="40"/>
      <c r="C330" s="228" t="s">
        <v>788</v>
      </c>
      <c r="D330" s="228" t="s">
        <v>286</v>
      </c>
      <c r="E330" s="229" t="s">
        <v>1121</v>
      </c>
      <c r="F330" s="230" t="s">
        <v>1222</v>
      </c>
      <c r="G330" s="231" t="s">
        <v>217</v>
      </c>
      <c r="H330" s="232">
        <v>1</v>
      </c>
      <c r="I330" s="233"/>
      <c r="J330" s="234">
        <f>ROUND(I330*H330,2)</f>
        <v>0</v>
      </c>
      <c r="K330" s="230" t="s">
        <v>206</v>
      </c>
      <c r="L330" s="45"/>
      <c r="M330" s="235" t="s">
        <v>19</v>
      </c>
      <c r="N330" s="236" t="s">
        <v>46</v>
      </c>
      <c r="O330" s="85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208</v>
      </c>
      <c r="AT330" s="226" t="s">
        <v>286</v>
      </c>
      <c r="AU330" s="226" t="s">
        <v>84</v>
      </c>
      <c r="AY330" s="18" t="s">
        <v>199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82</v>
      </c>
      <c r="BK330" s="227">
        <f>ROUND(I330*H330,2)</f>
        <v>0</v>
      </c>
      <c r="BL330" s="18" t="s">
        <v>208</v>
      </c>
      <c r="BM330" s="226" t="s">
        <v>794</v>
      </c>
    </row>
    <row r="331" s="2" customFormat="1" ht="16.5" customHeight="1">
      <c r="A331" s="39"/>
      <c r="B331" s="40"/>
      <c r="C331" s="228" t="s">
        <v>513</v>
      </c>
      <c r="D331" s="228" t="s">
        <v>286</v>
      </c>
      <c r="E331" s="229" t="s">
        <v>813</v>
      </c>
      <c r="F331" s="230" t="s">
        <v>814</v>
      </c>
      <c r="G331" s="231" t="s">
        <v>205</v>
      </c>
      <c r="H331" s="232">
        <v>44</v>
      </c>
      <c r="I331" s="233"/>
      <c r="J331" s="234">
        <f>ROUND(I331*H331,2)</f>
        <v>0</v>
      </c>
      <c r="K331" s="230" t="s">
        <v>206</v>
      </c>
      <c r="L331" s="45"/>
      <c r="M331" s="235" t="s">
        <v>19</v>
      </c>
      <c r="N331" s="236" t="s">
        <v>46</v>
      </c>
      <c r="O331" s="85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208</v>
      </c>
      <c r="AT331" s="226" t="s">
        <v>286</v>
      </c>
      <c r="AU331" s="226" t="s">
        <v>84</v>
      </c>
      <c r="AY331" s="18" t="s">
        <v>199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82</v>
      </c>
      <c r="BK331" s="227">
        <f>ROUND(I331*H331,2)</f>
        <v>0</v>
      </c>
      <c r="BL331" s="18" t="s">
        <v>208</v>
      </c>
      <c r="BM331" s="226" t="s">
        <v>798</v>
      </c>
    </row>
    <row r="332" s="2" customFormat="1" ht="21.75" customHeight="1">
      <c r="A332" s="39"/>
      <c r="B332" s="40"/>
      <c r="C332" s="228" t="s">
        <v>795</v>
      </c>
      <c r="D332" s="228" t="s">
        <v>286</v>
      </c>
      <c r="E332" s="229" t="s">
        <v>817</v>
      </c>
      <c r="F332" s="230" t="s">
        <v>818</v>
      </c>
      <c r="G332" s="231" t="s">
        <v>205</v>
      </c>
      <c r="H332" s="232">
        <v>26</v>
      </c>
      <c r="I332" s="233"/>
      <c r="J332" s="234">
        <f>ROUND(I332*H332,2)</f>
        <v>0</v>
      </c>
      <c r="K332" s="230" t="s">
        <v>206</v>
      </c>
      <c r="L332" s="45"/>
      <c r="M332" s="235" t="s">
        <v>19</v>
      </c>
      <c r="N332" s="236" t="s">
        <v>46</v>
      </c>
      <c r="O332" s="85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208</v>
      </c>
      <c r="AT332" s="226" t="s">
        <v>286</v>
      </c>
      <c r="AU332" s="226" t="s">
        <v>84</v>
      </c>
      <c r="AY332" s="18" t="s">
        <v>199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82</v>
      </c>
      <c r="BK332" s="227">
        <f>ROUND(I332*H332,2)</f>
        <v>0</v>
      </c>
      <c r="BL332" s="18" t="s">
        <v>208</v>
      </c>
      <c r="BM332" s="226" t="s">
        <v>801</v>
      </c>
    </row>
    <row r="333" s="2" customFormat="1" ht="33" customHeight="1">
      <c r="A333" s="39"/>
      <c r="B333" s="40"/>
      <c r="C333" s="228" t="s">
        <v>519</v>
      </c>
      <c r="D333" s="228" t="s">
        <v>286</v>
      </c>
      <c r="E333" s="229" t="s">
        <v>820</v>
      </c>
      <c r="F333" s="230" t="s">
        <v>821</v>
      </c>
      <c r="G333" s="231" t="s">
        <v>205</v>
      </c>
      <c r="H333" s="232">
        <v>1</v>
      </c>
      <c r="I333" s="233"/>
      <c r="J333" s="234">
        <f>ROUND(I333*H333,2)</f>
        <v>0</v>
      </c>
      <c r="K333" s="230" t="s">
        <v>206</v>
      </c>
      <c r="L333" s="45"/>
      <c r="M333" s="235" t="s">
        <v>19</v>
      </c>
      <c r="N333" s="236" t="s">
        <v>46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208</v>
      </c>
      <c r="AT333" s="226" t="s">
        <v>286</v>
      </c>
      <c r="AU333" s="226" t="s">
        <v>84</v>
      </c>
      <c r="AY333" s="18" t="s">
        <v>199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82</v>
      </c>
      <c r="BK333" s="227">
        <f>ROUND(I333*H333,2)</f>
        <v>0</v>
      </c>
      <c r="BL333" s="18" t="s">
        <v>208</v>
      </c>
      <c r="BM333" s="226" t="s">
        <v>805</v>
      </c>
    </row>
    <row r="334" s="2" customFormat="1" ht="66.75" customHeight="1">
      <c r="A334" s="39"/>
      <c r="B334" s="40"/>
      <c r="C334" s="228" t="s">
        <v>802</v>
      </c>
      <c r="D334" s="228" t="s">
        <v>286</v>
      </c>
      <c r="E334" s="229" t="s">
        <v>1296</v>
      </c>
      <c r="F334" s="230" t="s">
        <v>1297</v>
      </c>
      <c r="G334" s="231" t="s">
        <v>217</v>
      </c>
      <c r="H334" s="232">
        <v>1</v>
      </c>
      <c r="I334" s="233"/>
      <c r="J334" s="234">
        <f>ROUND(I334*H334,2)</f>
        <v>0</v>
      </c>
      <c r="K334" s="230" t="s">
        <v>341</v>
      </c>
      <c r="L334" s="45"/>
      <c r="M334" s="235" t="s">
        <v>19</v>
      </c>
      <c r="N334" s="236" t="s">
        <v>46</v>
      </c>
      <c r="O334" s="85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208</v>
      </c>
      <c r="AT334" s="226" t="s">
        <v>286</v>
      </c>
      <c r="AU334" s="226" t="s">
        <v>84</v>
      </c>
      <c r="AY334" s="18" t="s">
        <v>199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82</v>
      </c>
      <c r="BK334" s="227">
        <f>ROUND(I334*H334,2)</f>
        <v>0</v>
      </c>
      <c r="BL334" s="18" t="s">
        <v>208</v>
      </c>
      <c r="BM334" s="226" t="s">
        <v>808</v>
      </c>
    </row>
    <row r="335" s="2" customFormat="1">
      <c r="A335" s="39"/>
      <c r="B335" s="40"/>
      <c r="C335" s="228" t="s">
        <v>526</v>
      </c>
      <c r="D335" s="228" t="s">
        <v>286</v>
      </c>
      <c r="E335" s="229" t="s">
        <v>827</v>
      </c>
      <c r="F335" s="230" t="s">
        <v>828</v>
      </c>
      <c r="G335" s="231" t="s">
        <v>217</v>
      </c>
      <c r="H335" s="232">
        <v>2</v>
      </c>
      <c r="I335" s="233"/>
      <c r="J335" s="234">
        <f>ROUND(I335*H335,2)</f>
        <v>0</v>
      </c>
      <c r="K335" s="230" t="s">
        <v>206</v>
      </c>
      <c r="L335" s="45"/>
      <c r="M335" s="235" t="s">
        <v>19</v>
      </c>
      <c r="N335" s="236" t="s">
        <v>46</v>
      </c>
      <c r="O335" s="85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208</v>
      </c>
      <c r="AT335" s="226" t="s">
        <v>286</v>
      </c>
      <c r="AU335" s="226" t="s">
        <v>84</v>
      </c>
      <c r="AY335" s="18" t="s">
        <v>199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82</v>
      </c>
      <c r="BK335" s="227">
        <f>ROUND(I335*H335,2)</f>
        <v>0</v>
      </c>
      <c r="BL335" s="18" t="s">
        <v>208</v>
      </c>
      <c r="BM335" s="226" t="s">
        <v>812</v>
      </c>
    </row>
    <row r="336" s="2" customFormat="1" ht="33" customHeight="1">
      <c r="A336" s="39"/>
      <c r="B336" s="40"/>
      <c r="C336" s="228" t="s">
        <v>809</v>
      </c>
      <c r="D336" s="228" t="s">
        <v>286</v>
      </c>
      <c r="E336" s="229" t="s">
        <v>1130</v>
      </c>
      <c r="F336" s="230" t="s">
        <v>1225</v>
      </c>
      <c r="G336" s="231" t="s">
        <v>217</v>
      </c>
      <c r="H336" s="232">
        <v>1</v>
      </c>
      <c r="I336" s="233"/>
      <c r="J336" s="234">
        <f>ROUND(I336*H336,2)</f>
        <v>0</v>
      </c>
      <c r="K336" s="230" t="s">
        <v>341</v>
      </c>
      <c r="L336" s="45"/>
      <c r="M336" s="235" t="s">
        <v>19</v>
      </c>
      <c r="N336" s="236" t="s">
        <v>46</v>
      </c>
      <c r="O336" s="85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208</v>
      </c>
      <c r="AT336" s="226" t="s">
        <v>286</v>
      </c>
      <c r="AU336" s="226" t="s">
        <v>84</v>
      </c>
      <c r="AY336" s="18" t="s">
        <v>199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82</v>
      </c>
      <c r="BK336" s="227">
        <f>ROUND(I336*H336,2)</f>
        <v>0</v>
      </c>
      <c r="BL336" s="18" t="s">
        <v>208</v>
      </c>
      <c r="BM336" s="226" t="s">
        <v>815</v>
      </c>
    </row>
    <row r="337" s="2" customFormat="1">
      <c r="A337" s="39"/>
      <c r="B337" s="40"/>
      <c r="C337" s="228" t="s">
        <v>532</v>
      </c>
      <c r="D337" s="228" t="s">
        <v>286</v>
      </c>
      <c r="E337" s="229" t="s">
        <v>831</v>
      </c>
      <c r="F337" s="230" t="s">
        <v>832</v>
      </c>
      <c r="G337" s="231" t="s">
        <v>217</v>
      </c>
      <c r="H337" s="232">
        <v>1</v>
      </c>
      <c r="I337" s="233"/>
      <c r="J337" s="234">
        <f>ROUND(I337*H337,2)</f>
        <v>0</v>
      </c>
      <c r="K337" s="230" t="s">
        <v>341</v>
      </c>
      <c r="L337" s="45"/>
      <c r="M337" s="235" t="s">
        <v>19</v>
      </c>
      <c r="N337" s="236" t="s">
        <v>46</v>
      </c>
      <c r="O337" s="85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208</v>
      </c>
      <c r="AT337" s="226" t="s">
        <v>286</v>
      </c>
      <c r="AU337" s="226" t="s">
        <v>84</v>
      </c>
      <c r="AY337" s="18" t="s">
        <v>199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82</v>
      </c>
      <c r="BK337" s="227">
        <f>ROUND(I337*H337,2)</f>
        <v>0</v>
      </c>
      <c r="BL337" s="18" t="s">
        <v>208</v>
      </c>
      <c r="BM337" s="226" t="s">
        <v>819</v>
      </c>
    </row>
    <row r="338" s="2" customFormat="1" ht="21.75" customHeight="1">
      <c r="A338" s="39"/>
      <c r="B338" s="40"/>
      <c r="C338" s="228" t="s">
        <v>816</v>
      </c>
      <c r="D338" s="228" t="s">
        <v>286</v>
      </c>
      <c r="E338" s="229" t="s">
        <v>838</v>
      </c>
      <c r="F338" s="230" t="s">
        <v>839</v>
      </c>
      <c r="G338" s="231" t="s">
        <v>217</v>
      </c>
      <c r="H338" s="232">
        <v>2</v>
      </c>
      <c r="I338" s="233"/>
      <c r="J338" s="234">
        <f>ROUND(I338*H338,2)</f>
        <v>0</v>
      </c>
      <c r="K338" s="230" t="s">
        <v>206</v>
      </c>
      <c r="L338" s="45"/>
      <c r="M338" s="235" t="s">
        <v>19</v>
      </c>
      <c r="N338" s="236" t="s">
        <v>46</v>
      </c>
      <c r="O338" s="85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208</v>
      </c>
      <c r="AT338" s="226" t="s">
        <v>286</v>
      </c>
      <c r="AU338" s="226" t="s">
        <v>84</v>
      </c>
      <c r="AY338" s="18" t="s">
        <v>199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82</v>
      </c>
      <c r="BK338" s="227">
        <f>ROUND(I338*H338,2)</f>
        <v>0</v>
      </c>
      <c r="BL338" s="18" t="s">
        <v>208</v>
      </c>
      <c r="BM338" s="226" t="s">
        <v>822</v>
      </c>
    </row>
    <row r="339" s="2" customFormat="1" ht="21.75" customHeight="1">
      <c r="A339" s="39"/>
      <c r="B339" s="40"/>
      <c r="C339" s="228" t="s">
        <v>537</v>
      </c>
      <c r="D339" s="228" t="s">
        <v>286</v>
      </c>
      <c r="E339" s="229" t="s">
        <v>841</v>
      </c>
      <c r="F339" s="230" t="s">
        <v>842</v>
      </c>
      <c r="G339" s="231" t="s">
        <v>217</v>
      </c>
      <c r="H339" s="232">
        <v>1</v>
      </c>
      <c r="I339" s="233"/>
      <c r="J339" s="234">
        <f>ROUND(I339*H339,2)</f>
        <v>0</v>
      </c>
      <c r="K339" s="230" t="s">
        <v>206</v>
      </c>
      <c r="L339" s="45"/>
      <c r="M339" s="235" t="s">
        <v>19</v>
      </c>
      <c r="N339" s="236" t="s">
        <v>46</v>
      </c>
      <c r="O339" s="85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208</v>
      </c>
      <c r="AT339" s="226" t="s">
        <v>286</v>
      </c>
      <c r="AU339" s="226" t="s">
        <v>84</v>
      </c>
      <c r="AY339" s="18" t="s">
        <v>199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82</v>
      </c>
      <c r="BK339" s="227">
        <f>ROUND(I339*H339,2)</f>
        <v>0</v>
      </c>
      <c r="BL339" s="18" t="s">
        <v>208</v>
      </c>
      <c r="BM339" s="226" t="s">
        <v>826</v>
      </c>
    </row>
    <row r="340" s="2" customFormat="1" ht="21.75" customHeight="1">
      <c r="A340" s="39"/>
      <c r="B340" s="40"/>
      <c r="C340" s="228" t="s">
        <v>823</v>
      </c>
      <c r="D340" s="228" t="s">
        <v>286</v>
      </c>
      <c r="E340" s="229" t="s">
        <v>845</v>
      </c>
      <c r="F340" s="230" t="s">
        <v>846</v>
      </c>
      <c r="G340" s="231" t="s">
        <v>217</v>
      </c>
      <c r="H340" s="232">
        <v>2</v>
      </c>
      <c r="I340" s="233"/>
      <c r="J340" s="234">
        <f>ROUND(I340*H340,2)</f>
        <v>0</v>
      </c>
      <c r="K340" s="230" t="s">
        <v>206</v>
      </c>
      <c r="L340" s="45"/>
      <c r="M340" s="235" t="s">
        <v>19</v>
      </c>
      <c r="N340" s="236" t="s">
        <v>46</v>
      </c>
      <c r="O340" s="85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208</v>
      </c>
      <c r="AT340" s="226" t="s">
        <v>286</v>
      </c>
      <c r="AU340" s="226" t="s">
        <v>84</v>
      </c>
      <c r="AY340" s="18" t="s">
        <v>199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82</v>
      </c>
      <c r="BK340" s="227">
        <f>ROUND(I340*H340,2)</f>
        <v>0</v>
      </c>
      <c r="BL340" s="18" t="s">
        <v>208</v>
      </c>
      <c r="BM340" s="226" t="s">
        <v>829</v>
      </c>
    </row>
    <row r="341" s="2" customFormat="1" ht="16.5" customHeight="1">
      <c r="A341" s="39"/>
      <c r="B341" s="40"/>
      <c r="C341" s="228" t="s">
        <v>543</v>
      </c>
      <c r="D341" s="228" t="s">
        <v>286</v>
      </c>
      <c r="E341" s="229" t="s">
        <v>848</v>
      </c>
      <c r="F341" s="230" t="s">
        <v>849</v>
      </c>
      <c r="G341" s="231" t="s">
        <v>217</v>
      </c>
      <c r="H341" s="232">
        <v>4</v>
      </c>
      <c r="I341" s="233"/>
      <c r="J341" s="234">
        <f>ROUND(I341*H341,2)</f>
        <v>0</v>
      </c>
      <c r="K341" s="230" t="s">
        <v>206</v>
      </c>
      <c r="L341" s="45"/>
      <c r="M341" s="235" t="s">
        <v>19</v>
      </c>
      <c r="N341" s="236" t="s">
        <v>46</v>
      </c>
      <c r="O341" s="85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208</v>
      </c>
      <c r="AT341" s="226" t="s">
        <v>286</v>
      </c>
      <c r="AU341" s="226" t="s">
        <v>84</v>
      </c>
      <c r="AY341" s="18" t="s">
        <v>199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82</v>
      </c>
      <c r="BK341" s="227">
        <f>ROUND(I341*H341,2)</f>
        <v>0</v>
      </c>
      <c r="BL341" s="18" t="s">
        <v>208</v>
      </c>
      <c r="BM341" s="226" t="s">
        <v>833</v>
      </c>
    </row>
    <row r="342" s="2" customFormat="1" ht="16.5" customHeight="1">
      <c r="A342" s="39"/>
      <c r="B342" s="40"/>
      <c r="C342" s="228" t="s">
        <v>830</v>
      </c>
      <c r="D342" s="228" t="s">
        <v>286</v>
      </c>
      <c r="E342" s="229" t="s">
        <v>852</v>
      </c>
      <c r="F342" s="230" t="s">
        <v>853</v>
      </c>
      <c r="G342" s="231" t="s">
        <v>217</v>
      </c>
      <c r="H342" s="232">
        <v>2</v>
      </c>
      <c r="I342" s="233"/>
      <c r="J342" s="234">
        <f>ROUND(I342*H342,2)</f>
        <v>0</v>
      </c>
      <c r="K342" s="230" t="s">
        <v>206</v>
      </c>
      <c r="L342" s="45"/>
      <c r="M342" s="235" t="s">
        <v>19</v>
      </c>
      <c r="N342" s="236" t="s">
        <v>46</v>
      </c>
      <c r="O342" s="85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208</v>
      </c>
      <c r="AT342" s="226" t="s">
        <v>286</v>
      </c>
      <c r="AU342" s="226" t="s">
        <v>84</v>
      </c>
      <c r="AY342" s="18" t="s">
        <v>199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82</v>
      </c>
      <c r="BK342" s="227">
        <f>ROUND(I342*H342,2)</f>
        <v>0</v>
      </c>
      <c r="BL342" s="18" t="s">
        <v>208</v>
      </c>
      <c r="BM342" s="226" t="s">
        <v>836</v>
      </c>
    </row>
    <row r="343" s="2" customFormat="1" ht="16.5" customHeight="1">
      <c r="A343" s="39"/>
      <c r="B343" s="40"/>
      <c r="C343" s="228" t="s">
        <v>548</v>
      </c>
      <c r="D343" s="228" t="s">
        <v>286</v>
      </c>
      <c r="E343" s="229" t="s">
        <v>855</v>
      </c>
      <c r="F343" s="230" t="s">
        <v>856</v>
      </c>
      <c r="G343" s="231" t="s">
        <v>217</v>
      </c>
      <c r="H343" s="232">
        <v>6</v>
      </c>
      <c r="I343" s="233"/>
      <c r="J343" s="234">
        <f>ROUND(I343*H343,2)</f>
        <v>0</v>
      </c>
      <c r="K343" s="230" t="s">
        <v>206</v>
      </c>
      <c r="L343" s="45"/>
      <c r="M343" s="235" t="s">
        <v>19</v>
      </c>
      <c r="N343" s="236" t="s">
        <v>46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208</v>
      </c>
      <c r="AT343" s="226" t="s">
        <v>286</v>
      </c>
      <c r="AU343" s="226" t="s">
        <v>84</v>
      </c>
      <c r="AY343" s="18" t="s">
        <v>199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82</v>
      </c>
      <c r="BK343" s="227">
        <f>ROUND(I343*H343,2)</f>
        <v>0</v>
      </c>
      <c r="BL343" s="18" t="s">
        <v>208</v>
      </c>
      <c r="BM343" s="226" t="s">
        <v>840</v>
      </c>
    </row>
    <row r="344" s="2" customFormat="1" ht="16.5" customHeight="1">
      <c r="A344" s="39"/>
      <c r="B344" s="40"/>
      <c r="C344" s="228" t="s">
        <v>837</v>
      </c>
      <c r="D344" s="228" t="s">
        <v>286</v>
      </c>
      <c r="E344" s="229" t="s">
        <v>859</v>
      </c>
      <c r="F344" s="230" t="s">
        <v>860</v>
      </c>
      <c r="G344" s="231" t="s">
        <v>217</v>
      </c>
      <c r="H344" s="232">
        <v>2</v>
      </c>
      <c r="I344" s="233"/>
      <c r="J344" s="234">
        <f>ROUND(I344*H344,2)</f>
        <v>0</v>
      </c>
      <c r="K344" s="230" t="s">
        <v>206</v>
      </c>
      <c r="L344" s="45"/>
      <c r="M344" s="235" t="s">
        <v>19</v>
      </c>
      <c r="N344" s="236" t="s">
        <v>46</v>
      </c>
      <c r="O344" s="85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208</v>
      </c>
      <c r="AT344" s="226" t="s">
        <v>286</v>
      </c>
      <c r="AU344" s="226" t="s">
        <v>84</v>
      </c>
      <c r="AY344" s="18" t="s">
        <v>199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82</v>
      </c>
      <c r="BK344" s="227">
        <f>ROUND(I344*H344,2)</f>
        <v>0</v>
      </c>
      <c r="BL344" s="18" t="s">
        <v>208</v>
      </c>
      <c r="BM344" s="226" t="s">
        <v>843</v>
      </c>
    </row>
    <row r="345" s="2" customFormat="1" ht="21.75" customHeight="1">
      <c r="A345" s="39"/>
      <c r="B345" s="40"/>
      <c r="C345" s="228" t="s">
        <v>554</v>
      </c>
      <c r="D345" s="228" t="s">
        <v>286</v>
      </c>
      <c r="E345" s="229" t="s">
        <v>862</v>
      </c>
      <c r="F345" s="230" t="s">
        <v>863</v>
      </c>
      <c r="G345" s="231" t="s">
        <v>217</v>
      </c>
      <c r="H345" s="232">
        <v>2</v>
      </c>
      <c r="I345" s="233"/>
      <c r="J345" s="234">
        <f>ROUND(I345*H345,2)</f>
        <v>0</v>
      </c>
      <c r="K345" s="230" t="s">
        <v>206</v>
      </c>
      <c r="L345" s="45"/>
      <c r="M345" s="235" t="s">
        <v>19</v>
      </c>
      <c r="N345" s="236" t="s">
        <v>46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208</v>
      </c>
      <c r="AT345" s="226" t="s">
        <v>286</v>
      </c>
      <c r="AU345" s="226" t="s">
        <v>84</v>
      </c>
      <c r="AY345" s="18" t="s">
        <v>199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82</v>
      </c>
      <c r="BK345" s="227">
        <f>ROUND(I345*H345,2)</f>
        <v>0</v>
      </c>
      <c r="BL345" s="18" t="s">
        <v>208</v>
      </c>
      <c r="BM345" s="226" t="s">
        <v>847</v>
      </c>
    </row>
    <row r="346" s="2" customFormat="1">
      <c r="A346" s="39"/>
      <c r="B346" s="40"/>
      <c r="C346" s="228" t="s">
        <v>844</v>
      </c>
      <c r="D346" s="228" t="s">
        <v>286</v>
      </c>
      <c r="E346" s="229" t="s">
        <v>866</v>
      </c>
      <c r="F346" s="230" t="s">
        <v>867</v>
      </c>
      <c r="G346" s="231" t="s">
        <v>217</v>
      </c>
      <c r="H346" s="232">
        <v>1</v>
      </c>
      <c r="I346" s="233"/>
      <c r="J346" s="234">
        <f>ROUND(I346*H346,2)</f>
        <v>0</v>
      </c>
      <c r="K346" s="230" t="s">
        <v>206</v>
      </c>
      <c r="L346" s="45"/>
      <c r="M346" s="235" t="s">
        <v>19</v>
      </c>
      <c r="N346" s="236" t="s">
        <v>46</v>
      </c>
      <c r="O346" s="85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208</v>
      </c>
      <c r="AT346" s="226" t="s">
        <v>286</v>
      </c>
      <c r="AU346" s="226" t="s">
        <v>84</v>
      </c>
      <c r="AY346" s="18" t="s">
        <v>199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82</v>
      </c>
      <c r="BK346" s="227">
        <f>ROUND(I346*H346,2)</f>
        <v>0</v>
      </c>
      <c r="BL346" s="18" t="s">
        <v>208</v>
      </c>
      <c r="BM346" s="226" t="s">
        <v>850</v>
      </c>
    </row>
    <row r="347" s="2" customFormat="1">
      <c r="A347" s="39"/>
      <c r="B347" s="40"/>
      <c r="C347" s="228" t="s">
        <v>559</v>
      </c>
      <c r="D347" s="228" t="s">
        <v>286</v>
      </c>
      <c r="E347" s="229" t="s">
        <v>869</v>
      </c>
      <c r="F347" s="230" t="s">
        <v>870</v>
      </c>
      <c r="G347" s="231" t="s">
        <v>871</v>
      </c>
      <c r="H347" s="232">
        <v>8</v>
      </c>
      <c r="I347" s="233"/>
      <c r="J347" s="234">
        <f>ROUND(I347*H347,2)</f>
        <v>0</v>
      </c>
      <c r="K347" s="230" t="s">
        <v>206</v>
      </c>
      <c r="L347" s="45"/>
      <c r="M347" s="235" t="s">
        <v>19</v>
      </c>
      <c r="N347" s="236" t="s">
        <v>46</v>
      </c>
      <c r="O347" s="85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208</v>
      </c>
      <c r="AT347" s="226" t="s">
        <v>286</v>
      </c>
      <c r="AU347" s="226" t="s">
        <v>84</v>
      </c>
      <c r="AY347" s="18" t="s">
        <v>199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82</v>
      </c>
      <c r="BK347" s="227">
        <f>ROUND(I347*H347,2)</f>
        <v>0</v>
      </c>
      <c r="BL347" s="18" t="s">
        <v>208</v>
      </c>
      <c r="BM347" s="226" t="s">
        <v>854</v>
      </c>
    </row>
    <row r="348" s="2" customFormat="1" ht="21.75" customHeight="1">
      <c r="A348" s="39"/>
      <c r="B348" s="40"/>
      <c r="C348" s="228" t="s">
        <v>851</v>
      </c>
      <c r="D348" s="228" t="s">
        <v>286</v>
      </c>
      <c r="E348" s="229" t="s">
        <v>874</v>
      </c>
      <c r="F348" s="230" t="s">
        <v>875</v>
      </c>
      <c r="G348" s="231" t="s">
        <v>871</v>
      </c>
      <c r="H348" s="232">
        <v>3</v>
      </c>
      <c r="I348" s="233"/>
      <c r="J348" s="234">
        <f>ROUND(I348*H348,2)</f>
        <v>0</v>
      </c>
      <c r="K348" s="230" t="s">
        <v>206</v>
      </c>
      <c r="L348" s="45"/>
      <c r="M348" s="235" t="s">
        <v>19</v>
      </c>
      <c r="N348" s="236" t="s">
        <v>46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208</v>
      </c>
      <c r="AT348" s="226" t="s">
        <v>286</v>
      </c>
      <c r="AU348" s="226" t="s">
        <v>84</v>
      </c>
      <c r="AY348" s="18" t="s">
        <v>199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82</v>
      </c>
      <c r="BK348" s="227">
        <f>ROUND(I348*H348,2)</f>
        <v>0</v>
      </c>
      <c r="BL348" s="18" t="s">
        <v>208</v>
      </c>
      <c r="BM348" s="226" t="s">
        <v>857</v>
      </c>
    </row>
    <row r="349" s="2" customFormat="1">
      <c r="A349" s="39"/>
      <c r="B349" s="40"/>
      <c r="C349" s="228" t="s">
        <v>563</v>
      </c>
      <c r="D349" s="228" t="s">
        <v>286</v>
      </c>
      <c r="E349" s="229" t="s">
        <v>877</v>
      </c>
      <c r="F349" s="230" t="s">
        <v>878</v>
      </c>
      <c r="G349" s="231" t="s">
        <v>871</v>
      </c>
      <c r="H349" s="232">
        <v>1</v>
      </c>
      <c r="I349" s="233"/>
      <c r="J349" s="234">
        <f>ROUND(I349*H349,2)</f>
        <v>0</v>
      </c>
      <c r="K349" s="230" t="s">
        <v>206</v>
      </c>
      <c r="L349" s="45"/>
      <c r="M349" s="235" t="s">
        <v>19</v>
      </c>
      <c r="N349" s="236" t="s">
        <v>46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208</v>
      </c>
      <c r="AT349" s="226" t="s">
        <v>286</v>
      </c>
      <c r="AU349" s="226" t="s">
        <v>84</v>
      </c>
      <c r="AY349" s="18" t="s">
        <v>199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82</v>
      </c>
      <c r="BK349" s="227">
        <f>ROUND(I349*H349,2)</f>
        <v>0</v>
      </c>
      <c r="BL349" s="18" t="s">
        <v>208</v>
      </c>
      <c r="BM349" s="226" t="s">
        <v>861</v>
      </c>
    </row>
    <row r="350" s="2" customFormat="1">
      <c r="A350" s="39"/>
      <c r="B350" s="40"/>
      <c r="C350" s="228" t="s">
        <v>858</v>
      </c>
      <c r="D350" s="228" t="s">
        <v>286</v>
      </c>
      <c r="E350" s="229" t="s">
        <v>881</v>
      </c>
      <c r="F350" s="230" t="s">
        <v>882</v>
      </c>
      <c r="G350" s="231" t="s">
        <v>871</v>
      </c>
      <c r="H350" s="232">
        <v>3</v>
      </c>
      <c r="I350" s="233"/>
      <c r="J350" s="234">
        <f>ROUND(I350*H350,2)</f>
        <v>0</v>
      </c>
      <c r="K350" s="230" t="s">
        <v>206</v>
      </c>
      <c r="L350" s="45"/>
      <c r="M350" s="235" t="s">
        <v>19</v>
      </c>
      <c r="N350" s="236" t="s">
        <v>46</v>
      </c>
      <c r="O350" s="85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208</v>
      </c>
      <c r="AT350" s="226" t="s">
        <v>286</v>
      </c>
      <c r="AU350" s="226" t="s">
        <v>84</v>
      </c>
      <c r="AY350" s="18" t="s">
        <v>199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82</v>
      </c>
      <c r="BK350" s="227">
        <f>ROUND(I350*H350,2)</f>
        <v>0</v>
      </c>
      <c r="BL350" s="18" t="s">
        <v>208</v>
      </c>
      <c r="BM350" s="226" t="s">
        <v>864</v>
      </c>
    </row>
    <row r="351" s="2" customFormat="1" ht="16.5" customHeight="1">
      <c r="A351" s="39"/>
      <c r="B351" s="40"/>
      <c r="C351" s="228" t="s">
        <v>566</v>
      </c>
      <c r="D351" s="228" t="s">
        <v>286</v>
      </c>
      <c r="E351" s="229" t="s">
        <v>884</v>
      </c>
      <c r="F351" s="230" t="s">
        <v>885</v>
      </c>
      <c r="G351" s="231" t="s">
        <v>217</v>
      </c>
      <c r="H351" s="232">
        <v>1</v>
      </c>
      <c r="I351" s="233"/>
      <c r="J351" s="234">
        <f>ROUND(I351*H351,2)</f>
        <v>0</v>
      </c>
      <c r="K351" s="230" t="s">
        <v>206</v>
      </c>
      <c r="L351" s="45"/>
      <c r="M351" s="235" t="s">
        <v>19</v>
      </c>
      <c r="N351" s="236" t="s">
        <v>46</v>
      </c>
      <c r="O351" s="85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208</v>
      </c>
      <c r="AT351" s="226" t="s">
        <v>286</v>
      </c>
      <c r="AU351" s="226" t="s">
        <v>84</v>
      </c>
      <c r="AY351" s="18" t="s">
        <v>199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82</v>
      </c>
      <c r="BK351" s="227">
        <f>ROUND(I351*H351,2)</f>
        <v>0</v>
      </c>
      <c r="BL351" s="18" t="s">
        <v>208</v>
      </c>
      <c r="BM351" s="226" t="s">
        <v>868</v>
      </c>
    </row>
    <row r="352" s="2" customFormat="1">
      <c r="A352" s="39"/>
      <c r="B352" s="40"/>
      <c r="C352" s="228" t="s">
        <v>865</v>
      </c>
      <c r="D352" s="228" t="s">
        <v>286</v>
      </c>
      <c r="E352" s="229" t="s">
        <v>891</v>
      </c>
      <c r="F352" s="230" t="s">
        <v>892</v>
      </c>
      <c r="G352" s="231" t="s">
        <v>871</v>
      </c>
      <c r="H352" s="232">
        <v>6</v>
      </c>
      <c r="I352" s="233"/>
      <c r="J352" s="234">
        <f>ROUND(I352*H352,2)</f>
        <v>0</v>
      </c>
      <c r="K352" s="230" t="s">
        <v>206</v>
      </c>
      <c r="L352" s="45"/>
      <c r="M352" s="235" t="s">
        <v>19</v>
      </c>
      <c r="N352" s="236" t="s">
        <v>46</v>
      </c>
      <c r="O352" s="85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208</v>
      </c>
      <c r="AT352" s="226" t="s">
        <v>286</v>
      </c>
      <c r="AU352" s="226" t="s">
        <v>84</v>
      </c>
      <c r="AY352" s="18" t="s">
        <v>199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82</v>
      </c>
      <c r="BK352" s="227">
        <f>ROUND(I352*H352,2)</f>
        <v>0</v>
      </c>
      <c r="BL352" s="18" t="s">
        <v>208</v>
      </c>
      <c r="BM352" s="226" t="s">
        <v>872</v>
      </c>
    </row>
    <row r="353" s="12" customFormat="1" ht="22.8" customHeight="1">
      <c r="A353" s="12"/>
      <c r="B353" s="198"/>
      <c r="C353" s="199"/>
      <c r="D353" s="200" t="s">
        <v>74</v>
      </c>
      <c r="E353" s="212" t="s">
        <v>894</v>
      </c>
      <c r="F353" s="212" t="s">
        <v>895</v>
      </c>
      <c r="G353" s="199"/>
      <c r="H353" s="199"/>
      <c r="I353" s="202"/>
      <c r="J353" s="213">
        <f>BK353</f>
        <v>0</v>
      </c>
      <c r="K353" s="199"/>
      <c r="L353" s="204"/>
      <c r="M353" s="205"/>
      <c r="N353" s="206"/>
      <c r="O353" s="206"/>
      <c r="P353" s="207">
        <f>SUM(P354:P372)</f>
        <v>0</v>
      </c>
      <c r="Q353" s="206"/>
      <c r="R353" s="207">
        <f>SUM(R354:R372)</f>
        <v>0</v>
      </c>
      <c r="S353" s="206"/>
      <c r="T353" s="208">
        <f>SUM(T354:T372)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9" t="s">
        <v>82</v>
      </c>
      <c r="AT353" s="210" t="s">
        <v>74</v>
      </c>
      <c r="AU353" s="210" t="s">
        <v>82</v>
      </c>
      <c r="AY353" s="209" t="s">
        <v>199</v>
      </c>
      <c r="BK353" s="211">
        <f>SUM(BK354:BK372)</f>
        <v>0</v>
      </c>
    </row>
    <row r="354" s="2" customFormat="1">
      <c r="A354" s="39"/>
      <c r="B354" s="40"/>
      <c r="C354" s="228" t="s">
        <v>570</v>
      </c>
      <c r="D354" s="228" t="s">
        <v>286</v>
      </c>
      <c r="E354" s="229" t="s">
        <v>897</v>
      </c>
      <c r="F354" s="230" t="s">
        <v>898</v>
      </c>
      <c r="G354" s="231" t="s">
        <v>899</v>
      </c>
      <c r="H354" s="232">
        <v>7.2000000000000002</v>
      </c>
      <c r="I354" s="233"/>
      <c r="J354" s="234">
        <f>ROUND(I354*H354,2)</f>
        <v>0</v>
      </c>
      <c r="K354" s="230" t="s">
        <v>341</v>
      </c>
      <c r="L354" s="45"/>
      <c r="M354" s="235" t="s">
        <v>19</v>
      </c>
      <c r="N354" s="236" t="s">
        <v>46</v>
      </c>
      <c r="O354" s="85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6" t="s">
        <v>208</v>
      </c>
      <c r="AT354" s="226" t="s">
        <v>286</v>
      </c>
      <c r="AU354" s="226" t="s">
        <v>84</v>
      </c>
      <c r="AY354" s="18" t="s">
        <v>199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8" t="s">
        <v>82</v>
      </c>
      <c r="BK354" s="227">
        <f>ROUND(I354*H354,2)</f>
        <v>0</v>
      </c>
      <c r="BL354" s="18" t="s">
        <v>208</v>
      </c>
      <c r="BM354" s="226" t="s">
        <v>876</v>
      </c>
    </row>
    <row r="355" s="2" customFormat="1">
      <c r="A355" s="39"/>
      <c r="B355" s="40"/>
      <c r="C355" s="228" t="s">
        <v>873</v>
      </c>
      <c r="D355" s="228" t="s">
        <v>286</v>
      </c>
      <c r="E355" s="229" t="s">
        <v>901</v>
      </c>
      <c r="F355" s="230" t="s">
        <v>902</v>
      </c>
      <c r="G355" s="231" t="s">
        <v>899</v>
      </c>
      <c r="H355" s="232">
        <v>7.2000000000000002</v>
      </c>
      <c r="I355" s="233"/>
      <c r="J355" s="234">
        <f>ROUND(I355*H355,2)</f>
        <v>0</v>
      </c>
      <c r="K355" s="230" t="s">
        <v>341</v>
      </c>
      <c r="L355" s="45"/>
      <c r="M355" s="235" t="s">
        <v>19</v>
      </c>
      <c r="N355" s="236" t="s">
        <v>46</v>
      </c>
      <c r="O355" s="85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208</v>
      </c>
      <c r="AT355" s="226" t="s">
        <v>286</v>
      </c>
      <c r="AU355" s="226" t="s">
        <v>84</v>
      </c>
      <c r="AY355" s="18" t="s">
        <v>199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82</v>
      </c>
      <c r="BK355" s="227">
        <f>ROUND(I355*H355,2)</f>
        <v>0</v>
      </c>
      <c r="BL355" s="18" t="s">
        <v>208</v>
      </c>
      <c r="BM355" s="226" t="s">
        <v>879</v>
      </c>
    </row>
    <row r="356" s="2" customFormat="1" ht="16.5" customHeight="1">
      <c r="A356" s="39"/>
      <c r="B356" s="40"/>
      <c r="C356" s="228" t="s">
        <v>573</v>
      </c>
      <c r="D356" s="228" t="s">
        <v>286</v>
      </c>
      <c r="E356" s="229" t="s">
        <v>905</v>
      </c>
      <c r="F356" s="230" t="s">
        <v>906</v>
      </c>
      <c r="G356" s="231" t="s">
        <v>217</v>
      </c>
      <c r="H356" s="232">
        <v>1</v>
      </c>
      <c r="I356" s="233"/>
      <c r="J356" s="234">
        <f>ROUND(I356*H356,2)</f>
        <v>0</v>
      </c>
      <c r="K356" s="230" t="s">
        <v>341</v>
      </c>
      <c r="L356" s="45"/>
      <c r="M356" s="235" t="s">
        <v>19</v>
      </c>
      <c r="N356" s="236" t="s">
        <v>46</v>
      </c>
      <c r="O356" s="85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208</v>
      </c>
      <c r="AT356" s="226" t="s">
        <v>286</v>
      </c>
      <c r="AU356" s="226" t="s">
        <v>84</v>
      </c>
      <c r="AY356" s="18" t="s">
        <v>199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82</v>
      </c>
      <c r="BK356" s="227">
        <f>ROUND(I356*H356,2)</f>
        <v>0</v>
      </c>
      <c r="BL356" s="18" t="s">
        <v>208</v>
      </c>
      <c r="BM356" s="226" t="s">
        <v>883</v>
      </c>
    </row>
    <row r="357" s="2" customFormat="1">
      <c r="A357" s="39"/>
      <c r="B357" s="40"/>
      <c r="C357" s="228" t="s">
        <v>880</v>
      </c>
      <c r="D357" s="228" t="s">
        <v>286</v>
      </c>
      <c r="E357" s="229" t="s">
        <v>908</v>
      </c>
      <c r="F357" s="230" t="s">
        <v>909</v>
      </c>
      <c r="G357" s="231" t="s">
        <v>217</v>
      </c>
      <c r="H357" s="232">
        <v>1</v>
      </c>
      <c r="I357" s="233"/>
      <c r="J357" s="234">
        <f>ROUND(I357*H357,2)</f>
        <v>0</v>
      </c>
      <c r="K357" s="230" t="s">
        <v>341</v>
      </c>
      <c r="L357" s="45"/>
      <c r="M357" s="235" t="s">
        <v>19</v>
      </c>
      <c r="N357" s="236" t="s">
        <v>46</v>
      </c>
      <c r="O357" s="85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208</v>
      </c>
      <c r="AT357" s="226" t="s">
        <v>286</v>
      </c>
      <c r="AU357" s="226" t="s">
        <v>84</v>
      </c>
      <c r="AY357" s="18" t="s">
        <v>199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82</v>
      </c>
      <c r="BK357" s="227">
        <f>ROUND(I357*H357,2)</f>
        <v>0</v>
      </c>
      <c r="BL357" s="18" t="s">
        <v>208</v>
      </c>
      <c r="BM357" s="226" t="s">
        <v>886</v>
      </c>
    </row>
    <row r="358" s="2" customFormat="1">
      <c r="A358" s="39"/>
      <c r="B358" s="40"/>
      <c r="C358" s="228" t="s">
        <v>577</v>
      </c>
      <c r="D358" s="228" t="s">
        <v>286</v>
      </c>
      <c r="E358" s="229" t="s">
        <v>912</v>
      </c>
      <c r="F358" s="230" t="s">
        <v>913</v>
      </c>
      <c r="G358" s="231" t="s">
        <v>217</v>
      </c>
      <c r="H358" s="232">
        <v>1</v>
      </c>
      <c r="I358" s="233"/>
      <c r="J358" s="234">
        <f>ROUND(I358*H358,2)</f>
        <v>0</v>
      </c>
      <c r="K358" s="230" t="s">
        <v>341</v>
      </c>
      <c r="L358" s="45"/>
      <c r="M358" s="235" t="s">
        <v>19</v>
      </c>
      <c r="N358" s="236" t="s">
        <v>46</v>
      </c>
      <c r="O358" s="85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208</v>
      </c>
      <c r="AT358" s="226" t="s">
        <v>286</v>
      </c>
      <c r="AU358" s="226" t="s">
        <v>84</v>
      </c>
      <c r="AY358" s="18" t="s">
        <v>199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82</v>
      </c>
      <c r="BK358" s="227">
        <f>ROUND(I358*H358,2)</f>
        <v>0</v>
      </c>
      <c r="BL358" s="18" t="s">
        <v>208</v>
      </c>
      <c r="BM358" s="226" t="s">
        <v>890</v>
      </c>
    </row>
    <row r="359" s="2" customFormat="1" ht="16.5" customHeight="1">
      <c r="A359" s="39"/>
      <c r="B359" s="40"/>
      <c r="C359" s="228" t="s">
        <v>887</v>
      </c>
      <c r="D359" s="228" t="s">
        <v>286</v>
      </c>
      <c r="E359" s="229" t="s">
        <v>915</v>
      </c>
      <c r="F359" s="230" t="s">
        <v>916</v>
      </c>
      <c r="G359" s="231" t="s">
        <v>217</v>
      </c>
      <c r="H359" s="232">
        <v>1</v>
      </c>
      <c r="I359" s="233"/>
      <c r="J359" s="234">
        <f>ROUND(I359*H359,2)</f>
        <v>0</v>
      </c>
      <c r="K359" s="230" t="s">
        <v>341</v>
      </c>
      <c r="L359" s="45"/>
      <c r="M359" s="235" t="s">
        <v>19</v>
      </c>
      <c r="N359" s="236" t="s">
        <v>46</v>
      </c>
      <c r="O359" s="85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208</v>
      </c>
      <c r="AT359" s="226" t="s">
        <v>286</v>
      </c>
      <c r="AU359" s="226" t="s">
        <v>84</v>
      </c>
      <c r="AY359" s="18" t="s">
        <v>199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82</v>
      </c>
      <c r="BK359" s="227">
        <f>ROUND(I359*H359,2)</f>
        <v>0</v>
      </c>
      <c r="BL359" s="18" t="s">
        <v>208</v>
      </c>
      <c r="BM359" s="226" t="s">
        <v>893</v>
      </c>
    </row>
    <row r="360" s="2" customFormat="1" ht="44.25" customHeight="1">
      <c r="A360" s="39"/>
      <c r="B360" s="40"/>
      <c r="C360" s="228" t="s">
        <v>582</v>
      </c>
      <c r="D360" s="228" t="s">
        <v>286</v>
      </c>
      <c r="E360" s="229" t="s">
        <v>919</v>
      </c>
      <c r="F360" s="230" t="s">
        <v>1228</v>
      </c>
      <c r="G360" s="231" t="s">
        <v>217</v>
      </c>
      <c r="H360" s="232">
        <v>1</v>
      </c>
      <c r="I360" s="233"/>
      <c r="J360" s="234">
        <f>ROUND(I360*H360,2)</f>
        <v>0</v>
      </c>
      <c r="K360" s="230" t="s">
        <v>341</v>
      </c>
      <c r="L360" s="45"/>
      <c r="M360" s="235" t="s">
        <v>19</v>
      </c>
      <c r="N360" s="236" t="s">
        <v>46</v>
      </c>
      <c r="O360" s="85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208</v>
      </c>
      <c r="AT360" s="226" t="s">
        <v>286</v>
      </c>
      <c r="AU360" s="226" t="s">
        <v>84</v>
      </c>
      <c r="AY360" s="18" t="s">
        <v>199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82</v>
      </c>
      <c r="BK360" s="227">
        <f>ROUND(I360*H360,2)</f>
        <v>0</v>
      </c>
      <c r="BL360" s="18" t="s">
        <v>208</v>
      </c>
      <c r="BM360" s="226" t="s">
        <v>900</v>
      </c>
    </row>
    <row r="361" s="2" customFormat="1">
      <c r="A361" s="39"/>
      <c r="B361" s="40"/>
      <c r="C361" s="228" t="s">
        <v>896</v>
      </c>
      <c r="D361" s="228" t="s">
        <v>286</v>
      </c>
      <c r="E361" s="229" t="s">
        <v>922</v>
      </c>
      <c r="F361" s="230" t="s">
        <v>1229</v>
      </c>
      <c r="G361" s="231" t="s">
        <v>217</v>
      </c>
      <c r="H361" s="232">
        <v>1</v>
      </c>
      <c r="I361" s="233"/>
      <c r="J361" s="234">
        <f>ROUND(I361*H361,2)</f>
        <v>0</v>
      </c>
      <c r="K361" s="230" t="s">
        <v>341</v>
      </c>
      <c r="L361" s="45"/>
      <c r="M361" s="235" t="s">
        <v>19</v>
      </c>
      <c r="N361" s="236" t="s">
        <v>46</v>
      </c>
      <c r="O361" s="85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208</v>
      </c>
      <c r="AT361" s="226" t="s">
        <v>286</v>
      </c>
      <c r="AU361" s="226" t="s">
        <v>84</v>
      </c>
      <c r="AY361" s="18" t="s">
        <v>199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82</v>
      </c>
      <c r="BK361" s="227">
        <f>ROUND(I361*H361,2)</f>
        <v>0</v>
      </c>
      <c r="BL361" s="18" t="s">
        <v>208</v>
      </c>
      <c r="BM361" s="226" t="s">
        <v>903</v>
      </c>
    </row>
    <row r="362" s="2" customFormat="1" ht="16.5" customHeight="1">
      <c r="A362" s="39"/>
      <c r="B362" s="40"/>
      <c r="C362" s="228" t="s">
        <v>586</v>
      </c>
      <c r="D362" s="228" t="s">
        <v>286</v>
      </c>
      <c r="E362" s="229" t="s">
        <v>1161</v>
      </c>
      <c r="F362" s="230" t="s">
        <v>1230</v>
      </c>
      <c r="G362" s="231" t="s">
        <v>217</v>
      </c>
      <c r="H362" s="232">
        <v>3</v>
      </c>
      <c r="I362" s="233"/>
      <c r="J362" s="234">
        <f>ROUND(I362*H362,2)</f>
        <v>0</v>
      </c>
      <c r="K362" s="230" t="s">
        <v>341</v>
      </c>
      <c r="L362" s="45"/>
      <c r="M362" s="235" t="s">
        <v>19</v>
      </c>
      <c r="N362" s="236" t="s">
        <v>46</v>
      </c>
      <c r="O362" s="8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208</v>
      </c>
      <c r="AT362" s="226" t="s">
        <v>286</v>
      </c>
      <c r="AU362" s="226" t="s">
        <v>84</v>
      </c>
      <c r="AY362" s="18" t="s">
        <v>199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82</v>
      </c>
      <c r="BK362" s="227">
        <f>ROUND(I362*H362,2)</f>
        <v>0</v>
      </c>
      <c r="BL362" s="18" t="s">
        <v>208</v>
      </c>
      <c r="BM362" s="226" t="s">
        <v>907</v>
      </c>
    </row>
    <row r="363" s="2" customFormat="1" ht="16.5" customHeight="1">
      <c r="A363" s="39"/>
      <c r="B363" s="40"/>
      <c r="C363" s="228" t="s">
        <v>904</v>
      </c>
      <c r="D363" s="228" t="s">
        <v>286</v>
      </c>
      <c r="E363" s="229" t="s">
        <v>926</v>
      </c>
      <c r="F363" s="230" t="s">
        <v>927</v>
      </c>
      <c r="G363" s="231" t="s">
        <v>217</v>
      </c>
      <c r="H363" s="232">
        <v>1</v>
      </c>
      <c r="I363" s="233"/>
      <c r="J363" s="234">
        <f>ROUND(I363*H363,2)</f>
        <v>0</v>
      </c>
      <c r="K363" s="230" t="s">
        <v>341</v>
      </c>
      <c r="L363" s="45"/>
      <c r="M363" s="235" t="s">
        <v>19</v>
      </c>
      <c r="N363" s="236" t="s">
        <v>46</v>
      </c>
      <c r="O363" s="85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208</v>
      </c>
      <c r="AT363" s="226" t="s">
        <v>286</v>
      </c>
      <c r="AU363" s="226" t="s">
        <v>84</v>
      </c>
      <c r="AY363" s="18" t="s">
        <v>199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82</v>
      </c>
      <c r="BK363" s="227">
        <f>ROUND(I363*H363,2)</f>
        <v>0</v>
      </c>
      <c r="BL363" s="18" t="s">
        <v>208</v>
      </c>
      <c r="BM363" s="226" t="s">
        <v>910</v>
      </c>
    </row>
    <row r="364" s="2" customFormat="1" ht="33" customHeight="1">
      <c r="A364" s="39"/>
      <c r="B364" s="40"/>
      <c r="C364" s="228" t="s">
        <v>591</v>
      </c>
      <c r="D364" s="228" t="s">
        <v>286</v>
      </c>
      <c r="E364" s="229" t="s">
        <v>1163</v>
      </c>
      <c r="F364" s="230" t="s">
        <v>1164</v>
      </c>
      <c r="G364" s="231" t="s">
        <v>217</v>
      </c>
      <c r="H364" s="232">
        <v>1</v>
      </c>
      <c r="I364" s="233"/>
      <c r="J364" s="234">
        <f>ROUND(I364*H364,2)</f>
        <v>0</v>
      </c>
      <c r="K364" s="230" t="s">
        <v>341</v>
      </c>
      <c r="L364" s="45"/>
      <c r="M364" s="235" t="s">
        <v>19</v>
      </c>
      <c r="N364" s="236" t="s">
        <v>46</v>
      </c>
      <c r="O364" s="85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208</v>
      </c>
      <c r="AT364" s="226" t="s">
        <v>286</v>
      </c>
      <c r="AU364" s="226" t="s">
        <v>84</v>
      </c>
      <c r="AY364" s="18" t="s">
        <v>199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82</v>
      </c>
      <c r="BK364" s="227">
        <f>ROUND(I364*H364,2)</f>
        <v>0</v>
      </c>
      <c r="BL364" s="18" t="s">
        <v>208</v>
      </c>
      <c r="BM364" s="226" t="s">
        <v>914</v>
      </c>
    </row>
    <row r="365" s="2" customFormat="1">
      <c r="A365" s="39"/>
      <c r="B365" s="40"/>
      <c r="C365" s="228" t="s">
        <v>911</v>
      </c>
      <c r="D365" s="228" t="s">
        <v>286</v>
      </c>
      <c r="E365" s="229" t="s">
        <v>1165</v>
      </c>
      <c r="F365" s="230" t="s">
        <v>1231</v>
      </c>
      <c r="G365" s="231" t="s">
        <v>1167</v>
      </c>
      <c r="H365" s="232">
        <v>2</v>
      </c>
      <c r="I365" s="233"/>
      <c r="J365" s="234">
        <f>ROUND(I365*H365,2)</f>
        <v>0</v>
      </c>
      <c r="K365" s="230" t="s">
        <v>341</v>
      </c>
      <c r="L365" s="45"/>
      <c r="M365" s="235" t="s">
        <v>19</v>
      </c>
      <c r="N365" s="236" t="s">
        <v>46</v>
      </c>
      <c r="O365" s="85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208</v>
      </c>
      <c r="AT365" s="226" t="s">
        <v>286</v>
      </c>
      <c r="AU365" s="226" t="s">
        <v>84</v>
      </c>
      <c r="AY365" s="18" t="s">
        <v>199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82</v>
      </c>
      <c r="BK365" s="227">
        <f>ROUND(I365*H365,2)</f>
        <v>0</v>
      </c>
      <c r="BL365" s="18" t="s">
        <v>208</v>
      </c>
      <c r="BM365" s="226" t="s">
        <v>917</v>
      </c>
    </row>
    <row r="366" s="2" customFormat="1" ht="16.5" customHeight="1">
      <c r="A366" s="39"/>
      <c r="B366" s="40"/>
      <c r="C366" s="228" t="s">
        <v>597</v>
      </c>
      <c r="D366" s="228" t="s">
        <v>286</v>
      </c>
      <c r="E366" s="229" t="s">
        <v>1298</v>
      </c>
      <c r="F366" s="230" t="s">
        <v>1299</v>
      </c>
      <c r="G366" s="231" t="s">
        <v>1167</v>
      </c>
      <c r="H366" s="232">
        <v>2</v>
      </c>
      <c r="I366" s="233"/>
      <c r="J366" s="234">
        <f>ROUND(I366*H366,2)</f>
        <v>0</v>
      </c>
      <c r="K366" s="230" t="s">
        <v>341</v>
      </c>
      <c r="L366" s="45"/>
      <c r="M366" s="235" t="s">
        <v>19</v>
      </c>
      <c r="N366" s="236" t="s">
        <v>46</v>
      </c>
      <c r="O366" s="85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208</v>
      </c>
      <c r="AT366" s="226" t="s">
        <v>286</v>
      </c>
      <c r="AU366" s="226" t="s">
        <v>84</v>
      </c>
      <c r="AY366" s="18" t="s">
        <v>199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82</v>
      </c>
      <c r="BK366" s="227">
        <f>ROUND(I366*H366,2)</f>
        <v>0</v>
      </c>
      <c r="BL366" s="18" t="s">
        <v>208</v>
      </c>
      <c r="BM366" s="226" t="s">
        <v>921</v>
      </c>
    </row>
    <row r="367" s="2" customFormat="1" ht="16.5" customHeight="1">
      <c r="A367" s="39"/>
      <c r="B367" s="40"/>
      <c r="C367" s="228" t="s">
        <v>918</v>
      </c>
      <c r="D367" s="228" t="s">
        <v>286</v>
      </c>
      <c r="E367" s="229" t="s">
        <v>929</v>
      </c>
      <c r="F367" s="230" t="s">
        <v>930</v>
      </c>
      <c r="G367" s="231" t="s">
        <v>217</v>
      </c>
      <c r="H367" s="232">
        <v>2</v>
      </c>
      <c r="I367" s="233"/>
      <c r="J367" s="234">
        <f>ROUND(I367*H367,2)</f>
        <v>0</v>
      </c>
      <c r="K367" s="230" t="s">
        <v>341</v>
      </c>
      <c r="L367" s="45"/>
      <c r="M367" s="235" t="s">
        <v>19</v>
      </c>
      <c r="N367" s="236" t="s">
        <v>46</v>
      </c>
      <c r="O367" s="85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208</v>
      </c>
      <c r="AT367" s="226" t="s">
        <v>286</v>
      </c>
      <c r="AU367" s="226" t="s">
        <v>84</v>
      </c>
      <c r="AY367" s="18" t="s">
        <v>199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82</v>
      </c>
      <c r="BK367" s="227">
        <f>ROUND(I367*H367,2)</f>
        <v>0</v>
      </c>
      <c r="BL367" s="18" t="s">
        <v>208</v>
      </c>
      <c r="BM367" s="226" t="s">
        <v>924</v>
      </c>
    </row>
    <row r="368" s="2" customFormat="1">
      <c r="A368" s="39"/>
      <c r="B368" s="40"/>
      <c r="C368" s="228" t="s">
        <v>602</v>
      </c>
      <c r="D368" s="228" t="s">
        <v>286</v>
      </c>
      <c r="E368" s="229" t="s">
        <v>1169</v>
      </c>
      <c r="F368" s="230" t="s">
        <v>1232</v>
      </c>
      <c r="G368" s="231" t="s">
        <v>217</v>
      </c>
      <c r="H368" s="232">
        <v>1</v>
      </c>
      <c r="I368" s="233"/>
      <c r="J368" s="234">
        <f>ROUND(I368*H368,2)</f>
        <v>0</v>
      </c>
      <c r="K368" s="230" t="s">
        <v>341</v>
      </c>
      <c r="L368" s="45"/>
      <c r="M368" s="235" t="s">
        <v>19</v>
      </c>
      <c r="N368" s="236" t="s">
        <v>46</v>
      </c>
      <c r="O368" s="85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208</v>
      </c>
      <c r="AT368" s="226" t="s">
        <v>286</v>
      </c>
      <c r="AU368" s="226" t="s">
        <v>84</v>
      </c>
      <c r="AY368" s="18" t="s">
        <v>199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82</v>
      </c>
      <c r="BK368" s="227">
        <f>ROUND(I368*H368,2)</f>
        <v>0</v>
      </c>
      <c r="BL368" s="18" t="s">
        <v>208</v>
      </c>
      <c r="BM368" s="226" t="s">
        <v>928</v>
      </c>
    </row>
    <row r="369" s="2" customFormat="1" ht="16.5" customHeight="1">
      <c r="A369" s="39"/>
      <c r="B369" s="40"/>
      <c r="C369" s="228" t="s">
        <v>925</v>
      </c>
      <c r="D369" s="228" t="s">
        <v>286</v>
      </c>
      <c r="E369" s="229" t="s">
        <v>1252</v>
      </c>
      <c r="F369" s="230" t="s">
        <v>1382</v>
      </c>
      <c r="G369" s="231" t="s">
        <v>935</v>
      </c>
      <c r="H369" s="232">
        <v>5</v>
      </c>
      <c r="I369" s="233"/>
      <c r="J369" s="234">
        <f>ROUND(I369*H369,2)</f>
        <v>0</v>
      </c>
      <c r="K369" s="230" t="s">
        <v>341</v>
      </c>
      <c r="L369" s="45"/>
      <c r="M369" s="235" t="s">
        <v>19</v>
      </c>
      <c r="N369" s="236" t="s">
        <v>46</v>
      </c>
      <c r="O369" s="85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208</v>
      </c>
      <c r="AT369" s="226" t="s">
        <v>286</v>
      </c>
      <c r="AU369" s="226" t="s">
        <v>84</v>
      </c>
      <c r="AY369" s="18" t="s">
        <v>199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82</v>
      </c>
      <c r="BK369" s="227">
        <f>ROUND(I369*H369,2)</f>
        <v>0</v>
      </c>
      <c r="BL369" s="18" t="s">
        <v>208</v>
      </c>
      <c r="BM369" s="226" t="s">
        <v>931</v>
      </c>
    </row>
    <row r="370" s="2" customFormat="1" ht="16.5" customHeight="1">
      <c r="A370" s="39"/>
      <c r="B370" s="40"/>
      <c r="C370" s="228" t="s">
        <v>606</v>
      </c>
      <c r="D370" s="228" t="s">
        <v>286</v>
      </c>
      <c r="E370" s="229" t="s">
        <v>1173</v>
      </c>
      <c r="F370" s="230" t="s">
        <v>1301</v>
      </c>
      <c r="G370" s="231" t="s">
        <v>935</v>
      </c>
      <c r="H370" s="232">
        <v>20</v>
      </c>
      <c r="I370" s="233"/>
      <c r="J370" s="234">
        <f>ROUND(I370*H370,2)</f>
        <v>0</v>
      </c>
      <c r="K370" s="230" t="s">
        <v>341</v>
      </c>
      <c r="L370" s="45"/>
      <c r="M370" s="235" t="s">
        <v>19</v>
      </c>
      <c r="N370" s="236" t="s">
        <v>46</v>
      </c>
      <c r="O370" s="85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208</v>
      </c>
      <c r="AT370" s="226" t="s">
        <v>286</v>
      </c>
      <c r="AU370" s="226" t="s">
        <v>84</v>
      </c>
      <c r="AY370" s="18" t="s">
        <v>199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82</v>
      </c>
      <c r="BK370" s="227">
        <f>ROUND(I370*H370,2)</f>
        <v>0</v>
      </c>
      <c r="BL370" s="18" t="s">
        <v>208</v>
      </c>
      <c r="BM370" s="226" t="s">
        <v>936</v>
      </c>
    </row>
    <row r="371" s="2" customFormat="1" ht="16.5" customHeight="1">
      <c r="A371" s="39"/>
      <c r="B371" s="40"/>
      <c r="C371" s="228" t="s">
        <v>932</v>
      </c>
      <c r="D371" s="228" t="s">
        <v>286</v>
      </c>
      <c r="E371" s="229" t="s">
        <v>1383</v>
      </c>
      <c r="F371" s="230" t="s">
        <v>1384</v>
      </c>
      <c r="G371" s="231" t="s">
        <v>935</v>
      </c>
      <c r="H371" s="232">
        <v>8</v>
      </c>
      <c r="I371" s="233"/>
      <c r="J371" s="234">
        <f>ROUND(I371*H371,2)</f>
        <v>0</v>
      </c>
      <c r="K371" s="230" t="s">
        <v>341</v>
      </c>
      <c r="L371" s="45"/>
      <c r="M371" s="235" t="s">
        <v>19</v>
      </c>
      <c r="N371" s="236" t="s">
        <v>46</v>
      </c>
      <c r="O371" s="85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208</v>
      </c>
      <c r="AT371" s="226" t="s">
        <v>286</v>
      </c>
      <c r="AU371" s="226" t="s">
        <v>84</v>
      </c>
      <c r="AY371" s="18" t="s">
        <v>199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82</v>
      </c>
      <c r="BK371" s="227">
        <f>ROUND(I371*H371,2)</f>
        <v>0</v>
      </c>
      <c r="BL371" s="18" t="s">
        <v>208</v>
      </c>
      <c r="BM371" s="226" t="s">
        <v>939</v>
      </c>
    </row>
    <row r="372" s="2" customFormat="1" ht="16.5" customHeight="1">
      <c r="A372" s="39"/>
      <c r="B372" s="40"/>
      <c r="C372" s="228" t="s">
        <v>609</v>
      </c>
      <c r="D372" s="228" t="s">
        <v>286</v>
      </c>
      <c r="E372" s="229" t="s">
        <v>941</v>
      </c>
      <c r="F372" s="230" t="s">
        <v>942</v>
      </c>
      <c r="G372" s="231" t="s">
        <v>205</v>
      </c>
      <c r="H372" s="232">
        <v>20</v>
      </c>
      <c r="I372" s="233"/>
      <c r="J372" s="234">
        <f>ROUND(I372*H372,2)</f>
        <v>0</v>
      </c>
      <c r="K372" s="230" t="s">
        <v>341</v>
      </c>
      <c r="L372" s="45"/>
      <c r="M372" s="235" t="s">
        <v>19</v>
      </c>
      <c r="N372" s="236" t="s">
        <v>46</v>
      </c>
      <c r="O372" s="85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208</v>
      </c>
      <c r="AT372" s="226" t="s">
        <v>286</v>
      </c>
      <c r="AU372" s="226" t="s">
        <v>84</v>
      </c>
      <c r="AY372" s="18" t="s">
        <v>199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82</v>
      </c>
      <c r="BK372" s="227">
        <f>ROUND(I372*H372,2)</f>
        <v>0</v>
      </c>
      <c r="BL372" s="18" t="s">
        <v>208</v>
      </c>
      <c r="BM372" s="226" t="s">
        <v>943</v>
      </c>
    </row>
    <row r="373" s="12" customFormat="1" ht="25.92" customHeight="1">
      <c r="A373" s="12"/>
      <c r="B373" s="198"/>
      <c r="C373" s="199"/>
      <c r="D373" s="200" t="s">
        <v>74</v>
      </c>
      <c r="E373" s="201" t="s">
        <v>1179</v>
      </c>
      <c r="F373" s="201" t="s">
        <v>1180</v>
      </c>
      <c r="G373" s="199"/>
      <c r="H373" s="199"/>
      <c r="I373" s="202"/>
      <c r="J373" s="203">
        <f>BK373</f>
        <v>0</v>
      </c>
      <c r="K373" s="199"/>
      <c r="L373" s="204"/>
      <c r="M373" s="205"/>
      <c r="N373" s="206"/>
      <c r="O373" s="206"/>
      <c r="P373" s="207">
        <f>SUM(P374:P379)</f>
        <v>0</v>
      </c>
      <c r="Q373" s="206"/>
      <c r="R373" s="207">
        <f>SUM(R374:R379)</f>
        <v>0</v>
      </c>
      <c r="S373" s="206"/>
      <c r="T373" s="208">
        <f>SUM(T374:T379)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9" t="s">
        <v>208</v>
      </c>
      <c r="AT373" s="210" t="s">
        <v>74</v>
      </c>
      <c r="AU373" s="210" t="s">
        <v>75</v>
      </c>
      <c r="AY373" s="209" t="s">
        <v>199</v>
      </c>
      <c r="BK373" s="211">
        <f>SUM(BK374:BK379)</f>
        <v>0</v>
      </c>
    </row>
    <row r="374" s="2" customFormat="1" ht="33" customHeight="1">
      <c r="A374" s="39"/>
      <c r="B374" s="40"/>
      <c r="C374" s="228" t="s">
        <v>940</v>
      </c>
      <c r="D374" s="228" t="s">
        <v>286</v>
      </c>
      <c r="E374" s="229" t="s">
        <v>1190</v>
      </c>
      <c r="F374" s="230" t="s">
        <v>1237</v>
      </c>
      <c r="G374" s="231" t="s">
        <v>899</v>
      </c>
      <c r="H374" s="232">
        <v>5.4000000000000004</v>
      </c>
      <c r="I374" s="233"/>
      <c r="J374" s="234">
        <f>ROUND(I374*H374,2)</f>
        <v>0</v>
      </c>
      <c r="K374" s="230" t="s">
        <v>341</v>
      </c>
      <c r="L374" s="45"/>
      <c r="M374" s="235" t="s">
        <v>19</v>
      </c>
      <c r="N374" s="236" t="s">
        <v>46</v>
      </c>
      <c r="O374" s="85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1184</v>
      </c>
      <c r="AT374" s="226" t="s">
        <v>286</v>
      </c>
      <c r="AU374" s="226" t="s">
        <v>82</v>
      </c>
      <c r="AY374" s="18" t="s">
        <v>199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82</v>
      </c>
      <c r="BK374" s="227">
        <f>ROUND(I374*H374,2)</f>
        <v>0</v>
      </c>
      <c r="BL374" s="18" t="s">
        <v>1184</v>
      </c>
      <c r="BM374" s="226" t="s">
        <v>946</v>
      </c>
    </row>
    <row r="375" s="2" customFormat="1">
      <c r="A375" s="39"/>
      <c r="B375" s="40"/>
      <c r="C375" s="228" t="s">
        <v>617</v>
      </c>
      <c r="D375" s="228" t="s">
        <v>286</v>
      </c>
      <c r="E375" s="229" t="s">
        <v>1186</v>
      </c>
      <c r="F375" s="230" t="s">
        <v>1236</v>
      </c>
      <c r="G375" s="231" t="s">
        <v>899</v>
      </c>
      <c r="H375" s="232">
        <v>5.4000000000000004</v>
      </c>
      <c r="I375" s="233"/>
      <c r="J375" s="234">
        <f>ROUND(I375*H375,2)</f>
        <v>0</v>
      </c>
      <c r="K375" s="230" t="s">
        <v>341</v>
      </c>
      <c r="L375" s="45"/>
      <c r="M375" s="235" t="s">
        <v>19</v>
      </c>
      <c r="N375" s="236" t="s">
        <v>46</v>
      </c>
      <c r="O375" s="85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6" t="s">
        <v>1184</v>
      </c>
      <c r="AT375" s="226" t="s">
        <v>286</v>
      </c>
      <c r="AU375" s="226" t="s">
        <v>82</v>
      </c>
      <c r="AY375" s="18" t="s">
        <v>199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8" t="s">
        <v>82</v>
      </c>
      <c r="BK375" s="227">
        <f>ROUND(I375*H375,2)</f>
        <v>0</v>
      </c>
      <c r="BL375" s="18" t="s">
        <v>1184</v>
      </c>
      <c r="BM375" s="226" t="s">
        <v>1178</v>
      </c>
    </row>
    <row r="376" s="2" customFormat="1" ht="90" customHeight="1">
      <c r="A376" s="39"/>
      <c r="B376" s="40"/>
      <c r="C376" s="228" t="s">
        <v>1171</v>
      </c>
      <c r="D376" s="228" t="s">
        <v>286</v>
      </c>
      <c r="E376" s="229" t="s">
        <v>1182</v>
      </c>
      <c r="F376" s="230" t="s">
        <v>1264</v>
      </c>
      <c r="G376" s="231" t="s">
        <v>217</v>
      </c>
      <c r="H376" s="232">
        <v>1</v>
      </c>
      <c r="I376" s="233"/>
      <c r="J376" s="234">
        <f>ROUND(I376*H376,2)</f>
        <v>0</v>
      </c>
      <c r="K376" s="230" t="s">
        <v>341</v>
      </c>
      <c r="L376" s="45"/>
      <c r="M376" s="235" t="s">
        <v>19</v>
      </c>
      <c r="N376" s="236" t="s">
        <v>46</v>
      </c>
      <c r="O376" s="85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1184</v>
      </c>
      <c r="AT376" s="226" t="s">
        <v>286</v>
      </c>
      <c r="AU376" s="226" t="s">
        <v>82</v>
      </c>
      <c r="AY376" s="18" t="s">
        <v>199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82</v>
      </c>
      <c r="BK376" s="227">
        <f>ROUND(I376*H376,2)</f>
        <v>0</v>
      </c>
      <c r="BL376" s="18" t="s">
        <v>1184</v>
      </c>
      <c r="BM376" s="226" t="s">
        <v>1185</v>
      </c>
    </row>
    <row r="377" s="2" customFormat="1" ht="44.25" customHeight="1">
      <c r="A377" s="39"/>
      <c r="B377" s="40"/>
      <c r="C377" s="228" t="s">
        <v>620</v>
      </c>
      <c r="D377" s="228" t="s">
        <v>286</v>
      </c>
      <c r="E377" s="229" t="s">
        <v>1385</v>
      </c>
      <c r="F377" s="230" t="s">
        <v>1386</v>
      </c>
      <c r="G377" s="231" t="s">
        <v>899</v>
      </c>
      <c r="H377" s="232">
        <v>8</v>
      </c>
      <c r="I377" s="233"/>
      <c r="J377" s="234">
        <f>ROUND(I377*H377,2)</f>
        <v>0</v>
      </c>
      <c r="K377" s="230" t="s">
        <v>341</v>
      </c>
      <c r="L377" s="45"/>
      <c r="M377" s="235" t="s">
        <v>19</v>
      </c>
      <c r="N377" s="236" t="s">
        <v>46</v>
      </c>
      <c r="O377" s="85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1184</v>
      </c>
      <c r="AT377" s="226" t="s">
        <v>286</v>
      </c>
      <c r="AU377" s="226" t="s">
        <v>82</v>
      </c>
      <c r="AY377" s="18" t="s">
        <v>199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82</v>
      </c>
      <c r="BK377" s="227">
        <f>ROUND(I377*H377,2)</f>
        <v>0</v>
      </c>
      <c r="BL377" s="18" t="s">
        <v>1184</v>
      </c>
      <c r="BM377" s="226" t="s">
        <v>1188</v>
      </c>
    </row>
    <row r="378" s="2" customFormat="1" ht="16.5" customHeight="1">
      <c r="A378" s="39"/>
      <c r="B378" s="40"/>
      <c r="C378" s="228" t="s">
        <v>1175</v>
      </c>
      <c r="D378" s="228" t="s">
        <v>286</v>
      </c>
      <c r="E378" s="229" t="s">
        <v>1193</v>
      </c>
      <c r="F378" s="230" t="s">
        <v>1194</v>
      </c>
      <c r="G378" s="231" t="s">
        <v>935</v>
      </c>
      <c r="H378" s="232">
        <v>40</v>
      </c>
      <c r="I378" s="233"/>
      <c r="J378" s="234">
        <f>ROUND(I378*H378,2)</f>
        <v>0</v>
      </c>
      <c r="K378" s="230" t="s">
        <v>341</v>
      </c>
      <c r="L378" s="45"/>
      <c r="M378" s="235" t="s">
        <v>19</v>
      </c>
      <c r="N378" s="236" t="s">
        <v>46</v>
      </c>
      <c r="O378" s="85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1184</v>
      </c>
      <c r="AT378" s="226" t="s">
        <v>286</v>
      </c>
      <c r="AU378" s="226" t="s">
        <v>82</v>
      </c>
      <c r="AY378" s="18" t="s">
        <v>199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82</v>
      </c>
      <c r="BK378" s="227">
        <f>ROUND(I378*H378,2)</f>
        <v>0</v>
      </c>
      <c r="BL378" s="18" t="s">
        <v>1184</v>
      </c>
      <c r="BM378" s="226" t="s">
        <v>1192</v>
      </c>
    </row>
    <row r="379" s="2" customFormat="1" ht="16.5" customHeight="1">
      <c r="A379" s="39"/>
      <c r="B379" s="40"/>
      <c r="C379" s="228" t="s">
        <v>625</v>
      </c>
      <c r="D379" s="228" t="s">
        <v>286</v>
      </c>
      <c r="E379" s="229" t="s">
        <v>944</v>
      </c>
      <c r="F379" s="230" t="s">
        <v>945</v>
      </c>
      <c r="G379" s="231" t="s">
        <v>217</v>
      </c>
      <c r="H379" s="232">
        <v>2</v>
      </c>
      <c r="I379" s="233"/>
      <c r="J379" s="234">
        <f>ROUND(I379*H379,2)</f>
        <v>0</v>
      </c>
      <c r="K379" s="230" t="s">
        <v>341</v>
      </c>
      <c r="L379" s="45"/>
      <c r="M379" s="249" t="s">
        <v>19</v>
      </c>
      <c r="N379" s="250" t="s">
        <v>46</v>
      </c>
      <c r="O379" s="251"/>
      <c r="P379" s="252">
        <f>O379*H379</f>
        <v>0</v>
      </c>
      <c r="Q379" s="252">
        <v>0</v>
      </c>
      <c r="R379" s="252">
        <f>Q379*H379</f>
        <v>0</v>
      </c>
      <c r="S379" s="252">
        <v>0</v>
      </c>
      <c r="T379" s="253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6" t="s">
        <v>1184</v>
      </c>
      <c r="AT379" s="226" t="s">
        <v>286</v>
      </c>
      <c r="AU379" s="226" t="s">
        <v>82</v>
      </c>
      <c r="AY379" s="18" t="s">
        <v>199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8" t="s">
        <v>82</v>
      </c>
      <c r="BK379" s="227">
        <f>ROUND(I379*H379,2)</f>
        <v>0</v>
      </c>
      <c r="BL379" s="18" t="s">
        <v>1184</v>
      </c>
      <c r="BM379" s="226" t="s">
        <v>1195</v>
      </c>
    </row>
    <row r="380" s="2" customFormat="1" ht="6.96" customHeight="1">
      <c r="A380" s="39"/>
      <c r="B380" s="60"/>
      <c r="C380" s="61"/>
      <c r="D380" s="61"/>
      <c r="E380" s="61"/>
      <c r="F380" s="61"/>
      <c r="G380" s="61"/>
      <c r="H380" s="61"/>
      <c r="I380" s="61"/>
      <c r="J380" s="61"/>
      <c r="K380" s="61"/>
      <c r="L380" s="45"/>
      <c r="M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</row>
  </sheetData>
  <sheetProtection sheet="1" autoFilter="0" formatColumns="0" formatRows="0" objects="1" scenarios="1" spinCount="100000" saltValue="Qgxmx/jDCM/ms06qh0zS7hmNzfyHY87N3w0kBjZF6pBSCxE6KPlGASQO9ED/89KA1EosHyzMN4uXUfQQCHjYjQ==" hashValue="ZsyNzWRgmeGhTyzqLhdo3mV7NmFkdd2AuIU4BEqBYqlv2AadKX1TgZNeke45UCkbpJowZQZZIjg9TFUKIM+QAQ==" algorithmName="SHA-512" password="CC35"/>
  <autoFilter ref="C138:K37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1387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ROUND(J91,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ROUND((SUM(BE91:BE107)),  2)</f>
        <v>0</v>
      </c>
      <c r="G35" s="39"/>
      <c r="H35" s="39"/>
      <c r="I35" s="159">
        <v>0.20999999999999999</v>
      </c>
      <c r="J35" s="158">
        <f>ROUND(((SUM(BE91:BE107))*I35),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ROUND((SUM(BF91:BF107)),  2)</f>
        <v>0</v>
      </c>
      <c r="G36" s="39"/>
      <c r="H36" s="39"/>
      <c r="I36" s="159">
        <v>0.14999999999999999</v>
      </c>
      <c r="J36" s="158">
        <f>ROUND(((SUM(BF91:BF107))*I36),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ROUND((SUM(BG91:BG107)),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ROUND((SUM(BH91:BH107)),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ROUND((SUM(BI91:BI107)),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MS01 -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166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170</v>
      </c>
      <c r="E65" s="184"/>
      <c r="F65" s="184"/>
      <c r="G65" s="184"/>
      <c r="H65" s="184"/>
      <c r="I65" s="184"/>
      <c r="J65" s="185">
        <f>J93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173</v>
      </c>
      <c r="E66" s="184"/>
      <c r="F66" s="184"/>
      <c r="G66" s="184"/>
      <c r="H66" s="184"/>
      <c r="I66" s="184"/>
      <c r="J66" s="185">
        <f>J95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175</v>
      </c>
      <c r="E67" s="184"/>
      <c r="F67" s="184"/>
      <c r="G67" s="184"/>
      <c r="H67" s="184"/>
      <c r="I67" s="184"/>
      <c r="J67" s="185">
        <f>J97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181</v>
      </c>
      <c r="E68" s="179"/>
      <c r="F68" s="179"/>
      <c r="G68" s="179"/>
      <c r="H68" s="179"/>
      <c r="I68" s="179"/>
      <c r="J68" s="180">
        <f>J99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182</v>
      </c>
      <c r="E69" s="184"/>
      <c r="F69" s="184"/>
      <c r="G69" s="184"/>
      <c r="H69" s="184"/>
      <c r="I69" s="184"/>
      <c r="J69" s="185">
        <f>J100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184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Oprava osvětlení v žst. Ostrava Kunčice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119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1" t="s">
        <v>120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121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MS01 - Žst. Ostrava Kunčice, venkovní osvětlení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Ostrava</v>
      </c>
      <c r="G85" s="41"/>
      <c r="H85" s="41"/>
      <c r="I85" s="33" t="s">
        <v>23</v>
      </c>
      <c r="J85" s="73" t="str">
        <f>IF(J14="","",J14)</f>
        <v>22. 4. 2021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E17</f>
        <v>Správa železnic, s.o.</v>
      </c>
      <c r="G87" s="41"/>
      <c r="H87" s="41"/>
      <c r="I87" s="33" t="s">
        <v>33</v>
      </c>
      <c r="J87" s="37" t="str">
        <f>E23</f>
        <v>MORAVIA CONSULT Olomouc a.s.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38</v>
      </c>
      <c r="J88" s="37" t="str">
        <f>E26</f>
        <v>MORAVIA CONSULT Olomouc a.s.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7"/>
      <c r="B90" s="188"/>
      <c r="C90" s="189" t="s">
        <v>185</v>
      </c>
      <c r="D90" s="190" t="s">
        <v>60</v>
      </c>
      <c r="E90" s="190" t="s">
        <v>56</v>
      </c>
      <c r="F90" s="190" t="s">
        <v>57</v>
      </c>
      <c r="G90" s="190" t="s">
        <v>186</v>
      </c>
      <c r="H90" s="190" t="s">
        <v>187</v>
      </c>
      <c r="I90" s="190" t="s">
        <v>188</v>
      </c>
      <c r="J90" s="190" t="s">
        <v>126</v>
      </c>
      <c r="K90" s="191" t="s">
        <v>189</v>
      </c>
      <c r="L90" s="192"/>
      <c r="M90" s="93" t="s">
        <v>19</v>
      </c>
      <c r="N90" s="94" t="s">
        <v>45</v>
      </c>
      <c r="O90" s="94" t="s">
        <v>190</v>
      </c>
      <c r="P90" s="94" t="s">
        <v>191</v>
      </c>
      <c r="Q90" s="94" t="s">
        <v>192</v>
      </c>
      <c r="R90" s="94" t="s">
        <v>193</v>
      </c>
      <c r="S90" s="94" t="s">
        <v>194</v>
      </c>
      <c r="T90" s="95" t="s">
        <v>195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39"/>
      <c r="B91" s="40"/>
      <c r="C91" s="100" t="s">
        <v>196</v>
      </c>
      <c r="D91" s="41"/>
      <c r="E91" s="41"/>
      <c r="F91" s="41"/>
      <c r="G91" s="41"/>
      <c r="H91" s="41"/>
      <c r="I91" s="41"/>
      <c r="J91" s="193">
        <f>BK91</f>
        <v>0</v>
      </c>
      <c r="K91" s="41"/>
      <c r="L91" s="45"/>
      <c r="M91" s="96"/>
      <c r="N91" s="194"/>
      <c r="O91" s="97"/>
      <c r="P91" s="195">
        <f>P92+P99</f>
        <v>0</v>
      </c>
      <c r="Q91" s="97"/>
      <c r="R91" s="195">
        <f>R92+R99</f>
        <v>0</v>
      </c>
      <c r="S91" s="97"/>
      <c r="T91" s="196">
        <f>T92+T99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74</v>
      </c>
      <c r="AU91" s="18" t="s">
        <v>127</v>
      </c>
      <c r="BK91" s="197">
        <f>BK92+BK99</f>
        <v>0</v>
      </c>
    </row>
    <row r="92" s="12" customFormat="1" ht="25.92" customHeight="1">
      <c r="A92" s="12"/>
      <c r="B92" s="198"/>
      <c r="C92" s="199"/>
      <c r="D92" s="200" t="s">
        <v>74</v>
      </c>
      <c r="E92" s="201" t="s">
        <v>520</v>
      </c>
      <c r="F92" s="201" t="s">
        <v>521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P93+P95+P97</f>
        <v>0</v>
      </c>
      <c r="Q92" s="206"/>
      <c r="R92" s="207">
        <f>R93+R95+R97</f>
        <v>0</v>
      </c>
      <c r="S92" s="206"/>
      <c r="T92" s="208">
        <f>T93+T95+T97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82</v>
      </c>
      <c r="AT92" s="210" t="s">
        <v>74</v>
      </c>
      <c r="AU92" s="210" t="s">
        <v>75</v>
      </c>
      <c r="AY92" s="209" t="s">
        <v>199</v>
      </c>
      <c r="BK92" s="211">
        <f>BK93+BK95+BK97</f>
        <v>0</v>
      </c>
    </row>
    <row r="93" s="12" customFormat="1" ht="22.8" customHeight="1">
      <c r="A93" s="12"/>
      <c r="B93" s="198"/>
      <c r="C93" s="199"/>
      <c r="D93" s="200" t="s">
        <v>74</v>
      </c>
      <c r="E93" s="212" t="s">
        <v>538</v>
      </c>
      <c r="F93" s="212" t="s">
        <v>539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P94</f>
        <v>0</v>
      </c>
      <c r="Q93" s="206"/>
      <c r="R93" s="207">
        <f>R94</f>
        <v>0</v>
      </c>
      <c r="S93" s="206"/>
      <c r="T93" s="208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82</v>
      </c>
      <c r="AT93" s="210" t="s">
        <v>74</v>
      </c>
      <c r="AU93" s="210" t="s">
        <v>82</v>
      </c>
      <c r="AY93" s="209" t="s">
        <v>199</v>
      </c>
      <c r="BK93" s="211">
        <f>BK94</f>
        <v>0</v>
      </c>
    </row>
    <row r="94" s="2" customFormat="1">
      <c r="A94" s="39"/>
      <c r="B94" s="40"/>
      <c r="C94" s="214" t="s">
        <v>82</v>
      </c>
      <c r="D94" s="214" t="s">
        <v>202</v>
      </c>
      <c r="E94" s="215" t="s">
        <v>541</v>
      </c>
      <c r="F94" s="216" t="s">
        <v>542</v>
      </c>
      <c r="G94" s="217" t="s">
        <v>217</v>
      </c>
      <c r="H94" s="218">
        <v>1</v>
      </c>
      <c r="I94" s="219"/>
      <c r="J94" s="220">
        <f>ROUND(I94*H94,2)</f>
        <v>0</v>
      </c>
      <c r="K94" s="216" t="s">
        <v>206</v>
      </c>
      <c r="L94" s="221"/>
      <c r="M94" s="222" t="s">
        <v>19</v>
      </c>
      <c r="N94" s="223" t="s">
        <v>46</v>
      </c>
      <c r="O94" s="85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6" t="s">
        <v>207</v>
      </c>
      <c r="AT94" s="226" t="s">
        <v>202</v>
      </c>
      <c r="AU94" s="226" t="s">
        <v>84</v>
      </c>
      <c r="AY94" s="18" t="s">
        <v>199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82</v>
      </c>
      <c r="BK94" s="227">
        <f>ROUND(I94*H94,2)</f>
        <v>0</v>
      </c>
      <c r="BL94" s="18" t="s">
        <v>208</v>
      </c>
      <c r="BM94" s="226" t="s">
        <v>84</v>
      </c>
    </row>
    <row r="95" s="12" customFormat="1" ht="22.8" customHeight="1">
      <c r="A95" s="12"/>
      <c r="B95" s="198"/>
      <c r="C95" s="199"/>
      <c r="D95" s="200" t="s">
        <v>74</v>
      </c>
      <c r="E95" s="212" t="s">
        <v>555</v>
      </c>
      <c r="F95" s="212" t="s">
        <v>556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P96</f>
        <v>0</v>
      </c>
      <c r="Q95" s="206"/>
      <c r="R95" s="207">
        <f>R96</f>
        <v>0</v>
      </c>
      <c r="S95" s="206"/>
      <c r="T95" s="208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82</v>
      </c>
      <c r="AT95" s="210" t="s">
        <v>74</v>
      </c>
      <c r="AU95" s="210" t="s">
        <v>82</v>
      </c>
      <c r="AY95" s="209" t="s">
        <v>199</v>
      </c>
      <c r="BK95" s="211">
        <f>BK96</f>
        <v>0</v>
      </c>
    </row>
    <row r="96" s="2" customFormat="1">
      <c r="A96" s="39"/>
      <c r="B96" s="40"/>
      <c r="C96" s="214" t="s">
        <v>84</v>
      </c>
      <c r="D96" s="214" t="s">
        <v>202</v>
      </c>
      <c r="E96" s="215" t="s">
        <v>557</v>
      </c>
      <c r="F96" s="216" t="s">
        <v>558</v>
      </c>
      <c r="G96" s="217" t="s">
        <v>217</v>
      </c>
      <c r="H96" s="218">
        <v>1</v>
      </c>
      <c r="I96" s="219"/>
      <c r="J96" s="220">
        <f>ROUND(I96*H96,2)</f>
        <v>0</v>
      </c>
      <c r="K96" s="216" t="s">
        <v>206</v>
      </c>
      <c r="L96" s="221"/>
      <c r="M96" s="222" t="s">
        <v>19</v>
      </c>
      <c r="N96" s="223" t="s">
        <v>46</v>
      </c>
      <c r="O96" s="85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6" t="s">
        <v>207</v>
      </c>
      <c r="AT96" s="226" t="s">
        <v>202</v>
      </c>
      <c r="AU96" s="226" t="s">
        <v>84</v>
      </c>
      <c r="AY96" s="18" t="s">
        <v>199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82</v>
      </c>
      <c r="BK96" s="227">
        <f>ROUND(I96*H96,2)</f>
        <v>0</v>
      </c>
      <c r="BL96" s="18" t="s">
        <v>208</v>
      </c>
      <c r="BM96" s="226" t="s">
        <v>208</v>
      </c>
    </row>
    <row r="97" s="12" customFormat="1" ht="22.8" customHeight="1">
      <c r="A97" s="12"/>
      <c r="B97" s="198"/>
      <c r="C97" s="199"/>
      <c r="D97" s="200" t="s">
        <v>74</v>
      </c>
      <c r="E97" s="212" t="s">
        <v>587</v>
      </c>
      <c r="F97" s="212" t="s">
        <v>588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P98</f>
        <v>0</v>
      </c>
      <c r="Q97" s="206"/>
      <c r="R97" s="207">
        <f>R98</f>
        <v>0</v>
      </c>
      <c r="S97" s="206"/>
      <c r="T97" s="208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82</v>
      </c>
      <c r="AT97" s="210" t="s">
        <v>74</v>
      </c>
      <c r="AU97" s="210" t="s">
        <v>82</v>
      </c>
      <c r="AY97" s="209" t="s">
        <v>199</v>
      </c>
      <c r="BK97" s="211">
        <f>BK98</f>
        <v>0</v>
      </c>
    </row>
    <row r="98" s="2" customFormat="1" ht="16.5" customHeight="1">
      <c r="A98" s="39"/>
      <c r="B98" s="40"/>
      <c r="C98" s="214" t="s">
        <v>104</v>
      </c>
      <c r="D98" s="214" t="s">
        <v>202</v>
      </c>
      <c r="E98" s="215" t="s">
        <v>589</v>
      </c>
      <c r="F98" s="216" t="s">
        <v>590</v>
      </c>
      <c r="G98" s="217" t="s">
        <v>217</v>
      </c>
      <c r="H98" s="218">
        <v>1</v>
      </c>
      <c r="I98" s="219"/>
      <c r="J98" s="220">
        <f>ROUND(I98*H98,2)</f>
        <v>0</v>
      </c>
      <c r="K98" s="216" t="s">
        <v>206</v>
      </c>
      <c r="L98" s="221"/>
      <c r="M98" s="222" t="s">
        <v>19</v>
      </c>
      <c r="N98" s="223" t="s">
        <v>46</v>
      </c>
      <c r="O98" s="85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6" t="s">
        <v>207</v>
      </c>
      <c r="AT98" s="226" t="s">
        <v>202</v>
      </c>
      <c r="AU98" s="226" t="s">
        <v>84</v>
      </c>
      <c r="AY98" s="18" t="s">
        <v>199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82</v>
      </c>
      <c r="BK98" s="227">
        <f>ROUND(I98*H98,2)</f>
        <v>0</v>
      </c>
      <c r="BL98" s="18" t="s">
        <v>208</v>
      </c>
      <c r="BM98" s="226" t="s">
        <v>218</v>
      </c>
    </row>
    <row r="99" s="12" customFormat="1" ht="25.92" customHeight="1">
      <c r="A99" s="12"/>
      <c r="B99" s="198"/>
      <c r="C99" s="199"/>
      <c r="D99" s="200" t="s">
        <v>74</v>
      </c>
      <c r="E99" s="201" t="s">
        <v>707</v>
      </c>
      <c r="F99" s="201" t="s">
        <v>708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</f>
        <v>0</v>
      </c>
      <c r="Q99" s="206"/>
      <c r="R99" s="207">
        <f>R100</f>
        <v>0</v>
      </c>
      <c r="S99" s="206"/>
      <c r="T99" s="208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82</v>
      </c>
      <c r="AT99" s="210" t="s">
        <v>74</v>
      </c>
      <c r="AU99" s="210" t="s">
        <v>75</v>
      </c>
      <c r="AY99" s="209" t="s">
        <v>199</v>
      </c>
      <c r="BK99" s="211">
        <f>BK100</f>
        <v>0</v>
      </c>
    </row>
    <row r="100" s="12" customFormat="1" ht="22.8" customHeight="1">
      <c r="A100" s="12"/>
      <c r="B100" s="198"/>
      <c r="C100" s="199"/>
      <c r="D100" s="200" t="s">
        <v>74</v>
      </c>
      <c r="E100" s="212" t="s">
        <v>709</v>
      </c>
      <c r="F100" s="212" t="s">
        <v>710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SUM(P101:P107)</f>
        <v>0</v>
      </c>
      <c r="Q100" s="206"/>
      <c r="R100" s="207">
        <f>SUM(R101:R107)</f>
        <v>0</v>
      </c>
      <c r="S100" s="206"/>
      <c r="T100" s="208">
        <f>SUM(T101:T107)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82</v>
      </c>
      <c r="AT100" s="210" t="s">
        <v>74</v>
      </c>
      <c r="AU100" s="210" t="s">
        <v>82</v>
      </c>
      <c r="AY100" s="209" t="s">
        <v>199</v>
      </c>
      <c r="BK100" s="211">
        <f>SUM(BK101:BK107)</f>
        <v>0</v>
      </c>
    </row>
    <row r="101" s="2" customFormat="1" ht="16.5" customHeight="1">
      <c r="A101" s="39"/>
      <c r="B101" s="40"/>
      <c r="C101" s="228" t="s">
        <v>208</v>
      </c>
      <c r="D101" s="228" t="s">
        <v>286</v>
      </c>
      <c r="E101" s="229" t="s">
        <v>834</v>
      </c>
      <c r="F101" s="230" t="s">
        <v>835</v>
      </c>
      <c r="G101" s="231" t="s">
        <v>217</v>
      </c>
      <c r="H101" s="232">
        <v>1</v>
      </c>
      <c r="I101" s="233"/>
      <c r="J101" s="234">
        <f>ROUND(I101*H101,2)</f>
        <v>0</v>
      </c>
      <c r="K101" s="230" t="s">
        <v>206</v>
      </c>
      <c r="L101" s="45"/>
      <c r="M101" s="235" t="s">
        <v>19</v>
      </c>
      <c r="N101" s="236" t="s">
        <v>46</v>
      </c>
      <c r="O101" s="85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6" t="s">
        <v>208</v>
      </c>
      <c r="AT101" s="226" t="s">
        <v>286</v>
      </c>
      <c r="AU101" s="226" t="s">
        <v>84</v>
      </c>
      <c r="AY101" s="18" t="s">
        <v>199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208</v>
      </c>
      <c r="BM101" s="226" t="s">
        <v>207</v>
      </c>
    </row>
    <row r="102" s="2" customFormat="1">
      <c r="A102" s="39"/>
      <c r="B102" s="40"/>
      <c r="C102" s="228" t="s">
        <v>225</v>
      </c>
      <c r="D102" s="228" t="s">
        <v>286</v>
      </c>
      <c r="E102" s="229" t="s">
        <v>869</v>
      </c>
      <c r="F102" s="230" t="s">
        <v>870</v>
      </c>
      <c r="G102" s="231" t="s">
        <v>871</v>
      </c>
      <c r="H102" s="232">
        <v>1</v>
      </c>
      <c r="I102" s="233"/>
      <c r="J102" s="234">
        <f>ROUND(I102*H102,2)</f>
        <v>0</v>
      </c>
      <c r="K102" s="230" t="s">
        <v>206</v>
      </c>
      <c r="L102" s="45"/>
      <c r="M102" s="235" t="s">
        <v>19</v>
      </c>
      <c r="N102" s="236" t="s">
        <v>46</v>
      </c>
      <c r="O102" s="85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208</v>
      </c>
      <c r="AT102" s="226" t="s">
        <v>286</v>
      </c>
      <c r="AU102" s="226" t="s">
        <v>84</v>
      </c>
      <c r="AY102" s="18" t="s">
        <v>199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208</v>
      </c>
      <c r="BM102" s="226" t="s">
        <v>228</v>
      </c>
    </row>
    <row r="103" s="2" customFormat="1" ht="21.75" customHeight="1">
      <c r="A103" s="39"/>
      <c r="B103" s="40"/>
      <c r="C103" s="228" t="s">
        <v>218</v>
      </c>
      <c r="D103" s="228" t="s">
        <v>286</v>
      </c>
      <c r="E103" s="229" t="s">
        <v>874</v>
      </c>
      <c r="F103" s="230" t="s">
        <v>875</v>
      </c>
      <c r="G103" s="231" t="s">
        <v>871</v>
      </c>
      <c r="H103" s="232">
        <v>1</v>
      </c>
      <c r="I103" s="233"/>
      <c r="J103" s="234">
        <f>ROUND(I103*H103,2)</f>
        <v>0</v>
      </c>
      <c r="K103" s="230" t="s">
        <v>206</v>
      </c>
      <c r="L103" s="45"/>
      <c r="M103" s="235" t="s">
        <v>19</v>
      </c>
      <c r="N103" s="236" t="s">
        <v>46</v>
      </c>
      <c r="O103" s="85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6" t="s">
        <v>208</v>
      </c>
      <c r="AT103" s="226" t="s">
        <v>286</v>
      </c>
      <c r="AU103" s="226" t="s">
        <v>84</v>
      </c>
      <c r="AY103" s="18" t="s">
        <v>199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82</v>
      </c>
      <c r="BK103" s="227">
        <f>ROUND(I103*H103,2)</f>
        <v>0</v>
      </c>
      <c r="BL103" s="18" t="s">
        <v>208</v>
      </c>
      <c r="BM103" s="226" t="s">
        <v>235</v>
      </c>
    </row>
    <row r="104" s="2" customFormat="1">
      <c r="A104" s="39"/>
      <c r="B104" s="40"/>
      <c r="C104" s="228" t="s">
        <v>236</v>
      </c>
      <c r="D104" s="228" t="s">
        <v>286</v>
      </c>
      <c r="E104" s="229" t="s">
        <v>881</v>
      </c>
      <c r="F104" s="230" t="s">
        <v>882</v>
      </c>
      <c r="G104" s="231" t="s">
        <v>871</v>
      </c>
      <c r="H104" s="232">
        <v>1</v>
      </c>
      <c r="I104" s="233"/>
      <c r="J104" s="234">
        <f>ROUND(I104*H104,2)</f>
        <v>0</v>
      </c>
      <c r="K104" s="230" t="s">
        <v>206</v>
      </c>
      <c r="L104" s="45"/>
      <c r="M104" s="235" t="s">
        <v>19</v>
      </c>
      <c r="N104" s="236" t="s">
        <v>46</v>
      </c>
      <c r="O104" s="85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6" t="s">
        <v>208</v>
      </c>
      <c r="AT104" s="226" t="s">
        <v>286</v>
      </c>
      <c r="AU104" s="226" t="s">
        <v>84</v>
      </c>
      <c r="AY104" s="18" t="s">
        <v>199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82</v>
      </c>
      <c r="BK104" s="227">
        <f>ROUND(I104*H104,2)</f>
        <v>0</v>
      </c>
      <c r="BL104" s="18" t="s">
        <v>208</v>
      </c>
      <c r="BM104" s="226" t="s">
        <v>239</v>
      </c>
    </row>
    <row r="105" s="2" customFormat="1" ht="16.5" customHeight="1">
      <c r="A105" s="39"/>
      <c r="B105" s="40"/>
      <c r="C105" s="228" t="s">
        <v>207</v>
      </c>
      <c r="D105" s="228" t="s">
        <v>286</v>
      </c>
      <c r="E105" s="229" t="s">
        <v>884</v>
      </c>
      <c r="F105" s="230" t="s">
        <v>885</v>
      </c>
      <c r="G105" s="231" t="s">
        <v>217</v>
      </c>
      <c r="H105" s="232">
        <v>1</v>
      </c>
      <c r="I105" s="233"/>
      <c r="J105" s="234">
        <f>ROUND(I105*H105,2)</f>
        <v>0</v>
      </c>
      <c r="K105" s="230" t="s">
        <v>206</v>
      </c>
      <c r="L105" s="45"/>
      <c r="M105" s="235" t="s">
        <v>19</v>
      </c>
      <c r="N105" s="236" t="s">
        <v>46</v>
      </c>
      <c r="O105" s="85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6" t="s">
        <v>208</v>
      </c>
      <c r="AT105" s="226" t="s">
        <v>286</v>
      </c>
      <c r="AU105" s="226" t="s">
        <v>84</v>
      </c>
      <c r="AY105" s="18" t="s">
        <v>199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82</v>
      </c>
      <c r="BK105" s="227">
        <f>ROUND(I105*H105,2)</f>
        <v>0</v>
      </c>
      <c r="BL105" s="18" t="s">
        <v>208</v>
      </c>
      <c r="BM105" s="226" t="s">
        <v>242</v>
      </c>
    </row>
    <row r="106" s="2" customFormat="1">
      <c r="A106" s="39"/>
      <c r="B106" s="40"/>
      <c r="C106" s="228" t="s">
        <v>245</v>
      </c>
      <c r="D106" s="228" t="s">
        <v>286</v>
      </c>
      <c r="E106" s="229" t="s">
        <v>891</v>
      </c>
      <c r="F106" s="230" t="s">
        <v>892</v>
      </c>
      <c r="G106" s="231" t="s">
        <v>871</v>
      </c>
      <c r="H106" s="232">
        <v>1</v>
      </c>
      <c r="I106" s="233"/>
      <c r="J106" s="234">
        <f>ROUND(I106*H106,2)</f>
        <v>0</v>
      </c>
      <c r="K106" s="230" t="s">
        <v>206</v>
      </c>
      <c r="L106" s="45"/>
      <c r="M106" s="235" t="s">
        <v>19</v>
      </c>
      <c r="N106" s="236" t="s">
        <v>46</v>
      </c>
      <c r="O106" s="85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208</v>
      </c>
      <c r="AT106" s="226" t="s">
        <v>286</v>
      </c>
      <c r="AU106" s="226" t="s">
        <v>84</v>
      </c>
      <c r="AY106" s="18" t="s">
        <v>199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82</v>
      </c>
      <c r="BK106" s="227">
        <f>ROUND(I106*H106,2)</f>
        <v>0</v>
      </c>
      <c r="BL106" s="18" t="s">
        <v>208</v>
      </c>
      <c r="BM106" s="226" t="s">
        <v>248</v>
      </c>
    </row>
    <row r="107" s="2" customFormat="1" ht="16.5" customHeight="1">
      <c r="A107" s="39"/>
      <c r="B107" s="40"/>
      <c r="C107" s="228" t="s">
        <v>228</v>
      </c>
      <c r="D107" s="228" t="s">
        <v>286</v>
      </c>
      <c r="E107" s="229" t="s">
        <v>1388</v>
      </c>
      <c r="F107" s="230" t="s">
        <v>1389</v>
      </c>
      <c r="G107" s="231" t="s">
        <v>217</v>
      </c>
      <c r="H107" s="232">
        <v>1</v>
      </c>
      <c r="I107" s="233"/>
      <c r="J107" s="234">
        <f>ROUND(I107*H107,2)</f>
        <v>0</v>
      </c>
      <c r="K107" s="230" t="s">
        <v>341</v>
      </c>
      <c r="L107" s="45"/>
      <c r="M107" s="249" t="s">
        <v>19</v>
      </c>
      <c r="N107" s="250" t="s">
        <v>46</v>
      </c>
      <c r="O107" s="251"/>
      <c r="P107" s="252">
        <f>O107*H107</f>
        <v>0</v>
      </c>
      <c r="Q107" s="252">
        <v>0</v>
      </c>
      <c r="R107" s="252">
        <f>Q107*H107</f>
        <v>0</v>
      </c>
      <c r="S107" s="252">
        <v>0</v>
      </c>
      <c r="T107" s="25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6" t="s">
        <v>208</v>
      </c>
      <c r="AT107" s="226" t="s">
        <v>286</v>
      </c>
      <c r="AU107" s="226" t="s">
        <v>84</v>
      </c>
      <c r="AY107" s="18" t="s">
        <v>199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208</v>
      </c>
      <c r="BM107" s="226" t="s">
        <v>251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j+wMYHJHLlIBSAaSU6yDIaoUCks4u7XXij0n3yoflmEC9suxoJPaegTOHALZscsfH+Pp6XoTIVuOW05yGjU30g==" hashValue="yLjrJx+q9Rh251JD12CD+2uWHVCQWi/YvhmCOeK7JNMp/UGcwl1dfXzO443c5u2zYT/ou7E8/bh8c0Lh7hbZWQ==" algorithmName="SHA-512" password="CC35"/>
  <autoFilter ref="C90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1390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ROUND(J87,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ROUND((SUM(BE87:BE137)),  2)</f>
        <v>0</v>
      </c>
      <c r="G35" s="39"/>
      <c r="H35" s="39"/>
      <c r="I35" s="159">
        <v>0.20999999999999999</v>
      </c>
      <c r="J35" s="158">
        <f>ROUND(((SUM(BE87:BE137))*I35),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ROUND((SUM(BF87:BF137)),  2)</f>
        <v>0</v>
      </c>
      <c r="G36" s="39"/>
      <c r="H36" s="39"/>
      <c r="I36" s="159">
        <v>0.14999999999999999</v>
      </c>
      <c r="J36" s="158">
        <f>ROUND(((SUM(BF87:BF137))*I36),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ROUND((SUM(BG87:BG137)),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ROUND((SUM(BH87:BH137)),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ROUND((SUM(BI87:BI137)),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ZOV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1239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1391</v>
      </c>
      <c r="E65" s="184"/>
      <c r="F65" s="184"/>
      <c r="G65" s="184"/>
      <c r="H65" s="184"/>
      <c r="I65" s="184"/>
      <c r="J65" s="185">
        <f>J89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184</v>
      </c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1" t="str">
        <f>E7</f>
        <v>Oprava osvětlení v žst. Ostrava Kunčice</v>
      </c>
      <c r="F75" s="33"/>
      <c r="G75" s="33"/>
      <c r="H75" s="33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119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1" t="s">
        <v>120</v>
      </c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121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ZOV - Žst. Ostrava Kunčice, venkovní osvětlení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Ostrava</v>
      </c>
      <c r="G81" s="41"/>
      <c r="H81" s="41"/>
      <c r="I81" s="33" t="s">
        <v>23</v>
      </c>
      <c r="J81" s="73" t="str">
        <f>IF(J14="","",J14)</f>
        <v>22. 4. 2021</v>
      </c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41"/>
      <c r="E83" s="41"/>
      <c r="F83" s="28" t="str">
        <f>E17</f>
        <v>Správa železnic, s.o.</v>
      </c>
      <c r="G83" s="41"/>
      <c r="H83" s="41"/>
      <c r="I83" s="33" t="s">
        <v>33</v>
      </c>
      <c r="J83" s="37" t="str">
        <f>E23</f>
        <v>MORAVIA CONSULT Olomouc a.s.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31</v>
      </c>
      <c r="D84" s="41"/>
      <c r="E84" s="41"/>
      <c r="F84" s="28" t="str">
        <f>IF(E20="","",E20)</f>
        <v>Vyplň údaj</v>
      </c>
      <c r="G84" s="41"/>
      <c r="H84" s="41"/>
      <c r="I84" s="33" t="s">
        <v>38</v>
      </c>
      <c r="J84" s="37" t="str">
        <f>E26</f>
        <v>MORAVIA CONSULT Olomouc a.s.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7"/>
      <c r="B86" s="188"/>
      <c r="C86" s="189" t="s">
        <v>185</v>
      </c>
      <c r="D86" s="190" t="s">
        <v>60</v>
      </c>
      <c r="E86" s="190" t="s">
        <v>56</v>
      </c>
      <c r="F86" s="190" t="s">
        <v>57</v>
      </c>
      <c r="G86" s="190" t="s">
        <v>186</v>
      </c>
      <c r="H86" s="190" t="s">
        <v>187</v>
      </c>
      <c r="I86" s="190" t="s">
        <v>188</v>
      </c>
      <c r="J86" s="190" t="s">
        <v>126</v>
      </c>
      <c r="K86" s="191" t="s">
        <v>189</v>
      </c>
      <c r="L86" s="192"/>
      <c r="M86" s="93" t="s">
        <v>19</v>
      </c>
      <c r="N86" s="94" t="s">
        <v>45</v>
      </c>
      <c r="O86" s="94" t="s">
        <v>190</v>
      </c>
      <c r="P86" s="94" t="s">
        <v>191</v>
      </c>
      <c r="Q86" s="94" t="s">
        <v>192</v>
      </c>
      <c r="R86" s="94" t="s">
        <v>193</v>
      </c>
      <c r="S86" s="94" t="s">
        <v>194</v>
      </c>
      <c r="T86" s="95" t="s">
        <v>195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39"/>
      <c r="B87" s="40"/>
      <c r="C87" s="100" t="s">
        <v>196</v>
      </c>
      <c r="D87" s="41"/>
      <c r="E87" s="41"/>
      <c r="F87" s="41"/>
      <c r="G87" s="41"/>
      <c r="H87" s="41"/>
      <c r="I87" s="41"/>
      <c r="J87" s="193">
        <f>BK87</f>
        <v>0</v>
      </c>
      <c r="K87" s="41"/>
      <c r="L87" s="45"/>
      <c r="M87" s="96"/>
      <c r="N87" s="194"/>
      <c r="O87" s="97"/>
      <c r="P87" s="195">
        <f>P88</f>
        <v>0</v>
      </c>
      <c r="Q87" s="97"/>
      <c r="R87" s="195">
        <f>R88</f>
        <v>0</v>
      </c>
      <c r="S87" s="97"/>
      <c r="T87" s="196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74</v>
      </c>
      <c r="AU87" s="18" t="s">
        <v>127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707</v>
      </c>
      <c r="F88" s="201" t="s">
        <v>707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82</v>
      </c>
      <c r="AT88" s="210" t="s">
        <v>74</v>
      </c>
      <c r="AU88" s="210" t="s">
        <v>75</v>
      </c>
      <c r="AY88" s="209" t="s">
        <v>199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1392</v>
      </c>
      <c r="F89" s="212" t="s">
        <v>1393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SUM(P90:P137)</f>
        <v>0</v>
      </c>
      <c r="Q89" s="206"/>
      <c r="R89" s="207">
        <f>SUM(R90:R137)</f>
        <v>0</v>
      </c>
      <c r="S89" s="206"/>
      <c r="T89" s="208">
        <f>SUM(T90:T137)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82</v>
      </c>
      <c r="AY89" s="209" t="s">
        <v>199</v>
      </c>
      <c r="BK89" s="211">
        <f>SUM(BK90:BK137)</f>
        <v>0</v>
      </c>
    </row>
    <row r="90" s="2" customFormat="1">
      <c r="A90" s="39"/>
      <c r="B90" s="40"/>
      <c r="C90" s="228" t="s">
        <v>82</v>
      </c>
      <c r="D90" s="228" t="s">
        <v>286</v>
      </c>
      <c r="E90" s="229" t="s">
        <v>1394</v>
      </c>
      <c r="F90" s="230" t="s">
        <v>1395</v>
      </c>
      <c r="G90" s="231" t="s">
        <v>899</v>
      </c>
      <c r="H90" s="232">
        <v>159.59999999999999</v>
      </c>
      <c r="I90" s="233"/>
      <c r="J90" s="234">
        <f>ROUND(I90*H90,2)</f>
        <v>0</v>
      </c>
      <c r="K90" s="230" t="s">
        <v>341</v>
      </c>
      <c r="L90" s="45"/>
      <c r="M90" s="235" t="s">
        <v>19</v>
      </c>
      <c r="N90" s="236" t="s">
        <v>46</v>
      </c>
      <c r="O90" s="85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6" t="s">
        <v>208</v>
      </c>
      <c r="AT90" s="226" t="s">
        <v>286</v>
      </c>
      <c r="AU90" s="226" t="s">
        <v>84</v>
      </c>
      <c r="AY90" s="18" t="s">
        <v>199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8" t="s">
        <v>82</v>
      </c>
      <c r="BK90" s="227">
        <f>ROUND(I90*H90,2)</f>
        <v>0</v>
      </c>
      <c r="BL90" s="18" t="s">
        <v>208</v>
      </c>
      <c r="BM90" s="226" t="s">
        <v>84</v>
      </c>
    </row>
    <row r="91" s="14" customFormat="1">
      <c r="A91" s="14"/>
      <c r="B91" s="259"/>
      <c r="C91" s="260"/>
      <c r="D91" s="239" t="s">
        <v>661</v>
      </c>
      <c r="E91" s="261" t="s">
        <v>19</v>
      </c>
      <c r="F91" s="262" t="s">
        <v>1396</v>
      </c>
      <c r="G91" s="260"/>
      <c r="H91" s="261" t="s">
        <v>19</v>
      </c>
      <c r="I91" s="263"/>
      <c r="J91" s="260"/>
      <c r="K91" s="260"/>
      <c r="L91" s="264"/>
      <c r="M91" s="265"/>
      <c r="N91" s="266"/>
      <c r="O91" s="266"/>
      <c r="P91" s="266"/>
      <c r="Q91" s="266"/>
      <c r="R91" s="266"/>
      <c r="S91" s="266"/>
      <c r="T91" s="26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68" t="s">
        <v>661</v>
      </c>
      <c r="AU91" s="268" t="s">
        <v>84</v>
      </c>
      <c r="AV91" s="14" t="s">
        <v>82</v>
      </c>
      <c r="AW91" s="14" t="s">
        <v>37</v>
      </c>
      <c r="AX91" s="14" t="s">
        <v>75</v>
      </c>
      <c r="AY91" s="268" t="s">
        <v>199</v>
      </c>
    </row>
    <row r="92" s="13" customFormat="1">
      <c r="A92" s="13"/>
      <c r="B92" s="237"/>
      <c r="C92" s="238"/>
      <c r="D92" s="239" t="s">
        <v>661</v>
      </c>
      <c r="E92" s="240" t="s">
        <v>19</v>
      </c>
      <c r="F92" s="241" t="s">
        <v>1397</v>
      </c>
      <c r="G92" s="238"/>
      <c r="H92" s="242">
        <v>159.59999999999999</v>
      </c>
      <c r="I92" s="243"/>
      <c r="J92" s="238"/>
      <c r="K92" s="238"/>
      <c r="L92" s="244"/>
      <c r="M92" s="245"/>
      <c r="N92" s="246"/>
      <c r="O92" s="246"/>
      <c r="P92" s="246"/>
      <c r="Q92" s="246"/>
      <c r="R92" s="246"/>
      <c r="S92" s="246"/>
      <c r="T92" s="24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8" t="s">
        <v>661</v>
      </c>
      <c r="AU92" s="248" t="s">
        <v>84</v>
      </c>
      <c r="AV92" s="13" t="s">
        <v>84</v>
      </c>
      <c r="AW92" s="13" t="s">
        <v>37</v>
      </c>
      <c r="AX92" s="13" t="s">
        <v>75</v>
      </c>
      <c r="AY92" s="248" t="s">
        <v>199</v>
      </c>
    </row>
    <row r="93" s="15" customFormat="1">
      <c r="A93" s="15"/>
      <c r="B93" s="269"/>
      <c r="C93" s="270"/>
      <c r="D93" s="239" t="s">
        <v>661</v>
      </c>
      <c r="E93" s="271" t="s">
        <v>19</v>
      </c>
      <c r="F93" s="272" t="s">
        <v>1398</v>
      </c>
      <c r="G93" s="270"/>
      <c r="H93" s="273">
        <v>159.59999999999999</v>
      </c>
      <c r="I93" s="274"/>
      <c r="J93" s="270"/>
      <c r="K93" s="270"/>
      <c r="L93" s="275"/>
      <c r="M93" s="276"/>
      <c r="N93" s="277"/>
      <c r="O93" s="277"/>
      <c r="P93" s="277"/>
      <c r="Q93" s="277"/>
      <c r="R93" s="277"/>
      <c r="S93" s="277"/>
      <c r="T93" s="278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79" t="s">
        <v>661</v>
      </c>
      <c r="AU93" s="279" t="s">
        <v>84</v>
      </c>
      <c r="AV93" s="15" t="s">
        <v>208</v>
      </c>
      <c r="AW93" s="15" t="s">
        <v>37</v>
      </c>
      <c r="AX93" s="15" t="s">
        <v>82</v>
      </c>
      <c r="AY93" s="279" t="s">
        <v>199</v>
      </c>
    </row>
    <row r="94" s="2" customFormat="1">
      <c r="A94" s="39"/>
      <c r="B94" s="40"/>
      <c r="C94" s="228" t="s">
        <v>84</v>
      </c>
      <c r="D94" s="228" t="s">
        <v>286</v>
      </c>
      <c r="E94" s="229" t="s">
        <v>1399</v>
      </c>
      <c r="F94" s="230" t="s">
        <v>1400</v>
      </c>
      <c r="G94" s="231" t="s">
        <v>935</v>
      </c>
      <c r="H94" s="232">
        <v>520</v>
      </c>
      <c r="I94" s="233"/>
      <c r="J94" s="234">
        <f>ROUND(I94*H94,2)</f>
        <v>0</v>
      </c>
      <c r="K94" s="230" t="s">
        <v>206</v>
      </c>
      <c r="L94" s="45"/>
      <c r="M94" s="235" t="s">
        <v>19</v>
      </c>
      <c r="N94" s="236" t="s">
        <v>46</v>
      </c>
      <c r="O94" s="85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6" t="s">
        <v>208</v>
      </c>
      <c r="AT94" s="226" t="s">
        <v>286</v>
      </c>
      <c r="AU94" s="226" t="s">
        <v>84</v>
      </c>
      <c r="AY94" s="18" t="s">
        <v>199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82</v>
      </c>
      <c r="BK94" s="227">
        <f>ROUND(I94*H94,2)</f>
        <v>0</v>
      </c>
      <c r="BL94" s="18" t="s">
        <v>208</v>
      </c>
      <c r="BM94" s="226" t="s">
        <v>208</v>
      </c>
    </row>
    <row r="95" s="14" customFormat="1">
      <c r="A95" s="14"/>
      <c r="B95" s="259"/>
      <c r="C95" s="260"/>
      <c r="D95" s="239" t="s">
        <v>661</v>
      </c>
      <c r="E95" s="261" t="s">
        <v>19</v>
      </c>
      <c r="F95" s="262" t="s">
        <v>1401</v>
      </c>
      <c r="G95" s="260"/>
      <c r="H95" s="261" t="s">
        <v>19</v>
      </c>
      <c r="I95" s="263"/>
      <c r="J95" s="260"/>
      <c r="K95" s="260"/>
      <c r="L95" s="264"/>
      <c r="M95" s="265"/>
      <c r="N95" s="266"/>
      <c r="O95" s="266"/>
      <c r="P95" s="266"/>
      <c r="Q95" s="266"/>
      <c r="R95" s="266"/>
      <c r="S95" s="266"/>
      <c r="T95" s="26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8" t="s">
        <v>661</v>
      </c>
      <c r="AU95" s="268" t="s">
        <v>84</v>
      </c>
      <c r="AV95" s="14" t="s">
        <v>82</v>
      </c>
      <c r="AW95" s="14" t="s">
        <v>37</v>
      </c>
      <c r="AX95" s="14" t="s">
        <v>75</v>
      </c>
      <c r="AY95" s="268" t="s">
        <v>199</v>
      </c>
    </row>
    <row r="96" s="13" customFormat="1">
      <c r="A96" s="13"/>
      <c r="B96" s="237"/>
      <c r="C96" s="238"/>
      <c r="D96" s="239" t="s">
        <v>661</v>
      </c>
      <c r="E96" s="240" t="s">
        <v>19</v>
      </c>
      <c r="F96" s="241" t="s">
        <v>1402</v>
      </c>
      <c r="G96" s="238"/>
      <c r="H96" s="242">
        <v>520</v>
      </c>
      <c r="I96" s="243"/>
      <c r="J96" s="238"/>
      <c r="K96" s="238"/>
      <c r="L96" s="244"/>
      <c r="M96" s="245"/>
      <c r="N96" s="246"/>
      <c r="O96" s="246"/>
      <c r="P96" s="246"/>
      <c r="Q96" s="246"/>
      <c r="R96" s="246"/>
      <c r="S96" s="246"/>
      <c r="T96" s="24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8" t="s">
        <v>661</v>
      </c>
      <c r="AU96" s="248" t="s">
        <v>84</v>
      </c>
      <c r="AV96" s="13" t="s">
        <v>84</v>
      </c>
      <c r="AW96" s="13" t="s">
        <v>37</v>
      </c>
      <c r="AX96" s="13" t="s">
        <v>75</v>
      </c>
      <c r="AY96" s="248" t="s">
        <v>199</v>
      </c>
    </row>
    <row r="97" s="15" customFormat="1">
      <c r="A97" s="15"/>
      <c r="B97" s="269"/>
      <c r="C97" s="270"/>
      <c r="D97" s="239" t="s">
        <v>661</v>
      </c>
      <c r="E97" s="271" t="s">
        <v>19</v>
      </c>
      <c r="F97" s="272" t="s">
        <v>1398</v>
      </c>
      <c r="G97" s="270"/>
      <c r="H97" s="273">
        <v>520</v>
      </c>
      <c r="I97" s="274"/>
      <c r="J97" s="270"/>
      <c r="K97" s="270"/>
      <c r="L97" s="275"/>
      <c r="M97" s="276"/>
      <c r="N97" s="277"/>
      <c r="O97" s="277"/>
      <c r="P97" s="277"/>
      <c r="Q97" s="277"/>
      <c r="R97" s="277"/>
      <c r="S97" s="277"/>
      <c r="T97" s="278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79" t="s">
        <v>661</v>
      </c>
      <c r="AU97" s="279" t="s">
        <v>84</v>
      </c>
      <c r="AV97" s="15" t="s">
        <v>208</v>
      </c>
      <c r="AW97" s="15" t="s">
        <v>37</v>
      </c>
      <c r="AX97" s="15" t="s">
        <v>82</v>
      </c>
      <c r="AY97" s="279" t="s">
        <v>199</v>
      </c>
    </row>
    <row r="98" s="2" customFormat="1" ht="33" customHeight="1">
      <c r="A98" s="39"/>
      <c r="B98" s="40"/>
      <c r="C98" s="228" t="s">
        <v>104</v>
      </c>
      <c r="D98" s="228" t="s">
        <v>286</v>
      </c>
      <c r="E98" s="229" t="s">
        <v>1403</v>
      </c>
      <c r="F98" s="230" t="s">
        <v>1404</v>
      </c>
      <c r="G98" s="231" t="s">
        <v>935</v>
      </c>
      <c r="H98" s="232">
        <v>520</v>
      </c>
      <c r="I98" s="233"/>
      <c r="J98" s="234">
        <f>ROUND(I98*H98,2)</f>
        <v>0</v>
      </c>
      <c r="K98" s="230" t="s">
        <v>206</v>
      </c>
      <c r="L98" s="45"/>
      <c r="M98" s="235" t="s">
        <v>19</v>
      </c>
      <c r="N98" s="236" t="s">
        <v>46</v>
      </c>
      <c r="O98" s="85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6" t="s">
        <v>208</v>
      </c>
      <c r="AT98" s="226" t="s">
        <v>286</v>
      </c>
      <c r="AU98" s="226" t="s">
        <v>84</v>
      </c>
      <c r="AY98" s="18" t="s">
        <v>199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82</v>
      </c>
      <c r="BK98" s="227">
        <f>ROUND(I98*H98,2)</f>
        <v>0</v>
      </c>
      <c r="BL98" s="18" t="s">
        <v>208</v>
      </c>
      <c r="BM98" s="226" t="s">
        <v>218</v>
      </c>
    </row>
    <row r="99" s="14" customFormat="1">
      <c r="A99" s="14"/>
      <c r="B99" s="259"/>
      <c r="C99" s="260"/>
      <c r="D99" s="239" t="s">
        <v>661</v>
      </c>
      <c r="E99" s="261" t="s">
        <v>19</v>
      </c>
      <c r="F99" s="262" t="s">
        <v>1401</v>
      </c>
      <c r="G99" s="260"/>
      <c r="H99" s="261" t="s">
        <v>19</v>
      </c>
      <c r="I99" s="263"/>
      <c r="J99" s="260"/>
      <c r="K99" s="260"/>
      <c r="L99" s="264"/>
      <c r="M99" s="265"/>
      <c r="N99" s="266"/>
      <c r="O99" s="266"/>
      <c r="P99" s="266"/>
      <c r="Q99" s="266"/>
      <c r="R99" s="266"/>
      <c r="S99" s="266"/>
      <c r="T99" s="26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8" t="s">
        <v>661</v>
      </c>
      <c r="AU99" s="268" t="s">
        <v>84</v>
      </c>
      <c r="AV99" s="14" t="s">
        <v>82</v>
      </c>
      <c r="AW99" s="14" t="s">
        <v>37</v>
      </c>
      <c r="AX99" s="14" t="s">
        <v>75</v>
      </c>
      <c r="AY99" s="268" t="s">
        <v>199</v>
      </c>
    </row>
    <row r="100" s="13" customFormat="1">
      <c r="A100" s="13"/>
      <c r="B100" s="237"/>
      <c r="C100" s="238"/>
      <c r="D100" s="239" t="s">
        <v>661</v>
      </c>
      <c r="E100" s="240" t="s">
        <v>19</v>
      </c>
      <c r="F100" s="241" t="s">
        <v>1402</v>
      </c>
      <c r="G100" s="238"/>
      <c r="H100" s="242">
        <v>520</v>
      </c>
      <c r="I100" s="243"/>
      <c r="J100" s="238"/>
      <c r="K100" s="238"/>
      <c r="L100" s="244"/>
      <c r="M100" s="245"/>
      <c r="N100" s="246"/>
      <c r="O100" s="246"/>
      <c r="P100" s="246"/>
      <c r="Q100" s="246"/>
      <c r="R100" s="246"/>
      <c r="S100" s="246"/>
      <c r="T100" s="24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8" t="s">
        <v>661</v>
      </c>
      <c r="AU100" s="248" t="s">
        <v>84</v>
      </c>
      <c r="AV100" s="13" t="s">
        <v>84</v>
      </c>
      <c r="AW100" s="13" t="s">
        <v>37</v>
      </c>
      <c r="AX100" s="13" t="s">
        <v>75</v>
      </c>
      <c r="AY100" s="248" t="s">
        <v>199</v>
      </c>
    </row>
    <row r="101" s="15" customFormat="1">
      <c r="A101" s="15"/>
      <c r="B101" s="269"/>
      <c r="C101" s="270"/>
      <c r="D101" s="239" t="s">
        <v>661</v>
      </c>
      <c r="E101" s="271" t="s">
        <v>19</v>
      </c>
      <c r="F101" s="272" t="s">
        <v>1398</v>
      </c>
      <c r="G101" s="270"/>
      <c r="H101" s="273">
        <v>520</v>
      </c>
      <c r="I101" s="274"/>
      <c r="J101" s="270"/>
      <c r="K101" s="270"/>
      <c r="L101" s="275"/>
      <c r="M101" s="276"/>
      <c r="N101" s="277"/>
      <c r="O101" s="277"/>
      <c r="P101" s="277"/>
      <c r="Q101" s="277"/>
      <c r="R101" s="277"/>
      <c r="S101" s="277"/>
      <c r="T101" s="278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9" t="s">
        <v>661</v>
      </c>
      <c r="AU101" s="279" t="s">
        <v>84</v>
      </c>
      <c r="AV101" s="15" t="s">
        <v>208</v>
      </c>
      <c r="AW101" s="15" t="s">
        <v>37</v>
      </c>
      <c r="AX101" s="15" t="s">
        <v>82</v>
      </c>
      <c r="AY101" s="279" t="s">
        <v>199</v>
      </c>
    </row>
    <row r="102" s="2" customFormat="1" ht="55.5" customHeight="1">
      <c r="A102" s="39"/>
      <c r="B102" s="40"/>
      <c r="C102" s="228" t="s">
        <v>208</v>
      </c>
      <c r="D102" s="228" t="s">
        <v>286</v>
      </c>
      <c r="E102" s="229" t="s">
        <v>1405</v>
      </c>
      <c r="F102" s="230" t="s">
        <v>1406</v>
      </c>
      <c r="G102" s="231" t="s">
        <v>935</v>
      </c>
      <c r="H102" s="232">
        <v>598</v>
      </c>
      <c r="I102" s="233"/>
      <c r="J102" s="234">
        <f>ROUND(I102*H102,2)</f>
        <v>0</v>
      </c>
      <c r="K102" s="230" t="s">
        <v>341</v>
      </c>
      <c r="L102" s="45"/>
      <c r="M102" s="235" t="s">
        <v>19</v>
      </c>
      <c r="N102" s="236" t="s">
        <v>46</v>
      </c>
      <c r="O102" s="85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208</v>
      </c>
      <c r="AT102" s="226" t="s">
        <v>286</v>
      </c>
      <c r="AU102" s="226" t="s">
        <v>84</v>
      </c>
      <c r="AY102" s="18" t="s">
        <v>199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208</v>
      </c>
      <c r="BM102" s="226" t="s">
        <v>207</v>
      </c>
    </row>
    <row r="103" s="14" customFormat="1">
      <c r="A103" s="14"/>
      <c r="B103" s="259"/>
      <c r="C103" s="260"/>
      <c r="D103" s="239" t="s">
        <v>661</v>
      </c>
      <c r="E103" s="261" t="s">
        <v>19</v>
      </c>
      <c r="F103" s="262" t="s">
        <v>1407</v>
      </c>
      <c r="G103" s="260"/>
      <c r="H103" s="261" t="s">
        <v>19</v>
      </c>
      <c r="I103" s="263"/>
      <c r="J103" s="260"/>
      <c r="K103" s="260"/>
      <c r="L103" s="264"/>
      <c r="M103" s="265"/>
      <c r="N103" s="266"/>
      <c r="O103" s="266"/>
      <c r="P103" s="266"/>
      <c r="Q103" s="266"/>
      <c r="R103" s="266"/>
      <c r="S103" s="266"/>
      <c r="T103" s="26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8" t="s">
        <v>661</v>
      </c>
      <c r="AU103" s="268" t="s">
        <v>84</v>
      </c>
      <c r="AV103" s="14" t="s">
        <v>82</v>
      </c>
      <c r="AW103" s="14" t="s">
        <v>37</v>
      </c>
      <c r="AX103" s="14" t="s">
        <v>75</v>
      </c>
      <c r="AY103" s="268" t="s">
        <v>199</v>
      </c>
    </row>
    <row r="104" s="14" customFormat="1">
      <c r="A104" s="14"/>
      <c r="B104" s="259"/>
      <c r="C104" s="260"/>
      <c r="D104" s="239" t="s">
        <v>661</v>
      </c>
      <c r="E104" s="261" t="s">
        <v>19</v>
      </c>
      <c r="F104" s="262" t="s">
        <v>1408</v>
      </c>
      <c r="G104" s="260"/>
      <c r="H104" s="261" t="s">
        <v>19</v>
      </c>
      <c r="I104" s="263"/>
      <c r="J104" s="260"/>
      <c r="K104" s="260"/>
      <c r="L104" s="264"/>
      <c r="M104" s="265"/>
      <c r="N104" s="266"/>
      <c r="O104" s="266"/>
      <c r="P104" s="266"/>
      <c r="Q104" s="266"/>
      <c r="R104" s="266"/>
      <c r="S104" s="266"/>
      <c r="T104" s="26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8" t="s">
        <v>661</v>
      </c>
      <c r="AU104" s="268" t="s">
        <v>84</v>
      </c>
      <c r="AV104" s="14" t="s">
        <v>82</v>
      </c>
      <c r="AW104" s="14" t="s">
        <v>37</v>
      </c>
      <c r="AX104" s="14" t="s">
        <v>75</v>
      </c>
      <c r="AY104" s="268" t="s">
        <v>199</v>
      </c>
    </row>
    <row r="105" s="13" customFormat="1">
      <c r="A105" s="13"/>
      <c r="B105" s="237"/>
      <c r="C105" s="238"/>
      <c r="D105" s="239" t="s">
        <v>661</v>
      </c>
      <c r="E105" s="240" t="s">
        <v>19</v>
      </c>
      <c r="F105" s="241" t="s">
        <v>1409</v>
      </c>
      <c r="G105" s="238"/>
      <c r="H105" s="242">
        <v>598</v>
      </c>
      <c r="I105" s="243"/>
      <c r="J105" s="238"/>
      <c r="K105" s="238"/>
      <c r="L105" s="244"/>
      <c r="M105" s="245"/>
      <c r="N105" s="246"/>
      <c r="O105" s="246"/>
      <c r="P105" s="246"/>
      <c r="Q105" s="246"/>
      <c r="R105" s="246"/>
      <c r="S105" s="246"/>
      <c r="T105" s="24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8" t="s">
        <v>661</v>
      </c>
      <c r="AU105" s="248" t="s">
        <v>84</v>
      </c>
      <c r="AV105" s="13" t="s">
        <v>84</v>
      </c>
      <c r="AW105" s="13" t="s">
        <v>37</v>
      </c>
      <c r="AX105" s="13" t="s">
        <v>75</v>
      </c>
      <c r="AY105" s="248" t="s">
        <v>199</v>
      </c>
    </row>
    <row r="106" s="15" customFormat="1">
      <c r="A106" s="15"/>
      <c r="B106" s="269"/>
      <c r="C106" s="270"/>
      <c r="D106" s="239" t="s">
        <v>661</v>
      </c>
      <c r="E106" s="271" t="s">
        <v>19</v>
      </c>
      <c r="F106" s="272" t="s">
        <v>1398</v>
      </c>
      <c r="G106" s="270"/>
      <c r="H106" s="273">
        <v>598</v>
      </c>
      <c r="I106" s="274"/>
      <c r="J106" s="270"/>
      <c r="K106" s="270"/>
      <c r="L106" s="275"/>
      <c r="M106" s="276"/>
      <c r="N106" s="277"/>
      <c r="O106" s="277"/>
      <c r="P106" s="277"/>
      <c r="Q106" s="277"/>
      <c r="R106" s="277"/>
      <c r="S106" s="277"/>
      <c r="T106" s="278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79" t="s">
        <v>661</v>
      </c>
      <c r="AU106" s="279" t="s">
        <v>84</v>
      </c>
      <c r="AV106" s="15" t="s">
        <v>208</v>
      </c>
      <c r="AW106" s="15" t="s">
        <v>37</v>
      </c>
      <c r="AX106" s="15" t="s">
        <v>82</v>
      </c>
      <c r="AY106" s="279" t="s">
        <v>199</v>
      </c>
    </row>
    <row r="107" s="2" customFormat="1" ht="24.15" customHeight="1">
      <c r="A107" s="39"/>
      <c r="B107" s="40"/>
      <c r="C107" s="214" t="s">
        <v>225</v>
      </c>
      <c r="D107" s="214" t="s">
        <v>202</v>
      </c>
      <c r="E107" s="215" t="s">
        <v>1410</v>
      </c>
      <c r="F107" s="216" t="s">
        <v>1411</v>
      </c>
      <c r="G107" s="217" t="s">
        <v>1412</v>
      </c>
      <c r="H107" s="218">
        <v>115.556</v>
      </c>
      <c r="I107" s="219"/>
      <c r="J107" s="220">
        <f>ROUND(I107*H107,2)</f>
        <v>0</v>
      </c>
      <c r="K107" s="216" t="s">
        <v>341</v>
      </c>
      <c r="L107" s="221"/>
      <c r="M107" s="222" t="s">
        <v>19</v>
      </c>
      <c r="N107" s="223" t="s">
        <v>46</v>
      </c>
      <c r="O107" s="85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6" t="s">
        <v>207</v>
      </c>
      <c r="AT107" s="226" t="s">
        <v>202</v>
      </c>
      <c r="AU107" s="226" t="s">
        <v>84</v>
      </c>
      <c r="AY107" s="18" t="s">
        <v>199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208</v>
      </c>
      <c r="BM107" s="226" t="s">
        <v>228</v>
      </c>
    </row>
    <row r="108" s="14" customFormat="1">
      <c r="A108" s="14"/>
      <c r="B108" s="259"/>
      <c r="C108" s="260"/>
      <c r="D108" s="239" t="s">
        <v>661</v>
      </c>
      <c r="E108" s="261" t="s">
        <v>19</v>
      </c>
      <c r="F108" s="262" t="s">
        <v>1413</v>
      </c>
      <c r="G108" s="260"/>
      <c r="H108" s="261" t="s">
        <v>19</v>
      </c>
      <c r="I108" s="263"/>
      <c r="J108" s="260"/>
      <c r="K108" s="260"/>
      <c r="L108" s="264"/>
      <c r="M108" s="265"/>
      <c r="N108" s="266"/>
      <c r="O108" s="266"/>
      <c r="P108" s="266"/>
      <c r="Q108" s="266"/>
      <c r="R108" s="266"/>
      <c r="S108" s="266"/>
      <c r="T108" s="26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8" t="s">
        <v>661</v>
      </c>
      <c r="AU108" s="268" t="s">
        <v>84</v>
      </c>
      <c r="AV108" s="14" t="s">
        <v>82</v>
      </c>
      <c r="AW108" s="14" t="s">
        <v>37</v>
      </c>
      <c r="AX108" s="14" t="s">
        <v>75</v>
      </c>
      <c r="AY108" s="268" t="s">
        <v>199</v>
      </c>
    </row>
    <row r="109" s="14" customFormat="1">
      <c r="A109" s="14"/>
      <c r="B109" s="259"/>
      <c r="C109" s="260"/>
      <c r="D109" s="239" t="s">
        <v>661</v>
      </c>
      <c r="E109" s="261" t="s">
        <v>19</v>
      </c>
      <c r="F109" s="262" t="s">
        <v>1401</v>
      </c>
      <c r="G109" s="260"/>
      <c r="H109" s="261" t="s">
        <v>19</v>
      </c>
      <c r="I109" s="263"/>
      <c r="J109" s="260"/>
      <c r="K109" s="260"/>
      <c r="L109" s="264"/>
      <c r="M109" s="265"/>
      <c r="N109" s="266"/>
      <c r="O109" s="266"/>
      <c r="P109" s="266"/>
      <c r="Q109" s="266"/>
      <c r="R109" s="266"/>
      <c r="S109" s="266"/>
      <c r="T109" s="26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8" t="s">
        <v>661</v>
      </c>
      <c r="AU109" s="268" t="s">
        <v>84</v>
      </c>
      <c r="AV109" s="14" t="s">
        <v>82</v>
      </c>
      <c r="AW109" s="14" t="s">
        <v>37</v>
      </c>
      <c r="AX109" s="14" t="s">
        <v>75</v>
      </c>
      <c r="AY109" s="268" t="s">
        <v>199</v>
      </c>
    </row>
    <row r="110" s="13" customFormat="1">
      <c r="A110" s="13"/>
      <c r="B110" s="237"/>
      <c r="C110" s="238"/>
      <c r="D110" s="239" t="s">
        <v>661</v>
      </c>
      <c r="E110" s="240" t="s">
        <v>19</v>
      </c>
      <c r="F110" s="241" t="s">
        <v>1414</v>
      </c>
      <c r="G110" s="238"/>
      <c r="H110" s="242">
        <v>115.556</v>
      </c>
      <c r="I110" s="243"/>
      <c r="J110" s="238"/>
      <c r="K110" s="238"/>
      <c r="L110" s="244"/>
      <c r="M110" s="245"/>
      <c r="N110" s="246"/>
      <c r="O110" s="246"/>
      <c r="P110" s="246"/>
      <c r="Q110" s="246"/>
      <c r="R110" s="246"/>
      <c r="S110" s="246"/>
      <c r="T110" s="24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8" t="s">
        <v>661</v>
      </c>
      <c r="AU110" s="248" t="s">
        <v>84</v>
      </c>
      <c r="AV110" s="13" t="s">
        <v>84</v>
      </c>
      <c r="AW110" s="13" t="s">
        <v>37</v>
      </c>
      <c r="AX110" s="13" t="s">
        <v>75</v>
      </c>
      <c r="AY110" s="248" t="s">
        <v>199</v>
      </c>
    </row>
    <row r="111" s="15" customFormat="1">
      <c r="A111" s="15"/>
      <c r="B111" s="269"/>
      <c r="C111" s="270"/>
      <c r="D111" s="239" t="s">
        <v>661</v>
      </c>
      <c r="E111" s="271" t="s">
        <v>19</v>
      </c>
      <c r="F111" s="272" t="s">
        <v>1398</v>
      </c>
      <c r="G111" s="270"/>
      <c r="H111" s="273">
        <v>115.556</v>
      </c>
      <c r="I111" s="274"/>
      <c r="J111" s="270"/>
      <c r="K111" s="270"/>
      <c r="L111" s="275"/>
      <c r="M111" s="276"/>
      <c r="N111" s="277"/>
      <c r="O111" s="277"/>
      <c r="P111" s="277"/>
      <c r="Q111" s="277"/>
      <c r="R111" s="277"/>
      <c r="S111" s="277"/>
      <c r="T111" s="278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9" t="s">
        <v>661</v>
      </c>
      <c r="AU111" s="279" t="s">
        <v>84</v>
      </c>
      <c r="AV111" s="15" t="s">
        <v>208</v>
      </c>
      <c r="AW111" s="15" t="s">
        <v>37</v>
      </c>
      <c r="AX111" s="15" t="s">
        <v>82</v>
      </c>
      <c r="AY111" s="279" t="s">
        <v>199</v>
      </c>
    </row>
    <row r="112" s="2" customFormat="1">
      <c r="A112" s="39"/>
      <c r="B112" s="40"/>
      <c r="C112" s="228" t="s">
        <v>218</v>
      </c>
      <c r="D112" s="228" t="s">
        <v>286</v>
      </c>
      <c r="E112" s="229" t="s">
        <v>881</v>
      </c>
      <c r="F112" s="230" t="s">
        <v>882</v>
      </c>
      <c r="G112" s="231" t="s">
        <v>871</v>
      </c>
      <c r="H112" s="232">
        <v>256</v>
      </c>
      <c r="I112" s="233"/>
      <c r="J112" s="234">
        <f>ROUND(I112*H112,2)</f>
        <v>0</v>
      </c>
      <c r="K112" s="230" t="s">
        <v>206</v>
      </c>
      <c r="L112" s="45"/>
      <c r="M112" s="235" t="s">
        <v>19</v>
      </c>
      <c r="N112" s="236" t="s">
        <v>46</v>
      </c>
      <c r="O112" s="85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6" t="s">
        <v>208</v>
      </c>
      <c r="AT112" s="226" t="s">
        <v>286</v>
      </c>
      <c r="AU112" s="226" t="s">
        <v>84</v>
      </c>
      <c r="AY112" s="18" t="s">
        <v>199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8" t="s">
        <v>82</v>
      </c>
      <c r="BK112" s="227">
        <f>ROUND(I112*H112,2)</f>
        <v>0</v>
      </c>
      <c r="BL112" s="18" t="s">
        <v>208</v>
      </c>
      <c r="BM112" s="226" t="s">
        <v>235</v>
      </c>
    </row>
    <row r="113" s="14" customFormat="1">
      <c r="A113" s="14"/>
      <c r="B113" s="259"/>
      <c r="C113" s="260"/>
      <c r="D113" s="239" t="s">
        <v>661</v>
      </c>
      <c r="E113" s="261" t="s">
        <v>19</v>
      </c>
      <c r="F113" s="262" t="s">
        <v>1415</v>
      </c>
      <c r="G113" s="260"/>
      <c r="H113" s="261" t="s">
        <v>19</v>
      </c>
      <c r="I113" s="263"/>
      <c r="J113" s="260"/>
      <c r="K113" s="260"/>
      <c r="L113" s="264"/>
      <c r="M113" s="265"/>
      <c r="N113" s="266"/>
      <c r="O113" s="266"/>
      <c r="P113" s="266"/>
      <c r="Q113" s="266"/>
      <c r="R113" s="266"/>
      <c r="S113" s="266"/>
      <c r="T113" s="26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8" t="s">
        <v>661</v>
      </c>
      <c r="AU113" s="268" t="s">
        <v>84</v>
      </c>
      <c r="AV113" s="14" t="s">
        <v>82</v>
      </c>
      <c r="AW113" s="14" t="s">
        <v>37</v>
      </c>
      <c r="AX113" s="14" t="s">
        <v>75</v>
      </c>
      <c r="AY113" s="268" t="s">
        <v>199</v>
      </c>
    </row>
    <row r="114" s="13" customFormat="1">
      <c r="A114" s="13"/>
      <c r="B114" s="237"/>
      <c r="C114" s="238"/>
      <c r="D114" s="239" t="s">
        <v>661</v>
      </c>
      <c r="E114" s="240" t="s">
        <v>19</v>
      </c>
      <c r="F114" s="241" t="s">
        <v>745</v>
      </c>
      <c r="G114" s="238"/>
      <c r="H114" s="242">
        <v>256</v>
      </c>
      <c r="I114" s="243"/>
      <c r="J114" s="238"/>
      <c r="K114" s="238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661</v>
      </c>
      <c r="AU114" s="248" t="s">
        <v>84</v>
      </c>
      <c r="AV114" s="13" t="s">
        <v>84</v>
      </c>
      <c r="AW114" s="13" t="s">
        <v>37</v>
      </c>
      <c r="AX114" s="13" t="s">
        <v>75</v>
      </c>
      <c r="AY114" s="248" t="s">
        <v>199</v>
      </c>
    </row>
    <row r="115" s="15" customFormat="1">
      <c r="A115" s="15"/>
      <c r="B115" s="269"/>
      <c r="C115" s="270"/>
      <c r="D115" s="239" t="s">
        <v>661</v>
      </c>
      <c r="E115" s="271" t="s">
        <v>19</v>
      </c>
      <c r="F115" s="272" t="s">
        <v>1398</v>
      </c>
      <c r="G115" s="270"/>
      <c r="H115" s="273">
        <v>256</v>
      </c>
      <c r="I115" s="274"/>
      <c r="J115" s="270"/>
      <c r="K115" s="270"/>
      <c r="L115" s="275"/>
      <c r="M115" s="276"/>
      <c r="N115" s="277"/>
      <c r="O115" s="277"/>
      <c r="P115" s="277"/>
      <c r="Q115" s="277"/>
      <c r="R115" s="277"/>
      <c r="S115" s="277"/>
      <c r="T115" s="278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9" t="s">
        <v>661</v>
      </c>
      <c r="AU115" s="279" t="s">
        <v>84</v>
      </c>
      <c r="AV115" s="15" t="s">
        <v>208</v>
      </c>
      <c r="AW115" s="15" t="s">
        <v>37</v>
      </c>
      <c r="AX115" s="15" t="s">
        <v>82</v>
      </c>
      <c r="AY115" s="279" t="s">
        <v>199</v>
      </c>
    </row>
    <row r="116" s="2" customFormat="1">
      <c r="A116" s="39"/>
      <c r="B116" s="40"/>
      <c r="C116" s="228" t="s">
        <v>236</v>
      </c>
      <c r="D116" s="228" t="s">
        <v>286</v>
      </c>
      <c r="E116" s="229" t="s">
        <v>1416</v>
      </c>
      <c r="F116" s="230" t="s">
        <v>1417</v>
      </c>
      <c r="G116" s="231" t="s">
        <v>217</v>
      </c>
      <c r="H116" s="232">
        <v>2</v>
      </c>
      <c r="I116" s="233"/>
      <c r="J116" s="234">
        <f>ROUND(I116*H116,2)</f>
        <v>0</v>
      </c>
      <c r="K116" s="230" t="s">
        <v>341</v>
      </c>
      <c r="L116" s="45"/>
      <c r="M116" s="235" t="s">
        <v>19</v>
      </c>
      <c r="N116" s="236" t="s">
        <v>46</v>
      </c>
      <c r="O116" s="85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6" t="s">
        <v>208</v>
      </c>
      <c r="AT116" s="226" t="s">
        <v>286</v>
      </c>
      <c r="AU116" s="226" t="s">
        <v>84</v>
      </c>
      <c r="AY116" s="18" t="s">
        <v>199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8" t="s">
        <v>82</v>
      </c>
      <c r="BK116" s="227">
        <f>ROUND(I116*H116,2)</f>
        <v>0</v>
      </c>
      <c r="BL116" s="18" t="s">
        <v>208</v>
      </c>
      <c r="BM116" s="226" t="s">
        <v>239</v>
      </c>
    </row>
    <row r="117" s="2" customFormat="1" ht="16.5" customHeight="1">
      <c r="A117" s="39"/>
      <c r="B117" s="40"/>
      <c r="C117" s="228" t="s">
        <v>207</v>
      </c>
      <c r="D117" s="228" t="s">
        <v>286</v>
      </c>
      <c r="E117" s="229" t="s">
        <v>1418</v>
      </c>
      <c r="F117" s="230" t="s">
        <v>1419</v>
      </c>
      <c r="G117" s="231" t="s">
        <v>217</v>
      </c>
      <c r="H117" s="232">
        <v>2</v>
      </c>
      <c r="I117" s="233"/>
      <c r="J117" s="234">
        <f>ROUND(I117*H117,2)</f>
        <v>0</v>
      </c>
      <c r="K117" s="230" t="s">
        <v>341</v>
      </c>
      <c r="L117" s="45"/>
      <c r="M117" s="235" t="s">
        <v>19</v>
      </c>
      <c r="N117" s="236" t="s">
        <v>46</v>
      </c>
      <c r="O117" s="85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6" t="s">
        <v>208</v>
      </c>
      <c r="AT117" s="226" t="s">
        <v>286</v>
      </c>
      <c r="AU117" s="226" t="s">
        <v>84</v>
      </c>
      <c r="AY117" s="18" t="s">
        <v>199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82</v>
      </c>
      <c r="BK117" s="227">
        <f>ROUND(I117*H117,2)</f>
        <v>0</v>
      </c>
      <c r="BL117" s="18" t="s">
        <v>208</v>
      </c>
      <c r="BM117" s="226" t="s">
        <v>242</v>
      </c>
    </row>
    <row r="118" s="2" customFormat="1" ht="66.75" customHeight="1">
      <c r="A118" s="39"/>
      <c r="B118" s="40"/>
      <c r="C118" s="228" t="s">
        <v>245</v>
      </c>
      <c r="D118" s="228" t="s">
        <v>286</v>
      </c>
      <c r="E118" s="229" t="s">
        <v>1420</v>
      </c>
      <c r="F118" s="230" t="s">
        <v>1421</v>
      </c>
      <c r="G118" s="231" t="s">
        <v>1412</v>
      </c>
      <c r="H118" s="232">
        <v>115.556</v>
      </c>
      <c r="I118" s="233"/>
      <c r="J118" s="234">
        <f>ROUND(I118*H118,2)</f>
        <v>0</v>
      </c>
      <c r="K118" s="230" t="s">
        <v>206</v>
      </c>
      <c r="L118" s="45"/>
      <c r="M118" s="235" t="s">
        <v>19</v>
      </c>
      <c r="N118" s="236" t="s">
        <v>46</v>
      </c>
      <c r="O118" s="85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6" t="s">
        <v>208</v>
      </c>
      <c r="AT118" s="226" t="s">
        <v>286</v>
      </c>
      <c r="AU118" s="226" t="s">
        <v>84</v>
      </c>
      <c r="AY118" s="18" t="s">
        <v>199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8" t="s">
        <v>82</v>
      </c>
      <c r="BK118" s="227">
        <f>ROUND(I118*H118,2)</f>
        <v>0</v>
      </c>
      <c r="BL118" s="18" t="s">
        <v>208</v>
      </c>
      <c r="BM118" s="226" t="s">
        <v>248</v>
      </c>
    </row>
    <row r="119" s="14" customFormat="1">
      <c r="A119" s="14"/>
      <c r="B119" s="259"/>
      <c r="C119" s="260"/>
      <c r="D119" s="239" t="s">
        <v>661</v>
      </c>
      <c r="E119" s="261" t="s">
        <v>19</v>
      </c>
      <c r="F119" s="262" t="s">
        <v>1422</v>
      </c>
      <c r="G119" s="260"/>
      <c r="H119" s="261" t="s">
        <v>19</v>
      </c>
      <c r="I119" s="263"/>
      <c r="J119" s="260"/>
      <c r="K119" s="260"/>
      <c r="L119" s="264"/>
      <c r="M119" s="265"/>
      <c r="N119" s="266"/>
      <c r="O119" s="266"/>
      <c r="P119" s="266"/>
      <c r="Q119" s="266"/>
      <c r="R119" s="266"/>
      <c r="S119" s="266"/>
      <c r="T119" s="26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8" t="s">
        <v>661</v>
      </c>
      <c r="AU119" s="268" t="s">
        <v>84</v>
      </c>
      <c r="AV119" s="14" t="s">
        <v>82</v>
      </c>
      <c r="AW119" s="14" t="s">
        <v>37</v>
      </c>
      <c r="AX119" s="14" t="s">
        <v>75</v>
      </c>
      <c r="AY119" s="268" t="s">
        <v>199</v>
      </c>
    </row>
    <row r="120" s="13" customFormat="1">
      <c r="A120" s="13"/>
      <c r="B120" s="237"/>
      <c r="C120" s="238"/>
      <c r="D120" s="239" t="s">
        <v>661</v>
      </c>
      <c r="E120" s="240" t="s">
        <v>19</v>
      </c>
      <c r="F120" s="241" t="s">
        <v>1423</v>
      </c>
      <c r="G120" s="238"/>
      <c r="H120" s="242">
        <v>115.556</v>
      </c>
      <c r="I120" s="243"/>
      <c r="J120" s="238"/>
      <c r="K120" s="238"/>
      <c r="L120" s="244"/>
      <c r="M120" s="245"/>
      <c r="N120" s="246"/>
      <c r="O120" s="246"/>
      <c r="P120" s="246"/>
      <c r="Q120" s="246"/>
      <c r="R120" s="246"/>
      <c r="S120" s="246"/>
      <c r="T120" s="24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8" t="s">
        <v>661</v>
      </c>
      <c r="AU120" s="248" t="s">
        <v>84</v>
      </c>
      <c r="AV120" s="13" t="s">
        <v>84</v>
      </c>
      <c r="AW120" s="13" t="s">
        <v>37</v>
      </c>
      <c r="AX120" s="13" t="s">
        <v>75</v>
      </c>
      <c r="AY120" s="248" t="s">
        <v>199</v>
      </c>
    </row>
    <row r="121" s="15" customFormat="1">
      <c r="A121" s="15"/>
      <c r="B121" s="269"/>
      <c r="C121" s="270"/>
      <c r="D121" s="239" t="s">
        <v>661</v>
      </c>
      <c r="E121" s="271" t="s">
        <v>19</v>
      </c>
      <c r="F121" s="272" t="s">
        <v>1398</v>
      </c>
      <c r="G121" s="270"/>
      <c r="H121" s="273">
        <v>115.556</v>
      </c>
      <c r="I121" s="274"/>
      <c r="J121" s="270"/>
      <c r="K121" s="270"/>
      <c r="L121" s="275"/>
      <c r="M121" s="276"/>
      <c r="N121" s="277"/>
      <c r="O121" s="277"/>
      <c r="P121" s="277"/>
      <c r="Q121" s="277"/>
      <c r="R121" s="277"/>
      <c r="S121" s="277"/>
      <c r="T121" s="27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9" t="s">
        <v>661</v>
      </c>
      <c r="AU121" s="279" t="s">
        <v>84</v>
      </c>
      <c r="AV121" s="15" t="s">
        <v>208</v>
      </c>
      <c r="AW121" s="15" t="s">
        <v>37</v>
      </c>
      <c r="AX121" s="15" t="s">
        <v>82</v>
      </c>
      <c r="AY121" s="279" t="s">
        <v>199</v>
      </c>
    </row>
    <row r="122" s="2" customFormat="1" ht="44.25" customHeight="1">
      <c r="A122" s="39"/>
      <c r="B122" s="40"/>
      <c r="C122" s="228" t="s">
        <v>228</v>
      </c>
      <c r="D122" s="228" t="s">
        <v>286</v>
      </c>
      <c r="E122" s="229" t="s">
        <v>1424</v>
      </c>
      <c r="F122" s="230" t="s">
        <v>1425</v>
      </c>
      <c r="G122" s="231" t="s">
        <v>1412</v>
      </c>
      <c r="H122" s="232">
        <v>231.112</v>
      </c>
      <c r="I122" s="233"/>
      <c r="J122" s="234">
        <f>ROUND(I122*H122,2)</f>
        <v>0</v>
      </c>
      <c r="K122" s="230" t="s">
        <v>206</v>
      </c>
      <c r="L122" s="45"/>
      <c r="M122" s="235" t="s">
        <v>19</v>
      </c>
      <c r="N122" s="236" t="s">
        <v>46</v>
      </c>
      <c r="O122" s="85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6" t="s">
        <v>208</v>
      </c>
      <c r="AT122" s="226" t="s">
        <v>286</v>
      </c>
      <c r="AU122" s="226" t="s">
        <v>84</v>
      </c>
      <c r="AY122" s="18" t="s">
        <v>199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8" t="s">
        <v>82</v>
      </c>
      <c r="BK122" s="227">
        <f>ROUND(I122*H122,2)</f>
        <v>0</v>
      </c>
      <c r="BL122" s="18" t="s">
        <v>208</v>
      </c>
      <c r="BM122" s="226" t="s">
        <v>251</v>
      </c>
    </row>
    <row r="123" s="14" customFormat="1">
      <c r="A123" s="14"/>
      <c r="B123" s="259"/>
      <c r="C123" s="260"/>
      <c r="D123" s="239" t="s">
        <v>661</v>
      </c>
      <c r="E123" s="261" t="s">
        <v>19</v>
      </c>
      <c r="F123" s="262" t="s">
        <v>1426</v>
      </c>
      <c r="G123" s="260"/>
      <c r="H123" s="261" t="s">
        <v>19</v>
      </c>
      <c r="I123" s="263"/>
      <c r="J123" s="260"/>
      <c r="K123" s="260"/>
      <c r="L123" s="264"/>
      <c r="M123" s="265"/>
      <c r="N123" s="266"/>
      <c r="O123" s="266"/>
      <c r="P123" s="266"/>
      <c r="Q123" s="266"/>
      <c r="R123" s="266"/>
      <c r="S123" s="266"/>
      <c r="T123" s="26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8" t="s">
        <v>661</v>
      </c>
      <c r="AU123" s="268" t="s">
        <v>84</v>
      </c>
      <c r="AV123" s="14" t="s">
        <v>82</v>
      </c>
      <c r="AW123" s="14" t="s">
        <v>37</v>
      </c>
      <c r="AX123" s="14" t="s">
        <v>75</v>
      </c>
      <c r="AY123" s="268" t="s">
        <v>199</v>
      </c>
    </row>
    <row r="124" s="13" customFormat="1">
      <c r="A124" s="13"/>
      <c r="B124" s="237"/>
      <c r="C124" s="238"/>
      <c r="D124" s="239" t="s">
        <v>661</v>
      </c>
      <c r="E124" s="240" t="s">
        <v>19</v>
      </c>
      <c r="F124" s="241" t="s">
        <v>1427</v>
      </c>
      <c r="G124" s="238"/>
      <c r="H124" s="242">
        <v>231.112</v>
      </c>
      <c r="I124" s="243"/>
      <c r="J124" s="238"/>
      <c r="K124" s="238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661</v>
      </c>
      <c r="AU124" s="248" t="s">
        <v>84</v>
      </c>
      <c r="AV124" s="13" t="s">
        <v>84</v>
      </c>
      <c r="AW124" s="13" t="s">
        <v>37</v>
      </c>
      <c r="AX124" s="13" t="s">
        <v>75</v>
      </c>
      <c r="AY124" s="248" t="s">
        <v>199</v>
      </c>
    </row>
    <row r="125" s="15" customFormat="1">
      <c r="A125" s="15"/>
      <c r="B125" s="269"/>
      <c r="C125" s="270"/>
      <c r="D125" s="239" t="s">
        <v>661</v>
      </c>
      <c r="E125" s="271" t="s">
        <v>19</v>
      </c>
      <c r="F125" s="272" t="s">
        <v>1398</v>
      </c>
      <c r="G125" s="270"/>
      <c r="H125" s="273">
        <v>231.112</v>
      </c>
      <c r="I125" s="274"/>
      <c r="J125" s="270"/>
      <c r="K125" s="270"/>
      <c r="L125" s="275"/>
      <c r="M125" s="276"/>
      <c r="N125" s="277"/>
      <c r="O125" s="277"/>
      <c r="P125" s="277"/>
      <c r="Q125" s="277"/>
      <c r="R125" s="277"/>
      <c r="S125" s="277"/>
      <c r="T125" s="27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9" t="s">
        <v>661</v>
      </c>
      <c r="AU125" s="279" t="s">
        <v>84</v>
      </c>
      <c r="AV125" s="15" t="s">
        <v>208</v>
      </c>
      <c r="AW125" s="15" t="s">
        <v>37</v>
      </c>
      <c r="AX125" s="15" t="s">
        <v>82</v>
      </c>
      <c r="AY125" s="279" t="s">
        <v>199</v>
      </c>
    </row>
    <row r="126" s="2" customFormat="1" ht="16.5" customHeight="1">
      <c r="A126" s="39"/>
      <c r="B126" s="40"/>
      <c r="C126" s="228" t="s">
        <v>252</v>
      </c>
      <c r="D126" s="228" t="s">
        <v>286</v>
      </c>
      <c r="E126" s="229" t="s">
        <v>1428</v>
      </c>
      <c r="F126" s="230" t="s">
        <v>1429</v>
      </c>
      <c r="G126" s="231" t="s">
        <v>871</v>
      </c>
      <c r="H126" s="232">
        <v>75</v>
      </c>
      <c r="I126" s="233"/>
      <c r="J126" s="234">
        <f>ROUND(I126*H126,2)</f>
        <v>0</v>
      </c>
      <c r="K126" s="230" t="s">
        <v>206</v>
      </c>
      <c r="L126" s="45"/>
      <c r="M126" s="235" t="s">
        <v>19</v>
      </c>
      <c r="N126" s="236" t="s">
        <v>46</v>
      </c>
      <c r="O126" s="85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6" t="s">
        <v>208</v>
      </c>
      <c r="AT126" s="226" t="s">
        <v>286</v>
      </c>
      <c r="AU126" s="226" t="s">
        <v>84</v>
      </c>
      <c r="AY126" s="18" t="s">
        <v>199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8" t="s">
        <v>82</v>
      </c>
      <c r="BK126" s="227">
        <f>ROUND(I126*H126,2)</f>
        <v>0</v>
      </c>
      <c r="BL126" s="18" t="s">
        <v>208</v>
      </c>
      <c r="BM126" s="226" t="s">
        <v>255</v>
      </c>
    </row>
    <row r="127" s="14" customFormat="1">
      <c r="A127" s="14"/>
      <c r="B127" s="259"/>
      <c r="C127" s="260"/>
      <c r="D127" s="239" t="s">
        <v>661</v>
      </c>
      <c r="E127" s="261" t="s">
        <v>19</v>
      </c>
      <c r="F127" s="262" t="s">
        <v>1430</v>
      </c>
      <c r="G127" s="260"/>
      <c r="H127" s="261" t="s">
        <v>19</v>
      </c>
      <c r="I127" s="263"/>
      <c r="J127" s="260"/>
      <c r="K127" s="260"/>
      <c r="L127" s="264"/>
      <c r="M127" s="265"/>
      <c r="N127" s="266"/>
      <c r="O127" s="266"/>
      <c r="P127" s="266"/>
      <c r="Q127" s="266"/>
      <c r="R127" s="266"/>
      <c r="S127" s="266"/>
      <c r="T127" s="26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8" t="s">
        <v>661</v>
      </c>
      <c r="AU127" s="268" t="s">
        <v>84</v>
      </c>
      <c r="AV127" s="14" t="s">
        <v>82</v>
      </c>
      <c r="AW127" s="14" t="s">
        <v>37</v>
      </c>
      <c r="AX127" s="14" t="s">
        <v>75</v>
      </c>
      <c r="AY127" s="268" t="s">
        <v>199</v>
      </c>
    </row>
    <row r="128" s="13" customFormat="1">
      <c r="A128" s="13"/>
      <c r="B128" s="237"/>
      <c r="C128" s="238"/>
      <c r="D128" s="239" t="s">
        <v>661</v>
      </c>
      <c r="E128" s="240" t="s">
        <v>19</v>
      </c>
      <c r="F128" s="241" t="s">
        <v>540</v>
      </c>
      <c r="G128" s="238"/>
      <c r="H128" s="242">
        <v>75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661</v>
      </c>
      <c r="AU128" s="248" t="s">
        <v>84</v>
      </c>
      <c r="AV128" s="13" t="s">
        <v>84</v>
      </c>
      <c r="AW128" s="13" t="s">
        <v>37</v>
      </c>
      <c r="AX128" s="13" t="s">
        <v>75</v>
      </c>
      <c r="AY128" s="248" t="s">
        <v>199</v>
      </c>
    </row>
    <row r="129" s="15" customFormat="1">
      <c r="A129" s="15"/>
      <c r="B129" s="269"/>
      <c r="C129" s="270"/>
      <c r="D129" s="239" t="s">
        <v>661</v>
      </c>
      <c r="E129" s="271" t="s">
        <v>19</v>
      </c>
      <c r="F129" s="272" t="s">
        <v>1398</v>
      </c>
      <c r="G129" s="270"/>
      <c r="H129" s="273">
        <v>75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9" t="s">
        <v>661</v>
      </c>
      <c r="AU129" s="279" t="s">
        <v>84</v>
      </c>
      <c r="AV129" s="15" t="s">
        <v>208</v>
      </c>
      <c r="AW129" s="15" t="s">
        <v>37</v>
      </c>
      <c r="AX129" s="15" t="s">
        <v>82</v>
      </c>
      <c r="AY129" s="279" t="s">
        <v>199</v>
      </c>
    </row>
    <row r="130" s="2" customFormat="1" ht="55.5" customHeight="1">
      <c r="A130" s="39"/>
      <c r="B130" s="40"/>
      <c r="C130" s="228" t="s">
        <v>235</v>
      </c>
      <c r="D130" s="228" t="s">
        <v>286</v>
      </c>
      <c r="E130" s="229" t="s">
        <v>1431</v>
      </c>
      <c r="F130" s="230" t="s">
        <v>1432</v>
      </c>
      <c r="G130" s="231" t="s">
        <v>217</v>
      </c>
      <c r="H130" s="232">
        <v>1</v>
      </c>
      <c r="I130" s="233"/>
      <c r="J130" s="234">
        <f>ROUND(I130*H130,2)</f>
        <v>0</v>
      </c>
      <c r="K130" s="230" t="s">
        <v>206</v>
      </c>
      <c r="L130" s="45"/>
      <c r="M130" s="235" t="s">
        <v>19</v>
      </c>
      <c r="N130" s="236" t="s">
        <v>46</v>
      </c>
      <c r="O130" s="85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6" t="s">
        <v>208</v>
      </c>
      <c r="AT130" s="226" t="s">
        <v>286</v>
      </c>
      <c r="AU130" s="226" t="s">
        <v>84</v>
      </c>
      <c r="AY130" s="18" t="s">
        <v>199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8" t="s">
        <v>82</v>
      </c>
      <c r="BK130" s="227">
        <f>ROUND(I130*H130,2)</f>
        <v>0</v>
      </c>
      <c r="BL130" s="18" t="s">
        <v>208</v>
      </c>
      <c r="BM130" s="226" t="s">
        <v>260</v>
      </c>
    </row>
    <row r="131" s="2" customFormat="1" ht="21.75" customHeight="1">
      <c r="A131" s="39"/>
      <c r="B131" s="40"/>
      <c r="C131" s="228" t="s">
        <v>261</v>
      </c>
      <c r="D131" s="228" t="s">
        <v>286</v>
      </c>
      <c r="E131" s="229" t="s">
        <v>1433</v>
      </c>
      <c r="F131" s="230" t="s">
        <v>1434</v>
      </c>
      <c r="G131" s="231" t="s">
        <v>217</v>
      </c>
      <c r="H131" s="232">
        <v>21</v>
      </c>
      <c r="I131" s="233"/>
      <c r="J131" s="234">
        <f>ROUND(I131*H131,2)</f>
        <v>0</v>
      </c>
      <c r="K131" s="230" t="s">
        <v>206</v>
      </c>
      <c r="L131" s="45"/>
      <c r="M131" s="235" t="s">
        <v>19</v>
      </c>
      <c r="N131" s="236" t="s">
        <v>46</v>
      </c>
      <c r="O131" s="85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6" t="s">
        <v>208</v>
      </c>
      <c r="AT131" s="226" t="s">
        <v>286</v>
      </c>
      <c r="AU131" s="226" t="s">
        <v>84</v>
      </c>
      <c r="AY131" s="18" t="s">
        <v>199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82</v>
      </c>
      <c r="BK131" s="227">
        <f>ROUND(I131*H131,2)</f>
        <v>0</v>
      </c>
      <c r="BL131" s="18" t="s">
        <v>208</v>
      </c>
      <c r="BM131" s="226" t="s">
        <v>264</v>
      </c>
    </row>
    <row r="132" s="2" customFormat="1">
      <c r="A132" s="39"/>
      <c r="B132" s="40"/>
      <c r="C132" s="228" t="s">
        <v>239</v>
      </c>
      <c r="D132" s="228" t="s">
        <v>286</v>
      </c>
      <c r="E132" s="229" t="s">
        <v>1435</v>
      </c>
      <c r="F132" s="230" t="s">
        <v>1436</v>
      </c>
      <c r="G132" s="231" t="s">
        <v>217</v>
      </c>
      <c r="H132" s="232">
        <v>1</v>
      </c>
      <c r="I132" s="233"/>
      <c r="J132" s="234">
        <f>ROUND(I132*H132,2)</f>
        <v>0</v>
      </c>
      <c r="K132" s="230" t="s">
        <v>206</v>
      </c>
      <c r="L132" s="45"/>
      <c r="M132" s="235" t="s">
        <v>19</v>
      </c>
      <c r="N132" s="236" t="s">
        <v>46</v>
      </c>
      <c r="O132" s="85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6" t="s">
        <v>208</v>
      </c>
      <c r="AT132" s="226" t="s">
        <v>286</v>
      </c>
      <c r="AU132" s="226" t="s">
        <v>84</v>
      </c>
      <c r="AY132" s="18" t="s">
        <v>199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8" t="s">
        <v>82</v>
      </c>
      <c r="BK132" s="227">
        <f>ROUND(I132*H132,2)</f>
        <v>0</v>
      </c>
      <c r="BL132" s="18" t="s">
        <v>208</v>
      </c>
      <c r="BM132" s="226" t="s">
        <v>267</v>
      </c>
    </row>
    <row r="133" s="2" customFormat="1">
      <c r="A133" s="39"/>
      <c r="B133" s="40"/>
      <c r="C133" s="228" t="s">
        <v>8</v>
      </c>
      <c r="D133" s="228" t="s">
        <v>286</v>
      </c>
      <c r="E133" s="229" t="s">
        <v>1437</v>
      </c>
      <c r="F133" s="230" t="s">
        <v>1438</v>
      </c>
      <c r="G133" s="231" t="s">
        <v>217</v>
      </c>
      <c r="H133" s="232">
        <v>99</v>
      </c>
      <c r="I133" s="233"/>
      <c r="J133" s="234">
        <f>ROUND(I133*H133,2)</f>
        <v>0</v>
      </c>
      <c r="K133" s="230" t="s">
        <v>206</v>
      </c>
      <c r="L133" s="45"/>
      <c r="M133" s="235" t="s">
        <v>19</v>
      </c>
      <c r="N133" s="236" t="s">
        <v>46</v>
      </c>
      <c r="O133" s="85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6" t="s">
        <v>208</v>
      </c>
      <c r="AT133" s="226" t="s">
        <v>286</v>
      </c>
      <c r="AU133" s="226" t="s">
        <v>84</v>
      </c>
      <c r="AY133" s="18" t="s">
        <v>199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82</v>
      </c>
      <c r="BK133" s="227">
        <f>ROUND(I133*H133,2)</f>
        <v>0</v>
      </c>
      <c r="BL133" s="18" t="s">
        <v>208</v>
      </c>
      <c r="BM133" s="226" t="s">
        <v>274</v>
      </c>
    </row>
    <row r="134" s="2" customFormat="1">
      <c r="A134" s="39"/>
      <c r="B134" s="40"/>
      <c r="C134" s="228" t="s">
        <v>242</v>
      </c>
      <c r="D134" s="228" t="s">
        <v>286</v>
      </c>
      <c r="E134" s="229" t="s">
        <v>1439</v>
      </c>
      <c r="F134" s="230" t="s">
        <v>1440</v>
      </c>
      <c r="G134" s="231" t="s">
        <v>217</v>
      </c>
      <c r="H134" s="232">
        <v>90</v>
      </c>
      <c r="I134" s="233"/>
      <c r="J134" s="234">
        <f>ROUND(I134*H134,2)</f>
        <v>0</v>
      </c>
      <c r="K134" s="230" t="s">
        <v>206</v>
      </c>
      <c r="L134" s="45"/>
      <c r="M134" s="235" t="s">
        <v>19</v>
      </c>
      <c r="N134" s="236" t="s">
        <v>46</v>
      </c>
      <c r="O134" s="85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6" t="s">
        <v>208</v>
      </c>
      <c r="AT134" s="226" t="s">
        <v>286</v>
      </c>
      <c r="AU134" s="226" t="s">
        <v>84</v>
      </c>
      <c r="AY134" s="18" t="s">
        <v>199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8" t="s">
        <v>82</v>
      </c>
      <c r="BK134" s="227">
        <f>ROUND(I134*H134,2)</f>
        <v>0</v>
      </c>
      <c r="BL134" s="18" t="s">
        <v>208</v>
      </c>
      <c r="BM134" s="226" t="s">
        <v>277</v>
      </c>
    </row>
    <row r="135" s="2" customFormat="1">
      <c r="A135" s="39"/>
      <c r="B135" s="40"/>
      <c r="C135" s="228" t="s">
        <v>278</v>
      </c>
      <c r="D135" s="228" t="s">
        <v>286</v>
      </c>
      <c r="E135" s="229" t="s">
        <v>1441</v>
      </c>
      <c r="F135" s="230" t="s">
        <v>1442</v>
      </c>
      <c r="G135" s="231" t="s">
        <v>217</v>
      </c>
      <c r="H135" s="232">
        <v>1</v>
      </c>
      <c r="I135" s="233"/>
      <c r="J135" s="234">
        <f>ROUND(I135*H135,2)</f>
        <v>0</v>
      </c>
      <c r="K135" s="230" t="s">
        <v>206</v>
      </c>
      <c r="L135" s="45"/>
      <c r="M135" s="235" t="s">
        <v>19</v>
      </c>
      <c r="N135" s="236" t="s">
        <v>46</v>
      </c>
      <c r="O135" s="85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6" t="s">
        <v>208</v>
      </c>
      <c r="AT135" s="226" t="s">
        <v>286</v>
      </c>
      <c r="AU135" s="226" t="s">
        <v>84</v>
      </c>
      <c r="AY135" s="18" t="s">
        <v>199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8" t="s">
        <v>82</v>
      </c>
      <c r="BK135" s="227">
        <f>ROUND(I135*H135,2)</f>
        <v>0</v>
      </c>
      <c r="BL135" s="18" t="s">
        <v>208</v>
      </c>
      <c r="BM135" s="226" t="s">
        <v>281</v>
      </c>
    </row>
    <row r="136" s="2" customFormat="1" ht="16.5" customHeight="1">
      <c r="A136" s="39"/>
      <c r="B136" s="40"/>
      <c r="C136" s="228" t="s">
        <v>248</v>
      </c>
      <c r="D136" s="228" t="s">
        <v>286</v>
      </c>
      <c r="E136" s="229" t="s">
        <v>1176</v>
      </c>
      <c r="F136" s="230" t="s">
        <v>1443</v>
      </c>
      <c r="G136" s="231" t="s">
        <v>871</v>
      </c>
      <c r="H136" s="232">
        <v>176</v>
      </c>
      <c r="I136" s="233"/>
      <c r="J136" s="234">
        <f>ROUND(I136*H136,2)</f>
        <v>0</v>
      </c>
      <c r="K136" s="230" t="s">
        <v>19</v>
      </c>
      <c r="L136" s="45"/>
      <c r="M136" s="235" t="s">
        <v>19</v>
      </c>
      <c r="N136" s="236" t="s">
        <v>46</v>
      </c>
      <c r="O136" s="85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6" t="s">
        <v>208</v>
      </c>
      <c r="AT136" s="226" t="s">
        <v>286</v>
      </c>
      <c r="AU136" s="226" t="s">
        <v>84</v>
      </c>
      <c r="AY136" s="18" t="s">
        <v>199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8" t="s">
        <v>82</v>
      </c>
      <c r="BK136" s="227">
        <f>ROUND(I136*H136,2)</f>
        <v>0</v>
      </c>
      <c r="BL136" s="18" t="s">
        <v>208</v>
      </c>
      <c r="BM136" s="226" t="s">
        <v>1444</v>
      </c>
    </row>
    <row r="137" s="2" customFormat="1" ht="16.5" customHeight="1">
      <c r="A137" s="39"/>
      <c r="B137" s="40"/>
      <c r="C137" s="228" t="s">
        <v>285</v>
      </c>
      <c r="D137" s="228" t="s">
        <v>286</v>
      </c>
      <c r="E137" s="229" t="s">
        <v>1445</v>
      </c>
      <c r="F137" s="230" t="s">
        <v>1446</v>
      </c>
      <c r="G137" s="231" t="s">
        <v>1167</v>
      </c>
      <c r="H137" s="232">
        <v>3</v>
      </c>
      <c r="I137" s="233"/>
      <c r="J137" s="234">
        <f>ROUND(I137*H137,2)</f>
        <v>0</v>
      </c>
      <c r="K137" s="230" t="s">
        <v>341</v>
      </c>
      <c r="L137" s="45"/>
      <c r="M137" s="249" t="s">
        <v>19</v>
      </c>
      <c r="N137" s="250" t="s">
        <v>46</v>
      </c>
      <c r="O137" s="251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6" t="s">
        <v>208</v>
      </c>
      <c r="AT137" s="226" t="s">
        <v>286</v>
      </c>
      <c r="AU137" s="226" t="s">
        <v>84</v>
      </c>
      <c r="AY137" s="18" t="s">
        <v>199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82</v>
      </c>
      <c r="BK137" s="227">
        <f>ROUND(I137*H137,2)</f>
        <v>0</v>
      </c>
      <c r="BL137" s="18" t="s">
        <v>208</v>
      </c>
      <c r="BM137" s="226" t="s">
        <v>284</v>
      </c>
    </row>
    <row r="138" s="2" customFormat="1" ht="6.96" customHeight="1">
      <c r="A138" s="39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2BhpfikHjGne+tX/Bor+ffJ0uQ0QJXcnPD70tYettky/2NDiJ6PZVLuHhAy5NuPRkGckmg27AZu5YHOL5/fRRw==" hashValue="zmjviPYxSkhROa1vGo4rn39Qi2MQxqXYUq3sxpxIMSR2Y10cnrjNvpJ95wDX99U6ODy6mk0WG2Q6JEv29nUnZA==" algorithmName="SHA-512" password="CC35"/>
  <autoFilter ref="C86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1447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ROUND(J93,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ROUND((SUM(BE93:BE108)),  2)</f>
        <v>0</v>
      </c>
      <c r="G35" s="39"/>
      <c r="H35" s="39"/>
      <c r="I35" s="159">
        <v>0.20999999999999999</v>
      </c>
      <c r="J35" s="158">
        <f>ROUND(((SUM(BE93:BE108))*I35),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ROUND((SUM(BF93:BF108)),  2)</f>
        <v>0</v>
      </c>
      <c r="G36" s="39"/>
      <c r="H36" s="39"/>
      <c r="I36" s="159">
        <v>0.14999999999999999</v>
      </c>
      <c r="J36" s="158">
        <f>ROUND(((SUM(BF93:BF108))*I36),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ROUND((SUM(BG93:BG108)),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ROUND((SUM(BH93:BH108)),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ROUND((SUM(BI93:BI108)),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1448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1449</v>
      </c>
      <c r="E65" s="184"/>
      <c r="F65" s="184"/>
      <c r="G65" s="184"/>
      <c r="H65" s="184"/>
      <c r="I65" s="184"/>
      <c r="J65" s="185">
        <f>J95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1450</v>
      </c>
      <c r="E66" s="184"/>
      <c r="F66" s="184"/>
      <c r="G66" s="184"/>
      <c r="H66" s="184"/>
      <c r="I66" s="184"/>
      <c r="J66" s="185">
        <f>J97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1451</v>
      </c>
      <c r="E67" s="184"/>
      <c r="F67" s="184"/>
      <c r="G67" s="184"/>
      <c r="H67" s="184"/>
      <c r="I67" s="184"/>
      <c r="J67" s="185">
        <f>J99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1452</v>
      </c>
      <c r="E68" s="184"/>
      <c r="F68" s="184"/>
      <c r="G68" s="184"/>
      <c r="H68" s="184"/>
      <c r="I68" s="184"/>
      <c r="J68" s="185">
        <f>J101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1453</v>
      </c>
      <c r="E69" s="184"/>
      <c r="F69" s="184"/>
      <c r="G69" s="184"/>
      <c r="H69" s="184"/>
      <c r="I69" s="184"/>
      <c r="J69" s="185">
        <f>J103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1454</v>
      </c>
      <c r="E70" s="184"/>
      <c r="F70" s="184"/>
      <c r="G70" s="184"/>
      <c r="H70" s="184"/>
      <c r="I70" s="184"/>
      <c r="J70" s="185">
        <f>J105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1455</v>
      </c>
      <c r="E71" s="184"/>
      <c r="F71" s="184"/>
      <c r="G71" s="184"/>
      <c r="H71" s="184"/>
      <c r="I71" s="184"/>
      <c r="J71" s="185">
        <f>J107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184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1" t="str">
        <f>E7</f>
        <v>Oprava osvětlení v žst. Ostrava Kunčice</v>
      </c>
      <c r="F81" s="33"/>
      <c r="G81" s="33"/>
      <c r="H81" s="33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119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1" t="s">
        <v>120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121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VRN - Vedlejší a ostatní náklady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>Ostrava</v>
      </c>
      <c r="G87" s="41"/>
      <c r="H87" s="41"/>
      <c r="I87" s="33" t="s">
        <v>23</v>
      </c>
      <c r="J87" s="73" t="str">
        <f>IF(J14="","",J14)</f>
        <v>22. 4. 2021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41"/>
      <c r="E89" s="41"/>
      <c r="F89" s="28" t="str">
        <f>E17</f>
        <v>Správa železnic, s.o.</v>
      </c>
      <c r="G89" s="41"/>
      <c r="H89" s="41"/>
      <c r="I89" s="33" t="s">
        <v>33</v>
      </c>
      <c r="J89" s="37" t="str">
        <f>E23</f>
        <v>MORAVIA CONSULT Olomouc a.s.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31</v>
      </c>
      <c r="D90" s="41"/>
      <c r="E90" s="41"/>
      <c r="F90" s="28" t="str">
        <f>IF(E20="","",E20)</f>
        <v>Vyplň údaj</v>
      </c>
      <c r="G90" s="41"/>
      <c r="H90" s="41"/>
      <c r="I90" s="33" t="s">
        <v>38</v>
      </c>
      <c r="J90" s="37" t="str">
        <f>E26</f>
        <v>MORAVIA CONSULT Olomouc a.s.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185</v>
      </c>
      <c r="D92" s="190" t="s">
        <v>60</v>
      </c>
      <c r="E92" s="190" t="s">
        <v>56</v>
      </c>
      <c r="F92" s="190" t="s">
        <v>57</v>
      </c>
      <c r="G92" s="190" t="s">
        <v>186</v>
      </c>
      <c r="H92" s="190" t="s">
        <v>187</v>
      </c>
      <c r="I92" s="190" t="s">
        <v>188</v>
      </c>
      <c r="J92" s="190" t="s">
        <v>126</v>
      </c>
      <c r="K92" s="191" t="s">
        <v>189</v>
      </c>
      <c r="L92" s="192"/>
      <c r="M92" s="93" t="s">
        <v>19</v>
      </c>
      <c r="N92" s="94" t="s">
        <v>45</v>
      </c>
      <c r="O92" s="94" t="s">
        <v>190</v>
      </c>
      <c r="P92" s="94" t="s">
        <v>191</v>
      </c>
      <c r="Q92" s="94" t="s">
        <v>192</v>
      </c>
      <c r="R92" s="94" t="s">
        <v>193</v>
      </c>
      <c r="S92" s="94" t="s">
        <v>194</v>
      </c>
      <c r="T92" s="95" t="s">
        <v>195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196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74</v>
      </c>
      <c r="AU93" s="18" t="s">
        <v>127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74</v>
      </c>
      <c r="E94" s="201" t="s">
        <v>115</v>
      </c>
      <c r="F94" s="201" t="s">
        <v>1456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P95+P97+P99+P101+P103+P105+P107</f>
        <v>0</v>
      </c>
      <c r="Q94" s="206"/>
      <c r="R94" s="207">
        <f>R95+R97+R99+R101+R103+R105+R107</f>
        <v>0</v>
      </c>
      <c r="S94" s="206"/>
      <c r="T94" s="208">
        <f>T95+T97+T99+T101+T103+T105+T107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225</v>
      </c>
      <c r="AT94" s="210" t="s">
        <v>74</v>
      </c>
      <c r="AU94" s="210" t="s">
        <v>75</v>
      </c>
      <c r="AY94" s="209" t="s">
        <v>199</v>
      </c>
      <c r="BK94" s="211">
        <f>BK95+BK97+BK99+BK101+BK103+BK105+BK107</f>
        <v>0</v>
      </c>
    </row>
    <row r="95" s="12" customFormat="1" ht="22.8" customHeight="1">
      <c r="A95" s="12"/>
      <c r="B95" s="198"/>
      <c r="C95" s="199"/>
      <c r="D95" s="200" t="s">
        <v>74</v>
      </c>
      <c r="E95" s="212" t="s">
        <v>1457</v>
      </c>
      <c r="F95" s="212" t="s">
        <v>1458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P96</f>
        <v>0</v>
      </c>
      <c r="Q95" s="206"/>
      <c r="R95" s="207">
        <f>R96</f>
        <v>0</v>
      </c>
      <c r="S95" s="206"/>
      <c r="T95" s="208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225</v>
      </c>
      <c r="AT95" s="210" t="s">
        <v>74</v>
      </c>
      <c r="AU95" s="210" t="s">
        <v>82</v>
      </c>
      <c r="AY95" s="209" t="s">
        <v>199</v>
      </c>
      <c r="BK95" s="211">
        <f>BK96</f>
        <v>0</v>
      </c>
    </row>
    <row r="96" s="2" customFormat="1" ht="16.5" customHeight="1">
      <c r="A96" s="39"/>
      <c r="B96" s="40"/>
      <c r="C96" s="228" t="s">
        <v>82</v>
      </c>
      <c r="D96" s="228" t="s">
        <v>286</v>
      </c>
      <c r="E96" s="229" t="s">
        <v>1459</v>
      </c>
      <c r="F96" s="230" t="s">
        <v>1458</v>
      </c>
      <c r="G96" s="231" t="s">
        <v>1460</v>
      </c>
      <c r="H96" s="232">
        <v>1</v>
      </c>
      <c r="I96" s="233"/>
      <c r="J96" s="234">
        <f>ROUND(I96*H96,2)</f>
        <v>0</v>
      </c>
      <c r="K96" s="230" t="s">
        <v>1461</v>
      </c>
      <c r="L96" s="45"/>
      <c r="M96" s="235" t="s">
        <v>19</v>
      </c>
      <c r="N96" s="236" t="s">
        <v>46</v>
      </c>
      <c r="O96" s="85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6" t="s">
        <v>208</v>
      </c>
      <c r="AT96" s="226" t="s">
        <v>286</v>
      </c>
      <c r="AU96" s="226" t="s">
        <v>84</v>
      </c>
      <c r="AY96" s="18" t="s">
        <v>199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82</v>
      </c>
      <c r="BK96" s="227">
        <f>ROUND(I96*H96,2)</f>
        <v>0</v>
      </c>
      <c r="BL96" s="18" t="s">
        <v>208</v>
      </c>
      <c r="BM96" s="226" t="s">
        <v>84</v>
      </c>
    </row>
    <row r="97" s="12" customFormat="1" ht="22.8" customHeight="1">
      <c r="A97" s="12"/>
      <c r="B97" s="198"/>
      <c r="C97" s="199"/>
      <c r="D97" s="200" t="s">
        <v>74</v>
      </c>
      <c r="E97" s="212" t="s">
        <v>1462</v>
      </c>
      <c r="F97" s="212" t="s">
        <v>1463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P98</f>
        <v>0</v>
      </c>
      <c r="Q97" s="206"/>
      <c r="R97" s="207">
        <f>R98</f>
        <v>0</v>
      </c>
      <c r="S97" s="206"/>
      <c r="T97" s="208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225</v>
      </c>
      <c r="AT97" s="210" t="s">
        <v>74</v>
      </c>
      <c r="AU97" s="210" t="s">
        <v>82</v>
      </c>
      <c r="AY97" s="209" t="s">
        <v>199</v>
      </c>
      <c r="BK97" s="211">
        <f>BK98</f>
        <v>0</v>
      </c>
    </row>
    <row r="98" s="2" customFormat="1" ht="16.5" customHeight="1">
      <c r="A98" s="39"/>
      <c r="B98" s="40"/>
      <c r="C98" s="228" t="s">
        <v>84</v>
      </c>
      <c r="D98" s="228" t="s">
        <v>286</v>
      </c>
      <c r="E98" s="229" t="s">
        <v>1464</v>
      </c>
      <c r="F98" s="230" t="s">
        <v>1463</v>
      </c>
      <c r="G98" s="231" t="s">
        <v>1465</v>
      </c>
      <c r="H98" s="232">
        <v>1</v>
      </c>
      <c r="I98" s="233"/>
      <c r="J98" s="234">
        <f>ROUND(I98*H98,2)</f>
        <v>0</v>
      </c>
      <c r="K98" s="230" t="s">
        <v>1461</v>
      </c>
      <c r="L98" s="45"/>
      <c r="M98" s="235" t="s">
        <v>19</v>
      </c>
      <c r="N98" s="236" t="s">
        <v>46</v>
      </c>
      <c r="O98" s="85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6" t="s">
        <v>208</v>
      </c>
      <c r="AT98" s="226" t="s">
        <v>286</v>
      </c>
      <c r="AU98" s="226" t="s">
        <v>84</v>
      </c>
      <c r="AY98" s="18" t="s">
        <v>199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82</v>
      </c>
      <c r="BK98" s="227">
        <f>ROUND(I98*H98,2)</f>
        <v>0</v>
      </c>
      <c r="BL98" s="18" t="s">
        <v>208</v>
      </c>
      <c r="BM98" s="226" t="s">
        <v>208</v>
      </c>
    </row>
    <row r="99" s="12" customFormat="1" ht="22.8" customHeight="1">
      <c r="A99" s="12"/>
      <c r="B99" s="198"/>
      <c r="C99" s="199"/>
      <c r="D99" s="200" t="s">
        <v>74</v>
      </c>
      <c r="E99" s="212" t="s">
        <v>1466</v>
      </c>
      <c r="F99" s="212" t="s">
        <v>1467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P100</f>
        <v>0</v>
      </c>
      <c r="Q99" s="206"/>
      <c r="R99" s="207">
        <f>R100</f>
        <v>0</v>
      </c>
      <c r="S99" s="206"/>
      <c r="T99" s="208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225</v>
      </c>
      <c r="AT99" s="210" t="s">
        <v>74</v>
      </c>
      <c r="AU99" s="210" t="s">
        <v>82</v>
      </c>
      <c r="AY99" s="209" t="s">
        <v>199</v>
      </c>
      <c r="BK99" s="211">
        <f>BK100</f>
        <v>0</v>
      </c>
    </row>
    <row r="100" s="2" customFormat="1" ht="16.5" customHeight="1">
      <c r="A100" s="39"/>
      <c r="B100" s="40"/>
      <c r="C100" s="228" t="s">
        <v>104</v>
      </c>
      <c r="D100" s="228" t="s">
        <v>286</v>
      </c>
      <c r="E100" s="229" t="s">
        <v>1468</v>
      </c>
      <c r="F100" s="230" t="s">
        <v>1467</v>
      </c>
      <c r="G100" s="231" t="s">
        <v>1465</v>
      </c>
      <c r="H100" s="232">
        <v>1</v>
      </c>
      <c r="I100" s="233"/>
      <c r="J100" s="234">
        <f>ROUND(I100*H100,2)</f>
        <v>0</v>
      </c>
      <c r="K100" s="230" t="s">
        <v>1461</v>
      </c>
      <c r="L100" s="45"/>
      <c r="M100" s="235" t="s">
        <v>19</v>
      </c>
      <c r="N100" s="236" t="s">
        <v>46</v>
      </c>
      <c r="O100" s="85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6" t="s">
        <v>208</v>
      </c>
      <c r="AT100" s="226" t="s">
        <v>286</v>
      </c>
      <c r="AU100" s="226" t="s">
        <v>84</v>
      </c>
      <c r="AY100" s="18" t="s">
        <v>199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82</v>
      </c>
      <c r="BK100" s="227">
        <f>ROUND(I100*H100,2)</f>
        <v>0</v>
      </c>
      <c r="BL100" s="18" t="s">
        <v>208</v>
      </c>
      <c r="BM100" s="226" t="s">
        <v>218</v>
      </c>
    </row>
    <row r="101" s="12" customFormat="1" ht="22.8" customHeight="1">
      <c r="A101" s="12"/>
      <c r="B101" s="198"/>
      <c r="C101" s="199"/>
      <c r="D101" s="200" t="s">
        <v>74</v>
      </c>
      <c r="E101" s="212" t="s">
        <v>1469</v>
      </c>
      <c r="F101" s="212" t="s">
        <v>1470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P102</f>
        <v>0</v>
      </c>
      <c r="Q101" s="206"/>
      <c r="R101" s="207">
        <f>R102</f>
        <v>0</v>
      </c>
      <c r="S101" s="206"/>
      <c r="T101" s="208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225</v>
      </c>
      <c r="AT101" s="210" t="s">
        <v>74</v>
      </c>
      <c r="AU101" s="210" t="s">
        <v>82</v>
      </c>
      <c r="AY101" s="209" t="s">
        <v>199</v>
      </c>
      <c r="BK101" s="211">
        <f>BK102</f>
        <v>0</v>
      </c>
    </row>
    <row r="102" s="2" customFormat="1" ht="16.5" customHeight="1">
      <c r="A102" s="39"/>
      <c r="B102" s="40"/>
      <c r="C102" s="228" t="s">
        <v>208</v>
      </c>
      <c r="D102" s="228" t="s">
        <v>286</v>
      </c>
      <c r="E102" s="229" t="s">
        <v>1471</v>
      </c>
      <c r="F102" s="230" t="s">
        <v>1470</v>
      </c>
      <c r="G102" s="231" t="s">
        <v>1465</v>
      </c>
      <c r="H102" s="232">
        <v>1</v>
      </c>
      <c r="I102" s="233"/>
      <c r="J102" s="234">
        <f>ROUND(I102*H102,2)</f>
        <v>0</v>
      </c>
      <c r="K102" s="230" t="s">
        <v>1461</v>
      </c>
      <c r="L102" s="45"/>
      <c r="M102" s="235" t="s">
        <v>19</v>
      </c>
      <c r="N102" s="236" t="s">
        <v>46</v>
      </c>
      <c r="O102" s="85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6" t="s">
        <v>208</v>
      </c>
      <c r="AT102" s="226" t="s">
        <v>286</v>
      </c>
      <c r="AU102" s="226" t="s">
        <v>84</v>
      </c>
      <c r="AY102" s="18" t="s">
        <v>199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208</v>
      </c>
      <c r="BM102" s="226" t="s">
        <v>207</v>
      </c>
    </row>
    <row r="103" s="12" customFormat="1" ht="22.8" customHeight="1">
      <c r="A103" s="12"/>
      <c r="B103" s="198"/>
      <c r="C103" s="199"/>
      <c r="D103" s="200" t="s">
        <v>74</v>
      </c>
      <c r="E103" s="212" t="s">
        <v>1472</v>
      </c>
      <c r="F103" s="212" t="s">
        <v>1473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P104</f>
        <v>0</v>
      </c>
      <c r="Q103" s="206"/>
      <c r="R103" s="207">
        <f>R104</f>
        <v>0</v>
      </c>
      <c r="S103" s="206"/>
      <c r="T103" s="208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225</v>
      </c>
      <c r="AT103" s="210" t="s">
        <v>74</v>
      </c>
      <c r="AU103" s="210" t="s">
        <v>82</v>
      </c>
      <c r="AY103" s="209" t="s">
        <v>199</v>
      </c>
      <c r="BK103" s="211">
        <f>BK104</f>
        <v>0</v>
      </c>
    </row>
    <row r="104" s="2" customFormat="1" ht="16.5" customHeight="1">
      <c r="A104" s="39"/>
      <c r="B104" s="40"/>
      <c r="C104" s="228" t="s">
        <v>225</v>
      </c>
      <c r="D104" s="228" t="s">
        <v>286</v>
      </c>
      <c r="E104" s="229" t="s">
        <v>1474</v>
      </c>
      <c r="F104" s="230" t="s">
        <v>1473</v>
      </c>
      <c r="G104" s="231" t="s">
        <v>1465</v>
      </c>
      <c r="H104" s="232">
        <v>1</v>
      </c>
      <c r="I104" s="233"/>
      <c r="J104" s="234">
        <f>ROUND(I104*H104,2)</f>
        <v>0</v>
      </c>
      <c r="K104" s="230" t="s">
        <v>1461</v>
      </c>
      <c r="L104" s="45"/>
      <c r="M104" s="235" t="s">
        <v>19</v>
      </c>
      <c r="N104" s="236" t="s">
        <v>46</v>
      </c>
      <c r="O104" s="85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6" t="s">
        <v>208</v>
      </c>
      <c r="AT104" s="226" t="s">
        <v>286</v>
      </c>
      <c r="AU104" s="226" t="s">
        <v>84</v>
      </c>
      <c r="AY104" s="18" t="s">
        <v>199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82</v>
      </c>
      <c r="BK104" s="227">
        <f>ROUND(I104*H104,2)</f>
        <v>0</v>
      </c>
      <c r="BL104" s="18" t="s">
        <v>208</v>
      </c>
      <c r="BM104" s="226" t="s">
        <v>228</v>
      </c>
    </row>
    <row r="105" s="12" customFormat="1" ht="22.8" customHeight="1">
      <c r="A105" s="12"/>
      <c r="B105" s="198"/>
      <c r="C105" s="199"/>
      <c r="D105" s="200" t="s">
        <v>74</v>
      </c>
      <c r="E105" s="212" t="s">
        <v>1475</v>
      </c>
      <c r="F105" s="212" t="s">
        <v>1476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P106</f>
        <v>0</v>
      </c>
      <c r="Q105" s="206"/>
      <c r="R105" s="207">
        <f>R106</f>
        <v>0</v>
      </c>
      <c r="S105" s="206"/>
      <c r="T105" s="208">
        <f>T106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225</v>
      </c>
      <c r="AT105" s="210" t="s">
        <v>74</v>
      </c>
      <c r="AU105" s="210" t="s">
        <v>82</v>
      </c>
      <c r="AY105" s="209" t="s">
        <v>199</v>
      </c>
      <c r="BK105" s="211">
        <f>BK106</f>
        <v>0</v>
      </c>
    </row>
    <row r="106" s="2" customFormat="1" ht="16.5" customHeight="1">
      <c r="A106" s="39"/>
      <c r="B106" s="40"/>
      <c r="C106" s="228" t="s">
        <v>218</v>
      </c>
      <c r="D106" s="228" t="s">
        <v>286</v>
      </c>
      <c r="E106" s="229" t="s">
        <v>1477</v>
      </c>
      <c r="F106" s="230" t="s">
        <v>1478</v>
      </c>
      <c r="G106" s="231" t="s">
        <v>1465</v>
      </c>
      <c r="H106" s="232">
        <v>1</v>
      </c>
      <c r="I106" s="233"/>
      <c r="J106" s="234">
        <f>ROUND(I106*H106,2)</f>
        <v>0</v>
      </c>
      <c r="K106" s="230" t="s">
        <v>1461</v>
      </c>
      <c r="L106" s="45"/>
      <c r="M106" s="235" t="s">
        <v>19</v>
      </c>
      <c r="N106" s="236" t="s">
        <v>46</v>
      </c>
      <c r="O106" s="85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6" t="s">
        <v>208</v>
      </c>
      <c r="AT106" s="226" t="s">
        <v>286</v>
      </c>
      <c r="AU106" s="226" t="s">
        <v>84</v>
      </c>
      <c r="AY106" s="18" t="s">
        <v>199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82</v>
      </c>
      <c r="BK106" s="227">
        <f>ROUND(I106*H106,2)</f>
        <v>0</v>
      </c>
      <c r="BL106" s="18" t="s">
        <v>208</v>
      </c>
      <c r="BM106" s="226" t="s">
        <v>235</v>
      </c>
    </row>
    <row r="107" s="12" customFormat="1" ht="22.8" customHeight="1">
      <c r="A107" s="12"/>
      <c r="B107" s="198"/>
      <c r="C107" s="199"/>
      <c r="D107" s="200" t="s">
        <v>74</v>
      </c>
      <c r="E107" s="212" t="s">
        <v>1479</v>
      </c>
      <c r="F107" s="212" t="s">
        <v>1480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P108</f>
        <v>0</v>
      </c>
      <c r="Q107" s="206"/>
      <c r="R107" s="207">
        <f>R108</f>
        <v>0</v>
      </c>
      <c r="S107" s="206"/>
      <c r="T107" s="208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225</v>
      </c>
      <c r="AT107" s="210" t="s">
        <v>74</v>
      </c>
      <c r="AU107" s="210" t="s">
        <v>82</v>
      </c>
      <c r="AY107" s="209" t="s">
        <v>199</v>
      </c>
      <c r="BK107" s="211">
        <f>BK108</f>
        <v>0</v>
      </c>
    </row>
    <row r="108" s="2" customFormat="1" ht="16.5" customHeight="1">
      <c r="A108" s="39"/>
      <c r="B108" s="40"/>
      <c r="C108" s="228" t="s">
        <v>236</v>
      </c>
      <c r="D108" s="228" t="s">
        <v>286</v>
      </c>
      <c r="E108" s="229" t="s">
        <v>1481</v>
      </c>
      <c r="F108" s="230" t="s">
        <v>1480</v>
      </c>
      <c r="G108" s="231" t="s">
        <v>1465</v>
      </c>
      <c r="H108" s="232">
        <v>1</v>
      </c>
      <c r="I108" s="233"/>
      <c r="J108" s="234">
        <f>ROUND(I108*H108,2)</f>
        <v>0</v>
      </c>
      <c r="K108" s="230" t="s">
        <v>1461</v>
      </c>
      <c r="L108" s="45"/>
      <c r="M108" s="249" t="s">
        <v>19</v>
      </c>
      <c r="N108" s="250" t="s">
        <v>46</v>
      </c>
      <c r="O108" s="251"/>
      <c r="P108" s="252">
        <f>O108*H108</f>
        <v>0</v>
      </c>
      <c r="Q108" s="252">
        <v>0</v>
      </c>
      <c r="R108" s="252">
        <f>Q108*H108</f>
        <v>0</v>
      </c>
      <c r="S108" s="252">
        <v>0</v>
      </c>
      <c r="T108" s="25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6" t="s">
        <v>208</v>
      </c>
      <c r="AT108" s="226" t="s">
        <v>286</v>
      </c>
      <c r="AU108" s="226" t="s">
        <v>84</v>
      </c>
      <c r="AY108" s="18" t="s">
        <v>199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82</v>
      </c>
      <c r="BK108" s="227">
        <f>ROUND(I108*H108,2)</f>
        <v>0</v>
      </c>
      <c r="BL108" s="18" t="s">
        <v>208</v>
      </c>
      <c r="BM108" s="226" t="s">
        <v>239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uO78iFN0hRkKArX+pMS04ItbglmALbedjO0RH5dT6ekFleyW5FaiJua2jZamBis3wPPIn6/GUifsg44PGKF9SA==" hashValue="JD5tyf9xkySIPKOizJya4VS9ieAVbjl2vpDXrQkqB72n5ldOabNmZqTWNDfXBIXHP4+N6cHV0qmv8tVhrz3/QA==" algorithmName="SHA-512" password="CC35"/>
  <autoFilter ref="C92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1482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1483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1484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1485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1486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1487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1488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1489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1490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1491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1492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81</v>
      </c>
      <c r="F18" s="291" t="s">
        <v>1493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1494</v>
      </c>
      <c r="F19" s="291" t="s">
        <v>1495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1496</v>
      </c>
      <c r="F20" s="291" t="s">
        <v>1497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1498</v>
      </c>
      <c r="F21" s="291" t="s">
        <v>116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1179</v>
      </c>
      <c r="F22" s="291" t="s">
        <v>1180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87</v>
      </c>
      <c r="F23" s="291" t="s">
        <v>1499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1500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1501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1502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1503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1504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1505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1506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1507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1508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185</v>
      </c>
      <c r="F36" s="291"/>
      <c r="G36" s="291" t="s">
        <v>1509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1510</v>
      </c>
      <c r="F37" s="291"/>
      <c r="G37" s="291" t="s">
        <v>1511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56</v>
      </c>
      <c r="F38" s="291"/>
      <c r="G38" s="291" t="s">
        <v>1512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57</v>
      </c>
      <c r="F39" s="291"/>
      <c r="G39" s="291" t="s">
        <v>1513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186</v>
      </c>
      <c r="F40" s="291"/>
      <c r="G40" s="291" t="s">
        <v>1514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187</v>
      </c>
      <c r="F41" s="291"/>
      <c r="G41" s="291" t="s">
        <v>1515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1516</v>
      </c>
      <c r="F42" s="291"/>
      <c r="G42" s="291" t="s">
        <v>1517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1518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1519</v>
      </c>
      <c r="F44" s="291"/>
      <c r="G44" s="291" t="s">
        <v>1520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189</v>
      </c>
      <c r="F45" s="291"/>
      <c r="G45" s="291" t="s">
        <v>1521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1522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1523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1524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1525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1526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1527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1528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1529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1530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1531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1532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1533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1534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1535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1536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1537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1538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1539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1540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1541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1542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1543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1544</v>
      </c>
      <c r="D76" s="309"/>
      <c r="E76" s="309"/>
      <c r="F76" s="309" t="s">
        <v>1545</v>
      </c>
      <c r="G76" s="310"/>
      <c r="H76" s="309" t="s">
        <v>57</v>
      </c>
      <c r="I76" s="309" t="s">
        <v>60</v>
      </c>
      <c r="J76" s="309" t="s">
        <v>1546</v>
      </c>
      <c r="K76" s="308"/>
    </row>
    <row r="77" s="1" customFormat="1" ht="17.25" customHeight="1">
      <c r="B77" s="306"/>
      <c r="C77" s="311" t="s">
        <v>1547</v>
      </c>
      <c r="D77" s="311"/>
      <c r="E77" s="311"/>
      <c r="F77" s="312" t="s">
        <v>1548</v>
      </c>
      <c r="G77" s="313"/>
      <c r="H77" s="311"/>
      <c r="I77" s="311"/>
      <c r="J77" s="311" t="s">
        <v>1549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56</v>
      </c>
      <c r="D79" s="316"/>
      <c r="E79" s="316"/>
      <c r="F79" s="317" t="s">
        <v>1550</v>
      </c>
      <c r="G79" s="318"/>
      <c r="H79" s="294" t="s">
        <v>1551</v>
      </c>
      <c r="I79" s="294" t="s">
        <v>1552</v>
      </c>
      <c r="J79" s="294">
        <v>20</v>
      </c>
      <c r="K79" s="308"/>
    </row>
    <row r="80" s="1" customFormat="1" ht="15" customHeight="1">
      <c r="B80" s="306"/>
      <c r="C80" s="294" t="s">
        <v>1553</v>
      </c>
      <c r="D80" s="294"/>
      <c r="E80" s="294"/>
      <c r="F80" s="317" t="s">
        <v>1550</v>
      </c>
      <c r="G80" s="318"/>
      <c r="H80" s="294" t="s">
        <v>1554</v>
      </c>
      <c r="I80" s="294" t="s">
        <v>1552</v>
      </c>
      <c r="J80" s="294">
        <v>120</v>
      </c>
      <c r="K80" s="308"/>
    </row>
    <row r="81" s="1" customFormat="1" ht="15" customHeight="1">
      <c r="B81" s="319"/>
      <c r="C81" s="294" t="s">
        <v>1555</v>
      </c>
      <c r="D81" s="294"/>
      <c r="E81" s="294"/>
      <c r="F81" s="317" t="s">
        <v>1556</v>
      </c>
      <c r="G81" s="318"/>
      <c r="H81" s="294" t="s">
        <v>1557</v>
      </c>
      <c r="I81" s="294" t="s">
        <v>1552</v>
      </c>
      <c r="J81" s="294">
        <v>50</v>
      </c>
      <c r="K81" s="308"/>
    </row>
    <row r="82" s="1" customFormat="1" ht="15" customHeight="1">
      <c r="B82" s="319"/>
      <c r="C82" s="294" t="s">
        <v>1558</v>
      </c>
      <c r="D82" s="294"/>
      <c r="E82" s="294"/>
      <c r="F82" s="317" t="s">
        <v>1550</v>
      </c>
      <c r="G82" s="318"/>
      <c r="H82" s="294" t="s">
        <v>1559</v>
      </c>
      <c r="I82" s="294" t="s">
        <v>1560</v>
      </c>
      <c r="J82" s="294"/>
      <c r="K82" s="308"/>
    </row>
    <row r="83" s="1" customFormat="1" ht="15" customHeight="1">
      <c r="B83" s="319"/>
      <c r="C83" s="320" t="s">
        <v>1561</v>
      </c>
      <c r="D83" s="320"/>
      <c r="E83" s="320"/>
      <c r="F83" s="321" t="s">
        <v>1556</v>
      </c>
      <c r="G83" s="320"/>
      <c r="H83" s="320" t="s">
        <v>1562</v>
      </c>
      <c r="I83" s="320" t="s">
        <v>1552</v>
      </c>
      <c r="J83" s="320">
        <v>15</v>
      </c>
      <c r="K83" s="308"/>
    </row>
    <row r="84" s="1" customFormat="1" ht="15" customHeight="1">
      <c r="B84" s="319"/>
      <c r="C84" s="320" t="s">
        <v>1563</v>
      </c>
      <c r="D84" s="320"/>
      <c r="E84" s="320"/>
      <c r="F84" s="321" t="s">
        <v>1556</v>
      </c>
      <c r="G84" s="320"/>
      <c r="H84" s="320" t="s">
        <v>1564</v>
      </c>
      <c r="I84" s="320" t="s">
        <v>1552</v>
      </c>
      <c r="J84" s="320">
        <v>15</v>
      </c>
      <c r="K84" s="308"/>
    </row>
    <row r="85" s="1" customFormat="1" ht="15" customHeight="1">
      <c r="B85" s="319"/>
      <c r="C85" s="320" t="s">
        <v>1565</v>
      </c>
      <c r="D85" s="320"/>
      <c r="E85" s="320"/>
      <c r="F85" s="321" t="s">
        <v>1556</v>
      </c>
      <c r="G85" s="320"/>
      <c r="H85" s="320" t="s">
        <v>1566</v>
      </c>
      <c r="I85" s="320" t="s">
        <v>1552</v>
      </c>
      <c r="J85" s="320">
        <v>20</v>
      </c>
      <c r="K85" s="308"/>
    </row>
    <row r="86" s="1" customFormat="1" ht="15" customHeight="1">
      <c r="B86" s="319"/>
      <c r="C86" s="320" t="s">
        <v>1567</v>
      </c>
      <c r="D86" s="320"/>
      <c r="E86" s="320"/>
      <c r="F86" s="321" t="s">
        <v>1556</v>
      </c>
      <c r="G86" s="320"/>
      <c r="H86" s="320" t="s">
        <v>1568</v>
      </c>
      <c r="I86" s="320" t="s">
        <v>1552</v>
      </c>
      <c r="J86" s="320">
        <v>20</v>
      </c>
      <c r="K86" s="308"/>
    </row>
    <row r="87" s="1" customFormat="1" ht="15" customHeight="1">
      <c r="B87" s="319"/>
      <c r="C87" s="294" t="s">
        <v>1569</v>
      </c>
      <c r="D87" s="294"/>
      <c r="E87" s="294"/>
      <c r="F87" s="317" t="s">
        <v>1556</v>
      </c>
      <c r="G87" s="318"/>
      <c r="H87" s="294" t="s">
        <v>1570</v>
      </c>
      <c r="I87" s="294" t="s">
        <v>1552</v>
      </c>
      <c r="J87" s="294">
        <v>50</v>
      </c>
      <c r="K87" s="308"/>
    </row>
    <row r="88" s="1" customFormat="1" ht="15" customHeight="1">
      <c r="B88" s="319"/>
      <c r="C88" s="294" t="s">
        <v>1571</v>
      </c>
      <c r="D88" s="294"/>
      <c r="E88" s="294"/>
      <c r="F88" s="317" t="s">
        <v>1556</v>
      </c>
      <c r="G88" s="318"/>
      <c r="H88" s="294" t="s">
        <v>1572</v>
      </c>
      <c r="I88" s="294" t="s">
        <v>1552</v>
      </c>
      <c r="J88" s="294">
        <v>20</v>
      </c>
      <c r="K88" s="308"/>
    </row>
    <row r="89" s="1" customFormat="1" ht="15" customHeight="1">
      <c r="B89" s="319"/>
      <c r="C89" s="294" t="s">
        <v>1573</v>
      </c>
      <c r="D89" s="294"/>
      <c r="E89" s="294"/>
      <c r="F89" s="317" t="s">
        <v>1556</v>
      </c>
      <c r="G89" s="318"/>
      <c r="H89" s="294" t="s">
        <v>1574</v>
      </c>
      <c r="I89" s="294" t="s">
        <v>1552</v>
      </c>
      <c r="J89" s="294">
        <v>20</v>
      </c>
      <c r="K89" s="308"/>
    </row>
    <row r="90" s="1" customFormat="1" ht="15" customHeight="1">
      <c r="B90" s="319"/>
      <c r="C90" s="294" t="s">
        <v>1575</v>
      </c>
      <c r="D90" s="294"/>
      <c r="E90" s="294"/>
      <c r="F90" s="317" t="s">
        <v>1556</v>
      </c>
      <c r="G90" s="318"/>
      <c r="H90" s="294" t="s">
        <v>1576</v>
      </c>
      <c r="I90" s="294" t="s">
        <v>1552</v>
      </c>
      <c r="J90" s="294">
        <v>50</v>
      </c>
      <c r="K90" s="308"/>
    </row>
    <row r="91" s="1" customFormat="1" ht="15" customHeight="1">
      <c r="B91" s="319"/>
      <c r="C91" s="294" t="s">
        <v>1577</v>
      </c>
      <c r="D91" s="294"/>
      <c r="E91" s="294"/>
      <c r="F91" s="317" t="s">
        <v>1556</v>
      </c>
      <c r="G91" s="318"/>
      <c r="H91" s="294" t="s">
        <v>1577</v>
      </c>
      <c r="I91" s="294" t="s">
        <v>1552</v>
      </c>
      <c r="J91" s="294">
        <v>50</v>
      </c>
      <c r="K91" s="308"/>
    </row>
    <row r="92" s="1" customFormat="1" ht="15" customHeight="1">
      <c r="B92" s="319"/>
      <c r="C92" s="294" t="s">
        <v>1578</v>
      </c>
      <c r="D92" s="294"/>
      <c r="E92" s="294"/>
      <c r="F92" s="317" t="s">
        <v>1556</v>
      </c>
      <c r="G92" s="318"/>
      <c r="H92" s="294" t="s">
        <v>1579</v>
      </c>
      <c r="I92" s="294" t="s">
        <v>1552</v>
      </c>
      <c r="J92" s="294">
        <v>255</v>
      </c>
      <c r="K92" s="308"/>
    </row>
    <row r="93" s="1" customFormat="1" ht="15" customHeight="1">
      <c r="B93" s="319"/>
      <c r="C93" s="294" t="s">
        <v>1580</v>
      </c>
      <c r="D93" s="294"/>
      <c r="E93" s="294"/>
      <c r="F93" s="317" t="s">
        <v>1550</v>
      </c>
      <c r="G93" s="318"/>
      <c r="H93" s="294" t="s">
        <v>1581</v>
      </c>
      <c r="I93" s="294" t="s">
        <v>1582</v>
      </c>
      <c r="J93" s="294"/>
      <c r="K93" s="308"/>
    </row>
    <row r="94" s="1" customFormat="1" ht="15" customHeight="1">
      <c r="B94" s="319"/>
      <c r="C94" s="294" t="s">
        <v>1583</v>
      </c>
      <c r="D94" s="294"/>
      <c r="E94" s="294"/>
      <c r="F94" s="317" t="s">
        <v>1550</v>
      </c>
      <c r="G94" s="318"/>
      <c r="H94" s="294" t="s">
        <v>1584</v>
      </c>
      <c r="I94" s="294" t="s">
        <v>1585</v>
      </c>
      <c r="J94" s="294"/>
      <c r="K94" s="308"/>
    </row>
    <row r="95" s="1" customFormat="1" ht="15" customHeight="1">
      <c r="B95" s="319"/>
      <c r="C95" s="294" t="s">
        <v>1586</v>
      </c>
      <c r="D95" s="294"/>
      <c r="E95" s="294"/>
      <c r="F95" s="317" t="s">
        <v>1550</v>
      </c>
      <c r="G95" s="318"/>
      <c r="H95" s="294" t="s">
        <v>1586</v>
      </c>
      <c r="I95" s="294" t="s">
        <v>1585</v>
      </c>
      <c r="J95" s="294"/>
      <c r="K95" s="308"/>
    </row>
    <row r="96" s="1" customFormat="1" ht="15" customHeight="1">
      <c r="B96" s="319"/>
      <c r="C96" s="294" t="s">
        <v>41</v>
      </c>
      <c r="D96" s="294"/>
      <c r="E96" s="294"/>
      <c r="F96" s="317" t="s">
        <v>1550</v>
      </c>
      <c r="G96" s="318"/>
      <c r="H96" s="294" t="s">
        <v>1587</v>
      </c>
      <c r="I96" s="294" t="s">
        <v>1585</v>
      </c>
      <c r="J96" s="294"/>
      <c r="K96" s="308"/>
    </row>
    <row r="97" s="1" customFormat="1" ht="15" customHeight="1">
      <c r="B97" s="319"/>
      <c r="C97" s="294" t="s">
        <v>51</v>
      </c>
      <c r="D97" s="294"/>
      <c r="E97" s="294"/>
      <c r="F97" s="317" t="s">
        <v>1550</v>
      </c>
      <c r="G97" s="318"/>
      <c r="H97" s="294" t="s">
        <v>1588</v>
      </c>
      <c r="I97" s="294" t="s">
        <v>1585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1589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1544</v>
      </c>
      <c r="D103" s="309"/>
      <c r="E103" s="309"/>
      <c r="F103" s="309" t="s">
        <v>1545</v>
      </c>
      <c r="G103" s="310"/>
      <c r="H103" s="309" t="s">
        <v>57</v>
      </c>
      <c r="I103" s="309" t="s">
        <v>60</v>
      </c>
      <c r="J103" s="309" t="s">
        <v>1546</v>
      </c>
      <c r="K103" s="308"/>
    </row>
    <row r="104" s="1" customFormat="1" ht="17.25" customHeight="1">
      <c r="B104" s="306"/>
      <c r="C104" s="311" t="s">
        <v>1547</v>
      </c>
      <c r="D104" s="311"/>
      <c r="E104" s="311"/>
      <c r="F104" s="312" t="s">
        <v>1548</v>
      </c>
      <c r="G104" s="313"/>
      <c r="H104" s="311"/>
      <c r="I104" s="311"/>
      <c r="J104" s="311" t="s">
        <v>1549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56</v>
      </c>
      <c r="D106" s="316"/>
      <c r="E106" s="316"/>
      <c r="F106" s="317" t="s">
        <v>1550</v>
      </c>
      <c r="G106" s="294"/>
      <c r="H106" s="294" t="s">
        <v>1590</v>
      </c>
      <c r="I106" s="294" t="s">
        <v>1552</v>
      </c>
      <c r="J106" s="294">
        <v>20</v>
      </c>
      <c r="K106" s="308"/>
    </row>
    <row r="107" s="1" customFormat="1" ht="15" customHeight="1">
      <c r="B107" s="306"/>
      <c r="C107" s="294" t="s">
        <v>1553</v>
      </c>
      <c r="D107" s="294"/>
      <c r="E107" s="294"/>
      <c r="F107" s="317" t="s">
        <v>1550</v>
      </c>
      <c r="G107" s="294"/>
      <c r="H107" s="294" t="s">
        <v>1590</v>
      </c>
      <c r="I107" s="294" t="s">
        <v>1552</v>
      </c>
      <c r="J107" s="294">
        <v>120</v>
      </c>
      <c r="K107" s="308"/>
    </row>
    <row r="108" s="1" customFormat="1" ht="15" customHeight="1">
      <c r="B108" s="319"/>
      <c r="C108" s="294" t="s">
        <v>1555</v>
      </c>
      <c r="D108" s="294"/>
      <c r="E108" s="294"/>
      <c r="F108" s="317" t="s">
        <v>1556</v>
      </c>
      <c r="G108" s="294"/>
      <c r="H108" s="294" t="s">
        <v>1590</v>
      </c>
      <c r="I108" s="294" t="s">
        <v>1552</v>
      </c>
      <c r="J108" s="294">
        <v>50</v>
      </c>
      <c r="K108" s="308"/>
    </row>
    <row r="109" s="1" customFormat="1" ht="15" customHeight="1">
      <c r="B109" s="319"/>
      <c r="C109" s="294" t="s">
        <v>1558</v>
      </c>
      <c r="D109" s="294"/>
      <c r="E109" s="294"/>
      <c r="F109" s="317" t="s">
        <v>1550</v>
      </c>
      <c r="G109" s="294"/>
      <c r="H109" s="294" t="s">
        <v>1590</v>
      </c>
      <c r="I109" s="294" t="s">
        <v>1560</v>
      </c>
      <c r="J109" s="294"/>
      <c r="K109" s="308"/>
    </row>
    <row r="110" s="1" customFormat="1" ht="15" customHeight="1">
      <c r="B110" s="319"/>
      <c r="C110" s="294" t="s">
        <v>1569</v>
      </c>
      <c r="D110" s="294"/>
      <c r="E110" s="294"/>
      <c r="F110" s="317" t="s">
        <v>1556</v>
      </c>
      <c r="G110" s="294"/>
      <c r="H110" s="294" t="s">
        <v>1590</v>
      </c>
      <c r="I110" s="294" t="s">
        <v>1552</v>
      </c>
      <c r="J110" s="294">
        <v>50</v>
      </c>
      <c r="K110" s="308"/>
    </row>
    <row r="111" s="1" customFormat="1" ht="15" customHeight="1">
      <c r="B111" s="319"/>
      <c r="C111" s="294" t="s">
        <v>1577</v>
      </c>
      <c r="D111" s="294"/>
      <c r="E111" s="294"/>
      <c r="F111" s="317" t="s">
        <v>1556</v>
      </c>
      <c r="G111" s="294"/>
      <c r="H111" s="294" t="s">
        <v>1590</v>
      </c>
      <c r="I111" s="294" t="s">
        <v>1552</v>
      </c>
      <c r="J111" s="294">
        <v>50</v>
      </c>
      <c r="K111" s="308"/>
    </row>
    <row r="112" s="1" customFormat="1" ht="15" customHeight="1">
      <c r="B112" s="319"/>
      <c r="C112" s="294" t="s">
        <v>1575</v>
      </c>
      <c r="D112" s="294"/>
      <c r="E112" s="294"/>
      <c r="F112" s="317" t="s">
        <v>1556</v>
      </c>
      <c r="G112" s="294"/>
      <c r="H112" s="294" t="s">
        <v>1590</v>
      </c>
      <c r="I112" s="294" t="s">
        <v>1552</v>
      </c>
      <c r="J112" s="294">
        <v>50</v>
      </c>
      <c r="K112" s="308"/>
    </row>
    <row r="113" s="1" customFormat="1" ht="15" customHeight="1">
      <c r="B113" s="319"/>
      <c r="C113" s="294" t="s">
        <v>56</v>
      </c>
      <c r="D113" s="294"/>
      <c r="E113" s="294"/>
      <c r="F113" s="317" t="s">
        <v>1550</v>
      </c>
      <c r="G113" s="294"/>
      <c r="H113" s="294" t="s">
        <v>1591</v>
      </c>
      <c r="I113" s="294" t="s">
        <v>1552</v>
      </c>
      <c r="J113" s="294">
        <v>20</v>
      </c>
      <c r="K113" s="308"/>
    </row>
    <row r="114" s="1" customFormat="1" ht="15" customHeight="1">
      <c r="B114" s="319"/>
      <c r="C114" s="294" t="s">
        <v>1592</v>
      </c>
      <c r="D114" s="294"/>
      <c r="E114" s="294"/>
      <c r="F114" s="317" t="s">
        <v>1550</v>
      </c>
      <c r="G114" s="294"/>
      <c r="H114" s="294" t="s">
        <v>1593</v>
      </c>
      <c r="I114" s="294" t="s">
        <v>1552</v>
      </c>
      <c r="J114" s="294">
        <v>120</v>
      </c>
      <c r="K114" s="308"/>
    </row>
    <row r="115" s="1" customFormat="1" ht="15" customHeight="1">
      <c r="B115" s="319"/>
      <c r="C115" s="294" t="s">
        <v>41</v>
      </c>
      <c r="D115" s="294"/>
      <c r="E115" s="294"/>
      <c r="F115" s="317" t="s">
        <v>1550</v>
      </c>
      <c r="G115" s="294"/>
      <c r="H115" s="294" t="s">
        <v>1594</v>
      </c>
      <c r="I115" s="294" t="s">
        <v>1585</v>
      </c>
      <c r="J115" s="294"/>
      <c r="K115" s="308"/>
    </row>
    <row r="116" s="1" customFormat="1" ht="15" customHeight="1">
      <c r="B116" s="319"/>
      <c r="C116" s="294" t="s">
        <v>51</v>
      </c>
      <c r="D116" s="294"/>
      <c r="E116" s="294"/>
      <c r="F116" s="317" t="s">
        <v>1550</v>
      </c>
      <c r="G116" s="294"/>
      <c r="H116" s="294" t="s">
        <v>1595</v>
      </c>
      <c r="I116" s="294" t="s">
        <v>1585</v>
      </c>
      <c r="J116" s="294"/>
      <c r="K116" s="308"/>
    </row>
    <row r="117" s="1" customFormat="1" ht="15" customHeight="1">
      <c r="B117" s="319"/>
      <c r="C117" s="294" t="s">
        <v>60</v>
      </c>
      <c r="D117" s="294"/>
      <c r="E117" s="294"/>
      <c r="F117" s="317" t="s">
        <v>1550</v>
      </c>
      <c r="G117" s="294"/>
      <c r="H117" s="294" t="s">
        <v>1596</v>
      </c>
      <c r="I117" s="294" t="s">
        <v>1597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1598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1544</v>
      </c>
      <c r="D123" s="309"/>
      <c r="E123" s="309"/>
      <c r="F123" s="309" t="s">
        <v>1545</v>
      </c>
      <c r="G123" s="310"/>
      <c r="H123" s="309" t="s">
        <v>57</v>
      </c>
      <c r="I123" s="309" t="s">
        <v>60</v>
      </c>
      <c r="J123" s="309" t="s">
        <v>1546</v>
      </c>
      <c r="K123" s="338"/>
    </row>
    <row r="124" s="1" customFormat="1" ht="17.25" customHeight="1">
      <c r="B124" s="337"/>
      <c r="C124" s="311" t="s">
        <v>1547</v>
      </c>
      <c r="D124" s="311"/>
      <c r="E124" s="311"/>
      <c r="F124" s="312" t="s">
        <v>1548</v>
      </c>
      <c r="G124" s="313"/>
      <c r="H124" s="311"/>
      <c r="I124" s="311"/>
      <c r="J124" s="311" t="s">
        <v>1549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1553</v>
      </c>
      <c r="D126" s="316"/>
      <c r="E126" s="316"/>
      <c r="F126" s="317" t="s">
        <v>1550</v>
      </c>
      <c r="G126" s="294"/>
      <c r="H126" s="294" t="s">
        <v>1590</v>
      </c>
      <c r="I126" s="294" t="s">
        <v>1552</v>
      </c>
      <c r="J126" s="294">
        <v>120</v>
      </c>
      <c r="K126" s="342"/>
    </row>
    <row r="127" s="1" customFormat="1" ht="15" customHeight="1">
      <c r="B127" s="339"/>
      <c r="C127" s="294" t="s">
        <v>1599</v>
      </c>
      <c r="D127" s="294"/>
      <c r="E127" s="294"/>
      <c r="F127" s="317" t="s">
        <v>1550</v>
      </c>
      <c r="G127" s="294"/>
      <c r="H127" s="294" t="s">
        <v>1600</v>
      </c>
      <c r="I127" s="294" t="s">
        <v>1552</v>
      </c>
      <c r="J127" s="294" t="s">
        <v>1601</v>
      </c>
      <c r="K127" s="342"/>
    </row>
    <row r="128" s="1" customFormat="1" ht="15" customHeight="1">
      <c r="B128" s="339"/>
      <c r="C128" s="294" t="s">
        <v>87</v>
      </c>
      <c r="D128" s="294"/>
      <c r="E128" s="294"/>
      <c r="F128" s="317" t="s">
        <v>1550</v>
      </c>
      <c r="G128" s="294"/>
      <c r="H128" s="294" t="s">
        <v>1602</v>
      </c>
      <c r="I128" s="294" t="s">
        <v>1552</v>
      </c>
      <c r="J128" s="294" t="s">
        <v>1601</v>
      </c>
      <c r="K128" s="342"/>
    </row>
    <row r="129" s="1" customFormat="1" ht="15" customHeight="1">
      <c r="B129" s="339"/>
      <c r="C129" s="294" t="s">
        <v>1561</v>
      </c>
      <c r="D129" s="294"/>
      <c r="E129" s="294"/>
      <c r="F129" s="317" t="s">
        <v>1556</v>
      </c>
      <c r="G129" s="294"/>
      <c r="H129" s="294" t="s">
        <v>1562</v>
      </c>
      <c r="I129" s="294" t="s">
        <v>1552</v>
      </c>
      <c r="J129" s="294">
        <v>15</v>
      </c>
      <c r="K129" s="342"/>
    </row>
    <row r="130" s="1" customFormat="1" ht="15" customHeight="1">
      <c r="B130" s="339"/>
      <c r="C130" s="320" t="s">
        <v>1563</v>
      </c>
      <c r="D130" s="320"/>
      <c r="E130" s="320"/>
      <c r="F130" s="321" t="s">
        <v>1556</v>
      </c>
      <c r="G130" s="320"/>
      <c r="H130" s="320" t="s">
        <v>1564</v>
      </c>
      <c r="I130" s="320" t="s">
        <v>1552</v>
      </c>
      <c r="J130" s="320">
        <v>15</v>
      </c>
      <c r="K130" s="342"/>
    </row>
    <row r="131" s="1" customFormat="1" ht="15" customHeight="1">
      <c r="B131" s="339"/>
      <c r="C131" s="320" t="s">
        <v>1565</v>
      </c>
      <c r="D131" s="320"/>
      <c r="E131" s="320"/>
      <c r="F131" s="321" t="s">
        <v>1556</v>
      </c>
      <c r="G131" s="320"/>
      <c r="H131" s="320" t="s">
        <v>1566</v>
      </c>
      <c r="I131" s="320" t="s">
        <v>1552</v>
      </c>
      <c r="J131" s="320">
        <v>20</v>
      </c>
      <c r="K131" s="342"/>
    </row>
    <row r="132" s="1" customFormat="1" ht="15" customHeight="1">
      <c r="B132" s="339"/>
      <c r="C132" s="320" t="s">
        <v>1567</v>
      </c>
      <c r="D132" s="320"/>
      <c r="E132" s="320"/>
      <c r="F132" s="321" t="s">
        <v>1556</v>
      </c>
      <c r="G132" s="320"/>
      <c r="H132" s="320" t="s">
        <v>1568</v>
      </c>
      <c r="I132" s="320" t="s">
        <v>1552</v>
      </c>
      <c r="J132" s="320">
        <v>20</v>
      </c>
      <c r="K132" s="342"/>
    </row>
    <row r="133" s="1" customFormat="1" ht="15" customHeight="1">
      <c r="B133" s="339"/>
      <c r="C133" s="294" t="s">
        <v>1555</v>
      </c>
      <c r="D133" s="294"/>
      <c r="E133" s="294"/>
      <c r="F133" s="317" t="s">
        <v>1556</v>
      </c>
      <c r="G133" s="294"/>
      <c r="H133" s="294" t="s">
        <v>1590</v>
      </c>
      <c r="I133" s="294" t="s">
        <v>1552</v>
      </c>
      <c r="J133" s="294">
        <v>50</v>
      </c>
      <c r="K133" s="342"/>
    </row>
    <row r="134" s="1" customFormat="1" ht="15" customHeight="1">
      <c r="B134" s="339"/>
      <c r="C134" s="294" t="s">
        <v>1569</v>
      </c>
      <c r="D134" s="294"/>
      <c r="E134" s="294"/>
      <c r="F134" s="317" t="s">
        <v>1556</v>
      </c>
      <c r="G134" s="294"/>
      <c r="H134" s="294" t="s">
        <v>1590</v>
      </c>
      <c r="I134" s="294" t="s">
        <v>1552</v>
      </c>
      <c r="J134" s="294">
        <v>50</v>
      </c>
      <c r="K134" s="342"/>
    </row>
    <row r="135" s="1" customFormat="1" ht="15" customHeight="1">
      <c r="B135" s="339"/>
      <c r="C135" s="294" t="s">
        <v>1575</v>
      </c>
      <c r="D135" s="294"/>
      <c r="E135" s="294"/>
      <c r="F135" s="317" t="s">
        <v>1556</v>
      </c>
      <c r="G135" s="294"/>
      <c r="H135" s="294" t="s">
        <v>1590</v>
      </c>
      <c r="I135" s="294" t="s">
        <v>1552</v>
      </c>
      <c r="J135" s="294">
        <v>50</v>
      </c>
      <c r="K135" s="342"/>
    </row>
    <row r="136" s="1" customFormat="1" ht="15" customHeight="1">
      <c r="B136" s="339"/>
      <c r="C136" s="294" t="s">
        <v>1577</v>
      </c>
      <c r="D136" s="294"/>
      <c r="E136" s="294"/>
      <c r="F136" s="317" t="s">
        <v>1556</v>
      </c>
      <c r="G136" s="294"/>
      <c r="H136" s="294" t="s">
        <v>1590</v>
      </c>
      <c r="I136" s="294" t="s">
        <v>1552</v>
      </c>
      <c r="J136" s="294">
        <v>50</v>
      </c>
      <c r="K136" s="342"/>
    </row>
    <row r="137" s="1" customFormat="1" ht="15" customHeight="1">
      <c r="B137" s="339"/>
      <c r="C137" s="294" t="s">
        <v>1578</v>
      </c>
      <c r="D137" s="294"/>
      <c r="E137" s="294"/>
      <c r="F137" s="317" t="s">
        <v>1556</v>
      </c>
      <c r="G137" s="294"/>
      <c r="H137" s="294" t="s">
        <v>1603</v>
      </c>
      <c r="I137" s="294" t="s">
        <v>1552</v>
      </c>
      <c r="J137" s="294">
        <v>255</v>
      </c>
      <c r="K137" s="342"/>
    </row>
    <row r="138" s="1" customFormat="1" ht="15" customHeight="1">
      <c r="B138" s="339"/>
      <c r="C138" s="294" t="s">
        <v>1580</v>
      </c>
      <c r="D138" s="294"/>
      <c r="E138" s="294"/>
      <c r="F138" s="317" t="s">
        <v>1550</v>
      </c>
      <c r="G138" s="294"/>
      <c r="H138" s="294" t="s">
        <v>1604</v>
      </c>
      <c r="I138" s="294" t="s">
        <v>1582</v>
      </c>
      <c r="J138" s="294"/>
      <c r="K138" s="342"/>
    </row>
    <row r="139" s="1" customFormat="1" ht="15" customHeight="1">
      <c r="B139" s="339"/>
      <c r="C139" s="294" t="s">
        <v>1583</v>
      </c>
      <c r="D139" s="294"/>
      <c r="E139" s="294"/>
      <c r="F139" s="317" t="s">
        <v>1550</v>
      </c>
      <c r="G139" s="294"/>
      <c r="H139" s="294" t="s">
        <v>1605</v>
      </c>
      <c r="I139" s="294" t="s">
        <v>1585</v>
      </c>
      <c r="J139" s="294"/>
      <c r="K139" s="342"/>
    </row>
    <row r="140" s="1" customFormat="1" ht="15" customHeight="1">
      <c r="B140" s="339"/>
      <c r="C140" s="294" t="s">
        <v>1586</v>
      </c>
      <c r="D140" s="294"/>
      <c r="E140" s="294"/>
      <c r="F140" s="317" t="s">
        <v>1550</v>
      </c>
      <c r="G140" s="294"/>
      <c r="H140" s="294" t="s">
        <v>1586</v>
      </c>
      <c r="I140" s="294" t="s">
        <v>1585</v>
      </c>
      <c r="J140" s="294"/>
      <c r="K140" s="342"/>
    </row>
    <row r="141" s="1" customFormat="1" ht="15" customHeight="1">
      <c r="B141" s="339"/>
      <c r="C141" s="294" t="s">
        <v>41</v>
      </c>
      <c r="D141" s="294"/>
      <c r="E141" s="294"/>
      <c r="F141" s="317" t="s">
        <v>1550</v>
      </c>
      <c r="G141" s="294"/>
      <c r="H141" s="294" t="s">
        <v>1606</v>
      </c>
      <c r="I141" s="294" t="s">
        <v>1585</v>
      </c>
      <c r="J141" s="294"/>
      <c r="K141" s="342"/>
    </row>
    <row r="142" s="1" customFormat="1" ht="15" customHeight="1">
      <c r="B142" s="339"/>
      <c r="C142" s="294" t="s">
        <v>1607</v>
      </c>
      <c r="D142" s="294"/>
      <c r="E142" s="294"/>
      <c r="F142" s="317" t="s">
        <v>1550</v>
      </c>
      <c r="G142" s="294"/>
      <c r="H142" s="294" t="s">
        <v>1608</v>
      </c>
      <c r="I142" s="294" t="s">
        <v>1585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1609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1544</v>
      </c>
      <c r="D148" s="309"/>
      <c r="E148" s="309"/>
      <c r="F148" s="309" t="s">
        <v>1545</v>
      </c>
      <c r="G148" s="310"/>
      <c r="H148" s="309" t="s">
        <v>57</v>
      </c>
      <c r="I148" s="309" t="s">
        <v>60</v>
      </c>
      <c r="J148" s="309" t="s">
        <v>1546</v>
      </c>
      <c r="K148" s="308"/>
    </row>
    <row r="149" s="1" customFormat="1" ht="17.25" customHeight="1">
      <c r="B149" s="306"/>
      <c r="C149" s="311" t="s">
        <v>1547</v>
      </c>
      <c r="D149" s="311"/>
      <c r="E149" s="311"/>
      <c r="F149" s="312" t="s">
        <v>1548</v>
      </c>
      <c r="G149" s="313"/>
      <c r="H149" s="311"/>
      <c r="I149" s="311"/>
      <c r="J149" s="311" t="s">
        <v>1549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1553</v>
      </c>
      <c r="D151" s="294"/>
      <c r="E151" s="294"/>
      <c r="F151" s="347" t="s">
        <v>1550</v>
      </c>
      <c r="G151" s="294"/>
      <c r="H151" s="346" t="s">
        <v>1590</v>
      </c>
      <c r="I151" s="346" t="s">
        <v>1552</v>
      </c>
      <c r="J151" s="346">
        <v>120</v>
      </c>
      <c r="K151" s="342"/>
    </row>
    <row r="152" s="1" customFormat="1" ht="15" customHeight="1">
      <c r="B152" s="319"/>
      <c r="C152" s="346" t="s">
        <v>1599</v>
      </c>
      <c r="D152" s="294"/>
      <c r="E152" s="294"/>
      <c r="F152" s="347" t="s">
        <v>1550</v>
      </c>
      <c r="G152" s="294"/>
      <c r="H152" s="346" t="s">
        <v>1610</v>
      </c>
      <c r="I152" s="346" t="s">
        <v>1552</v>
      </c>
      <c r="J152" s="346" t="s">
        <v>1601</v>
      </c>
      <c r="K152" s="342"/>
    </row>
    <row r="153" s="1" customFormat="1" ht="15" customHeight="1">
      <c r="B153" s="319"/>
      <c r="C153" s="346" t="s">
        <v>87</v>
      </c>
      <c r="D153" s="294"/>
      <c r="E153" s="294"/>
      <c r="F153" s="347" t="s">
        <v>1550</v>
      </c>
      <c r="G153" s="294"/>
      <c r="H153" s="346" t="s">
        <v>1611</v>
      </c>
      <c r="I153" s="346" t="s">
        <v>1552</v>
      </c>
      <c r="J153" s="346" t="s">
        <v>1601</v>
      </c>
      <c r="K153" s="342"/>
    </row>
    <row r="154" s="1" customFormat="1" ht="15" customHeight="1">
      <c r="B154" s="319"/>
      <c r="C154" s="346" t="s">
        <v>1555</v>
      </c>
      <c r="D154" s="294"/>
      <c r="E154" s="294"/>
      <c r="F154" s="347" t="s">
        <v>1556</v>
      </c>
      <c r="G154" s="294"/>
      <c r="H154" s="346" t="s">
        <v>1590</v>
      </c>
      <c r="I154" s="346" t="s">
        <v>1552</v>
      </c>
      <c r="J154" s="346">
        <v>50</v>
      </c>
      <c r="K154" s="342"/>
    </row>
    <row r="155" s="1" customFormat="1" ht="15" customHeight="1">
      <c r="B155" s="319"/>
      <c r="C155" s="346" t="s">
        <v>1558</v>
      </c>
      <c r="D155" s="294"/>
      <c r="E155" s="294"/>
      <c r="F155" s="347" t="s">
        <v>1550</v>
      </c>
      <c r="G155" s="294"/>
      <c r="H155" s="346" t="s">
        <v>1590</v>
      </c>
      <c r="I155" s="346" t="s">
        <v>1560</v>
      </c>
      <c r="J155" s="346"/>
      <c r="K155" s="342"/>
    </row>
    <row r="156" s="1" customFormat="1" ht="15" customHeight="1">
      <c r="B156" s="319"/>
      <c r="C156" s="346" t="s">
        <v>1569</v>
      </c>
      <c r="D156" s="294"/>
      <c r="E156" s="294"/>
      <c r="F156" s="347" t="s">
        <v>1556</v>
      </c>
      <c r="G156" s="294"/>
      <c r="H156" s="346" t="s">
        <v>1590</v>
      </c>
      <c r="I156" s="346" t="s">
        <v>1552</v>
      </c>
      <c r="J156" s="346">
        <v>50</v>
      </c>
      <c r="K156" s="342"/>
    </row>
    <row r="157" s="1" customFormat="1" ht="15" customHeight="1">
      <c r="B157" s="319"/>
      <c r="C157" s="346" t="s">
        <v>1577</v>
      </c>
      <c r="D157" s="294"/>
      <c r="E157" s="294"/>
      <c r="F157" s="347" t="s">
        <v>1556</v>
      </c>
      <c r="G157" s="294"/>
      <c r="H157" s="346" t="s">
        <v>1590</v>
      </c>
      <c r="I157" s="346" t="s">
        <v>1552</v>
      </c>
      <c r="J157" s="346">
        <v>50</v>
      </c>
      <c r="K157" s="342"/>
    </row>
    <row r="158" s="1" customFormat="1" ht="15" customHeight="1">
      <c r="B158" s="319"/>
      <c r="C158" s="346" t="s">
        <v>1575</v>
      </c>
      <c r="D158" s="294"/>
      <c r="E158" s="294"/>
      <c r="F158" s="347" t="s">
        <v>1556</v>
      </c>
      <c r="G158" s="294"/>
      <c r="H158" s="346" t="s">
        <v>1590</v>
      </c>
      <c r="I158" s="346" t="s">
        <v>1552</v>
      </c>
      <c r="J158" s="346">
        <v>50</v>
      </c>
      <c r="K158" s="342"/>
    </row>
    <row r="159" s="1" customFormat="1" ht="15" customHeight="1">
      <c r="B159" s="319"/>
      <c r="C159" s="346" t="s">
        <v>125</v>
      </c>
      <c r="D159" s="294"/>
      <c r="E159" s="294"/>
      <c r="F159" s="347" t="s">
        <v>1550</v>
      </c>
      <c r="G159" s="294"/>
      <c r="H159" s="346" t="s">
        <v>1612</v>
      </c>
      <c r="I159" s="346" t="s">
        <v>1552</v>
      </c>
      <c r="J159" s="346" t="s">
        <v>1613</v>
      </c>
      <c r="K159" s="342"/>
    </row>
    <row r="160" s="1" customFormat="1" ht="15" customHeight="1">
      <c r="B160" s="319"/>
      <c r="C160" s="346" t="s">
        <v>1614</v>
      </c>
      <c r="D160" s="294"/>
      <c r="E160" s="294"/>
      <c r="F160" s="347" t="s">
        <v>1550</v>
      </c>
      <c r="G160" s="294"/>
      <c r="H160" s="346" t="s">
        <v>1615</v>
      </c>
      <c r="I160" s="346" t="s">
        <v>1585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1616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1544</v>
      </c>
      <c r="D166" s="309"/>
      <c r="E166" s="309"/>
      <c r="F166" s="309" t="s">
        <v>1545</v>
      </c>
      <c r="G166" s="351"/>
      <c r="H166" s="352" t="s">
        <v>57</v>
      </c>
      <c r="I166" s="352" t="s">
        <v>60</v>
      </c>
      <c r="J166" s="309" t="s">
        <v>1546</v>
      </c>
      <c r="K166" s="286"/>
    </row>
    <row r="167" s="1" customFormat="1" ht="17.25" customHeight="1">
      <c r="B167" s="287"/>
      <c r="C167" s="311" t="s">
        <v>1547</v>
      </c>
      <c r="D167" s="311"/>
      <c r="E167" s="311"/>
      <c r="F167" s="312" t="s">
        <v>1548</v>
      </c>
      <c r="G167" s="353"/>
      <c r="H167" s="354"/>
      <c r="I167" s="354"/>
      <c r="J167" s="311" t="s">
        <v>1549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1553</v>
      </c>
      <c r="D169" s="294"/>
      <c r="E169" s="294"/>
      <c r="F169" s="317" t="s">
        <v>1550</v>
      </c>
      <c r="G169" s="294"/>
      <c r="H169" s="294" t="s">
        <v>1590</v>
      </c>
      <c r="I169" s="294" t="s">
        <v>1552</v>
      </c>
      <c r="J169" s="294">
        <v>120</v>
      </c>
      <c r="K169" s="342"/>
    </row>
    <row r="170" s="1" customFormat="1" ht="15" customHeight="1">
      <c r="B170" s="319"/>
      <c r="C170" s="294" t="s">
        <v>1599</v>
      </c>
      <c r="D170" s="294"/>
      <c r="E170" s="294"/>
      <c r="F170" s="317" t="s">
        <v>1550</v>
      </c>
      <c r="G170" s="294"/>
      <c r="H170" s="294" t="s">
        <v>1600</v>
      </c>
      <c r="I170" s="294" t="s">
        <v>1552</v>
      </c>
      <c r="J170" s="294" t="s">
        <v>1601</v>
      </c>
      <c r="K170" s="342"/>
    </row>
    <row r="171" s="1" customFormat="1" ht="15" customHeight="1">
      <c r="B171" s="319"/>
      <c r="C171" s="294" t="s">
        <v>87</v>
      </c>
      <c r="D171" s="294"/>
      <c r="E171" s="294"/>
      <c r="F171" s="317" t="s">
        <v>1550</v>
      </c>
      <c r="G171" s="294"/>
      <c r="H171" s="294" t="s">
        <v>1617</v>
      </c>
      <c r="I171" s="294" t="s">
        <v>1552</v>
      </c>
      <c r="J171" s="294" t="s">
        <v>1601</v>
      </c>
      <c r="K171" s="342"/>
    </row>
    <row r="172" s="1" customFormat="1" ht="15" customHeight="1">
      <c r="B172" s="319"/>
      <c r="C172" s="294" t="s">
        <v>1555</v>
      </c>
      <c r="D172" s="294"/>
      <c r="E172" s="294"/>
      <c r="F172" s="317" t="s">
        <v>1556</v>
      </c>
      <c r="G172" s="294"/>
      <c r="H172" s="294" t="s">
        <v>1617</v>
      </c>
      <c r="I172" s="294" t="s">
        <v>1552</v>
      </c>
      <c r="J172" s="294">
        <v>50</v>
      </c>
      <c r="K172" s="342"/>
    </row>
    <row r="173" s="1" customFormat="1" ht="15" customHeight="1">
      <c r="B173" s="319"/>
      <c r="C173" s="294" t="s">
        <v>1558</v>
      </c>
      <c r="D173" s="294"/>
      <c r="E173" s="294"/>
      <c r="F173" s="317" t="s">
        <v>1550</v>
      </c>
      <c r="G173" s="294"/>
      <c r="H173" s="294" t="s">
        <v>1617</v>
      </c>
      <c r="I173" s="294" t="s">
        <v>1560</v>
      </c>
      <c r="J173" s="294"/>
      <c r="K173" s="342"/>
    </row>
    <row r="174" s="1" customFormat="1" ht="15" customHeight="1">
      <c r="B174" s="319"/>
      <c r="C174" s="294" t="s">
        <v>1569</v>
      </c>
      <c r="D174" s="294"/>
      <c r="E174" s="294"/>
      <c r="F174" s="317" t="s">
        <v>1556</v>
      </c>
      <c r="G174" s="294"/>
      <c r="H174" s="294" t="s">
        <v>1617</v>
      </c>
      <c r="I174" s="294" t="s">
        <v>1552</v>
      </c>
      <c r="J174" s="294">
        <v>50</v>
      </c>
      <c r="K174" s="342"/>
    </row>
    <row r="175" s="1" customFormat="1" ht="15" customHeight="1">
      <c r="B175" s="319"/>
      <c r="C175" s="294" t="s">
        <v>1577</v>
      </c>
      <c r="D175" s="294"/>
      <c r="E175" s="294"/>
      <c r="F175" s="317" t="s">
        <v>1556</v>
      </c>
      <c r="G175" s="294"/>
      <c r="H175" s="294" t="s">
        <v>1617</v>
      </c>
      <c r="I175" s="294" t="s">
        <v>1552</v>
      </c>
      <c r="J175" s="294">
        <v>50</v>
      </c>
      <c r="K175" s="342"/>
    </row>
    <row r="176" s="1" customFormat="1" ht="15" customHeight="1">
      <c r="B176" s="319"/>
      <c r="C176" s="294" t="s">
        <v>1575</v>
      </c>
      <c r="D176" s="294"/>
      <c r="E176" s="294"/>
      <c r="F176" s="317" t="s">
        <v>1556</v>
      </c>
      <c r="G176" s="294"/>
      <c r="H176" s="294" t="s">
        <v>1617</v>
      </c>
      <c r="I176" s="294" t="s">
        <v>1552</v>
      </c>
      <c r="J176" s="294">
        <v>50</v>
      </c>
      <c r="K176" s="342"/>
    </row>
    <row r="177" s="1" customFormat="1" ht="15" customHeight="1">
      <c r="B177" s="319"/>
      <c r="C177" s="294" t="s">
        <v>185</v>
      </c>
      <c r="D177" s="294"/>
      <c r="E177" s="294"/>
      <c r="F177" s="317" t="s">
        <v>1550</v>
      </c>
      <c r="G177" s="294"/>
      <c r="H177" s="294" t="s">
        <v>1618</v>
      </c>
      <c r="I177" s="294" t="s">
        <v>1619</v>
      </c>
      <c r="J177" s="294"/>
      <c r="K177" s="342"/>
    </row>
    <row r="178" s="1" customFormat="1" ht="15" customHeight="1">
      <c r="B178" s="319"/>
      <c r="C178" s="294" t="s">
        <v>60</v>
      </c>
      <c r="D178" s="294"/>
      <c r="E178" s="294"/>
      <c r="F178" s="317" t="s">
        <v>1550</v>
      </c>
      <c r="G178" s="294"/>
      <c r="H178" s="294" t="s">
        <v>1620</v>
      </c>
      <c r="I178" s="294" t="s">
        <v>1621</v>
      </c>
      <c r="J178" s="294">
        <v>1</v>
      </c>
      <c r="K178" s="342"/>
    </row>
    <row r="179" s="1" customFormat="1" ht="15" customHeight="1">
      <c r="B179" s="319"/>
      <c r="C179" s="294" t="s">
        <v>56</v>
      </c>
      <c r="D179" s="294"/>
      <c r="E179" s="294"/>
      <c r="F179" s="317" t="s">
        <v>1550</v>
      </c>
      <c r="G179" s="294"/>
      <c r="H179" s="294" t="s">
        <v>1622</v>
      </c>
      <c r="I179" s="294" t="s">
        <v>1552</v>
      </c>
      <c r="J179" s="294">
        <v>20</v>
      </c>
      <c r="K179" s="342"/>
    </row>
    <row r="180" s="1" customFormat="1" ht="15" customHeight="1">
      <c r="B180" s="319"/>
      <c r="C180" s="294" t="s">
        <v>57</v>
      </c>
      <c r="D180" s="294"/>
      <c r="E180" s="294"/>
      <c r="F180" s="317" t="s">
        <v>1550</v>
      </c>
      <c r="G180" s="294"/>
      <c r="H180" s="294" t="s">
        <v>1623</v>
      </c>
      <c r="I180" s="294" t="s">
        <v>1552</v>
      </c>
      <c r="J180" s="294">
        <v>255</v>
      </c>
      <c r="K180" s="342"/>
    </row>
    <row r="181" s="1" customFormat="1" ht="15" customHeight="1">
      <c r="B181" s="319"/>
      <c r="C181" s="294" t="s">
        <v>186</v>
      </c>
      <c r="D181" s="294"/>
      <c r="E181" s="294"/>
      <c r="F181" s="317" t="s">
        <v>1550</v>
      </c>
      <c r="G181" s="294"/>
      <c r="H181" s="294" t="s">
        <v>1514</v>
      </c>
      <c r="I181" s="294" t="s">
        <v>1552</v>
      </c>
      <c r="J181" s="294">
        <v>10</v>
      </c>
      <c r="K181" s="342"/>
    </row>
    <row r="182" s="1" customFormat="1" ht="15" customHeight="1">
      <c r="B182" s="319"/>
      <c r="C182" s="294" t="s">
        <v>187</v>
      </c>
      <c r="D182" s="294"/>
      <c r="E182" s="294"/>
      <c r="F182" s="317" t="s">
        <v>1550</v>
      </c>
      <c r="G182" s="294"/>
      <c r="H182" s="294" t="s">
        <v>1624</v>
      </c>
      <c r="I182" s="294" t="s">
        <v>1585</v>
      </c>
      <c r="J182" s="294"/>
      <c r="K182" s="342"/>
    </row>
    <row r="183" s="1" customFormat="1" ht="15" customHeight="1">
      <c r="B183" s="319"/>
      <c r="C183" s="294" t="s">
        <v>1625</v>
      </c>
      <c r="D183" s="294"/>
      <c r="E183" s="294"/>
      <c r="F183" s="317" t="s">
        <v>1550</v>
      </c>
      <c r="G183" s="294"/>
      <c r="H183" s="294" t="s">
        <v>1626</v>
      </c>
      <c r="I183" s="294" t="s">
        <v>1585</v>
      </c>
      <c r="J183" s="294"/>
      <c r="K183" s="342"/>
    </row>
    <row r="184" s="1" customFormat="1" ht="15" customHeight="1">
      <c r="B184" s="319"/>
      <c r="C184" s="294" t="s">
        <v>1614</v>
      </c>
      <c r="D184" s="294"/>
      <c r="E184" s="294"/>
      <c r="F184" s="317" t="s">
        <v>1550</v>
      </c>
      <c r="G184" s="294"/>
      <c r="H184" s="294" t="s">
        <v>1627</v>
      </c>
      <c r="I184" s="294" t="s">
        <v>1585</v>
      </c>
      <c r="J184" s="294"/>
      <c r="K184" s="342"/>
    </row>
    <row r="185" s="1" customFormat="1" ht="15" customHeight="1">
      <c r="B185" s="319"/>
      <c r="C185" s="294" t="s">
        <v>189</v>
      </c>
      <c r="D185" s="294"/>
      <c r="E185" s="294"/>
      <c r="F185" s="317" t="s">
        <v>1556</v>
      </c>
      <c r="G185" s="294"/>
      <c r="H185" s="294" t="s">
        <v>1628</v>
      </c>
      <c r="I185" s="294" t="s">
        <v>1552</v>
      </c>
      <c r="J185" s="294">
        <v>50</v>
      </c>
      <c r="K185" s="342"/>
    </row>
    <row r="186" s="1" customFormat="1" ht="15" customHeight="1">
      <c r="B186" s="319"/>
      <c r="C186" s="294" t="s">
        <v>1629</v>
      </c>
      <c r="D186" s="294"/>
      <c r="E186" s="294"/>
      <c r="F186" s="317" t="s">
        <v>1556</v>
      </c>
      <c r="G186" s="294"/>
      <c r="H186" s="294" t="s">
        <v>1630</v>
      </c>
      <c r="I186" s="294" t="s">
        <v>1631</v>
      </c>
      <c r="J186" s="294"/>
      <c r="K186" s="342"/>
    </row>
    <row r="187" s="1" customFormat="1" ht="15" customHeight="1">
      <c r="B187" s="319"/>
      <c r="C187" s="294" t="s">
        <v>1632</v>
      </c>
      <c r="D187" s="294"/>
      <c r="E187" s="294"/>
      <c r="F187" s="317" t="s">
        <v>1556</v>
      </c>
      <c r="G187" s="294"/>
      <c r="H187" s="294" t="s">
        <v>1633</v>
      </c>
      <c r="I187" s="294" t="s">
        <v>1631</v>
      </c>
      <c r="J187" s="294"/>
      <c r="K187" s="342"/>
    </row>
    <row r="188" s="1" customFormat="1" ht="15" customHeight="1">
      <c r="B188" s="319"/>
      <c r="C188" s="294" t="s">
        <v>1634</v>
      </c>
      <c r="D188" s="294"/>
      <c r="E188" s="294"/>
      <c r="F188" s="317" t="s">
        <v>1556</v>
      </c>
      <c r="G188" s="294"/>
      <c r="H188" s="294" t="s">
        <v>1635</v>
      </c>
      <c r="I188" s="294" t="s">
        <v>1631</v>
      </c>
      <c r="J188" s="294"/>
      <c r="K188" s="342"/>
    </row>
    <row r="189" s="1" customFormat="1" ht="15" customHeight="1">
      <c r="B189" s="319"/>
      <c r="C189" s="355" t="s">
        <v>1636</v>
      </c>
      <c r="D189" s="294"/>
      <c r="E189" s="294"/>
      <c r="F189" s="317" t="s">
        <v>1556</v>
      </c>
      <c r="G189" s="294"/>
      <c r="H189" s="294" t="s">
        <v>1637</v>
      </c>
      <c r="I189" s="294" t="s">
        <v>1638</v>
      </c>
      <c r="J189" s="356" t="s">
        <v>1639</v>
      </c>
      <c r="K189" s="342"/>
    </row>
    <row r="190" s="1" customFormat="1" ht="15" customHeight="1">
      <c r="B190" s="319"/>
      <c r="C190" s="355" t="s">
        <v>45</v>
      </c>
      <c r="D190" s="294"/>
      <c r="E190" s="294"/>
      <c r="F190" s="317" t="s">
        <v>1550</v>
      </c>
      <c r="G190" s="294"/>
      <c r="H190" s="291" t="s">
        <v>1640</v>
      </c>
      <c r="I190" s="294" t="s">
        <v>1641</v>
      </c>
      <c r="J190" s="294"/>
      <c r="K190" s="342"/>
    </row>
    <row r="191" s="1" customFormat="1" ht="15" customHeight="1">
      <c r="B191" s="319"/>
      <c r="C191" s="355" t="s">
        <v>1642</v>
      </c>
      <c r="D191" s="294"/>
      <c r="E191" s="294"/>
      <c r="F191" s="317" t="s">
        <v>1550</v>
      </c>
      <c r="G191" s="294"/>
      <c r="H191" s="294" t="s">
        <v>1643</v>
      </c>
      <c r="I191" s="294" t="s">
        <v>1585</v>
      </c>
      <c r="J191" s="294"/>
      <c r="K191" s="342"/>
    </row>
    <row r="192" s="1" customFormat="1" ht="15" customHeight="1">
      <c r="B192" s="319"/>
      <c r="C192" s="355" t="s">
        <v>1644</v>
      </c>
      <c r="D192" s="294"/>
      <c r="E192" s="294"/>
      <c r="F192" s="317" t="s">
        <v>1550</v>
      </c>
      <c r="G192" s="294"/>
      <c r="H192" s="294" t="s">
        <v>1645</v>
      </c>
      <c r="I192" s="294" t="s">
        <v>1585</v>
      </c>
      <c r="J192" s="294"/>
      <c r="K192" s="342"/>
    </row>
    <row r="193" s="1" customFormat="1" ht="15" customHeight="1">
      <c r="B193" s="319"/>
      <c r="C193" s="355" t="s">
        <v>1646</v>
      </c>
      <c r="D193" s="294"/>
      <c r="E193" s="294"/>
      <c r="F193" s="317" t="s">
        <v>1556</v>
      </c>
      <c r="G193" s="294"/>
      <c r="H193" s="294" t="s">
        <v>1647</v>
      </c>
      <c r="I193" s="294" t="s">
        <v>1585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1648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1649</v>
      </c>
      <c r="D200" s="358"/>
      <c r="E200" s="358"/>
      <c r="F200" s="358" t="s">
        <v>1650</v>
      </c>
      <c r="G200" s="359"/>
      <c r="H200" s="358" t="s">
        <v>1651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1641</v>
      </c>
      <c r="D202" s="294"/>
      <c r="E202" s="294"/>
      <c r="F202" s="317" t="s">
        <v>46</v>
      </c>
      <c r="G202" s="294"/>
      <c r="H202" s="294" t="s">
        <v>1652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47</v>
      </c>
      <c r="G203" s="294"/>
      <c r="H203" s="294" t="s">
        <v>1653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50</v>
      </c>
      <c r="G204" s="294"/>
      <c r="H204" s="294" t="s">
        <v>1654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48</v>
      </c>
      <c r="G205" s="294"/>
      <c r="H205" s="294" t="s">
        <v>1655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49</v>
      </c>
      <c r="G206" s="294"/>
      <c r="H206" s="294" t="s">
        <v>1656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1597</v>
      </c>
      <c r="D208" s="294"/>
      <c r="E208" s="294"/>
      <c r="F208" s="317" t="s">
        <v>81</v>
      </c>
      <c r="G208" s="294"/>
      <c r="H208" s="294" t="s">
        <v>1657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1496</v>
      </c>
      <c r="G209" s="294"/>
      <c r="H209" s="294" t="s">
        <v>1497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1494</v>
      </c>
      <c r="G210" s="294"/>
      <c r="H210" s="294" t="s">
        <v>1658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1498</v>
      </c>
      <c r="G211" s="355"/>
      <c r="H211" s="346" t="s">
        <v>116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1179</v>
      </c>
      <c r="G212" s="355"/>
      <c r="H212" s="346" t="s">
        <v>1480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1621</v>
      </c>
      <c r="D214" s="294"/>
      <c r="E214" s="294"/>
      <c r="F214" s="317">
        <v>1</v>
      </c>
      <c r="G214" s="355"/>
      <c r="H214" s="346" t="s">
        <v>1659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1660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1661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1662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122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ROUND(J141,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ROUND((SUM(BE141:BE380)),  2)</f>
        <v>0</v>
      </c>
      <c r="G35" s="39"/>
      <c r="H35" s="39"/>
      <c r="I35" s="159">
        <v>0.20999999999999999</v>
      </c>
      <c r="J35" s="158">
        <f>ROUND(((SUM(BE141:BE380))*I35),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ROUND((SUM(BF141:BF380)),  2)</f>
        <v>0</v>
      </c>
      <c r="G36" s="39"/>
      <c r="H36" s="39"/>
      <c r="I36" s="159">
        <v>0.14999999999999999</v>
      </c>
      <c r="J36" s="158">
        <f>ROUND(((SUM(BF141:BF380))*I36),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ROUND((SUM(BG141:BG380)),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ROUND((SUM(BH141:BH380)),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ROUND((SUM(BI141:BI380)),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OV1-MSO2 -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J141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128</v>
      </c>
      <c r="E64" s="179"/>
      <c r="F64" s="179"/>
      <c r="G64" s="179"/>
      <c r="H64" s="179"/>
      <c r="I64" s="179"/>
      <c r="J64" s="180">
        <f>J142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J143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J146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131</v>
      </c>
      <c r="E67" s="184"/>
      <c r="F67" s="184"/>
      <c r="G67" s="184"/>
      <c r="H67" s="184"/>
      <c r="I67" s="184"/>
      <c r="J67" s="185">
        <f>J147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132</v>
      </c>
      <c r="E68" s="179"/>
      <c r="F68" s="179"/>
      <c r="G68" s="179"/>
      <c r="H68" s="179"/>
      <c r="I68" s="179"/>
      <c r="J68" s="180">
        <f>J150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133</v>
      </c>
      <c r="E69" s="184"/>
      <c r="F69" s="184"/>
      <c r="G69" s="184"/>
      <c r="H69" s="184"/>
      <c r="I69" s="184"/>
      <c r="J69" s="185">
        <f>J151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134</v>
      </c>
      <c r="E70" s="179"/>
      <c r="F70" s="179"/>
      <c r="G70" s="179"/>
      <c r="H70" s="179"/>
      <c r="I70" s="179"/>
      <c r="J70" s="180">
        <f>J153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135</v>
      </c>
      <c r="E71" s="184"/>
      <c r="F71" s="184"/>
      <c r="G71" s="184"/>
      <c r="H71" s="184"/>
      <c r="I71" s="184"/>
      <c r="J71" s="185">
        <f>J154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136</v>
      </c>
      <c r="E72" s="184"/>
      <c r="F72" s="184"/>
      <c r="G72" s="184"/>
      <c r="H72" s="184"/>
      <c r="I72" s="184"/>
      <c r="J72" s="185">
        <f>J158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137</v>
      </c>
      <c r="E73" s="184"/>
      <c r="F73" s="184"/>
      <c r="G73" s="184"/>
      <c r="H73" s="184"/>
      <c r="I73" s="184"/>
      <c r="J73" s="185">
        <f>J162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138</v>
      </c>
      <c r="E74" s="179"/>
      <c r="F74" s="179"/>
      <c r="G74" s="179"/>
      <c r="H74" s="179"/>
      <c r="I74" s="179"/>
      <c r="J74" s="180">
        <f>J166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6"/>
      <c r="D75" s="183" t="s">
        <v>139</v>
      </c>
      <c r="E75" s="184"/>
      <c r="F75" s="184"/>
      <c r="G75" s="184"/>
      <c r="H75" s="184"/>
      <c r="I75" s="184"/>
      <c r="J75" s="185">
        <f>J167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140</v>
      </c>
      <c r="E76" s="179"/>
      <c r="F76" s="179"/>
      <c r="G76" s="179"/>
      <c r="H76" s="179"/>
      <c r="I76" s="179"/>
      <c r="J76" s="180">
        <f>J174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2"/>
      <c r="C77" s="126"/>
      <c r="D77" s="183" t="s">
        <v>141</v>
      </c>
      <c r="E77" s="184"/>
      <c r="F77" s="184"/>
      <c r="G77" s="184"/>
      <c r="H77" s="184"/>
      <c r="I77" s="184"/>
      <c r="J77" s="185">
        <f>J175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142</v>
      </c>
      <c r="E78" s="184"/>
      <c r="F78" s="184"/>
      <c r="G78" s="184"/>
      <c r="H78" s="184"/>
      <c r="I78" s="184"/>
      <c r="J78" s="185">
        <f>J177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76"/>
      <c r="C79" s="177"/>
      <c r="D79" s="178" t="s">
        <v>143</v>
      </c>
      <c r="E79" s="179"/>
      <c r="F79" s="179"/>
      <c r="G79" s="179"/>
      <c r="H79" s="179"/>
      <c r="I79" s="179"/>
      <c r="J79" s="180">
        <f>J180</f>
        <v>0</v>
      </c>
      <c r="K79" s="177"/>
      <c r="L79" s="181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82"/>
      <c r="C80" s="126"/>
      <c r="D80" s="183" t="s">
        <v>144</v>
      </c>
      <c r="E80" s="184"/>
      <c r="F80" s="184"/>
      <c r="G80" s="184"/>
      <c r="H80" s="184"/>
      <c r="I80" s="184"/>
      <c r="J80" s="185">
        <f>J181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145</v>
      </c>
      <c r="E81" s="179"/>
      <c r="F81" s="179"/>
      <c r="G81" s="179"/>
      <c r="H81" s="179"/>
      <c r="I81" s="179"/>
      <c r="J81" s="180">
        <f>J185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2"/>
      <c r="C82" s="126"/>
      <c r="D82" s="183" t="s">
        <v>146</v>
      </c>
      <c r="E82" s="184"/>
      <c r="F82" s="184"/>
      <c r="G82" s="184"/>
      <c r="H82" s="184"/>
      <c r="I82" s="184"/>
      <c r="J82" s="185">
        <f>J186</f>
        <v>0</v>
      </c>
      <c r="K82" s="126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76"/>
      <c r="C83" s="177"/>
      <c r="D83" s="178" t="s">
        <v>147</v>
      </c>
      <c r="E83" s="179"/>
      <c r="F83" s="179"/>
      <c r="G83" s="179"/>
      <c r="H83" s="179"/>
      <c r="I83" s="179"/>
      <c r="J83" s="180">
        <f>J189</f>
        <v>0</v>
      </c>
      <c r="K83" s="177"/>
      <c r="L83" s="18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82"/>
      <c r="C84" s="126"/>
      <c r="D84" s="183" t="s">
        <v>148</v>
      </c>
      <c r="E84" s="184"/>
      <c r="F84" s="184"/>
      <c r="G84" s="184"/>
      <c r="H84" s="184"/>
      <c r="I84" s="184"/>
      <c r="J84" s="185">
        <f>J190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76"/>
      <c r="C85" s="177"/>
      <c r="D85" s="178" t="s">
        <v>149</v>
      </c>
      <c r="E85" s="179"/>
      <c r="F85" s="179"/>
      <c r="G85" s="179"/>
      <c r="H85" s="179"/>
      <c r="I85" s="179"/>
      <c r="J85" s="180">
        <f>J193</f>
        <v>0</v>
      </c>
      <c r="K85" s="177"/>
      <c r="L85" s="18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82"/>
      <c r="C86" s="126"/>
      <c r="D86" s="183" t="s">
        <v>150</v>
      </c>
      <c r="E86" s="184"/>
      <c r="F86" s="184"/>
      <c r="G86" s="184"/>
      <c r="H86" s="184"/>
      <c r="I86" s="184"/>
      <c r="J86" s="185">
        <f>J194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9" customFormat="1" ht="24.96" customHeight="1">
      <c r="A87" s="9"/>
      <c r="B87" s="176"/>
      <c r="C87" s="177"/>
      <c r="D87" s="178" t="s">
        <v>151</v>
      </c>
      <c r="E87" s="179"/>
      <c r="F87" s="179"/>
      <c r="G87" s="179"/>
      <c r="H87" s="179"/>
      <c r="I87" s="179"/>
      <c r="J87" s="180">
        <f>J196</f>
        <v>0</v>
      </c>
      <c r="K87" s="177"/>
      <c r="L87" s="181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="10" customFormat="1" ht="19.92" customHeight="1">
      <c r="A88" s="10"/>
      <c r="B88" s="182"/>
      <c r="C88" s="126"/>
      <c r="D88" s="183" t="s">
        <v>152</v>
      </c>
      <c r="E88" s="184"/>
      <c r="F88" s="184"/>
      <c r="G88" s="184"/>
      <c r="H88" s="184"/>
      <c r="I88" s="184"/>
      <c r="J88" s="185">
        <f>J197</f>
        <v>0</v>
      </c>
      <c r="K88" s="126"/>
      <c r="L88" s="18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2"/>
      <c r="C89" s="126"/>
      <c r="D89" s="183" t="s">
        <v>153</v>
      </c>
      <c r="E89" s="184"/>
      <c r="F89" s="184"/>
      <c r="G89" s="184"/>
      <c r="H89" s="184"/>
      <c r="I89" s="184"/>
      <c r="J89" s="185">
        <f>J201</f>
        <v>0</v>
      </c>
      <c r="K89" s="126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2"/>
      <c r="C90" s="126"/>
      <c r="D90" s="183" t="s">
        <v>154</v>
      </c>
      <c r="E90" s="184"/>
      <c r="F90" s="184"/>
      <c r="G90" s="184"/>
      <c r="H90" s="184"/>
      <c r="I90" s="184"/>
      <c r="J90" s="185">
        <f>J203</f>
        <v>0</v>
      </c>
      <c r="K90" s="126"/>
      <c r="L90" s="186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82"/>
      <c r="C91" s="126"/>
      <c r="D91" s="183" t="s">
        <v>155</v>
      </c>
      <c r="E91" s="184"/>
      <c r="F91" s="184"/>
      <c r="G91" s="184"/>
      <c r="H91" s="184"/>
      <c r="I91" s="184"/>
      <c r="J91" s="185">
        <f>J206</f>
        <v>0</v>
      </c>
      <c r="K91" s="126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2"/>
      <c r="C92" s="126"/>
      <c r="D92" s="183" t="s">
        <v>156</v>
      </c>
      <c r="E92" s="184"/>
      <c r="F92" s="184"/>
      <c r="G92" s="184"/>
      <c r="H92" s="184"/>
      <c r="I92" s="184"/>
      <c r="J92" s="185">
        <f>J210</f>
        <v>0</v>
      </c>
      <c r="K92" s="126"/>
      <c r="L92" s="18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2"/>
      <c r="C93" s="126"/>
      <c r="D93" s="183" t="s">
        <v>157</v>
      </c>
      <c r="E93" s="184"/>
      <c r="F93" s="184"/>
      <c r="G93" s="184"/>
      <c r="H93" s="184"/>
      <c r="I93" s="184"/>
      <c r="J93" s="185">
        <f>J215</f>
        <v>0</v>
      </c>
      <c r="K93" s="126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6"/>
      <c r="D94" s="183" t="s">
        <v>158</v>
      </c>
      <c r="E94" s="184"/>
      <c r="F94" s="184"/>
      <c r="G94" s="184"/>
      <c r="H94" s="184"/>
      <c r="I94" s="184"/>
      <c r="J94" s="185">
        <f>J218</f>
        <v>0</v>
      </c>
      <c r="K94" s="126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9" customFormat="1" ht="24.96" customHeight="1">
      <c r="A95" s="9"/>
      <c r="B95" s="176"/>
      <c r="C95" s="177"/>
      <c r="D95" s="178" t="s">
        <v>159</v>
      </c>
      <c r="E95" s="179"/>
      <c r="F95" s="179"/>
      <c r="G95" s="179"/>
      <c r="H95" s="179"/>
      <c r="I95" s="179"/>
      <c r="J95" s="180">
        <f>J220</f>
        <v>0</v>
      </c>
      <c r="K95" s="177"/>
      <c r="L95" s="18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2"/>
      <c r="C96" s="126"/>
      <c r="D96" s="183" t="s">
        <v>160</v>
      </c>
      <c r="E96" s="184"/>
      <c r="F96" s="184"/>
      <c r="G96" s="184"/>
      <c r="H96" s="184"/>
      <c r="I96" s="184"/>
      <c r="J96" s="185">
        <f>J221</f>
        <v>0</v>
      </c>
      <c r="K96" s="126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2"/>
      <c r="C97" s="126"/>
      <c r="D97" s="183" t="s">
        <v>161</v>
      </c>
      <c r="E97" s="184"/>
      <c r="F97" s="184"/>
      <c r="G97" s="184"/>
      <c r="H97" s="184"/>
      <c r="I97" s="184"/>
      <c r="J97" s="185">
        <f>J223</f>
        <v>0</v>
      </c>
      <c r="K97" s="126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2"/>
      <c r="C98" s="126"/>
      <c r="D98" s="183" t="s">
        <v>162</v>
      </c>
      <c r="E98" s="184"/>
      <c r="F98" s="184"/>
      <c r="G98" s="184"/>
      <c r="H98" s="184"/>
      <c r="I98" s="184"/>
      <c r="J98" s="185">
        <f>J238</f>
        <v>0</v>
      </c>
      <c r="K98" s="126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26"/>
      <c r="D99" s="183" t="s">
        <v>163</v>
      </c>
      <c r="E99" s="184"/>
      <c r="F99" s="184"/>
      <c r="G99" s="184"/>
      <c r="H99" s="184"/>
      <c r="I99" s="184"/>
      <c r="J99" s="185">
        <f>J240</f>
        <v>0</v>
      </c>
      <c r="K99" s="126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26"/>
      <c r="D100" s="183" t="s">
        <v>164</v>
      </c>
      <c r="E100" s="184"/>
      <c r="F100" s="184"/>
      <c r="G100" s="184"/>
      <c r="H100" s="184"/>
      <c r="I100" s="184"/>
      <c r="J100" s="185">
        <f>J246</f>
        <v>0</v>
      </c>
      <c r="K100" s="126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26"/>
      <c r="D101" s="183" t="s">
        <v>165</v>
      </c>
      <c r="E101" s="184"/>
      <c r="F101" s="184"/>
      <c r="G101" s="184"/>
      <c r="H101" s="184"/>
      <c r="I101" s="184"/>
      <c r="J101" s="185">
        <f>J249</f>
        <v>0</v>
      </c>
      <c r="K101" s="126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6"/>
      <c r="C102" s="177"/>
      <c r="D102" s="178" t="s">
        <v>166</v>
      </c>
      <c r="E102" s="179"/>
      <c r="F102" s="179"/>
      <c r="G102" s="179"/>
      <c r="H102" s="179"/>
      <c r="I102" s="179"/>
      <c r="J102" s="180">
        <f>J251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2"/>
      <c r="C103" s="126"/>
      <c r="D103" s="183" t="s">
        <v>167</v>
      </c>
      <c r="E103" s="184"/>
      <c r="F103" s="184"/>
      <c r="G103" s="184"/>
      <c r="H103" s="184"/>
      <c r="I103" s="184"/>
      <c r="J103" s="185">
        <f>J252</f>
        <v>0</v>
      </c>
      <c r="K103" s="126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26"/>
      <c r="D104" s="183" t="s">
        <v>168</v>
      </c>
      <c r="E104" s="184"/>
      <c r="F104" s="184"/>
      <c r="G104" s="184"/>
      <c r="H104" s="184"/>
      <c r="I104" s="184"/>
      <c r="J104" s="185">
        <f>J254</f>
        <v>0</v>
      </c>
      <c r="K104" s="126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26"/>
      <c r="D105" s="183" t="s">
        <v>169</v>
      </c>
      <c r="E105" s="184"/>
      <c r="F105" s="184"/>
      <c r="G105" s="184"/>
      <c r="H105" s="184"/>
      <c r="I105" s="184"/>
      <c r="J105" s="185">
        <f>J256</f>
        <v>0</v>
      </c>
      <c r="K105" s="126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26"/>
      <c r="D106" s="183" t="s">
        <v>170</v>
      </c>
      <c r="E106" s="184"/>
      <c r="F106" s="184"/>
      <c r="G106" s="184"/>
      <c r="H106" s="184"/>
      <c r="I106" s="184"/>
      <c r="J106" s="185">
        <f>J258</f>
        <v>0</v>
      </c>
      <c r="K106" s="126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26"/>
      <c r="D107" s="183" t="s">
        <v>171</v>
      </c>
      <c r="E107" s="184"/>
      <c r="F107" s="184"/>
      <c r="G107" s="184"/>
      <c r="H107" s="184"/>
      <c r="I107" s="184"/>
      <c r="J107" s="185">
        <f>J260</f>
        <v>0</v>
      </c>
      <c r="K107" s="126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26"/>
      <c r="D108" s="183" t="s">
        <v>172</v>
      </c>
      <c r="E108" s="184"/>
      <c r="F108" s="184"/>
      <c r="G108" s="184"/>
      <c r="H108" s="184"/>
      <c r="I108" s="184"/>
      <c r="J108" s="185">
        <f>J262</f>
        <v>0</v>
      </c>
      <c r="K108" s="126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26"/>
      <c r="D109" s="183" t="s">
        <v>173</v>
      </c>
      <c r="E109" s="184"/>
      <c r="F109" s="184"/>
      <c r="G109" s="184"/>
      <c r="H109" s="184"/>
      <c r="I109" s="184"/>
      <c r="J109" s="185">
        <f>J264</f>
        <v>0</v>
      </c>
      <c r="K109" s="126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26"/>
      <c r="D110" s="183" t="s">
        <v>174</v>
      </c>
      <c r="E110" s="184"/>
      <c r="F110" s="184"/>
      <c r="G110" s="184"/>
      <c r="H110" s="184"/>
      <c r="I110" s="184"/>
      <c r="J110" s="185">
        <f>J271</f>
        <v>0</v>
      </c>
      <c r="K110" s="126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26"/>
      <c r="D111" s="183" t="s">
        <v>175</v>
      </c>
      <c r="E111" s="184"/>
      <c r="F111" s="184"/>
      <c r="G111" s="184"/>
      <c r="H111" s="184"/>
      <c r="I111" s="184"/>
      <c r="J111" s="185">
        <f>J274</f>
        <v>0</v>
      </c>
      <c r="K111" s="126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26"/>
      <c r="D112" s="183" t="s">
        <v>176</v>
      </c>
      <c r="E112" s="184"/>
      <c r="F112" s="184"/>
      <c r="G112" s="184"/>
      <c r="H112" s="184"/>
      <c r="I112" s="184"/>
      <c r="J112" s="185">
        <f>J276</f>
        <v>0</v>
      </c>
      <c r="K112" s="126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26"/>
      <c r="D113" s="183" t="s">
        <v>177</v>
      </c>
      <c r="E113" s="184"/>
      <c r="F113" s="184"/>
      <c r="G113" s="184"/>
      <c r="H113" s="184"/>
      <c r="I113" s="184"/>
      <c r="J113" s="185">
        <f>J278</f>
        <v>0</v>
      </c>
      <c r="K113" s="126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178</v>
      </c>
      <c r="E114" s="179"/>
      <c r="F114" s="179"/>
      <c r="G114" s="179"/>
      <c r="H114" s="179"/>
      <c r="I114" s="179"/>
      <c r="J114" s="180">
        <f>J282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26"/>
      <c r="D115" s="183" t="s">
        <v>179</v>
      </c>
      <c r="E115" s="184"/>
      <c r="F115" s="184"/>
      <c r="G115" s="184"/>
      <c r="H115" s="184"/>
      <c r="I115" s="184"/>
      <c r="J115" s="185">
        <f>J283</f>
        <v>0</v>
      </c>
      <c r="K115" s="126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26"/>
      <c r="D116" s="183" t="s">
        <v>180</v>
      </c>
      <c r="E116" s="184"/>
      <c r="F116" s="184"/>
      <c r="G116" s="184"/>
      <c r="H116" s="184"/>
      <c r="I116" s="184"/>
      <c r="J116" s="185">
        <f>J286</f>
        <v>0</v>
      </c>
      <c r="K116" s="126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76"/>
      <c r="C117" s="177"/>
      <c r="D117" s="178" t="s">
        <v>181</v>
      </c>
      <c r="E117" s="179"/>
      <c r="F117" s="179"/>
      <c r="G117" s="179"/>
      <c r="H117" s="179"/>
      <c r="I117" s="179"/>
      <c r="J117" s="180">
        <f>J312</f>
        <v>0</v>
      </c>
      <c r="K117" s="177"/>
      <c r="L117" s="181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2"/>
      <c r="C118" s="126"/>
      <c r="D118" s="183" t="s">
        <v>182</v>
      </c>
      <c r="E118" s="184"/>
      <c r="F118" s="184"/>
      <c r="G118" s="184"/>
      <c r="H118" s="184"/>
      <c r="I118" s="184"/>
      <c r="J118" s="185">
        <f>J313</f>
        <v>0</v>
      </c>
      <c r="K118" s="126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26"/>
      <c r="D119" s="183" t="s">
        <v>183</v>
      </c>
      <c r="E119" s="184"/>
      <c r="F119" s="184"/>
      <c r="G119" s="184"/>
      <c r="H119" s="184"/>
      <c r="I119" s="184"/>
      <c r="J119" s="185">
        <f>J366</f>
        <v>0</v>
      </c>
      <c r="K119" s="126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14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14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146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184</v>
      </c>
      <c r="D126" s="41"/>
      <c r="E126" s="41"/>
      <c r="F126" s="41"/>
      <c r="G126" s="41"/>
      <c r="H126" s="41"/>
      <c r="I126" s="41"/>
      <c r="J126" s="41"/>
      <c r="K126" s="41"/>
      <c r="L126" s="146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146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146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1" t="str">
        <f>E7</f>
        <v>Oprava osvětlení v žst. Ostrava Kunčice</v>
      </c>
      <c r="F129" s="33"/>
      <c r="G129" s="33"/>
      <c r="H129" s="33"/>
      <c r="I129" s="41"/>
      <c r="J129" s="41"/>
      <c r="K129" s="41"/>
      <c r="L129" s="146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" customFormat="1" ht="12" customHeight="1">
      <c r="B130" s="22"/>
      <c r="C130" s="33" t="s">
        <v>119</v>
      </c>
      <c r="D130" s="23"/>
      <c r="E130" s="23"/>
      <c r="F130" s="23"/>
      <c r="G130" s="23"/>
      <c r="H130" s="23"/>
      <c r="I130" s="23"/>
      <c r="J130" s="23"/>
      <c r="K130" s="23"/>
      <c r="L130" s="21"/>
    </row>
    <row r="131" s="2" customFormat="1" ht="16.5" customHeight="1">
      <c r="A131" s="39"/>
      <c r="B131" s="40"/>
      <c r="C131" s="41"/>
      <c r="D131" s="41"/>
      <c r="E131" s="171" t="s">
        <v>120</v>
      </c>
      <c r="F131" s="41"/>
      <c r="G131" s="41"/>
      <c r="H131" s="41"/>
      <c r="I131" s="41"/>
      <c r="J131" s="41"/>
      <c r="K131" s="41"/>
      <c r="L131" s="146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121</v>
      </c>
      <c r="D132" s="41"/>
      <c r="E132" s="41"/>
      <c r="F132" s="41"/>
      <c r="G132" s="41"/>
      <c r="H132" s="41"/>
      <c r="I132" s="41"/>
      <c r="J132" s="41"/>
      <c r="K132" s="41"/>
      <c r="L132" s="146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0" t="str">
        <f>E11</f>
        <v>OV1-MSO2 - Žst. Ostrava Kunčice, venkovní osvětlení</v>
      </c>
      <c r="F133" s="41"/>
      <c r="G133" s="41"/>
      <c r="H133" s="41"/>
      <c r="I133" s="41"/>
      <c r="J133" s="41"/>
      <c r="K133" s="41"/>
      <c r="L133" s="146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146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21</v>
      </c>
      <c r="D135" s="41"/>
      <c r="E135" s="41"/>
      <c r="F135" s="28" t="str">
        <f>F14</f>
        <v>Ostrava</v>
      </c>
      <c r="G135" s="41"/>
      <c r="H135" s="41"/>
      <c r="I135" s="33" t="s">
        <v>23</v>
      </c>
      <c r="J135" s="73" t="str">
        <f>IF(J14="","",J14)</f>
        <v>22. 4. 2021</v>
      </c>
      <c r="K135" s="41"/>
      <c r="L135" s="146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146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25.65" customHeight="1">
      <c r="A137" s="39"/>
      <c r="B137" s="40"/>
      <c r="C137" s="33" t="s">
        <v>25</v>
      </c>
      <c r="D137" s="41"/>
      <c r="E137" s="41"/>
      <c r="F137" s="28" t="str">
        <f>E17</f>
        <v>Správa železnic, s.o.</v>
      </c>
      <c r="G137" s="41"/>
      <c r="H137" s="41"/>
      <c r="I137" s="33" t="s">
        <v>33</v>
      </c>
      <c r="J137" s="37" t="str">
        <f>E23</f>
        <v>MORAVIA CONSULT Olomouc a.s.</v>
      </c>
      <c r="K137" s="41"/>
      <c r="L137" s="146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25.65" customHeight="1">
      <c r="A138" s="39"/>
      <c r="B138" s="40"/>
      <c r="C138" s="33" t="s">
        <v>31</v>
      </c>
      <c r="D138" s="41"/>
      <c r="E138" s="41"/>
      <c r="F138" s="28" t="str">
        <f>IF(E20="","",E20)</f>
        <v>Vyplň údaj</v>
      </c>
      <c r="G138" s="41"/>
      <c r="H138" s="41"/>
      <c r="I138" s="33" t="s">
        <v>38</v>
      </c>
      <c r="J138" s="37" t="str">
        <f>E26</f>
        <v>MORAVIA CONSULT Olomouc a.s.</v>
      </c>
      <c r="K138" s="41"/>
      <c r="L138" s="146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146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187"/>
      <c r="B140" s="188"/>
      <c r="C140" s="189" t="s">
        <v>185</v>
      </c>
      <c r="D140" s="190" t="s">
        <v>60</v>
      </c>
      <c r="E140" s="190" t="s">
        <v>56</v>
      </c>
      <c r="F140" s="190" t="s">
        <v>57</v>
      </c>
      <c r="G140" s="190" t="s">
        <v>186</v>
      </c>
      <c r="H140" s="190" t="s">
        <v>187</v>
      </c>
      <c r="I140" s="190" t="s">
        <v>188</v>
      </c>
      <c r="J140" s="190" t="s">
        <v>126</v>
      </c>
      <c r="K140" s="191" t="s">
        <v>189</v>
      </c>
      <c r="L140" s="192"/>
      <c r="M140" s="93" t="s">
        <v>19</v>
      </c>
      <c r="N140" s="94" t="s">
        <v>45</v>
      </c>
      <c r="O140" s="94" t="s">
        <v>190</v>
      </c>
      <c r="P140" s="94" t="s">
        <v>191</v>
      </c>
      <c r="Q140" s="94" t="s">
        <v>192</v>
      </c>
      <c r="R140" s="94" t="s">
        <v>193</v>
      </c>
      <c r="S140" s="94" t="s">
        <v>194</v>
      </c>
      <c r="T140" s="95" t="s">
        <v>195</v>
      </c>
      <c r="U140" s="187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/>
    </row>
    <row r="141" s="2" customFormat="1" ht="22.8" customHeight="1">
      <c r="A141" s="39"/>
      <c r="B141" s="40"/>
      <c r="C141" s="100" t="s">
        <v>196</v>
      </c>
      <c r="D141" s="41"/>
      <c r="E141" s="41"/>
      <c r="F141" s="41"/>
      <c r="G141" s="41"/>
      <c r="H141" s="41"/>
      <c r="I141" s="41"/>
      <c r="J141" s="193">
        <f>BK141</f>
        <v>0</v>
      </c>
      <c r="K141" s="41"/>
      <c r="L141" s="45"/>
      <c r="M141" s="96"/>
      <c r="N141" s="194"/>
      <c r="O141" s="97"/>
      <c r="P141" s="195">
        <f>P142+P146+P150+P153+P166+P174+P180+P185+P189+P193+P196+P220+P251+P282+P312</f>
        <v>0</v>
      </c>
      <c r="Q141" s="97"/>
      <c r="R141" s="195">
        <f>R142+R146+R150+R153+R166+R174+R180+R185+R189+R193+R196+R220+R251+R282+R312</f>
        <v>0</v>
      </c>
      <c r="S141" s="97"/>
      <c r="T141" s="196">
        <f>T142+T146+T150+T153+T166+T174+T180+T185+T189+T193+T196+T220+T251+T282+T312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74</v>
      </c>
      <c r="AU141" s="18" t="s">
        <v>127</v>
      </c>
      <c r="BK141" s="197">
        <f>BK142+BK146+BK150+BK153+BK166+BK174+BK180+BK185+BK189+BK193+BK196+BK220+BK251+BK282+BK312</f>
        <v>0</v>
      </c>
    </row>
    <row r="142" s="12" customFormat="1" ht="25.92" customHeight="1">
      <c r="A142" s="12"/>
      <c r="B142" s="198"/>
      <c r="C142" s="199"/>
      <c r="D142" s="200" t="s">
        <v>74</v>
      </c>
      <c r="E142" s="201" t="s">
        <v>197</v>
      </c>
      <c r="F142" s="201" t="s">
        <v>198</v>
      </c>
      <c r="G142" s="199"/>
      <c r="H142" s="199"/>
      <c r="I142" s="202"/>
      <c r="J142" s="203">
        <f>BK142</f>
        <v>0</v>
      </c>
      <c r="K142" s="199"/>
      <c r="L142" s="204"/>
      <c r="M142" s="205"/>
      <c r="N142" s="206"/>
      <c r="O142" s="206"/>
      <c r="P142" s="207">
        <f>P143</f>
        <v>0</v>
      </c>
      <c r="Q142" s="206"/>
      <c r="R142" s="207">
        <f>R143</f>
        <v>0</v>
      </c>
      <c r="S142" s="206"/>
      <c r="T142" s="208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82</v>
      </c>
      <c r="AT142" s="210" t="s">
        <v>74</v>
      </c>
      <c r="AU142" s="210" t="s">
        <v>75</v>
      </c>
      <c r="AY142" s="209" t="s">
        <v>199</v>
      </c>
      <c r="BK142" s="211">
        <f>BK143</f>
        <v>0</v>
      </c>
    </row>
    <row r="143" s="12" customFormat="1" ht="22.8" customHeight="1">
      <c r="A143" s="12"/>
      <c r="B143" s="198"/>
      <c r="C143" s="199"/>
      <c r="D143" s="200" t="s">
        <v>74</v>
      </c>
      <c r="E143" s="212" t="s">
        <v>200</v>
      </c>
      <c r="F143" s="212" t="s">
        <v>201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SUM(P144:P145)</f>
        <v>0</v>
      </c>
      <c r="Q143" s="206"/>
      <c r="R143" s="207">
        <f>SUM(R144:R145)</f>
        <v>0</v>
      </c>
      <c r="S143" s="206"/>
      <c r="T143" s="208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82</v>
      </c>
      <c r="AT143" s="210" t="s">
        <v>74</v>
      </c>
      <c r="AU143" s="210" t="s">
        <v>82</v>
      </c>
      <c r="AY143" s="209" t="s">
        <v>199</v>
      </c>
      <c r="BK143" s="211">
        <f>SUM(BK144:BK145)</f>
        <v>0</v>
      </c>
    </row>
    <row r="144" s="2" customFormat="1" ht="16.5" customHeight="1">
      <c r="A144" s="39"/>
      <c r="B144" s="40"/>
      <c r="C144" s="214" t="s">
        <v>82</v>
      </c>
      <c r="D144" s="214" t="s">
        <v>202</v>
      </c>
      <c r="E144" s="215" t="s">
        <v>203</v>
      </c>
      <c r="F144" s="216" t="s">
        <v>204</v>
      </c>
      <c r="G144" s="217" t="s">
        <v>205</v>
      </c>
      <c r="H144" s="218">
        <v>98</v>
      </c>
      <c r="I144" s="219"/>
      <c r="J144" s="220">
        <f>ROUND(I144*H144,2)</f>
        <v>0</v>
      </c>
      <c r="K144" s="216" t="s">
        <v>206</v>
      </c>
      <c r="L144" s="221"/>
      <c r="M144" s="222" t="s">
        <v>19</v>
      </c>
      <c r="N144" s="223" t="s">
        <v>46</v>
      </c>
      <c r="O144" s="85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207</v>
      </c>
      <c r="AT144" s="226" t="s">
        <v>202</v>
      </c>
      <c r="AU144" s="226" t="s">
        <v>84</v>
      </c>
      <c r="AY144" s="18" t="s">
        <v>199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82</v>
      </c>
      <c r="BK144" s="227">
        <f>ROUND(I144*H144,2)</f>
        <v>0</v>
      </c>
      <c r="BL144" s="18" t="s">
        <v>208</v>
      </c>
      <c r="BM144" s="226" t="s">
        <v>84</v>
      </c>
    </row>
    <row r="145" s="2" customFormat="1" ht="16.5" customHeight="1">
      <c r="A145" s="39"/>
      <c r="B145" s="40"/>
      <c r="C145" s="214" t="s">
        <v>84</v>
      </c>
      <c r="D145" s="214" t="s">
        <v>202</v>
      </c>
      <c r="E145" s="215" t="s">
        <v>209</v>
      </c>
      <c r="F145" s="216" t="s">
        <v>210</v>
      </c>
      <c r="G145" s="217" t="s">
        <v>205</v>
      </c>
      <c r="H145" s="218">
        <v>126</v>
      </c>
      <c r="I145" s="219"/>
      <c r="J145" s="220">
        <f>ROUND(I145*H145,2)</f>
        <v>0</v>
      </c>
      <c r="K145" s="216" t="s">
        <v>206</v>
      </c>
      <c r="L145" s="221"/>
      <c r="M145" s="222" t="s">
        <v>19</v>
      </c>
      <c r="N145" s="223" t="s">
        <v>46</v>
      </c>
      <c r="O145" s="85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207</v>
      </c>
      <c r="AT145" s="226" t="s">
        <v>202</v>
      </c>
      <c r="AU145" s="226" t="s">
        <v>84</v>
      </c>
      <c r="AY145" s="18" t="s">
        <v>199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208</v>
      </c>
      <c r="BM145" s="226" t="s">
        <v>208</v>
      </c>
    </row>
    <row r="146" s="12" customFormat="1" ht="25.92" customHeight="1">
      <c r="A146" s="12"/>
      <c r="B146" s="198"/>
      <c r="C146" s="199"/>
      <c r="D146" s="200" t="s">
        <v>74</v>
      </c>
      <c r="E146" s="201" t="s">
        <v>211</v>
      </c>
      <c r="F146" s="201" t="s">
        <v>212</v>
      </c>
      <c r="G146" s="199"/>
      <c r="H146" s="199"/>
      <c r="I146" s="202"/>
      <c r="J146" s="203">
        <f>BK146</f>
        <v>0</v>
      </c>
      <c r="K146" s="199"/>
      <c r="L146" s="204"/>
      <c r="M146" s="205"/>
      <c r="N146" s="206"/>
      <c r="O146" s="206"/>
      <c r="P146" s="207">
        <f>P147</f>
        <v>0</v>
      </c>
      <c r="Q146" s="206"/>
      <c r="R146" s="207">
        <f>R147</f>
        <v>0</v>
      </c>
      <c r="S146" s="206"/>
      <c r="T146" s="208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82</v>
      </c>
      <c r="AT146" s="210" t="s">
        <v>74</v>
      </c>
      <c r="AU146" s="210" t="s">
        <v>75</v>
      </c>
      <c r="AY146" s="209" t="s">
        <v>199</v>
      </c>
      <c r="BK146" s="211">
        <f>BK147</f>
        <v>0</v>
      </c>
    </row>
    <row r="147" s="12" customFormat="1" ht="22.8" customHeight="1">
      <c r="A147" s="12"/>
      <c r="B147" s="198"/>
      <c r="C147" s="199"/>
      <c r="D147" s="200" t="s">
        <v>74</v>
      </c>
      <c r="E147" s="212" t="s">
        <v>213</v>
      </c>
      <c r="F147" s="212" t="s">
        <v>214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SUM(P148:P149)</f>
        <v>0</v>
      </c>
      <c r="Q147" s="206"/>
      <c r="R147" s="207">
        <f>SUM(R148:R149)</f>
        <v>0</v>
      </c>
      <c r="S147" s="206"/>
      <c r="T147" s="208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82</v>
      </c>
      <c r="AT147" s="210" t="s">
        <v>74</v>
      </c>
      <c r="AU147" s="210" t="s">
        <v>82</v>
      </c>
      <c r="AY147" s="209" t="s">
        <v>199</v>
      </c>
      <c r="BK147" s="211">
        <f>SUM(BK148:BK149)</f>
        <v>0</v>
      </c>
    </row>
    <row r="148" s="2" customFormat="1" ht="16.5" customHeight="1">
      <c r="A148" s="39"/>
      <c r="B148" s="40"/>
      <c r="C148" s="214" t="s">
        <v>104</v>
      </c>
      <c r="D148" s="214" t="s">
        <v>202</v>
      </c>
      <c r="E148" s="215" t="s">
        <v>215</v>
      </c>
      <c r="F148" s="216" t="s">
        <v>216</v>
      </c>
      <c r="G148" s="217" t="s">
        <v>217</v>
      </c>
      <c r="H148" s="218">
        <v>28</v>
      </c>
      <c r="I148" s="219"/>
      <c r="J148" s="220">
        <f>ROUND(I148*H148,2)</f>
        <v>0</v>
      </c>
      <c r="K148" s="216" t="s">
        <v>206</v>
      </c>
      <c r="L148" s="221"/>
      <c r="M148" s="222" t="s">
        <v>19</v>
      </c>
      <c r="N148" s="223" t="s">
        <v>46</v>
      </c>
      <c r="O148" s="85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6" t="s">
        <v>207</v>
      </c>
      <c r="AT148" s="226" t="s">
        <v>202</v>
      </c>
      <c r="AU148" s="226" t="s">
        <v>84</v>
      </c>
      <c r="AY148" s="18" t="s">
        <v>199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8" t="s">
        <v>82</v>
      </c>
      <c r="BK148" s="227">
        <f>ROUND(I148*H148,2)</f>
        <v>0</v>
      </c>
      <c r="BL148" s="18" t="s">
        <v>208</v>
      </c>
      <c r="BM148" s="226" t="s">
        <v>218</v>
      </c>
    </row>
    <row r="149" s="2" customFormat="1" ht="21.75" customHeight="1">
      <c r="A149" s="39"/>
      <c r="B149" s="40"/>
      <c r="C149" s="214" t="s">
        <v>208</v>
      </c>
      <c r="D149" s="214" t="s">
        <v>202</v>
      </c>
      <c r="E149" s="215" t="s">
        <v>219</v>
      </c>
      <c r="F149" s="216" t="s">
        <v>220</v>
      </c>
      <c r="G149" s="217" t="s">
        <v>217</v>
      </c>
      <c r="H149" s="218">
        <v>14</v>
      </c>
      <c r="I149" s="219"/>
      <c r="J149" s="220">
        <f>ROUND(I149*H149,2)</f>
        <v>0</v>
      </c>
      <c r="K149" s="216" t="s">
        <v>206</v>
      </c>
      <c r="L149" s="221"/>
      <c r="M149" s="222" t="s">
        <v>19</v>
      </c>
      <c r="N149" s="223" t="s">
        <v>46</v>
      </c>
      <c r="O149" s="85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207</v>
      </c>
      <c r="AT149" s="226" t="s">
        <v>202</v>
      </c>
      <c r="AU149" s="226" t="s">
        <v>84</v>
      </c>
      <c r="AY149" s="18" t="s">
        <v>199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82</v>
      </c>
      <c r="BK149" s="227">
        <f>ROUND(I149*H149,2)</f>
        <v>0</v>
      </c>
      <c r="BL149" s="18" t="s">
        <v>208</v>
      </c>
      <c r="BM149" s="226" t="s">
        <v>207</v>
      </c>
    </row>
    <row r="150" s="12" customFormat="1" ht="25.92" customHeight="1">
      <c r="A150" s="12"/>
      <c r="B150" s="198"/>
      <c r="C150" s="199"/>
      <c r="D150" s="200" t="s">
        <v>74</v>
      </c>
      <c r="E150" s="201" t="s">
        <v>221</v>
      </c>
      <c r="F150" s="201" t="s">
        <v>222</v>
      </c>
      <c r="G150" s="199"/>
      <c r="H150" s="199"/>
      <c r="I150" s="202"/>
      <c r="J150" s="203">
        <f>BK150</f>
        <v>0</v>
      </c>
      <c r="K150" s="199"/>
      <c r="L150" s="204"/>
      <c r="M150" s="205"/>
      <c r="N150" s="206"/>
      <c r="O150" s="206"/>
      <c r="P150" s="207">
        <f>P151</f>
        <v>0</v>
      </c>
      <c r="Q150" s="206"/>
      <c r="R150" s="207">
        <f>R151</f>
        <v>0</v>
      </c>
      <c r="S150" s="206"/>
      <c r="T150" s="20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82</v>
      </c>
      <c r="AT150" s="210" t="s">
        <v>74</v>
      </c>
      <c r="AU150" s="210" t="s">
        <v>75</v>
      </c>
      <c r="AY150" s="209" t="s">
        <v>199</v>
      </c>
      <c r="BK150" s="211">
        <f>BK151</f>
        <v>0</v>
      </c>
    </row>
    <row r="151" s="12" customFormat="1" ht="22.8" customHeight="1">
      <c r="A151" s="12"/>
      <c r="B151" s="198"/>
      <c r="C151" s="199"/>
      <c r="D151" s="200" t="s">
        <v>74</v>
      </c>
      <c r="E151" s="212" t="s">
        <v>223</v>
      </c>
      <c r="F151" s="212" t="s">
        <v>224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P152</f>
        <v>0</v>
      </c>
      <c r="Q151" s="206"/>
      <c r="R151" s="207">
        <f>R152</f>
        <v>0</v>
      </c>
      <c r="S151" s="206"/>
      <c r="T151" s="208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82</v>
      </c>
      <c r="AT151" s="210" t="s">
        <v>74</v>
      </c>
      <c r="AU151" s="210" t="s">
        <v>82</v>
      </c>
      <c r="AY151" s="209" t="s">
        <v>199</v>
      </c>
      <c r="BK151" s="211">
        <f>BK152</f>
        <v>0</v>
      </c>
    </row>
    <row r="152" s="2" customFormat="1" ht="16.5" customHeight="1">
      <c r="A152" s="39"/>
      <c r="B152" s="40"/>
      <c r="C152" s="214" t="s">
        <v>225</v>
      </c>
      <c r="D152" s="214" t="s">
        <v>202</v>
      </c>
      <c r="E152" s="215" t="s">
        <v>226</v>
      </c>
      <c r="F152" s="216" t="s">
        <v>227</v>
      </c>
      <c r="G152" s="217" t="s">
        <v>217</v>
      </c>
      <c r="H152" s="218">
        <v>82</v>
      </c>
      <c r="I152" s="219"/>
      <c r="J152" s="220">
        <f>ROUND(I152*H152,2)</f>
        <v>0</v>
      </c>
      <c r="K152" s="216" t="s">
        <v>206</v>
      </c>
      <c r="L152" s="221"/>
      <c r="M152" s="222" t="s">
        <v>19</v>
      </c>
      <c r="N152" s="223" t="s">
        <v>46</v>
      </c>
      <c r="O152" s="85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6" t="s">
        <v>207</v>
      </c>
      <c r="AT152" s="226" t="s">
        <v>202</v>
      </c>
      <c r="AU152" s="226" t="s">
        <v>84</v>
      </c>
      <c r="AY152" s="18" t="s">
        <v>199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8" t="s">
        <v>82</v>
      </c>
      <c r="BK152" s="227">
        <f>ROUND(I152*H152,2)</f>
        <v>0</v>
      </c>
      <c r="BL152" s="18" t="s">
        <v>208</v>
      </c>
      <c r="BM152" s="226" t="s">
        <v>228</v>
      </c>
    </row>
    <row r="153" s="12" customFormat="1" ht="25.92" customHeight="1">
      <c r="A153" s="12"/>
      <c r="B153" s="198"/>
      <c r="C153" s="199"/>
      <c r="D153" s="200" t="s">
        <v>74</v>
      </c>
      <c r="E153" s="201" t="s">
        <v>229</v>
      </c>
      <c r="F153" s="201" t="s">
        <v>230</v>
      </c>
      <c r="G153" s="199"/>
      <c r="H153" s="199"/>
      <c r="I153" s="202"/>
      <c r="J153" s="203">
        <f>BK153</f>
        <v>0</v>
      </c>
      <c r="K153" s="199"/>
      <c r="L153" s="204"/>
      <c r="M153" s="205"/>
      <c r="N153" s="206"/>
      <c r="O153" s="206"/>
      <c r="P153" s="207">
        <f>P154+P158+P162</f>
        <v>0</v>
      </c>
      <c r="Q153" s="206"/>
      <c r="R153" s="207">
        <f>R154+R158+R162</f>
        <v>0</v>
      </c>
      <c r="S153" s="206"/>
      <c r="T153" s="208">
        <f>T154+T158+T162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82</v>
      </c>
      <c r="AT153" s="210" t="s">
        <v>74</v>
      </c>
      <c r="AU153" s="210" t="s">
        <v>75</v>
      </c>
      <c r="AY153" s="209" t="s">
        <v>199</v>
      </c>
      <c r="BK153" s="211">
        <f>BK154+BK158+BK162</f>
        <v>0</v>
      </c>
    </row>
    <row r="154" s="12" customFormat="1" ht="22.8" customHeight="1">
      <c r="A154" s="12"/>
      <c r="B154" s="198"/>
      <c r="C154" s="199"/>
      <c r="D154" s="200" t="s">
        <v>74</v>
      </c>
      <c r="E154" s="212" t="s">
        <v>231</v>
      </c>
      <c r="F154" s="212" t="s">
        <v>232</v>
      </c>
      <c r="G154" s="199"/>
      <c r="H154" s="199"/>
      <c r="I154" s="202"/>
      <c r="J154" s="213">
        <f>BK154</f>
        <v>0</v>
      </c>
      <c r="K154" s="199"/>
      <c r="L154" s="204"/>
      <c r="M154" s="205"/>
      <c r="N154" s="206"/>
      <c r="O154" s="206"/>
      <c r="P154" s="207">
        <f>SUM(P155:P157)</f>
        <v>0</v>
      </c>
      <c r="Q154" s="206"/>
      <c r="R154" s="207">
        <f>SUM(R155:R157)</f>
        <v>0</v>
      </c>
      <c r="S154" s="206"/>
      <c r="T154" s="208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82</v>
      </c>
      <c r="AT154" s="210" t="s">
        <v>74</v>
      </c>
      <c r="AU154" s="210" t="s">
        <v>82</v>
      </c>
      <c r="AY154" s="209" t="s">
        <v>199</v>
      </c>
      <c r="BK154" s="211">
        <f>SUM(BK155:BK157)</f>
        <v>0</v>
      </c>
    </row>
    <row r="155" s="2" customFormat="1" ht="16.5" customHeight="1">
      <c r="A155" s="39"/>
      <c r="B155" s="40"/>
      <c r="C155" s="214" t="s">
        <v>218</v>
      </c>
      <c r="D155" s="214" t="s">
        <v>202</v>
      </c>
      <c r="E155" s="215" t="s">
        <v>233</v>
      </c>
      <c r="F155" s="216" t="s">
        <v>234</v>
      </c>
      <c r="G155" s="217" t="s">
        <v>205</v>
      </c>
      <c r="H155" s="218">
        <v>28</v>
      </c>
      <c r="I155" s="219"/>
      <c r="J155" s="220">
        <f>ROUND(I155*H155,2)</f>
        <v>0</v>
      </c>
      <c r="K155" s="216" t="s">
        <v>206</v>
      </c>
      <c r="L155" s="221"/>
      <c r="M155" s="222" t="s">
        <v>19</v>
      </c>
      <c r="N155" s="223" t="s">
        <v>46</v>
      </c>
      <c r="O155" s="85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207</v>
      </c>
      <c r="AT155" s="226" t="s">
        <v>202</v>
      </c>
      <c r="AU155" s="226" t="s">
        <v>84</v>
      </c>
      <c r="AY155" s="18" t="s">
        <v>199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82</v>
      </c>
      <c r="BK155" s="227">
        <f>ROUND(I155*H155,2)</f>
        <v>0</v>
      </c>
      <c r="BL155" s="18" t="s">
        <v>208</v>
      </c>
      <c r="BM155" s="226" t="s">
        <v>235</v>
      </c>
    </row>
    <row r="156" s="2" customFormat="1" ht="16.5" customHeight="1">
      <c r="A156" s="39"/>
      <c r="B156" s="40"/>
      <c r="C156" s="214" t="s">
        <v>236</v>
      </c>
      <c r="D156" s="214" t="s">
        <v>202</v>
      </c>
      <c r="E156" s="215" t="s">
        <v>237</v>
      </c>
      <c r="F156" s="216" t="s">
        <v>238</v>
      </c>
      <c r="G156" s="217" t="s">
        <v>217</v>
      </c>
      <c r="H156" s="218">
        <v>14</v>
      </c>
      <c r="I156" s="219"/>
      <c r="J156" s="220">
        <f>ROUND(I156*H156,2)</f>
        <v>0</v>
      </c>
      <c r="K156" s="216" t="s">
        <v>206</v>
      </c>
      <c r="L156" s="221"/>
      <c r="M156" s="222" t="s">
        <v>19</v>
      </c>
      <c r="N156" s="223" t="s">
        <v>46</v>
      </c>
      <c r="O156" s="85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207</v>
      </c>
      <c r="AT156" s="226" t="s">
        <v>202</v>
      </c>
      <c r="AU156" s="226" t="s">
        <v>84</v>
      </c>
      <c r="AY156" s="18" t="s">
        <v>199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82</v>
      </c>
      <c r="BK156" s="227">
        <f>ROUND(I156*H156,2)</f>
        <v>0</v>
      </c>
      <c r="BL156" s="18" t="s">
        <v>208</v>
      </c>
      <c r="BM156" s="226" t="s">
        <v>239</v>
      </c>
    </row>
    <row r="157" s="2" customFormat="1" ht="16.5" customHeight="1">
      <c r="A157" s="39"/>
      <c r="B157" s="40"/>
      <c r="C157" s="214" t="s">
        <v>207</v>
      </c>
      <c r="D157" s="214" t="s">
        <v>202</v>
      </c>
      <c r="E157" s="215" t="s">
        <v>240</v>
      </c>
      <c r="F157" s="216" t="s">
        <v>241</v>
      </c>
      <c r="G157" s="217" t="s">
        <v>217</v>
      </c>
      <c r="H157" s="218">
        <v>14</v>
      </c>
      <c r="I157" s="219"/>
      <c r="J157" s="220">
        <f>ROUND(I157*H157,2)</f>
        <v>0</v>
      </c>
      <c r="K157" s="216" t="s">
        <v>206</v>
      </c>
      <c r="L157" s="221"/>
      <c r="M157" s="222" t="s">
        <v>19</v>
      </c>
      <c r="N157" s="223" t="s">
        <v>46</v>
      </c>
      <c r="O157" s="85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207</v>
      </c>
      <c r="AT157" s="226" t="s">
        <v>202</v>
      </c>
      <c r="AU157" s="226" t="s">
        <v>84</v>
      </c>
      <c r="AY157" s="18" t="s">
        <v>199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82</v>
      </c>
      <c r="BK157" s="227">
        <f>ROUND(I157*H157,2)</f>
        <v>0</v>
      </c>
      <c r="BL157" s="18" t="s">
        <v>208</v>
      </c>
      <c r="BM157" s="226" t="s">
        <v>242</v>
      </c>
    </row>
    <row r="158" s="12" customFormat="1" ht="22.8" customHeight="1">
      <c r="A158" s="12"/>
      <c r="B158" s="198"/>
      <c r="C158" s="199"/>
      <c r="D158" s="200" t="s">
        <v>74</v>
      </c>
      <c r="E158" s="212" t="s">
        <v>243</v>
      </c>
      <c r="F158" s="212" t="s">
        <v>244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SUM(P159:P161)</f>
        <v>0</v>
      </c>
      <c r="Q158" s="206"/>
      <c r="R158" s="207">
        <f>SUM(R159:R161)</f>
        <v>0</v>
      </c>
      <c r="S158" s="206"/>
      <c r="T158" s="208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82</v>
      </c>
      <c r="AT158" s="210" t="s">
        <v>74</v>
      </c>
      <c r="AU158" s="210" t="s">
        <v>82</v>
      </c>
      <c r="AY158" s="209" t="s">
        <v>199</v>
      </c>
      <c r="BK158" s="211">
        <f>SUM(BK159:BK161)</f>
        <v>0</v>
      </c>
    </row>
    <row r="159" s="2" customFormat="1" ht="16.5" customHeight="1">
      <c r="A159" s="39"/>
      <c r="B159" s="40"/>
      <c r="C159" s="214" t="s">
        <v>245</v>
      </c>
      <c r="D159" s="214" t="s">
        <v>202</v>
      </c>
      <c r="E159" s="215" t="s">
        <v>246</v>
      </c>
      <c r="F159" s="216" t="s">
        <v>247</v>
      </c>
      <c r="G159" s="217" t="s">
        <v>205</v>
      </c>
      <c r="H159" s="218">
        <v>28</v>
      </c>
      <c r="I159" s="219"/>
      <c r="J159" s="220">
        <f>ROUND(I159*H159,2)</f>
        <v>0</v>
      </c>
      <c r="K159" s="216" t="s">
        <v>206</v>
      </c>
      <c r="L159" s="221"/>
      <c r="M159" s="222" t="s">
        <v>19</v>
      </c>
      <c r="N159" s="223" t="s">
        <v>46</v>
      </c>
      <c r="O159" s="8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207</v>
      </c>
      <c r="AT159" s="226" t="s">
        <v>202</v>
      </c>
      <c r="AU159" s="226" t="s">
        <v>84</v>
      </c>
      <c r="AY159" s="18" t="s">
        <v>199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82</v>
      </c>
      <c r="BK159" s="227">
        <f>ROUND(I159*H159,2)</f>
        <v>0</v>
      </c>
      <c r="BL159" s="18" t="s">
        <v>208</v>
      </c>
      <c r="BM159" s="226" t="s">
        <v>248</v>
      </c>
    </row>
    <row r="160" s="2" customFormat="1" ht="16.5" customHeight="1">
      <c r="A160" s="39"/>
      <c r="B160" s="40"/>
      <c r="C160" s="214" t="s">
        <v>228</v>
      </c>
      <c r="D160" s="214" t="s">
        <v>202</v>
      </c>
      <c r="E160" s="215" t="s">
        <v>249</v>
      </c>
      <c r="F160" s="216" t="s">
        <v>250</v>
      </c>
      <c r="G160" s="217" t="s">
        <v>217</v>
      </c>
      <c r="H160" s="218">
        <v>28</v>
      </c>
      <c r="I160" s="219"/>
      <c r="J160" s="220">
        <f>ROUND(I160*H160,2)</f>
        <v>0</v>
      </c>
      <c r="K160" s="216" t="s">
        <v>206</v>
      </c>
      <c r="L160" s="221"/>
      <c r="M160" s="222" t="s">
        <v>19</v>
      </c>
      <c r="N160" s="223" t="s">
        <v>46</v>
      </c>
      <c r="O160" s="8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207</v>
      </c>
      <c r="AT160" s="226" t="s">
        <v>202</v>
      </c>
      <c r="AU160" s="226" t="s">
        <v>84</v>
      </c>
      <c r="AY160" s="18" t="s">
        <v>199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82</v>
      </c>
      <c r="BK160" s="227">
        <f>ROUND(I160*H160,2)</f>
        <v>0</v>
      </c>
      <c r="BL160" s="18" t="s">
        <v>208</v>
      </c>
      <c r="BM160" s="226" t="s">
        <v>251</v>
      </c>
    </row>
    <row r="161" s="2" customFormat="1" ht="16.5" customHeight="1">
      <c r="A161" s="39"/>
      <c r="B161" s="40"/>
      <c r="C161" s="214" t="s">
        <v>252</v>
      </c>
      <c r="D161" s="214" t="s">
        <v>202</v>
      </c>
      <c r="E161" s="215" t="s">
        <v>253</v>
      </c>
      <c r="F161" s="216" t="s">
        <v>254</v>
      </c>
      <c r="G161" s="217" t="s">
        <v>217</v>
      </c>
      <c r="H161" s="218">
        <v>14</v>
      </c>
      <c r="I161" s="219"/>
      <c r="J161" s="220">
        <f>ROUND(I161*H161,2)</f>
        <v>0</v>
      </c>
      <c r="K161" s="216" t="s">
        <v>206</v>
      </c>
      <c r="L161" s="221"/>
      <c r="M161" s="222" t="s">
        <v>19</v>
      </c>
      <c r="N161" s="223" t="s">
        <v>46</v>
      </c>
      <c r="O161" s="85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6" t="s">
        <v>207</v>
      </c>
      <c r="AT161" s="226" t="s">
        <v>202</v>
      </c>
      <c r="AU161" s="226" t="s">
        <v>84</v>
      </c>
      <c r="AY161" s="18" t="s">
        <v>199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82</v>
      </c>
      <c r="BK161" s="227">
        <f>ROUND(I161*H161,2)</f>
        <v>0</v>
      </c>
      <c r="BL161" s="18" t="s">
        <v>208</v>
      </c>
      <c r="BM161" s="226" t="s">
        <v>255</v>
      </c>
    </row>
    <row r="162" s="12" customFormat="1" ht="22.8" customHeight="1">
      <c r="A162" s="12"/>
      <c r="B162" s="198"/>
      <c r="C162" s="199"/>
      <c r="D162" s="200" t="s">
        <v>74</v>
      </c>
      <c r="E162" s="212" t="s">
        <v>256</v>
      </c>
      <c r="F162" s="212" t="s">
        <v>257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SUM(P163:P165)</f>
        <v>0</v>
      </c>
      <c r="Q162" s="206"/>
      <c r="R162" s="207">
        <f>SUM(R163:R165)</f>
        <v>0</v>
      </c>
      <c r="S162" s="206"/>
      <c r="T162" s="208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82</v>
      </c>
      <c r="AT162" s="210" t="s">
        <v>74</v>
      </c>
      <c r="AU162" s="210" t="s">
        <v>82</v>
      </c>
      <c r="AY162" s="209" t="s">
        <v>199</v>
      </c>
      <c r="BK162" s="211">
        <f>SUM(BK163:BK165)</f>
        <v>0</v>
      </c>
    </row>
    <row r="163" s="2" customFormat="1" ht="16.5" customHeight="1">
      <c r="A163" s="39"/>
      <c r="B163" s="40"/>
      <c r="C163" s="214" t="s">
        <v>235</v>
      </c>
      <c r="D163" s="214" t="s">
        <v>202</v>
      </c>
      <c r="E163" s="215" t="s">
        <v>258</v>
      </c>
      <c r="F163" s="216" t="s">
        <v>259</v>
      </c>
      <c r="G163" s="217" t="s">
        <v>217</v>
      </c>
      <c r="H163" s="218">
        <v>14</v>
      </c>
      <c r="I163" s="219"/>
      <c r="J163" s="220">
        <f>ROUND(I163*H163,2)</f>
        <v>0</v>
      </c>
      <c r="K163" s="216" t="s">
        <v>206</v>
      </c>
      <c r="L163" s="221"/>
      <c r="M163" s="222" t="s">
        <v>19</v>
      </c>
      <c r="N163" s="223" t="s">
        <v>46</v>
      </c>
      <c r="O163" s="85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207</v>
      </c>
      <c r="AT163" s="226" t="s">
        <v>202</v>
      </c>
      <c r="AU163" s="226" t="s">
        <v>84</v>
      </c>
      <c r="AY163" s="18" t="s">
        <v>199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82</v>
      </c>
      <c r="BK163" s="227">
        <f>ROUND(I163*H163,2)</f>
        <v>0</v>
      </c>
      <c r="BL163" s="18" t="s">
        <v>208</v>
      </c>
      <c r="BM163" s="226" t="s">
        <v>260</v>
      </c>
    </row>
    <row r="164" s="2" customFormat="1" ht="16.5" customHeight="1">
      <c r="A164" s="39"/>
      <c r="B164" s="40"/>
      <c r="C164" s="214" t="s">
        <v>261</v>
      </c>
      <c r="D164" s="214" t="s">
        <v>202</v>
      </c>
      <c r="E164" s="215" t="s">
        <v>262</v>
      </c>
      <c r="F164" s="216" t="s">
        <v>263</v>
      </c>
      <c r="G164" s="217" t="s">
        <v>217</v>
      </c>
      <c r="H164" s="218">
        <v>14</v>
      </c>
      <c r="I164" s="219"/>
      <c r="J164" s="220">
        <f>ROUND(I164*H164,2)</f>
        <v>0</v>
      </c>
      <c r="K164" s="216" t="s">
        <v>206</v>
      </c>
      <c r="L164" s="221"/>
      <c r="M164" s="222" t="s">
        <v>19</v>
      </c>
      <c r="N164" s="223" t="s">
        <v>46</v>
      </c>
      <c r="O164" s="85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207</v>
      </c>
      <c r="AT164" s="226" t="s">
        <v>202</v>
      </c>
      <c r="AU164" s="226" t="s">
        <v>84</v>
      </c>
      <c r="AY164" s="18" t="s">
        <v>199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82</v>
      </c>
      <c r="BK164" s="227">
        <f>ROUND(I164*H164,2)</f>
        <v>0</v>
      </c>
      <c r="BL164" s="18" t="s">
        <v>208</v>
      </c>
      <c r="BM164" s="226" t="s">
        <v>264</v>
      </c>
    </row>
    <row r="165" s="2" customFormat="1" ht="16.5" customHeight="1">
      <c r="A165" s="39"/>
      <c r="B165" s="40"/>
      <c r="C165" s="214" t="s">
        <v>239</v>
      </c>
      <c r="D165" s="214" t="s">
        <v>202</v>
      </c>
      <c r="E165" s="215" t="s">
        <v>265</v>
      </c>
      <c r="F165" s="216" t="s">
        <v>266</v>
      </c>
      <c r="G165" s="217" t="s">
        <v>217</v>
      </c>
      <c r="H165" s="218">
        <v>14</v>
      </c>
      <c r="I165" s="219"/>
      <c r="J165" s="220">
        <f>ROUND(I165*H165,2)</f>
        <v>0</v>
      </c>
      <c r="K165" s="216" t="s">
        <v>206</v>
      </c>
      <c r="L165" s="221"/>
      <c r="M165" s="222" t="s">
        <v>19</v>
      </c>
      <c r="N165" s="223" t="s">
        <v>46</v>
      </c>
      <c r="O165" s="85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6" t="s">
        <v>207</v>
      </c>
      <c r="AT165" s="226" t="s">
        <v>202</v>
      </c>
      <c r="AU165" s="226" t="s">
        <v>84</v>
      </c>
      <c r="AY165" s="18" t="s">
        <v>199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82</v>
      </c>
      <c r="BK165" s="227">
        <f>ROUND(I165*H165,2)</f>
        <v>0</v>
      </c>
      <c r="BL165" s="18" t="s">
        <v>208</v>
      </c>
      <c r="BM165" s="226" t="s">
        <v>267</v>
      </c>
    </row>
    <row r="166" s="12" customFormat="1" ht="25.92" customHeight="1">
      <c r="A166" s="12"/>
      <c r="B166" s="198"/>
      <c r="C166" s="199"/>
      <c r="D166" s="200" t="s">
        <v>74</v>
      </c>
      <c r="E166" s="201" t="s">
        <v>268</v>
      </c>
      <c r="F166" s="201" t="s">
        <v>269</v>
      </c>
      <c r="G166" s="199"/>
      <c r="H166" s="199"/>
      <c r="I166" s="202"/>
      <c r="J166" s="203">
        <f>BK166</f>
        <v>0</v>
      </c>
      <c r="K166" s="199"/>
      <c r="L166" s="204"/>
      <c r="M166" s="205"/>
      <c r="N166" s="206"/>
      <c r="O166" s="206"/>
      <c r="P166" s="207">
        <f>P167</f>
        <v>0</v>
      </c>
      <c r="Q166" s="206"/>
      <c r="R166" s="207">
        <f>R167</f>
        <v>0</v>
      </c>
      <c r="S166" s="206"/>
      <c r="T166" s="208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82</v>
      </c>
      <c r="AT166" s="210" t="s">
        <v>74</v>
      </c>
      <c r="AU166" s="210" t="s">
        <v>75</v>
      </c>
      <c r="AY166" s="209" t="s">
        <v>199</v>
      </c>
      <c r="BK166" s="211">
        <f>BK167</f>
        <v>0</v>
      </c>
    </row>
    <row r="167" s="12" customFormat="1" ht="22.8" customHeight="1">
      <c r="A167" s="12"/>
      <c r="B167" s="198"/>
      <c r="C167" s="199"/>
      <c r="D167" s="200" t="s">
        <v>74</v>
      </c>
      <c r="E167" s="212" t="s">
        <v>270</v>
      </c>
      <c r="F167" s="212" t="s">
        <v>271</v>
      </c>
      <c r="G167" s="199"/>
      <c r="H167" s="199"/>
      <c r="I167" s="202"/>
      <c r="J167" s="213">
        <f>BK167</f>
        <v>0</v>
      </c>
      <c r="K167" s="199"/>
      <c r="L167" s="204"/>
      <c r="M167" s="205"/>
      <c r="N167" s="206"/>
      <c r="O167" s="206"/>
      <c r="P167" s="207">
        <f>SUM(P168:P173)</f>
        <v>0</v>
      </c>
      <c r="Q167" s="206"/>
      <c r="R167" s="207">
        <f>SUM(R168:R173)</f>
        <v>0</v>
      </c>
      <c r="S167" s="206"/>
      <c r="T167" s="208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82</v>
      </c>
      <c r="AT167" s="210" t="s">
        <v>74</v>
      </c>
      <c r="AU167" s="210" t="s">
        <v>82</v>
      </c>
      <c r="AY167" s="209" t="s">
        <v>199</v>
      </c>
      <c r="BK167" s="211">
        <f>SUM(BK168:BK173)</f>
        <v>0</v>
      </c>
    </row>
    <row r="168" s="2" customFormat="1" ht="21.75" customHeight="1">
      <c r="A168" s="39"/>
      <c r="B168" s="40"/>
      <c r="C168" s="214" t="s">
        <v>8</v>
      </c>
      <c r="D168" s="214" t="s">
        <v>202</v>
      </c>
      <c r="E168" s="215" t="s">
        <v>272</v>
      </c>
      <c r="F168" s="216" t="s">
        <v>273</v>
      </c>
      <c r="G168" s="217" t="s">
        <v>217</v>
      </c>
      <c r="H168" s="218">
        <v>14</v>
      </c>
      <c r="I168" s="219"/>
      <c r="J168" s="220">
        <f>ROUND(I168*H168,2)</f>
        <v>0</v>
      </c>
      <c r="K168" s="216" t="s">
        <v>206</v>
      </c>
      <c r="L168" s="221"/>
      <c r="M168" s="222" t="s">
        <v>19</v>
      </c>
      <c r="N168" s="223" t="s">
        <v>46</v>
      </c>
      <c r="O168" s="85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207</v>
      </c>
      <c r="AT168" s="226" t="s">
        <v>202</v>
      </c>
      <c r="AU168" s="226" t="s">
        <v>84</v>
      </c>
      <c r="AY168" s="18" t="s">
        <v>199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82</v>
      </c>
      <c r="BK168" s="227">
        <f>ROUND(I168*H168,2)</f>
        <v>0</v>
      </c>
      <c r="BL168" s="18" t="s">
        <v>208</v>
      </c>
      <c r="BM168" s="226" t="s">
        <v>274</v>
      </c>
    </row>
    <row r="169" s="2" customFormat="1" ht="21.75" customHeight="1">
      <c r="A169" s="39"/>
      <c r="B169" s="40"/>
      <c r="C169" s="214" t="s">
        <v>242</v>
      </c>
      <c r="D169" s="214" t="s">
        <v>202</v>
      </c>
      <c r="E169" s="215" t="s">
        <v>275</v>
      </c>
      <c r="F169" s="216" t="s">
        <v>276</v>
      </c>
      <c r="G169" s="217" t="s">
        <v>217</v>
      </c>
      <c r="H169" s="218">
        <v>4</v>
      </c>
      <c r="I169" s="219"/>
      <c r="J169" s="220">
        <f>ROUND(I169*H169,2)</f>
        <v>0</v>
      </c>
      <c r="K169" s="216" t="s">
        <v>206</v>
      </c>
      <c r="L169" s="221"/>
      <c r="M169" s="222" t="s">
        <v>19</v>
      </c>
      <c r="N169" s="223" t="s">
        <v>46</v>
      </c>
      <c r="O169" s="85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207</v>
      </c>
      <c r="AT169" s="226" t="s">
        <v>202</v>
      </c>
      <c r="AU169" s="226" t="s">
        <v>84</v>
      </c>
      <c r="AY169" s="18" t="s">
        <v>199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208</v>
      </c>
      <c r="BM169" s="226" t="s">
        <v>277</v>
      </c>
    </row>
    <row r="170" s="2" customFormat="1" ht="21.75" customHeight="1">
      <c r="A170" s="39"/>
      <c r="B170" s="40"/>
      <c r="C170" s="214" t="s">
        <v>278</v>
      </c>
      <c r="D170" s="214" t="s">
        <v>202</v>
      </c>
      <c r="E170" s="215" t="s">
        <v>279</v>
      </c>
      <c r="F170" s="216" t="s">
        <v>280</v>
      </c>
      <c r="G170" s="217" t="s">
        <v>217</v>
      </c>
      <c r="H170" s="218">
        <v>22</v>
      </c>
      <c r="I170" s="219"/>
      <c r="J170" s="220">
        <f>ROUND(I170*H170,2)</f>
        <v>0</v>
      </c>
      <c r="K170" s="216" t="s">
        <v>206</v>
      </c>
      <c r="L170" s="221"/>
      <c r="M170" s="222" t="s">
        <v>19</v>
      </c>
      <c r="N170" s="223" t="s">
        <v>46</v>
      </c>
      <c r="O170" s="85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207</v>
      </c>
      <c r="AT170" s="226" t="s">
        <v>202</v>
      </c>
      <c r="AU170" s="226" t="s">
        <v>84</v>
      </c>
      <c r="AY170" s="18" t="s">
        <v>199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208</v>
      </c>
      <c r="BM170" s="226" t="s">
        <v>281</v>
      </c>
    </row>
    <row r="171" s="2" customFormat="1" ht="21.75" customHeight="1">
      <c r="A171" s="39"/>
      <c r="B171" s="40"/>
      <c r="C171" s="214" t="s">
        <v>248</v>
      </c>
      <c r="D171" s="214" t="s">
        <v>202</v>
      </c>
      <c r="E171" s="215" t="s">
        <v>282</v>
      </c>
      <c r="F171" s="216" t="s">
        <v>283</v>
      </c>
      <c r="G171" s="217" t="s">
        <v>217</v>
      </c>
      <c r="H171" s="218">
        <v>14</v>
      </c>
      <c r="I171" s="219"/>
      <c r="J171" s="220">
        <f>ROUND(I171*H171,2)</f>
        <v>0</v>
      </c>
      <c r="K171" s="216" t="s">
        <v>206</v>
      </c>
      <c r="L171" s="221"/>
      <c r="M171" s="222" t="s">
        <v>19</v>
      </c>
      <c r="N171" s="223" t="s">
        <v>46</v>
      </c>
      <c r="O171" s="85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207</v>
      </c>
      <c r="AT171" s="226" t="s">
        <v>202</v>
      </c>
      <c r="AU171" s="226" t="s">
        <v>84</v>
      </c>
      <c r="AY171" s="18" t="s">
        <v>199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82</v>
      </c>
      <c r="BK171" s="227">
        <f>ROUND(I171*H171,2)</f>
        <v>0</v>
      </c>
      <c r="BL171" s="18" t="s">
        <v>208</v>
      </c>
      <c r="BM171" s="226" t="s">
        <v>284</v>
      </c>
    </row>
    <row r="172" s="2" customFormat="1" ht="21.75" customHeight="1">
      <c r="A172" s="39"/>
      <c r="B172" s="40"/>
      <c r="C172" s="228" t="s">
        <v>285</v>
      </c>
      <c r="D172" s="228" t="s">
        <v>286</v>
      </c>
      <c r="E172" s="229" t="s">
        <v>287</v>
      </c>
      <c r="F172" s="230" t="s">
        <v>288</v>
      </c>
      <c r="G172" s="231" t="s">
        <v>217</v>
      </c>
      <c r="H172" s="232">
        <v>35</v>
      </c>
      <c r="I172" s="233"/>
      <c r="J172" s="234">
        <f>ROUND(I172*H172,2)</f>
        <v>0</v>
      </c>
      <c r="K172" s="230" t="s">
        <v>206</v>
      </c>
      <c r="L172" s="45"/>
      <c r="M172" s="235" t="s">
        <v>19</v>
      </c>
      <c r="N172" s="236" t="s">
        <v>46</v>
      </c>
      <c r="O172" s="85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208</v>
      </c>
      <c r="AT172" s="226" t="s">
        <v>286</v>
      </c>
      <c r="AU172" s="226" t="s">
        <v>84</v>
      </c>
      <c r="AY172" s="18" t="s">
        <v>199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82</v>
      </c>
      <c r="BK172" s="227">
        <f>ROUND(I172*H172,2)</f>
        <v>0</v>
      </c>
      <c r="BL172" s="18" t="s">
        <v>208</v>
      </c>
      <c r="BM172" s="226" t="s">
        <v>289</v>
      </c>
    </row>
    <row r="173" s="2" customFormat="1">
      <c r="A173" s="39"/>
      <c r="B173" s="40"/>
      <c r="C173" s="228" t="s">
        <v>251</v>
      </c>
      <c r="D173" s="228" t="s">
        <v>286</v>
      </c>
      <c r="E173" s="229" t="s">
        <v>290</v>
      </c>
      <c r="F173" s="230" t="s">
        <v>291</v>
      </c>
      <c r="G173" s="231" t="s">
        <v>217</v>
      </c>
      <c r="H173" s="232">
        <v>22</v>
      </c>
      <c r="I173" s="233"/>
      <c r="J173" s="234">
        <f>ROUND(I173*H173,2)</f>
        <v>0</v>
      </c>
      <c r="K173" s="230" t="s">
        <v>206</v>
      </c>
      <c r="L173" s="45"/>
      <c r="M173" s="235" t="s">
        <v>19</v>
      </c>
      <c r="N173" s="236" t="s">
        <v>46</v>
      </c>
      <c r="O173" s="85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208</v>
      </c>
      <c r="AT173" s="226" t="s">
        <v>286</v>
      </c>
      <c r="AU173" s="226" t="s">
        <v>84</v>
      </c>
      <c r="AY173" s="18" t="s">
        <v>199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82</v>
      </c>
      <c r="BK173" s="227">
        <f>ROUND(I173*H173,2)</f>
        <v>0</v>
      </c>
      <c r="BL173" s="18" t="s">
        <v>208</v>
      </c>
      <c r="BM173" s="226" t="s">
        <v>292</v>
      </c>
    </row>
    <row r="174" s="12" customFormat="1" ht="25.92" customHeight="1">
      <c r="A174" s="12"/>
      <c r="B174" s="198"/>
      <c r="C174" s="199"/>
      <c r="D174" s="200" t="s">
        <v>74</v>
      </c>
      <c r="E174" s="201" t="s">
        <v>293</v>
      </c>
      <c r="F174" s="201" t="s">
        <v>294</v>
      </c>
      <c r="G174" s="199"/>
      <c r="H174" s="199"/>
      <c r="I174" s="202"/>
      <c r="J174" s="203">
        <f>BK174</f>
        <v>0</v>
      </c>
      <c r="K174" s="199"/>
      <c r="L174" s="204"/>
      <c r="M174" s="205"/>
      <c r="N174" s="206"/>
      <c r="O174" s="206"/>
      <c r="P174" s="207">
        <f>P175+P177</f>
        <v>0</v>
      </c>
      <c r="Q174" s="206"/>
      <c r="R174" s="207">
        <f>R175+R177</f>
        <v>0</v>
      </c>
      <c r="S174" s="206"/>
      <c r="T174" s="208">
        <f>T175+T177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82</v>
      </c>
      <c r="AT174" s="210" t="s">
        <v>74</v>
      </c>
      <c r="AU174" s="210" t="s">
        <v>75</v>
      </c>
      <c r="AY174" s="209" t="s">
        <v>199</v>
      </c>
      <c r="BK174" s="211">
        <f>BK175+BK177</f>
        <v>0</v>
      </c>
    </row>
    <row r="175" s="12" customFormat="1" ht="22.8" customHeight="1">
      <c r="A175" s="12"/>
      <c r="B175" s="198"/>
      <c r="C175" s="199"/>
      <c r="D175" s="200" t="s">
        <v>74</v>
      </c>
      <c r="E175" s="212" t="s">
        <v>295</v>
      </c>
      <c r="F175" s="212" t="s">
        <v>296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P176</f>
        <v>0</v>
      </c>
      <c r="Q175" s="206"/>
      <c r="R175" s="207">
        <f>R176</f>
        <v>0</v>
      </c>
      <c r="S175" s="206"/>
      <c r="T175" s="208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82</v>
      </c>
      <c r="AT175" s="210" t="s">
        <v>74</v>
      </c>
      <c r="AU175" s="210" t="s">
        <v>82</v>
      </c>
      <c r="AY175" s="209" t="s">
        <v>199</v>
      </c>
      <c r="BK175" s="211">
        <f>BK176</f>
        <v>0</v>
      </c>
    </row>
    <row r="176" s="2" customFormat="1" ht="16.5" customHeight="1">
      <c r="A176" s="39"/>
      <c r="B176" s="40"/>
      <c r="C176" s="214" t="s">
        <v>7</v>
      </c>
      <c r="D176" s="214" t="s">
        <v>202</v>
      </c>
      <c r="E176" s="215" t="s">
        <v>297</v>
      </c>
      <c r="F176" s="216" t="s">
        <v>298</v>
      </c>
      <c r="G176" s="217" t="s">
        <v>205</v>
      </c>
      <c r="H176" s="218">
        <v>98</v>
      </c>
      <c r="I176" s="219"/>
      <c r="J176" s="220">
        <f>ROUND(I176*H176,2)</f>
        <v>0</v>
      </c>
      <c r="K176" s="216" t="s">
        <v>206</v>
      </c>
      <c r="L176" s="221"/>
      <c r="M176" s="222" t="s">
        <v>19</v>
      </c>
      <c r="N176" s="223" t="s">
        <v>46</v>
      </c>
      <c r="O176" s="85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207</v>
      </c>
      <c r="AT176" s="226" t="s">
        <v>202</v>
      </c>
      <c r="AU176" s="226" t="s">
        <v>84</v>
      </c>
      <c r="AY176" s="18" t="s">
        <v>199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82</v>
      </c>
      <c r="BK176" s="227">
        <f>ROUND(I176*H176,2)</f>
        <v>0</v>
      </c>
      <c r="BL176" s="18" t="s">
        <v>208</v>
      </c>
      <c r="BM176" s="226" t="s">
        <v>299</v>
      </c>
    </row>
    <row r="177" s="12" customFormat="1" ht="22.8" customHeight="1">
      <c r="A177" s="12"/>
      <c r="B177" s="198"/>
      <c r="C177" s="199"/>
      <c r="D177" s="200" t="s">
        <v>74</v>
      </c>
      <c r="E177" s="212" t="s">
        <v>300</v>
      </c>
      <c r="F177" s="212" t="s">
        <v>301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SUM(P178:P179)</f>
        <v>0</v>
      </c>
      <c r="Q177" s="206"/>
      <c r="R177" s="207">
        <f>SUM(R178:R179)</f>
        <v>0</v>
      </c>
      <c r="S177" s="206"/>
      <c r="T177" s="208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82</v>
      </c>
      <c r="AT177" s="210" t="s">
        <v>74</v>
      </c>
      <c r="AU177" s="210" t="s">
        <v>82</v>
      </c>
      <c r="AY177" s="209" t="s">
        <v>199</v>
      </c>
      <c r="BK177" s="211">
        <f>SUM(BK178:BK179)</f>
        <v>0</v>
      </c>
    </row>
    <row r="178" s="2" customFormat="1" ht="21.75" customHeight="1">
      <c r="A178" s="39"/>
      <c r="B178" s="40"/>
      <c r="C178" s="214" t="s">
        <v>255</v>
      </c>
      <c r="D178" s="214" t="s">
        <v>202</v>
      </c>
      <c r="E178" s="215" t="s">
        <v>302</v>
      </c>
      <c r="F178" s="216" t="s">
        <v>303</v>
      </c>
      <c r="G178" s="217" t="s">
        <v>205</v>
      </c>
      <c r="H178" s="218">
        <v>84</v>
      </c>
      <c r="I178" s="219"/>
      <c r="J178" s="220">
        <f>ROUND(I178*H178,2)</f>
        <v>0</v>
      </c>
      <c r="K178" s="216" t="s">
        <v>206</v>
      </c>
      <c r="L178" s="221"/>
      <c r="M178" s="222" t="s">
        <v>19</v>
      </c>
      <c r="N178" s="223" t="s">
        <v>46</v>
      </c>
      <c r="O178" s="85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207</v>
      </c>
      <c r="AT178" s="226" t="s">
        <v>202</v>
      </c>
      <c r="AU178" s="226" t="s">
        <v>84</v>
      </c>
      <c r="AY178" s="18" t="s">
        <v>199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82</v>
      </c>
      <c r="BK178" s="227">
        <f>ROUND(I178*H178,2)</f>
        <v>0</v>
      </c>
      <c r="BL178" s="18" t="s">
        <v>208</v>
      </c>
      <c r="BM178" s="226" t="s">
        <v>304</v>
      </c>
    </row>
    <row r="179" s="2" customFormat="1" ht="21.75" customHeight="1">
      <c r="A179" s="39"/>
      <c r="B179" s="40"/>
      <c r="C179" s="214" t="s">
        <v>305</v>
      </c>
      <c r="D179" s="214" t="s">
        <v>202</v>
      </c>
      <c r="E179" s="215" t="s">
        <v>306</v>
      </c>
      <c r="F179" s="216" t="s">
        <v>307</v>
      </c>
      <c r="G179" s="217" t="s">
        <v>205</v>
      </c>
      <c r="H179" s="218">
        <v>392</v>
      </c>
      <c r="I179" s="219"/>
      <c r="J179" s="220">
        <f>ROUND(I179*H179,2)</f>
        <v>0</v>
      </c>
      <c r="K179" s="216" t="s">
        <v>206</v>
      </c>
      <c r="L179" s="221"/>
      <c r="M179" s="222" t="s">
        <v>19</v>
      </c>
      <c r="N179" s="223" t="s">
        <v>46</v>
      </c>
      <c r="O179" s="85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207</v>
      </c>
      <c r="AT179" s="226" t="s">
        <v>202</v>
      </c>
      <c r="AU179" s="226" t="s">
        <v>84</v>
      </c>
      <c r="AY179" s="18" t="s">
        <v>199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82</v>
      </c>
      <c r="BK179" s="227">
        <f>ROUND(I179*H179,2)</f>
        <v>0</v>
      </c>
      <c r="BL179" s="18" t="s">
        <v>208</v>
      </c>
      <c r="BM179" s="226" t="s">
        <v>308</v>
      </c>
    </row>
    <row r="180" s="12" customFormat="1" ht="25.92" customHeight="1">
      <c r="A180" s="12"/>
      <c r="B180" s="198"/>
      <c r="C180" s="199"/>
      <c r="D180" s="200" t="s">
        <v>74</v>
      </c>
      <c r="E180" s="201" t="s">
        <v>309</v>
      </c>
      <c r="F180" s="201" t="s">
        <v>310</v>
      </c>
      <c r="G180" s="199"/>
      <c r="H180" s="199"/>
      <c r="I180" s="202"/>
      <c r="J180" s="203">
        <f>BK180</f>
        <v>0</v>
      </c>
      <c r="K180" s="199"/>
      <c r="L180" s="204"/>
      <c r="M180" s="205"/>
      <c r="N180" s="206"/>
      <c r="O180" s="206"/>
      <c r="P180" s="207">
        <f>P181</f>
        <v>0</v>
      </c>
      <c r="Q180" s="206"/>
      <c r="R180" s="207">
        <f>R181</f>
        <v>0</v>
      </c>
      <c r="S180" s="206"/>
      <c r="T180" s="208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82</v>
      </c>
      <c r="AT180" s="210" t="s">
        <v>74</v>
      </c>
      <c r="AU180" s="210" t="s">
        <v>75</v>
      </c>
      <c r="AY180" s="209" t="s">
        <v>199</v>
      </c>
      <c r="BK180" s="211">
        <f>BK181</f>
        <v>0</v>
      </c>
    </row>
    <row r="181" s="12" customFormat="1" ht="22.8" customHeight="1">
      <c r="A181" s="12"/>
      <c r="B181" s="198"/>
      <c r="C181" s="199"/>
      <c r="D181" s="200" t="s">
        <v>74</v>
      </c>
      <c r="E181" s="212" t="s">
        <v>311</v>
      </c>
      <c r="F181" s="212" t="s">
        <v>312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SUM(P182:P184)</f>
        <v>0</v>
      </c>
      <c r="Q181" s="206"/>
      <c r="R181" s="207">
        <f>SUM(R182:R184)</f>
        <v>0</v>
      </c>
      <c r="S181" s="206"/>
      <c r="T181" s="208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74</v>
      </c>
      <c r="AU181" s="210" t="s">
        <v>82</v>
      </c>
      <c r="AY181" s="209" t="s">
        <v>199</v>
      </c>
      <c r="BK181" s="211">
        <f>SUM(BK182:BK184)</f>
        <v>0</v>
      </c>
    </row>
    <row r="182" s="2" customFormat="1" ht="16.5" customHeight="1">
      <c r="A182" s="39"/>
      <c r="B182" s="40"/>
      <c r="C182" s="214" t="s">
        <v>260</v>
      </c>
      <c r="D182" s="214" t="s">
        <v>202</v>
      </c>
      <c r="E182" s="215" t="s">
        <v>313</v>
      </c>
      <c r="F182" s="216" t="s">
        <v>314</v>
      </c>
      <c r="G182" s="217" t="s">
        <v>205</v>
      </c>
      <c r="H182" s="218">
        <v>66</v>
      </c>
      <c r="I182" s="219"/>
      <c r="J182" s="220">
        <f>ROUND(I182*H182,2)</f>
        <v>0</v>
      </c>
      <c r="K182" s="216" t="s">
        <v>206</v>
      </c>
      <c r="L182" s="221"/>
      <c r="M182" s="222" t="s">
        <v>19</v>
      </c>
      <c r="N182" s="223" t="s">
        <v>46</v>
      </c>
      <c r="O182" s="85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207</v>
      </c>
      <c r="AT182" s="226" t="s">
        <v>202</v>
      </c>
      <c r="AU182" s="226" t="s">
        <v>84</v>
      </c>
      <c r="AY182" s="18" t="s">
        <v>199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82</v>
      </c>
      <c r="BK182" s="227">
        <f>ROUND(I182*H182,2)</f>
        <v>0</v>
      </c>
      <c r="BL182" s="18" t="s">
        <v>208</v>
      </c>
      <c r="BM182" s="226" t="s">
        <v>315</v>
      </c>
    </row>
    <row r="183" s="2" customFormat="1" ht="16.5" customHeight="1">
      <c r="A183" s="39"/>
      <c r="B183" s="40"/>
      <c r="C183" s="214" t="s">
        <v>316</v>
      </c>
      <c r="D183" s="214" t="s">
        <v>202</v>
      </c>
      <c r="E183" s="215" t="s">
        <v>317</v>
      </c>
      <c r="F183" s="216" t="s">
        <v>318</v>
      </c>
      <c r="G183" s="217" t="s">
        <v>205</v>
      </c>
      <c r="H183" s="218">
        <v>126</v>
      </c>
      <c r="I183" s="219"/>
      <c r="J183" s="220">
        <f>ROUND(I183*H183,2)</f>
        <v>0</v>
      </c>
      <c r="K183" s="216" t="s">
        <v>206</v>
      </c>
      <c r="L183" s="221"/>
      <c r="M183" s="222" t="s">
        <v>19</v>
      </c>
      <c r="N183" s="223" t="s">
        <v>46</v>
      </c>
      <c r="O183" s="85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207</v>
      </c>
      <c r="AT183" s="226" t="s">
        <v>202</v>
      </c>
      <c r="AU183" s="226" t="s">
        <v>84</v>
      </c>
      <c r="AY183" s="18" t="s">
        <v>199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82</v>
      </c>
      <c r="BK183" s="227">
        <f>ROUND(I183*H183,2)</f>
        <v>0</v>
      </c>
      <c r="BL183" s="18" t="s">
        <v>208</v>
      </c>
      <c r="BM183" s="226" t="s">
        <v>319</v>
      </c>
    </row>
    <row r="184" s="2" customFormat="1" ht="16.5" customHeight="1">
      <c r="A184" s="39"/>
      <c r="B184" s="40"/>
      <c r="C184" s="214" t="s">
        <v>264</v>
      </c>
      <c r="D184" s="214" t="s">
        <v>202</v>
      </c>
      <c r="E184" s="215" t="s">
        <v>320</v>
      </c>
      <c r="F184" s="216" t="s">
        <v>321</v>
      </c>
      <c r="G184" s="217" t="s">
        <v>205</v>
      </c>
      <c r="H184" s="218">
        <v>12</v>
      </c>
      <c r="I184" s="219"/>
      <c r="J184" s="220">
        <f>ROUND(I184*H184,2)</f>
        <v>0</v>
      </c>
      <c r="K184" s="216" t="s">
        <v>206</v>
      </c>
      <c r="L184" s="221"/>
      <c r="M184" s="222" t="s">
        <v>19</v>
      </c>
      <c r="N184" s="223" t="s">
        <v>46</v>
      </c>
      <c r="O184" s="85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207</v>
      </c>
      <c r="AT184" s="226" t="s">
        <v>202</v>
      </c>
      <c r="AU184" s="226" t="s">
        <v>84</v>
      </c>
      <c r="AY184" s="18" t="s">
        <v>199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82</v>
      </c>
      <c r="BK184" s="227">
        <f>ROUND(I184*H184,2)</f>
        <v>0</v>
      </c>
      <c r="BL184" s="18" t="s">
        <v>208</v>
      </c>
      <c r="BM184" s="226" t="s">
        <v>322</v>
      </c>
    </row>
    <row r="185" s="12" customFormat="1" ht="25.92" customHeight="1">
      <c r="A185" s="12"/>
      <c r="B185" s="198"/>
      <c r="C185" s="199"/>
      <c r="D185" s="200" t="s">
        <v>74</v>
      </c>
      <c r="E185" s="201" t="s">
        <v>323</v>
      </c>
      <c r="F185" s="201" t="s">
        <v>324</v>
      </c>
      <c r="G185" s="199"/>
      <c r="H185" s="199"/>
      <c r="I185" s="202"/>
      <c r="J185" s="203">
        <f>BK185</f>
        <v>0</v>
      </c>
      <c r="K185" s="199"/>
      <c r="L185" s="204"/>
      <c r="M185" s="205"/>
      <c r="N185" s="206"/>
      <c r="O185" s="206"/>
      <c r="P185" s="207">
        <f>P186</f>
        <v>0</v>
      </c>
      <c r="Q185" s="206"/>
      <c r="R185" s="207">
        <f>R186</f>
        <v>0</v>
      </c>
      <c r="S185" s="206"/>
      <c r="T185" s="208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82</v>
      </c>
      <c r="AT185" s="210" t="s">
        <v>74</v>
      </c>
      <c r="AU185" s="210" t="s">
        <v>75</v>
      </c>
      <c r="AY185" s="209" t="s">
        <v>199</v>
      </c>
      <c r="BK185" s="211">
        <f>BK186</f>
        <v>0</v>
      </c>
    </row>
    <row r="186" s="12" customFormat="1" ht="22.8" customHeight="1">
      <c r="A186" s="12"/>
      <c r="B186" s="198"/>
      <c r="C186" s="199"/>
      <c r="D186" s="200" t="s">
        <v>74</v>
      </c>
      <c r="E186" s="212" t="s">
        <v>325</v>
      </c>
      <c r="F186" s="212" t="s">
        <v>326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SUM(P187:P188)</f>
        <v>0</v>
      </c>
      <c r="Q186" s="206"/>
      <c r="R186" s="207">
        <f>SUM(R187:R188)</f>
        <v>0</v>
      </c>
      <c r="S186" s="206"/>
      <c r="T186" s="208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82</v>
      </c>
      <c r="AT186" s="210" t="s">
        <v>74</v>
      </c>
      <c r="AU186" s="210" t="s">
        <v>82</v>
      </c>
      <c r="AY186" s="209" t="s">
        <v>199</v>
      </c>
      <c r="BK186" s="211">
        <f>SUM(BK187:BK188)</f>
        <v>0</v>
      </c>
    </row>
    <row r="187" s="2" customFormat="1" ht="16.5" customHeight="1">
      <c r="A187" s="39"/>
      <c r="B187" s="40"/>
      <c r="C187" s="214" t="s">
        <v>327</v>
      </c>
      <c r="D187" s="214" t="s">
        <v>202</v>
      </c>
      <c r="E187" s="215" t="s">
        <v>328</v>
      </c>
      <c r="F187" s="216" t="s">
        <v>329</v>
      </c>
      <c r="G187" s="217" t="s">
        <v>217</v>
      </c>
      <c r="H187" s="218">
        <v>7</v>
      </c>
      <c r="I187" s="219"/>
      <c r="J187" s="220">
        <f>ROUND(I187*H187,2)</f>
        <v>0</v>
      </c>
      <c r="K187" s="216" t="s">
        <v>206</v>
      </c>
      <c r="L187" s="221"/>
      <c r="M187" s="222" t="s">
        <v>19</v>
      </c>
      <c r="N187" s="223" t="s">
        <v>46</v>
      </c>
      <c r="O187" s="85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207</v>
      </c>
      <c r="AT187" s="226" t="s">
        <v>202</v>
      </c>
      <c r="AU187" s="226" t="s">
        <v>84</v>
      </c>
      <c r="AY187" s="18" t="s">
        <v>199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82</v>
      </c>
      <c r="BK187" s="227">
        <f>ROUND(I187*H187,2)</f>
        <v>0</v>
      </c>
      <c r="BL187" s="18" t="s">
        <v>208</v>
      </c>
      <c r="BM187" s="226" t="s">
        <v>330</v>
      </c>
    </row>
    <row r="188" s="2" customFormat="1" ht="16.5" customHeight="1">
      <c r="A188" s="39"/>
      <c r="B188" s="40"/>
      <c r="C188" s="214" t="s">
        <v>267</v>
      </c>
      <c r="D188" s="214" t="s">
        <v>202</v>
      </c>
      <c r="E188" s="215" t="s">
        <v>331</v>
      </c>
      <c r="F188" s="216" t="s">
        <v>332</v>
      </c>
      <c r="G188" s="217" t="s">
        <v>217</v>
      </c>
      <c r="H188" s="218">
        <v>1</v>
      </c>
      <c r="I188" s="219"/>
      <c r="J188" s="220">
        <f>ROUND(I188*H188,2)</f>
        <v>0</v>
      </c>
      <c r="K188" s="216" t="s">
        <v>206</v>
      </c>
      <c r="L188" s="221"/>
      <c r="M188" s="222" t="s">
        <v>19</v>
      </c>
      <c r="N188" s="223" t="s">
        <v>46</v>
      </c>
      <c r="O188" s="85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207</v>
      </c>
      <c r="AT188" s="226" t="s">
        <v>202</v>
      </c>
      <c r="AU188" s="226" t="s">
        <v>84</v>
      </c>
      <c r="AY188" s="18" t="s">
        <v>199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82</v>
      </c>
      <c r="BK188" s="227">
        <f>ROUND(I188*H188,2)</f>
        <v>0</v>
      </c>
      <c r="BL188" s="18" t="s">
        <v>208</v>
      </c>
      <c r="BM188" s="226" t="s">
        <v>333</v>
      </c>
    </row>
    <row r="189" s="12" customFormat="1" ht="25.92" customHeight="1">
      <c r="A189" s="12"/>
      <c r="B189" s="198"/>
      <c r="C189" s="199"/>
      <c r="D189" s="200" t="s">
        <v>74</v>
      </c>
      <c r="E189" s="201" t="s">
        <v>334</v>
      </c>
      <c r="F189" s="201" t="s">
        <v>335</v>
      </c>
      <c r="G189" s="199"/>
      <c r="H189" s="199"/>
      <c r="I189" s="202"/>
      <c r="J189" s="203">
        <f>BK189</f>
        <v>0</v>
      </c>
      <c r="K189" s="199"/>
      <c r="L189" s="204"/>
      <c r="M189" s="205"/>
      <c r="N189" s="206"/>
      <c r="O189" s="206"/>
      <c r="P189" s="207">
        <f>P190</f>
        <v>0</v>
      </c>
      <c r="Q189" s="206"/>
      <c r="R189" s="207">
        <f>R190</f>
        <v>0</v>
      </c>
      <c r="S189" s="206"/>
      <c r="T189" s="20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82</v>
      </c>
      <c r="AT189" s="210" t="s">
        <v>74</v>
      </c>
      <c r="AU189" s="210" t="s">
        <v>75</v>
      </c>
      <c r="AY189" s="209" t="s">
        <v>199</v>
      </c>
      <c r="BK189" s="211">
        <f>BK190</f>
        <v>0</v>
      </c>
    </row>
    <row r="190" s="12" customFormat="1" ht="22.8" customHeight="1">
      <c r="A190" s="12"/>
      <c r="B190" s="198"/>
      <c r="C190" s="199"/>
      <c r="D190" s="200" t="s">
        <v>74</v>
      </c>
      <c r="E190" s="212" t="s">
        <v>336</v>
      </c>
      <c r="F190" s="212" t="s">
        <v>337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SUM(P191:P192)</f>
        <v>0</v>
      </c>
      <c r="Q190" s="206"/>
      <c r="R190" s="207">
        <f>SUM(R191:R192)</f>
        <v>0</v>
      </c>
      <c r="S190" s="206"/>
      <c r="T190" s="208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82</v>
      </c>
      <c r="AT190" s="210" t="s">
        <v>74</v>
      </c>
      <c r="AU190" s="210" t="s">
        <v>82</v>
      </c>
      <c r="AY190" s="209" t="s">
        <v>199</v>
      </c>
      <c r="BK190" s="211">
        <f>SUM(BK191:BK192)</f>
        <v>0</v>
      </c>
    </row>
    <row r="191" s="2" customFormat="1" ht="16.5" customHeight="1">
      <c r="A191" s="39"/>
      <c r="B191" s="40"/>
      <c r="C191" s="214" t="s">
        <v>338</v>
      </c>
      <c r="D191" s="214" t="s">
        <v>202</v>
      </c>
      <c r="E191" s="215" t="s">
        <v>339</v>
      </c>
      <c r="F191" s="216" t="s">
        <v>340</v>
      </c>
      <c r="G191" s="217" t="s">
        <v>217</v>
      </c>
      <c r="H191" s="218">
        <v>39</v>
      </c>
      <c r="I191" s="219"/>
      <c r="J191" s="220">
        <f>ROUND(I191*H191,2)</f>
        <v>0</v>
      </c>
      <c r="K191" s="216" t="s">
        <v>341</v>
      </c>
      <c r="L191" s="221"/>
      <c r="M191" s="222" t="s">
        <v>19</v>
      </c>
      <c r="N191" s="223" t="s">
        <v>46</v>
      </c>
      <c r="O191" s="85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6" t="s">
        <v>207</v>
      </c>
      <c r="AT191" s="226" t="s">
        <v>202</v>
      </c>
      <c r="AU191" s="226" t="s">
        <v>84</v>
      </c>
      <c r="AY191" s="18" t="s">
        <v>199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8" t="s">
        <v>82</v>
      </c>
      <c r="BK191" s="227">
        <f>ROUND(I191*H191,2)</f>
        <v>0</v>
      </c>
      <c r="BL191" s="18" t="s">
        <v>208</v>
      </c>
      <c r="BM191" s="226" t="s">
        <v>342</v>
      </c>
    </row>
    <row r="192" s="2" customFormat="1" ht="33" customHeight="1">
      <c r="A192" s="39"/>
      <c r="B192" s="40"/>
      <c r="C192" s="214" t="s">
        <v>274</v>
      </c>
      <c r="D192" s="214" t="s">
        <v>202</v>
      </c>
      <c r="E192" s="215" t="s">
        <v>343</v>
      </c>
      <c r="F192" s="216" t="s">
        <v>344</v>
      </c>
      <c r="G192" s="217" t="s">
        <v>217</v>
      </c>
      <c r="H192" s="218">
        <v>11</v>
      </c>
      <c r="I192" s="219"/>
      <c r="J192" s="220">
        <f>ROUND(I192*H192,2)</f>
        <v>0</v>
      </c>
      <c r="K192" s="216" t="s">
        <v>341</v>
      </c>
      <c r="L192" s="221"/>
      <c r="M192" s="222" t="s">
        <v>19</v>
      </c>
      <c r="N192" s="223" t="s">
        <v>46</v>
      </c>
      <c r="O192" s="85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6" t="s">
        <v>207</v>
      </c>
      <c r="AT192" s="226" t="s">
        <v>202</v>
      </c>
      <c r="AU192" s="226" t="s">
        <v>84</v>
      </c>
      <c r="AY192" s="18" t="s">
        <v>199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82</v>
      </c>
      <c r="BK192" s="227">
        <f>ROUND(I192*H192,2)</f>
        <v>0</v>
      </c>
      <c r="BL192" s="18" t="s">
        <v>208</v>
      </c>
      <c r="BM192" s="226" t="s">
        <v>345</v>
      </c>
    </row>
    <row r="193" s="12" customFormat="1" ht="25.92" customHeight="1">
      <c r="A193" s="12"/>
      <c r="B193" s="198"/>
      <c r="C193" s="199"/>
      <c r="D193" s="200" t="s">
        <v>74</v>
      </c>
      <c r="E193" s="201" t="s">
        <v>346</v>
      </c>
      <c r="F193" s="201" t="s">
        <v>347</v>
      </c>
      <c r="G193" s="199"/>
      <c r="H193" s="199"/>
      <c r="I193" s="202"/>
      <c r="J193" s="20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82</v>
      </c>
      <c r="AT193" s="210" t="s">
        <v>74</v>
      </c>
      <c r="AU193" s="210" t="s">
        <v>75</v>
      </c>
      <c r="AY193" s="209" t="s">
        <v>199</v>
      </c>
      <c r="BK193" s="211">
        <f>BK194</f>
        <v>0</v>
      </c>
    </row>
    <row r="194" s="12" customFormat="1" ht="22.8" customHeight="1">
      <c r="A194" s="12"/>
      <c r="B194" s="198"/>
      <c r="C194" s="199"/>
      <c r="D194" s="200" t="s">
        <v>74</v>
      </c>
      <c r="E194" s="212" t="s">
        <v>348</v>
      </c>
      <c r="F194" s="212" t="s">
        <v>349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P195</f>
        <v>0</v>
      </c>
      <c r="Q194" s="206"/>
      <c r="R194" s="207">
        <f>R195</f>
        <v>0</v>
      </c>
      <c r="S194" s="206"/>
      <c r="T194" s="208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82</v>
      </c>
      <c r="AT194" s="210" t="s">
        <v>74</v>
      </c>
      <c r="AU194" s="210" t="s">
        <v>82</v>
      </c>
      <c r="AY194" s="209" t="s">
        <v>199</v>
      </c>
      <c r="BK194" s="211">
        <f>BK195</f>
        <v>0</v>
      </c>
    </row>
    <row r="195" s="2" customFormat="1" ht="33" customHeight="1">
      <c r="A195" s="39"/>
      <c r="B195" s="40"/>
      <c r="C195" s="214" t="s">
        <v>350</v>
      </c>
      <c r="D195" s="214" t="s">
        <v>202</v>
      </c>
      <c r="E195" s="215" t="s">
        <v>351</v>
      </c>
      <c r="F195" s="216" t="s">
        <v>352</v>
      </c>
      <c r="G195" s="217" t="s">
        <v>217</v>
      </c>
      <c r="H195" s="218">
        <v>14</v>
      </c>
      <c r="I195" s="219"/>
      <c r="J195" s="220">
        <f>ROUND(I195*H195,2)</f>
        <v>0</v>
      </c>
      <c r="K195" s="216" t="s">
        <v>206</v>
      </c>
      <c r="L195" s="221"/>
      <c r="M195" s="222" t="s">
        <v>19</v>
      </c>
      <c r="N195" s="223" t="s">
        <v>46</v>
      </c>
      <c r="O195" s="85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6" t="s">
        <v>207</v>
      </c>
      <c r="AT195" s="226" t="s">
        <v>202</v>
      </c>
      <c r="AU195" s="226" t="s">
        <v>84</v>
      </c>
      <c r="AY195" s="18" t="s">
        <v>199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8" t="s">
        <v>82</v>
      </c>
      <c r="BK195" s="227">
        <f>ROUND(I195*H195,2)</f>
        <v>0</v>
      </c>
      <c r="BL195" s="18" t="s">
        <v>208</v>
      </c>
      <c r="BM195" s="226" t="s">
        <v>353</v>
      </c>
    </row>
    <row r="196" s="12" customFormat="1" ht="25.92" customHeight="1">
      <c r="A196" s="12"/>
      <c r="B196" s="198"/>
      <c r="C196" s="199"/>
      <c r="D196" s="200" t="s">
        <v>74</v>
      </c>
      <c r="E196" s="201" t="s">
        <v>354</v>
      </c>
      <c r="F196" s="201" t="s">
        <v>355</v>
      </c>
      <c r="G196" s="199"/>
      <c r="H196" s="199"/>
      <c r="I196" s="202"/>
      <c r="J196" s="203">
        <f>BK196</f>
        <v>0</v>
      </c>
      <c r="K196" s="199"/>
      <c r="L196" s="204"/>
      <c r="M196" s="205"/>
      <c r="N196" s="206"/>
      <c r="O196" s="206"/>
      <c r="P196" s="207">
        <f>P197+P201+P203+P206+P210+P215+P218</f>
        <v>0</v>
      </c>
      <c r="Q196" s="206"/>
      <c r="R196" s="207">
        <f>R197+R201+R203+R206+R210+R215+R218</f>
        <v>0</v>
      </c>
      <c r="S196" s="206"/>
      <c r="T196" s="208">
        <f>T197+T201+T203+T206+T210+T215+T218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82</v>
      </c>
      <c r="AT196" s="210" t="s">
        <v>74</v>
      </c>
      <c r="AU196" s="210" t="s">
        <v>75</v>
      </c>
      <c r="AY196" s="209" t="s">
        <v>199</v>
      </c>
      <c r="BK196" s="211">
        <f>BK197+BK201+BK203+BK206+BK210+BK215+BK218</f>
        <v>0</v>
      </c>
    </row>
    <row r="197" s="12" customFormat="1" ht="22.8" customHeight="1">
      <c r="A197" s="12"/>
      <c r="B197" s="198"/>
      <c r="C197" s="199"/>
      <c r="D197" s="200" t="s">
        <v>74</v>
      </c>
      <c r="E197" s="212" t="s">
        <v>356</v>
      </c>
      <c r="F197" s="212" t="s">
        <v>357</v>
      </c>
      <c r="G197" s="199"/>
      <c r="H197" s="199"/>
      <c r="I197" s="202"/>
      <c r="J197" s="213">
        <f>BK197</f>
        <v>0</v>
      </c>
      <c r="K197" s="199"/>
      <c r="L197" s="204"/>
      <c r="M197" s="205"/>
      <c r="N197" s="206"/>
      <c r="O197" s="206"/>
      <c r="P197" s="207">
        <f>SUM(P198:P200)</f>
        <v>0</v>
      </c>
      <c r="Q197" s="206"/>
      <c r="R197" s="207">
        <f>SUM(R198:R200)</f>
        <v>0</v>
      </c>
      <c r="S197" s="206"/>
      <c r="T197" s="208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82</v>
      </c>
      <c r="AT197" s="210" t="s">
        <v>74</v>
      </c>
      <c r="AU197" s="210" t="s">
        <v>82</v>
      </c>
      <c r="AY197" s="209" t="s">
        <v>199</v>
      </c>
      <c r="BK197" s="211">
        <f>SUM(BK198:BK200)</f>
        <v>0</v>
      </c>
    </row>
    <row r="198" s="2" customFormat="1">
      <c r="A198" s="39"/>
      <c r="B198" s="40"/>
      <c r="C198" s="214" t="s">
        <v>277</v>
      </c>
      <c r="D198" s="214" t="s">
        <v>202</v>
      </c>
      <c r="E198" s="215" t="s">
        <v>358</v>
      </c>
      <c r="F198" s="216" t="s">
        <v>359</v>
      </c>
      <c r="G198" s="217" t="s">
        <v>217</v>
      </c>
      <c r="H198" s="218">
        <v>42</v>
      </c>
      <c r="I198" s="219"/>
      <c r="J198" s="220">
        <f>ROUND(I198*H198,2)</f>
        <v>0</v>
      </c>
      <c r="K198" s="216" t="s">
        <v>206</v>
      </c>
      <c r="L198" s="221"/>
      <c r="M198" s="222" t="s">
        <v>19</v>
      </c>
      <c r="N198" s="223" t="s">
        <v>46</v>
      </c>
      <c r="O198" s="85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207</v>
      </c>
      <c r="AT198" s="226" t="s">
        <v>202</v>
      </c>
      <c r="AU198" s="226" t="s">
        <v>84</v>
      </c>
      <c r="AY198" s="18" t="s">
        <v>199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82</v>
      </c>
      <c r="BK198" s="227">
        <f>ROUND(I198*H198,2)</f>
        <v>0</v>
      </c>
      <c r="BL198" s="18" t="s">
        <v>208</v>
      </c>
      <c r="BM198" s="226" t="s">
        <v>360</v>
      </c>
    </row>
    <row r="199" s="2" customFormat="1" ht="21.75" customHeight="1">
      <c r="A199" s="39"/>
      <c r="B199" s="40"/>
      <c r="C199" s="214" t="s">
        <v>361</v>
      </c>
      <c r="D199" s="214" t="s">
        <v>202</v>
      </c>
      <c r="E199" s="215" t="s">
        <v>362</v>
      </c>
      <c r="F199" s="216" t="s">
        <v>363</v>
      </c>
      <c r="G199" s="217" t="s">
        <v>217</v>
      </c>
      <c r="H199" s="218">
        <v>14</v>
      </c>
      <c r="I199" s="219"/>
      <c r="J199" s="220">
        <f>ROUND(I199*H199,2)</f>
        <v>0</v>
      </c>
      <c r="K199" s="216" t="s">
        <v>206</v>
      </c>
      <c r="L199" s="221"/>
      <c r="M199" s="222" t="s">
        <v>19</v>
      </c>
      <c r="N199" s="223" t="s">
        <v>46</v>
      </c>
      <c r="O199" s="85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6" t="s">
        <v>207</v>
      </c>
      <c r="AT199" s="226" t="s">
        <v>202</v>
      </c>
      <c r="AU199" s="226" t="s">
        <v>84</v>
      </c>
      <c r="AY199" s="18" t="s">
        <v>199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8" t="s">
        <v>82</v>
      </c>
      <c r="BK199" s="227">
        <f>ROUND(I199*H199,2)</f>
        <v>0</v>
      </c>
      <c r="BL199" s="18" t="s">
        <v>208</v>
      </c>
      <c r="BM199" s="226" t="s">
        <v>364</v>
      </c>
    </row>
    <row r="200" s="2" customFormat="1">
      <c r="A200" s="39"/>
      <c r="B200" s="40"/>
      <c r="C200" s="214" t="s">
        <v>281</v>
      </c>
      <c r="D200" s="214" t="s">
        <v>202</v>
      </c>
      <c r="E200" s="215" t="s">
        <v>365</v>
      </c>
      <c r="F200" s="216" t="s">
        <v>366</v>
      </c>
      <c r="G200" s="217" t="s">
        <v>217</v>
      </c>
      <c r="H200" s="218">
        <v>14</v>
      </c>
      <c r="I200" s="219"/>
      <c r="J200" s="220">
        <f>ROUND(I200*H200,2)</f>
        <v>0</v>
      </c>
      <c r="K200" s="216" t="s">
        <v>206</v>
      </c>
      <c r="L200" s="221"/>
      <c r="M200" s="222" t="s">
        <v>19</v>
      </c>
      <c r="N200" s="223" t="s">
        <v>46</v>
      </c>
      <c r="O200" s="85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207</v>
      </c>
      <c r="AT200" s="226" t="s">
        <v>202</v>
      </c>
      <c r="AU200" s="226" t="s">
        <v>84</v>
      </c>
      <c r="AY200" s="18" t="s">
        <v>199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82</v>
      </c>
      <c r="BK200" s="227">
        <f>ROUND(I200*H200,2)</f>
        <v>0</v>
      </c>
      <c r="BL200" s="18" t="s">
        <v>208</v>
      </c>
      <c r="BM200" s="226" t="s">
        <v>367</v>
      </c>
    </row>
    <row r="201" s="12" customFormat="1" ht="22.8" customHeight="1">
      <c r="A201" s="12"/>
      <c r="B201" s="198"/>
      <c r="C201" s="199"/>
      <c r="D201" s="200" t="s">
        <v>74</v>
      </c>
      <c r="E201" s="212" t="s">
        <v>368</v>
      </c>
      <c r="F201" s="212" t="s">
        <v>369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P202</f>
        <v>0</v>
      </c>
      <c r="Q201" s="206"/>
      <c r="R201" s="207">
        <f>R202</f>
        <v>0</v>
      </c>
      <c r="S201" s="206"/>
      <c r="T201" s="208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82</v>
      </c>
      <c r="AT201" s="210" t="s">
        <v>74</v>
      </c>
      <c r="AU201" s="210" t="s">
        <v>82</v>
      </c>
      <c r="AY201" s="209" t="s">
        <v>199</v>
      </c>
      <c r="BK201" s="211">
        <f>BK202</f>
        <v>0</v>
      </c>
    </row>
    <row r="202" s="2" customFormat="1">
      <c r="A202" s="39"/>
      <c r="B202" s="40"/>
      <c r="C202" s="214" t="s">
        <v>370</v>
      </c>
      <c r="D202" s="214" t="s">
        <v>202</v>
      </c>
      <c r="E202" s="215" t="s">
        <v>371</v>
      </c>
      <c r="F202" s="216" t="s">
        <v>372</v>
      </c>
      <c r="G202" s="217" t="s">
        <v>217</v>
      </c>
      <c r="H202" s="218">
        <v>14</v>
      </c>
      <c r="I202" s="219"/>
      <c r="J202" s="220">
        <f>ROUND(I202*H202,2)</f>
        <v>0</v>
      </c>
      <c r="K202" s="216" t="s">
        <v>206</v>
      </c>
      <c r="L202" s="221"/>
      <c r="M202" s="222" t="s">
        <v>19</v>
      </c>
      <c r="N202" s="223" t="s">
        <v>46</v>
      </c>
      <c r="O202" s="85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207</v>
      </c>
      <c r="AT202" s="226" t="s">
        <v>202</v>
      </c>
      <c r="AU202" s="226" t="s">
        <v>84</v>
      </c>
      <c r="AY202" s="18" t="s">
        <v>199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82</v>
      </c>
      <c r="BK202" s="227">
        <f>ROUND(I202*H202,2)</f>
        <v>0</v>
      </c>
      <c r="BL202" s="18" t="s">
        <v>208</v>
      </c>
      <c r="BM202" s="226" t="s">
        <v>373</v>
      </c>
    </row>
    <row r="203" s="12" customFormat="1" ht="22.8" customHeight="1">
      <c r="A203" s="12"/>
      <c r="B203" s="198"/>
      <c r="C203" s="199"/>
      <c r="D203" s="200" t="s">
        <v>74</v>
      </c>
      <c r="E203" s="212" t="s">
        <v>374</v>
      </c>
      <c r="F203" s="212" t="s">
        <v>375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SUM(P204:P205)</f>
        <v>0</v>
      </c>
      <c r="Q203" s="206"/>
      <c r="R203" s="207">
        <f>SUM(R204:R205)</f>
        <v>0</v>
      </c>
      <c r="S203" s="206"/>
      <c r="T203" s="208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82</v>
      </c>
      <c r="AT203" s="210" t="s">
        <v>74</v>
      </c>
      <c r="AU203" s="210" t="s">
        <v>82</v>
      </c>
      <c r="AY203" s="209" t="s">
        <v>199</v>
      </c>
      <c r="BK203" s="211">
        <f>SUM(BK204:BK205)</f>
        <v>0</v>
      </c>
    </row>
    <row r="204" s="2" customFormat="1">
      <c r="A204" s="39"/>
      <c r="B204" s="40"/>
      <c r="C204" s="214" t="s">
        <v>284</v>
      </c>
      <c r="D204" s="214" t="s">
        <v>202</v>
      </c>
      <c r="E204" s="215" t="s">
        <v>376</v>
      </c>
      <c r="F204" s="216" t="s">
        <v>377</v>
      </c>
      <c r="G204" s="217" t="s">
        <v>217</v>
      </c>
      <c r="H204" s="218">
        <v>50</v>
      </c>
      <c r="I204" s="219"/>
      <c r="J204" s="220">
        <f>ROUND(I204*H204,2)</f>
        <v>0</v>
      </c>
      <c r="K204" s="216" t="s">
        <v>206</v>
      </c>
      <c r="L204" s="221"/>
      <c r="M204" s="222" t="s">
        <v>19</v>
      </c>
      <c r="N204" s="223" t="s">
        <v>46</v>
      </c>
      <c r="O204" s="85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207</v>
      </c>
      <c r="AT204" s="226" t="s">
        <v>202</v>
      </c>
      <c r="AU204" s="226" t="s">
        <v>84</v>
      </c>
      <c r="AY204" s="18" t="s">
        <v>199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82</v>
      </c>
      <c r="BK204" s="227">
        <f>ROUND(I204*H204,2)</f>
        <v>0</v>
      </c>
      <c r="BL204" s="18" t="s">
        <v>208</v>
      </c>
      <c r="BM204" s="226" t="s">
        <v>378</v>
      </c>
    </row>
    <row r="205" s="2" customFormat="1">
      <c r="A205" s="39"/>
      <c r="B205" s="40"/>
      <c r="C205" s="214" t="s">
        <v>379</v>
      </c>
      <c r="D205" s="214" t="s">
        <v>202</v>
      </c>
      <c r="E205" s="215" t="s">
        <v>380</v>
      </c>
      <c r="F205" s="216" t="s">
        <v>381</v>
      </c>
      <c r="G205" s="217" t="s">
        <v>217</v>
      </c>
      <c r="H205" s="218">
        <v>28</v>
      </c>
      <c r="I205" s="219"/>
      <c r="J205" s="220">
        <f>ROUND(I205*H205,2)</f>
        <v>0</v>
      </c>
      <c r="K205" s="216" t="s">
        <v>206</v>
      </c>
      <c r="L205" s="221"/>
      <c r="M205" s="222" t="s">
        <v>19</v>
      </c>
      <c r="N205" s="223" t="s">
        <v>46</v>
      </c>
      <c r="O205" s="85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207</v>
      </c>
      <c r="AT205" s="226" t="s">
        <v>202</v>
      </c>
      <c r="AU205" s="226" t="s">
        <v>84</v>
      </c>
      <c r="AY205" s="18" t="s">
        <v>199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82</v>
      </c>
      <c r="BK205" s="227">
        <f>ROUND(I205*H205,2)</f>
        <v>0</v>
      </c>
      <c r="BL205" s="18" t="s">
        <v>208</v>
      </c>
      <c r="BM205" s="226" t="s">
        <v>382</v>
      </c>
    </row>
    <row r="206" s="12" customFormat="1" ht="22.8" customHeight="1">
      <c r="A206" s="12"/>
      <c r="B206" s="198"/>
      <c r="C206" s="199"/>
      <c r="D206" s="200" t="s">
        <v>74</v>
      </c>
      <c r="E206" s="212" t="s">
        <v>383</v>
      </c>
      <c r="F206" s="212" t="s">
        <v>384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SUM(P207:P209)</f>
        <v>0</v>
      </c>
      <c r="Q206" s="206"/>
      <c r="R206" s="207">
        <f>SUM(R207:R209)</f>
        <v>0</v>
      </c>
      <c r="S206" s="206"/>
      <c r="T206" s="208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9" t="s">
        <v>82</v>
      </c>
      <c r="AT206" s="210" t="s">
        <v>74</v>
      </c>
      <c r="AU206" s="210" t="s">
        <v>82</v>
      </c>
      <c r="AY206" s="209" t="s">
        <v>199</v>
      </c>
      <c r="BK206" s="211">
        <f>SUM(BK207:BK209)</f>
        <v>0</v>
      </c>
    </row>
    <row r="207" s="2" customFormat="1">
      <c r="A207" s="39"/>
      <c r="B207" s="40"/>
      <c r="C207" s="214" t="s">
        <v>289</v>
      </c>
      <c r="D207" s="214" t="s">
        <v>202</v>
      </c>
      <c r="E207" s="215" t="s">
        <v>385</v>
      </c>
      <c r="F207" s="216" t="s">
        <v>386</v>
      </c>
      <c r="G207" s="217" t="s">
        <v>217</v>
      </c>
      <c r="H207" s="218">
        <v>14</v>
      </c>
      <c r="I207" s="219"/>
      <c r="J207" s="220">
        <f>ROUND(I207*H207,2)</f>
        <v>0</v>
      </c>
      <c r="K207" s="216" t="s">
        <v>206</v>
      </c>
      <c r="L207" s="221"/>
      <c r="M207" s="222" t="s">
        <v>19</v>
      </c>
      <c r="N207" s="223" t="s">
        <v>46</v>
      </c>
      <c r="O207" s="85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6" t="s">
        <v>207</v>
      </c>
      <c r="AT207" s="226" t="s">
        <v>202</v>
      </c>
      <c r="AU207" s="226" t="s">
        <v>84</v>
      </c>
      <c r="AY207" s="18" t="s">
        <v>199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82</v>
      </c>
      <c r="BK207" s="227">
        <f>ROUND(I207*H207,2)</f>
        <v>0</v>
      </c>
      <c r="BL207" s="18" t="s">
        <v>208</v>
      </c>
      <c r="BM207" s="226" t="s">
        <v>387</v>
      </c>
    </row>
    <row r="208" s="2" customFormat="1">
      <c r="A208" s="39"/>
      <c r="B208" s="40"/>
      <c r="C208" s="214" t="s">
        <v>388</v>
      </c>
      <c r="D208" s="214" t="s">
        <v>202</v>
      </c>
      <c r="E208" s="215" t="s">
        <v>389</v>
      </c>
      <c r="F208" s="216" t="s">
        <v>390</v>
      </c>
      <c r="G208" s="217" t="s">
        <v>217</v>
      </c>
      <c r="H208" s="218">
        <v>14</v>
      </c>
      <c r="I208" s="219"/>
      <c r="J208" s="220">
        <f>ROUND(I208*H208,2)</f>
        <v>0</v>
      </c>
      <c r="K208" s="216" t="s">
        <v>206</v>
      </c>
      <c r="L208" s="221"/>
      <c r="M208" s="222" t="s">
        <v>19</v>
      </c>
      <c r="N208" s="223" t="s">
        <v>46</v>
      </c>
      <c r="O208" s="85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207</v>
      </c>
      <c r="AT208" s="226" t="s">
        <v>202</v>
      </c>
      <c r="AU208" s="226" t="s">
        <v>84</v>
      </c>
      <c r="AY208" s="18" t="s">
        <v>199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82</v>
      </c>
      <c r="BK208" s="227">
        <f>ROUND(I208*H208,2)</f>
        <v>0</v>
      </c>
      <c r="BL208" s="18" t="s">
        <v>208</v>
      </c>
      <c r="BM208" s="226" t="s">
        <v>391</v>
      </c>
    </row>
    <row r="209" s="2" customFormat="1">
      <c r="A209" s="39"/>
      <c r="B209" s="40"/>
      <c r="C209" s="214" t="s">
        <v>292</v>
      </c>
      <c r="D209" s="214" t="s">
        <v>202</v>
      </c>
      <c r="E209" s="215" t="s">
        <v>392</v>
      </c>
      <c r="F209" s="216" t="s">
        <v>393</v>
      </c>
      <c r="G209" s="217" t="s">
        <v>217</v>
      </c>
      <c r="H209" s="218">
        <v>3</v>
      </c>
      <c r="I209" s="219"/>
      <c r="J209" s="220">
        <f>ROUND(I209*H209,2)</f>
        <v>0</v>
      </c>
      <c r="K209" s="216" t="s">
        <v>206</v>
      </c>
      <c r="L209" s="221"/>
      <c r="M209" s="222" t="s">
        <v>19</v>
      </c>
      <c r="N209" s="223" t="s">
        <v>46</v>
      </c>
      <c r="O209" s="85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6" t="s">
        <v>207</v>
      </c>
      <c r="AT209" s="226" t="s">
        <v>202</v>
      </c>
      <c r="AU209" s="226" t="s">
        <v>84</v>
      </c>
      <c r="AY209" s="18" t="s">
        <v>199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82</v>
      </c>
      <c r="BK209" s="227">
        <f>ROUND(I209*H209,2)</f>
        <v>0</v>
      </c>
      <c r="BL209" s="18" t="s">
        <v>208</v>
      </c>
      <c r="BM209" s="226" t="s">
        <v>394</v>
      </c>
    </row>
    <row r="210" s="12" customFormat="1" ht="22.8" customHeight="1">
      <c r="A210" s="12"/>
      <c r="B210" s="198"/>
      <c r="C210" s="199"/>
      <c r="D210" s="200" t="s">
        <v>74</v>
      </c>
      <c r="E210" s="212" t="s">
        <v>395</v>
      </c>
      <c r="F210" s="212" t="s">
        <v>396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SUM(P211:P214)</f>
        <v>0</v>
      </c>
      <c r="Q210" s="206"/>
      <c r="R210" s="207">
        <f>SUM(R211:R214)</f>
        <v>0</v>
      </c>
      <c r="S210" s="206"/>
      <c r="T210" s="208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82</v>
      </c>
      <c r="AT210" s="210" t="s">
        <v>74</v>
      </c>
      <c r="AU210" s="210" t="s">
        <v>82</v>
      </c>
      <c r="AY210" s="209" t="s">
        <v>199</v>
      </c>
      <c r="BK210" s="211">
        <f>SUM(BK211:BK214)</f>
        <v>0</v>
      </c>
    </row>
    <row r="211" s="2" customFormat="1">
      <c r="A211" s="39"/>
      <c r="B211" s="40"/>
      <c r="C211" s="214" t="s">
        <v>397</v>
      </c>
      <c r="D211" s="214" t="s">
        <v>202</v>
      </c>
      <c r="E211" s="215" t="s">
        <v>398</v>
      </c>
      <c r="F211" s="216" t="s">
        <v>399</v>
      </c>
      <c r="G211" s="217" t="s">
        <v>217</v>
      </c>
      <c r="H211" s="218">
        <v>14</v>
      </c>
      <c r="I211" s="219"/>
      <c r="J211" s="220">
        <f>ROUND(I211*H211,2)</f>
        <v>0</v>
      </c>
      <c r="K211" s="216" t="s">
        <v>206</v>
      </c>
      <c r="L211" s="221"/>
      <c r="M211" s="222" t="s">
        <v>19</v>
      </c>
      <c r="N211" s="223" t="s">
        <v>46</v>
      </c>
      <c r="O211" s="85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207</v>
      </c>
      <c r="AT211" s="226" t="s">
        <v>202</v>
      </c>
      <c r="AU211" s="226" t="s">
        <v>84</v>
      </c>
      <c r="AY211" s="18" t="s">
        <v>199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82</v>
      </c>
      <c r="BK211" s="227">
        <f>ROUND(I211*H211,2)</f>
        <v>0</v>
      </c>
      <c r="BL211" s="18" t="s">
        <v>208</v>
      </c>
      <c r="BM211" s="226" t="s">
        <v>400</v>
      </c>
    </row>
    <row r="212" s="2" customFormat="1">
      <c r="A212" s="39"/>
      <c r="B212" s="40"/>
      <c r="C212" s="214" t="s">
        <v>299</v>
      </c>
      <c r="D212" s="214" t="s">
        <v>202</v>
      </c>
      <c r="E212" s="215" t="s">
        <v>401</v>
      </c>
      <c r="F212" s="216" t="s">
        <v>402</v>
      </c>
      <c r="G212" s="217" t="s">
        <v>217</v>
      </c>
      <c r="H212" s="218">
        <v>14</v>
      </c>
      <c r="I212" s="219"/>
      <c r="J212" s="220">
        <f>ROUND(I212*H212,2)</f>
        <v>0</v>
      </c>
      <c r="K212" s="216" t="s">
        <v>206</v>
      </c>
      <c r="L212" s="221"/>
      <c r="M212" s="222" t="s">
        <v>19</v>
      </c>
      <c r="N212" s="223" t="s">
        <v>46</v>
      </c>
      <c r="O212" s="85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207</v>
      </c>
      <c r="AT212" s="226" t="s">
        <v>202</v>
      </c>
      <c r="AU212" s="226" t="s">
        <v>84</v>
      </c>
      <c r="AY212" s="18" t="s">
        <v>199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82</v>
      </c>
      <c r="BK212" s="227">
        <f>ROUND(I212*H212,2)</f>
        <v>0</v>
      </c>
      <c r="BL212" s="18" t="s">
        <v>208</v>
      </c>
      <c r="BM212" s="226" t="s">
        <v>403</v>
      </c>
    </row>
    <row r="213" s="2" customFormat="1">
      <c r="A213" s="39"/>
      <c r="B213" s="40"/>
      <c r="C213" s="214" t="s">
        <v>404</v>
      </c>
      <c r="D213" s="214" t="s">
        <v>202</v>
      </c>
      <c r="E213" s="215" t="s">
        <v>405</v>
      </c>
      <c r="F213" s="216" t="s">
        <v>406</v>
      </c>
      <c r="G213" s="217" t="s">
        <v>217</v>
      </c>
      <c r="H213" s="218">
        <v>14</v>
      </c>
      <c r="I213" s="219"/>
      <c r="J213" s="220">
        <f>ROUND(I213*H213,2)</f>
        <v>0</v>
      </c>
      <c r="K213" s="216" t="s">
        <v>206</v>
      </c>
      <c r="L213" s="221"/>
      <c r="M213" s="222" t="s">
        <v>19</v>
      </c>
      <c r="N213" s="223" t="s">
        <v>46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207</v>
      </c>
      <c r="AT213" s="226" t="s">
        <v>202</v>
      </c>
      <c r="AU213" s="226" t="s">
        <v>84</v>
      </c>
      <c r="AY213" s="18" t="s">
        <v>199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208</v>
      </c>
      <c r="BM213" s="226" t="s">
        <v>407</v>
      </c>
    </row>
    <row r="214" s="2" customFormat="1" ht="16.5" customHeight="1">
      <c r="A214" s="39"/>
      <c r="B214" s="40"/>
      <c r="C214" s="214" t="s">
        <v>304</v>
      </c>
      <c r="D214" s="214" t="s">
        <v>202</v>
      </c>
      <c r="E214" s="215" t="s">
        <v>408</v>
      </c>
      <c r="F214" s="216" t="s">
        <v>409</v>
      </c>
      <c r="G214" s="217" t="s">
        <v>217</v>
      </c>
      <c r="H214" s="218">
        <v>28</v>
      </c>
      <c r="I214" s="219"/>
      <c r="J214" s="220">
        <f>ROUND(I214*H214,2)</f>
        <v>0</v>
      </c>
      <c r="K214" s="216" t="s">
        <v>206</v>
      </c>
      <c r="L214" s="221"/>
      <c r="M214" s="222" t="s">
        <v>19</v>
      </c>
      <c r="N214" s="223" t="s">
        <v>46</v>
      </c>
      <c r="O214" s="85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207</v>
      </c>
      <c r="AT214" s="226" t="s">
        <v>202</v>
      </c>
      <c r="AU214" s="226" t="s">
        <v>84</v>
      </c>
      <c r="AY214" s="18" t="s">
        <v>199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82</v>
      </c>
      <c r="BK214" s="227">
        <f>ROUND(I214*H214,2)</f>
        <v>0</v>
      </c>
      <c r="BL214" s="18" t="s">
        <v>208</v>
      </c>
      <c r="BM214" s="226" t="s">
        <v>410</v>
      </c>
    </row>
    <row r="215" s="12" customFormat="1" ht="22.8" customHeight="1">
      <c r="A215" s="12"/>
      <c r="B215" s="198"/>
      <c r="C215" s="199"/>
      <c r="D215" s="200" t="s">
        <v>74</v>
      </c>
      <c r="E215" s="212" t="s">
        <v>411</v>
      </c>
      <c r="F215" s="212" t="s">
        <v>412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SUM(P216:P217)</f>
        <v>0</v>
      </c>
      <c r="Q215" s="206"/>
      <c r="R215" s="207">
        <f>SUM(R216:R217)</f>
        <v>0</v>
      </c>
      <c r="S215" s="206"/>
      <c r="T215" s="208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82</v>
      </c>
      <c r="AT215" s="210" t="s">
        <v>74</v>
      </c>
      <c r="AU215" s="210" t="s">
        <v>82</v>
      </c>
      <c r="AY215" s="209" t="s">
        <v>199</v>
      </c>
      <c r="BK215" s="211">
        <f>SUM(BK216:BK217)</f>
        <v>0</v>
      </c>
    </row>
    <row r="216" s="2" customFormat="1">
      <c r="A216" s="39"/>
      <c r="B216" s="40"/>
      <c r="C216" s="214" t="s">
        <v>413</v>
      </c>
      <c r="D216" s="214" t="s">
        <v>202</v>
      </c>
      <c r="E216" s="215" t="s">
        <v>414</v>
      </c>
      <c r="F216" s="216" t="s">
        <v>415</v>
      </c>
      <c r="G216" s="217" t="s">
        <v>217</v>
      </c>
      <c r="H216" s="218">
        <v>14</v>
      </c>
      <c r="I216" s="219"/>
      <c r="J216" s="220">
        <f>ROUND(I216*H216,2)</f>
        <v>0</v>
      </c>
      <c r="K216" s="216" t="s">
        <v>206</v>
      </c>
      <c r="L216" s="221"/>
      <c r="M216" s="222" t="s">
        <v>19</v>
      </c>
      <c r="N216" s="223" t="s">
        <v>46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207</v>
      </c>
      <c r="AT216" s="226" t="s">
        <v>202</v>
      </c>
      <c r="AU216" s="226" t="s">
        <v>84</v>
      </c>
      <c r="AY216" s="18" t="s">
        <v>199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208</v>
      </c>
      <c r="BM216" s="226" t="s">
        <v>416</v>
      </c>
    </row>
    <row r="217" s="2" customFormat="1">
      <c r="A217" s="39"/>
      <c r="B217" s="40"/>
      <c r="C217" s="214" t="s">
        <v>308</v>
      </c>
      <c r="D217" s="214" t="s">
        <v>202</v>
      </c>
      <c r="E217" s="215" t="s">
        <v>417</v>
      </c>
      <c r="F217" s="216" t="s">
        <v>418</v>
      </c>
      <c r="G217" s="217" t="s">
        <v>217</v>
      </c>
      <c r="H217" s="218">
        <v>14</v>
      </c>
      <c r="I217" s="219"/>
      <c r="J217" s="220">
        <f>ROUND(I217*H217,2)</f>
        <v>0</v>
      </c>
      <c r="K217" s="216" t="s">
        <v>206</v>
      </c>
      <c r="L217" s="221"/>
      <c r="M217" s="222" t="s">
        <v>19</v>
      </c>
      <c r="N217" s="223" t="s">
        <v>46</v>
      </c>
      <c r="O217" s="85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207</v>
      </c>
      <c r="AT217" s="226" t="s">
        <v>202</v>
      </c>
      <c r="AU217" s="226" t="s">
        <v>84</v>
      </c>
      <c r="AY217" s="18" t="s">
        <v>199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82</v>
      </c>
      <c r="BK217" s="227">
        <f>ROUND(I217*H217,2)</f>
        <v>0</v>
      </c>
      <c r="BL217" s="18" t="s">
        <v>208</v>
      </c>
      <c r="BM217" s="226" t="s">
        <v>419</v>
      </c>
    </row>
    <row r="218" s="12" customFormat="1" ht="22.8" customHeight="1">
      <c r="A218" s="12"/>
      <c r="B218" s="198"/>
      <c r="C218" s="199"/>
      <c r="D218" s="200" t="s">
        <v>74</v>
      </c>
      <c r="E218" s="212" t="s">
        <v>420</v>
      </c>
      <c r="F218" s="212" t="s">
        <v>421</v>
      </c>
      <c r="G218" s="199"/>
      <c r="H218" s="199"/>
      <c r="I218" s="202"/>
      <c r="J218" s="213">
        <f>BK218</f>
        <v>0</v>
      </c>
      <c r="K218" s="199"/>
      <c r="L218" s="204"/>
      <c r="M218" s="205"/>
      <c r="N218" s="206"/>
      <c r="O218" s="206"/>
      <c r="P218" s="207">
        <f>P219</f>
        <v>0</v>
      </c>
      <c r="Q218" s="206"/>
      <c r="R218" s="207">
        <f>R219</f>
        <v>0</v>
      </c>
      <c r="S218" s="206"/>
      <c r="T218" s="208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82</v>
      </c>
      <c r="AT218" s="210" t="s">
        <v>74</v>
      </c>
      <c r="AU218" s="210" t="s">
        <v>82</v>
      </c>
      <c r="AY218" s="209" t="s">
        <v>199</v>
      </c>
      <c r="BK218" s="211">
        <f>BK219</f>
        <v>0</v>
      </c>
    </row>
    <row r="219" s="2" customFormat="1">
      <c r="A219" s="39"/>
      <c r="B219" s="40"/>
      <c r="C219" s="214" t="s">
        <v>422</v>
      </c>
      <c r="D219" s="214" t="s">
        <v>202</v>
      </c>
      <c r="E219" s="215" t="s">
        <v>423</v>
      </c>
      <c r="F219" s="216" t="s">
        <v>424</v>
      </c>
      <c r="G219" s="217" t="s">
        <v>217</v>
      </c>
      <c r="H219" s="218">
        <v>14</v>
      </c>
      <c r="I219" s="219"/>
      <c r="J219" s="220">
        <f>ROUND(I219*H219,2)</f>
        <v>0</v>
      </c>
      <c r="K219" s="216" t="s">
        <v>206</v>
      </c>
      <c r="L219" s="221"/>
      <c r="M219" s="222" t="s">
        <v>19</v>
      </c>
      <c r="N219" s="223" t="s">
        <v>46</v>
      </c>
      <c r="O219" s="85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207</v>
      </c>
      <c r="AT219" s="226" t="s">
        <v>202</v>
      </c>
      <c r="AU219" s="226" t="s">
        <v>84</v>
      </c>
      <c r="AY219" s="18" t="s">
        <v>199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208</v>
      </c>
      <c r="BM219" s="226" t="s">
        <v>425</v>
      </c>
    </row>
    <row r="220" s="12" customFormat="1" ht="25.92" customHeight="1">
      <c r="A220" s="12"/>
      <c r="B220" s="198"/>
      <c r="C220" s="199"/>
      <c r="D220" s="200" t="s">
        <v>74</v>
      </c>
      <c r="E220" s="201" t="s">
        <v>426</v>
      </c>
      <c r="F220" s="201" t="s">
        <v>427</v>
      </c>
      <c r="G220" s="199"/>
      <c r="H220" s="199"/>
      <c r="I220" s="202"/>
      <c r="J220" s="203">
        <f>BK220</f>
        <v>0</v>
      </c>
      <c r="K220" s="199"/>
      <c r="L220" s="204"/>
      <c r="M220" s="205"/>
      <c r="N220" s="206"/>
      <c r="O220" s="206"/>
      <c r="P220" s="207">
        <f>P221+P223+P238+P240+P246+P249</f>
        <v>0</v>
      </c>
      <c r="Q220" s="206"/>
      <c r="R220" s="207">
        <f>R221+R223+R238+R240+R246+R249</f>
        <v>0</v>
      </c>
      <c r="S220" s="206"/>
      <c r="T220" s="208">
        <f>T221+T223+T238+T240+T246+T249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75</v>
      </c>
      <c r="AY220" s="209" t="s">
        <v>199</v>
      </c>
      <c r="BK220" s="211">
        <f>BK221+BK223+BK238+BK240+BK246+BK249</f>
        <v>0</v>
      </c>
    </row>
    <row r="221" s="12" customFormat="1" ht="22.8" customHeight="1">
      <c r="A221" s="12"/>
      <c r="B221" s="198"/>
      <c r="C221" s="199"/>
      <c r="D221" s="200" t="s">
        <v>74</v>
      </c>
      <c r="E221" s="212" t="s">
        <v>428</v>
      </c>
      <c r="F221" s="212" t="s">
        <v>429</v>
      </c>
      <c r="G221" s="199"/>
      <c r="H221" s="199"/>
      <c r="I221" s="202"/>
      <c r="J221" s="213">
        <f>BK221</f>
        <v>0</v>
      </c>
      <c r="K221" s="199"/>
      <c r="L221" s="204"/>
      <c r="M221" s="205"/>
      <c r="N221" s="206"/>
      <c r="O221" s="206"/>
      <c r="P221" s="207">
        <f>P222</f>
        <v>0</v>
      </c>
      <c r="Q221" s="206"/>
      <c r="R221" s="207">
        <f>R222</f>
        <v>0</v>
      </c>
      <c r="S221" s="206"/>
      <c r="T221" s="208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9" t="s">
        <v>82</v>
      </c>
      <c r="AT221" s="210" t="s">
        <v>74</v>
      </c>
      <c r="AU221" s="210" t="s">
        <v>82</v>
      </c>
      <c r="AY221" s="209" t="s">
        <v>199</v>
      </c>
      <c r="BK221" s="211">
        <f>BK222</f>
        <v>0</v>
      </c>
    </row>
    <row r="222" s="2" customFormat="1">
      <c r="A222" s="39"/>
      <c r="B222" s="40"/>
      <c r="C222" s="214" t="s">
        <v>315</v>
      </c>
      <c r="D222" s="214" t="s">
        <v>202</v>
      </c>
      <c r="E222" s="215" t="s">
        <v>430</v>
      </c>
      <c r="F222" s="216" t="s">
        <v>431</v>
      </c>
      <c r="G222" s="217" t="s">
        <v>217</v>
      </c>
      <c r="H222" s="218">
        <v>59</v>
      </c>
      <c r="I222" s="219"/>
      <c r="J222" s="220">
        <f>ROUND(I222*H222,2)</f>
        <v>0</v>
      </c>
      <c r="K222" s="216" t="s">
        <v>206</v>
      </c>
      <c r="L222" s="221"/>
      <c r="M222" s="222" t="s">
        <v>19</v>
      </c>
      <c r="N222" s="223" t="s">
        <v>46</v>
      </c>
      <c r="O222" s="85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207</v>
      </c>
      <c r="AT222" s="226" t="s">
        <v>202</v>
      </c>
      <c r="AU222" s="226" t="s">
        <v>84</v>
      </c>
      <c r="AY222" s="18" t="s">
        <v>199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82</v>
      </c>
      <c r="BK222" s="227">
        <f>ROUND(I222*H222,2)</f>
        <v>0</v>
      </c>
      <c r="BL222" s="18" t="s">
        <v>208</v>
      </c>
      <c r="BM222" s="226" t="s">
        <v>432</v>
      </c>
    </row>
    <row r="223" s="12" customFormat="1" ht="22.8" customHeight="1">
      <c r="A223" s="12"/>
      <c r="B223" s="198"/>
      <c r="C223" s="199"/>
      <c r="D223" s="200" t="s">
        <v>74</v>
      </c>
      <c r="E223" s="212" t="s">
        <v>433</v>
      </c>
      <c r="F223" s="212" t="s">
        <v>434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SUM(P224:P237)</f>
        <v>0</v>
      </c>
      <c r="Q223" s="206"/>
      <c r="R223" s="207">
        <f>SUM(R224:R237)</f>
        <v>0</v>
      </c>
      <c r="S223" s="206"/>
      <c r="T223" s="208">
        <f>SUM(T224:T237)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82</v>
      </c>
      <c r="AT223" s="210" t="s">
        <v>74</v>
      </c>
      <c r="AU223" s="210" t="s">
        <v>82</v>
      </c>
      <c r="AY223" s="209" t="s">
        <v>199</v>
      </c>
      <c r="BK223" s="211">
        <f>SUM(BK224:BK237)</f>
        <v>0</v>
      </c>
    </row>
    <row r="224" s="2" customFormat="1">
      <c r="A224" s="39"/>
      <c r="B224" s="40"/>
      <c r="C224" s="214" t="s">
        <v>435</v>
      </c>
      <c r="D224" s="214" t="s">
        <v>202</v>
      </c>
      <c r="E224" s="215" t="s">
        <v>436</v>
      </c>
      <c r="F224" s="216" t="s">
        <v>437</v>
      </c>
      <c r="G224" s="217" t="s">
        <v>217</v>
      </c>
      <c r="H224" s="218">
        <v>60</v>
      </c>
      <c r="I224" s="219"/>
      <c r="J224" s="220">
        <f>ROUND(I224*H224,2)</f>
        <v>0</v>
      </c>
      <c r="K224" s="216" t="s">
        <v>206</v>
      </c>
      <c r="L224" s="221"/>
      <c r="M224" s="222" t="s">
        <v>19</v>
      </c>
      <c r="N224" s="223" t="s">
        <v>46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207</v>
      </c>
      <c r="AT224" s="226" t="s">
        <v>202</v>
      </c>
      <c r="AU224" s="226" t="s">
        <v>84</v>
      </c>
      <c r="AY224" s="18" t="s">
        <v>199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208</v>
      </c>
      <c r="BM224" s="226" t="s">
        <v>438</v>
      </c>
    </row>
    <row r="225" s="2" customFormat="1">
      <c r="A225" s="39"/>
      <c r="B225" s="40"/>
      <c r="C225" s="214" t="s">
        <v>319</v>
      </c>
      <c r="D225" s="214" t="s">
        <v>202</v>
      </c>
      <c r="E225" s="215" t="s">
        <v>439</v>
      </c>
      <c r="F225" s="216" t="s">
        <v>440</v>
      </c>
      <c r="G225" s="217" t="s">
        <v>217</v>
      </c>
      <c r="H225" s="218">
        <v>60</v>
      </c>
      <c r="I225" s="219"/>
      <c r="J225" s="220">
        <f>ROUND(I225*H225,2)</f>
        <v>0</v>
      </c>
      <c r="K225" s="216" t="s">
        <v>206</v>
      </c>
      <c r="L225" s="221"/>
      <c r="M225" s="222" t="s">
        <v>19</v>
      </c>
      <c r="N225" s="223" t="s">
        <v>46</v>
      </c>
      <c r="O225" s="85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6" t="s">
        <v>207</v>
      </c>
      <c r="AT225" s="226" t="s">
        <v>202</v>
      </c>
      <c r="AU225" s="226" t="s">
        <v>84</v>
      </c>
      <c r="AY225" s="18" t="s">
        <v>199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82</v>
      </c>
      <c r="BK225" s="227">
        <f>ROUND(I225*H225,2)</f>
        <v>0</v>
      </c>
      <c r="BL225" s="18" t="s">
        <v>208</v>
      </c>
      <c r="BM225" s="226" t="s">
        <v>441</v>
      </c>
    </row>
    <row r="226" s="2" customFormat="1" ht="16.5" customHeight="1">
      <c r="A226" s="39"/>
      <c r="B226" s="40"/>
      <c r="C226" s="214" t="s">
        <v>442</v>
      </c>
      <c r="D226" s="214" t="s">
        <v>202</v>
      </c>
      <c r="E226" s="215" t="s">
        <v>443</v>
      </c>
      <c r="F226" s="216" t="s">
        <v>444</v>
      </c>
      <c r="G226" s="217" t="s">
        <v>217</v>
      </c>
      <c r="H226" s="218">
        <v>60</v>
      </c>
      <c r="I226" s="219"/>
      <c r="J226" s="220">
        <f>ROUND(I226*H226,2)</f>
        <v>0</v>
      </c>
      <c r="K226" s="216" t="s">
        <v>206</v>
      </c>
      <c r="L226" s="221"/>
      <c r="M226" s="222" t="s">
        <v>19</v>
      </c>
      <c r="N226" s="223" t="s">
        <v>46</v>
      </c>
      <c r="O226" s="85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207</v>
      </c>
      <c r="AT226" s="226" t="s">
        <v>202</v>
      </c>
      <c r="AU226" s="226" t="s">
        <v>84</v>
      </c>
      <c r="AY226" s="18" t="s">
        <v>199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82</v>
      </c>
      <c r="BK226" s="227">
        <f>ROUND(I226*H226,2)</f>
        <v>0</v>
      </c>
      <c r="BL226" s="18" t="s">
        <v>208</v>
      </c>
      <c r="BM226" s="226" t="s">
        <v>445</v>
      </c>
    </row>
    <row r="227" s="2" customFormat="1" ht="16.5" customHeight="1">
      <c r="A227" s="39"/>
      <c r="B227" s="40"/>
      <c r="C227" s="214" t="s">
        <v>322</v>
      </c>
      <c r="D227" s="214" t="s">
        <v>202</v>
      </c>
      <c r="E227" s="215" t="s">
        <v>446</v>
      </c>
      <c r="F227" s="216" t="s">
        <v>444</v>
      </c>
      <c r="G227" s="217" t="s">
        <v>217</v>
      </c>
      <c r="H227" s="218">
        <v>60</v>
      </c>
      <c r="I227" s="219"/>
      <c r="J227" s="220">
        <f>ROUND(I227*H227,2)</f>
        <v>0</v>
      </c>
      <c r="K227" s="216" t="s">
        <v>206</v>
      </c>
      <c r="L227" s="221"/>
      <c r="M227" s="222" t="s">
        <v>19</v>
      </c>
      <c r="N227" s="223" t="s">
        <v>46</v>
      </c>
      <c r="O227" s="85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207</v>
      </c>
      <c r="AT227" s="226" t="s">
        <v>202</v>
      </c>
      <c r="AU227" s="226" t="s">
        <v>84</v>
      </c>
      <c r="AY227" s="18" t="s">
        <v>199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82</v>
      </c>
      <c r="BK227" s="227">
        <f>ROUND(I227*H227,2)</f>
        <v>0</v>
      </c>
      <c r="BL227" s="18" t="s">
        <v>208</v>
      </c>
      <c r="BM227" s="226" t="s">
        <v>447</v>
      </c>
    </row>
    <row r="228" s="2" customFormat="1" ht="16.5" customHeight="1">
      <c r="A228" s="39"/>
      <c r="B228" s="40"/>
      <c r="C228" s="214" t="s">
        <v>448</v>
      </c>
      <c r="D228" s="214" t="s">
        <v>202</v>
      </c>
      <c r="E228" s="215" t="s">
        <v>449</v>
      </c>
      <c r="F228" s="216" t="s">
        <v>450</v>
      </c>
      <c r="G228" s="217" t="s">
        <v>217</v>
      </c>
      <c r="H228" s="218">
        <v>60</v>
      </c>
      <c r="I228" s="219"/>
      <c r="J228" s="220">
        <f>ROUND(I228*H228,2)</f>
        <v>0</v>
      </c>
      <c r="K228" s="216" t="s">
        <v>206</v>
      </c>
      <c r="L228" s="221"/>
      <c r="M228" s="222" t="s">
        <v>19</v>
      </c>
      <c r="N228" s="223" t="s">
        <v>46</v>
      </c>
      <c r="O228" s="85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207</v>
      </c>
      <c r="AT228" s="226" t="s">
        <v>202</v>
      </c>
      <c r="AU228" s="226" t="s">
        <v>84</v>
      </c>
      <c r="AY228" s="18" t="s">
        <v>199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82</v>
      </c>
      <c r="BK228" s="227">
        <f>ROUND(I228*H228,2)</f>
        <v>0</v>
      </c>
      <c r="BL228" s="18" t="s">
        <v>208</v>
      </c>
      <c r="BM228" s="226" t="s">
        <v>451</v>
      </c>
    </row>
    <row r="229" s="2" customFormat="1" ht="16.5" customHeight="1">
      <c r="A229" s="39"/>
      <c r="B229" s="40"/>
      <c r="C229" s="214" t="s">
        <v>330</v>
      </c>
      <c r="D229" s="214" t="s">
        <v>202</v>
      </c>
      <c r="E229" s="215" t="s">
        <v>452</v>
      </c>
      <c r="F229" s="216" t="s">
        <v>450</v>
      </c>
      <c r="G229" s="217" t="s">
        <v>217</v>
      </c>
      <c r="H229" s="218">
        <v>60</v>
      </c>
      <c r="I229" s="219"/>
      <c r="J229" s="220">
        <f>ROUND(I229*H229,2)</f>
        <v>0</v>
      </c>
      <c r="K229" s="216" t="s">
        <v>206</v>
      </c>
      <c r="L229" s="221"/>
      <c r="M229" s="222" t="s">
        <v>19</v>
      </c>
      <c r="N229" s="223" t="s">
        <v>46</v>
      </c>
      <c r="O229" s="85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207</v>
      </c>
      <c r="AT229" s="226" t="s">
        <v>202</v>
      </c>
      <c r="AU229" s="226" t="s">
        <v>84</v>
      </c>
      <c r="AY229" s="18" t="s">
        <v>199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208</v>
      </c>
      <c r="BM229" s="226" t="s">
        <v>453</v>
      </c>
    </row>
    <row r="230" s="2" customFormat="1" ht="16.5" customHeight="1">
      <c r="A230" s="39"/>
      <c r="B230" s="40"/>
      <c r="C230" s="214" t="s">
        <v>454</v>
      </c>
      <c r="D230" s="214" t="s">
        <v>202</v>
      </c>
      <c r="E230" s="215" t="s">
        <v>455</v>
      </c>
      <c r="F230" s="216" t="s">
        <v>450</v>
      </c>
      <c r="G230" s="217" t="s">
        <v>217</v>
      </c>
      <c r="H230" s="218">
        <v>60</v>
      </c>
      <c r="I230" s="219"/>
      <c r="J230" s="220">
        <f>ROUND(I230*H230,2)</f>
        <v>0</v>
      </c>
      <c r="K230" s="216" t="s">
        <v>206</v>
      </c>
      <c r="L230" s="221"/>
      <c r="M230" s="222" t="s">
        <v>19</v>
      </c>
      <c r="N230" s="223" t="s">
        <v>46</v>
      </c>
      <c r="O230" s="85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207</v>
      </c>
      <c r="AT230" s="226" t="s">
        <v>202</v>
      </c>
      <c r="AU230" s="226" t="s">
        <v>84</v>
      </c>
      <c r="AY230" s="18" t="s">
        <v>199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82</v>
      </c>
      <c r="BK230" s="227">
        <f>ROUND(I230*H230,2)</f>
        <v>0</v>
      </c>
      <c r="BL230" s="18" t="s">
        <v>208</v>
      </c>
      <c r="BM230" s="226" t="s">
        <v>456</v>
      </c>
    </row>
    <row r="231" s="2" customFormat="1">
      <c r="A231" s="39"/>
      <c r="B231" s="40"/>
      <c r="C231" s="214" t="s">
        <v>333</v>
      </c>
      <c r="D231" s="214" t="s">
        <v>202</v>
      </c>
      <c r="E231" s="215" t="s">
        <v>457</v>
      </c>
      <c r="F231" s="216" t="s">
        <v>458</v>
      </c>
      <c r="G231" s="217" t="s">
        <v>217</v>
      </c>
      <c r="H231" s="218">
        <v>23</v>
      </c>
      <c r="I231" s="219"/>
      <c r="J231" s="220">
        <f>ROUND(I231*H231,2)</f>
        <v>0</v>
      </c>
      <c r="K231" s="216" t="s">
        <v>206</v>
      </c>
      <c r="L231" s="221"/>
      <c r="M231" s="222" t="s">
        <v>19</v>
      </c>
      <c r="N231" s="223" t="s">
        <v>46</v>
      </c>
      <c r="O231" s="85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207</v>
      </c>
      <c r="AT231" s="226" t="s">
        <v>202</v>
      </c>
      <c r="AU231" s="226" t="s">
        <v>84</v>
      </c>
      <c r="AY231" s="18" t="s">
        <v>199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208</v>
      </c>
      <c r="BM231" s="226" t="s">
        <v>459</v>
      </c>
    </row>
    <row r="232" s="2" customFormat="1" ht="16.5" customHeight="1">
      <c r="A232" s="39"/>
      <c r="B232" s="40"/>
      <c r="C232" s="214" t="s">
        <v>460</v>
      </c>
      <c r="D232" s="214" t="s">
        <v>202</v>
      </c>
      <c r="E232" s="215" t="s">
        <v>461</v>
      </c>
      <c r="F232" s="216" t="s">
        <v>462</v>
      </c>
      <c r="G232" s="217" t="s">
        <v>217</v>
      </c>
      <c r="H232" s="218">
        <v>23</v>
      </c>
      <c r="I232" s="219"/>
      <c r="J232" s="220">
        <f>ROUND(I232*H232,2)</f>
        <v>0</v>
      </c>
      <c r="K232" s="216" t="s">
        <v>206</v>
      </c>
      <c r="L232" s="221"/>
      <c r="M232" s="222" t="s">
        <v>19</v>
      </c>
      <c r="N232" s="223" t="s">
        <v>46</v>
      </c>
      <c r="O232" s="85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207</v>
      </c>
      <c r="AT232" s="226" t="s">
        <v>202</v>
      </c>
      <c r="AU232" s="226" t="s">
        <v>84</v>
      </c>
      <c r="AY232" s="18" t="s">
        <v>199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82</v>
      </c>
      <c r="BK232" s="227">
        <f>ROUND(I232*H232,2)</f>
        <v>0</v>
      </c>
      <c r="BL232" s="18" t="s">
        <v>208</v>
      </c>
      <c r="BM232" s="226" t="s">
        <v>463</v>
      </c>
    </row>
    <row r="233" s="2" customFormat="1" ht="16.5" customHeight="1">
      <c r="A233" s="39"/>
      <c r="B233" s="40"/>
      <c r="C233" s="214" t="s">
        <v>342</v>
      </c>
      <c r="D233" s="214" t="s">
        <v>202</v>
      </c>
      <c r="E233" s="215" t="s">
        <v>464</v>
      </c>
      <c r="F233" s="216" t="s">
        <v>465</v>
      </c>
      <c r="G233" s="217" t="s">
        <v>217</v>
      </c>
      <c r="H233" s="218">
        <v>23</v>
      </c>
      <c r="I233" s="219"/>
      <c r="J233" s="220">
        <f>ROUND(I233*H233,2)</f>
        <v>0</v>
      </c>
      <c r="K233" s="216" t="s">
        <v>206</v>
      </c>
      <c r="L233" s="221"/>
      <c r="M233" s="222" t="s">
        <v>19</v>
      </c>
      <c r="N233" s="223" t="s">
        <v>46</v>
      </c>
      <c r="O233" s="85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207</v>
      </c>
      <c r="AT233" s="226" t="s">
        <v>202</v>
      </c>
      <c r="AU233" s="226" t="s">
        <v>84</v>
      </c>
      <c r="AY233" s="18" t="s">
        <v>199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208</v>
      </c>
      <c r="BM233" s="226" t="s">
        <v>466</v>
      </c>
    </row>
    <row r="234" s="2" customFormat="1" ht="16.5" customHeight="1">
      <c r="A234" s="39"/>
      <c r="B234" s="40"/>
      <c r="C234" s="214" t="s">
        <v>467</v>
      </c>
      <c r="D234" s="214" t="s">
        <v>202</v>
      </c>
      <c r="E234" s="215" t="s">
        <v>468</v>
      </c>
      <c r="F234" s="216" t="s">
        <v>469</v>
      </c>
      <c r="G234" s="217" t="s">
        <v>217</v>
      </c>
      <c r="H234" s="218">
        <v>23</v>
      </c>
      <c r="I234" s="219"/>
      <c r="J234" s="220">
        <f>ROUND(I234*H234,2)</f>
        <v>0</v>
      </c>
      <c r="K234" s="216" t="s">
        <v>206</v>
      </c>
      <c r="L234" s="221"/>
      <c r="M234" s="222" t="s">
        <v>19</v>
      </c>
      <c r="N234" s="223" t="s">
        <v>46</v>
      </c>
      <c r="O234" s="85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207</v>
      </c>
      <c r="AT234" s="226" t="s">
        <v>202</v>
      </c>
      <c r="AU234" s="226" t="s">
        <v>84</v>
      </c>
      <c r="AY234" s="18" t="s">
        <v>199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208</v>
      </c>
      <c r="BM234" s="226" t="s">
        <v>470</v>
      </c>
    </row>
    <row r="235" s="2" customFormat="1" ht="16.5" customHeight="1">
      <c r="A235" s="39"/>
      <c r="B235" s="40"/>
      <c r="C235" s="214" t="s">
        <v>345</v>
      </c>
      <c r="D235" s="214" t="s">
        <v>202</v>
      </c>
      <c r="E235" s="215" t="s">
        <v>471</v>
      </c>
      <c r="F235" s="216" t="s">
        <v>472</v>
      </c>
      <c r="G235" s="217" t="s">
        <v>217</v>
      </c>
      <c r="H235" s="218">
        <v>23</v>
      </c>
      <c r="I235" s="219"/>
      <c r="J235" s="220">
        <f>ROUND(I235*H235,2)</f>
        <v>0</v>
      </c>
      <c r="K235" s="216" t="s">
        <v>206</v>
      </c>
      <c r="L235" s="221"/>
      <c r="M235" s="222" t="s">
        <v>19</v>
      </c>
      <c r="N235" s="223" t="s">
        <v>46</v>
      </c>
      <c r="O235" s="85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207</v>
      </c>
      <c r="AT235" s="226" t="s">
        <v>202</v>
      </c>
      <c r="AU235" s="226" t="s">
        <v>84</v>
      </c>
      <c r="AY235" s="18" t="s">
        <v>199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82</v>
      </c>
      <c r="BK235" s="227">
        <f>ROUND(I235*H235,2)</f>
        <v>0</v>
      </c>
      <c r="BL235" s="18" t="s">
        <v>208</v>
      </c>
      <c r="BM235" s="226" t="s">
        <v>473</v>
      </c>
    </row>
    <row r="236" s="2" customFormat="1" ht="16.5" customHeight="1">
      <c r="A236" s="39"/>
      <c r="B236" s="40"/>
      <c r="C236" s="214" t="s">
        <v>474</v>
      </c>
      <c r="D236" s="214" t="s">
        <v>202</v>
      </c>
      <c r="E236" s="215" t="s">
        <v>475</v>
      </c>
      <c r="F236" s="216" t="s">
        <v>476</v>
      </c>
      <c r="G236" s="217" t="s">
        <v>217</v>
      </c>
      <c r="H236" s="218">
        <v>23</v>
      </c>
      <c r="I236" s="219"/>
      <c r="J236" s="220">
        <f>ROUND(I236*H236,2)</f>
        <v>0</v>
      </c>
      <c r="K236" s="216" t="s">
        <v>206</v>
      </c>
      <c r="L236" s="221"/>
      <c r="M236" s="222" t="s">
        <v>19</v>
      </c>
      <c r="N236" s="223" t="s">
        <v>46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207</v>
      </c>
      <c r="AT236" s="226" t="s">
        <v>202</v>
      </c>
      <c r="AU236" s="226" t="s">
        <v>84</v>
      </c>
      <c r="AY236" s="18" t="s">
        <v>199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208</v>
      </c>
      <c r="BM236" s="226" t="s">
        <v>477</v>
      </c>
    </row>
    <row r="237" s="2" customFormat="1" ht="16.5" customHeight="1">
      <c r="A237" s="39"/>
      <c r="B237" s="40"/>
      <c r="C237" s="214" t="s">
        <v>353</v>
      </c>
      <c r="D237" s="214" t="s">
        <v>202</v>
      </c>
      <c r="E237" s="215" t="s">
        <v>478</v>
      </c>
      <c r="F237" s="216" t="s">
        <v>476</v>
      </c>
      <c r="G237" s="217" t="s">
        <v>217</v>
      </c>
      <c r="H237" s="218">
        <v>23</v>
      </c>
      <c r="I237" s="219"/>
      <c r="J237" s="220">
        <f>ROUND(I237*H237,2)</f>
        <v>0</v>
      </c>
      <c r="K237" s="216" t="s">
        <v>206</v>
      </c>
      <c r="L237" s="221"/>
      <c r="M237" s="222" t="s">
        <v>19</v>
      </c>
      <c r="N237" s="223" t="s">
        <v>46</v>
      </c>
      <c r="O237" s="85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207</v>
      </c>
      <c r="AT237" s="226" t="s">
        <v>202</v>
      </c>
      <c r="AU237" s="226" t="s">
        <v>84</v>
      </c>
      <c r="AY237" s="18" t="s">
        <v>199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82</v>
      </c>
      <c r="BK237" s="227">
        <f>ROUND(I237*H237,2)</f>
        <v>0</v>
      </c>
      <c r="BL237" s="18" t="s">
        <v>208</v>
      </c>
      <c r="BM237" s="226" t="s">
        <v>479</v>
      </c>
    </row>
    <row r="238" s="12" customFormat="1" ht="22.8" customHeight="1">
      <c r="A238" s="12"/>
      <c r="B238" s="198"/>
      <c r="C238" s="199"/>
      <c r="D238" s="200" t="s">
        <v>74</v>
      </c>
      <c r="E238" s="212" t="s">
        <v>480</v>
      </c>
      <c r="F238" s="212" t="s">
        <v>481</v>
      </c>
      <c r="G238" s="199"/>
      <c r="H238" s="199"/>
      <c r="I238" s="202"/>
      <c r="J238" s="213">
        <f>BK238</f>
        <v>0</v>
      </c>
      <c r="K238" s="199"/>
      <c r="L238" s="204"/>
      <c r="M238" s="205"/>
      <c r="N238" s="206"/>
      <c r="O238" s="206"/>
      <c r="P238" s="207">
        <f>P239</f>
        <v>0</v>
      </c>
      <c r="Q238" s="206"/>
      <c r="R238" s="207">
        <f>R239</f>
        <v>0</v>
      </c>
      <c r="S238" s="206"/>
      <c r="T238" s="208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9" t="s">
        <v>82</v>
      </c>
      <c r="AT238" s="210" t="s">
        <v>74</v>
      </c>
      <c r="AU238" s="210" t="s">
        <v>82</v>
      </c>
      <c r="AY238" s="209" t="s">
        <v>199</v>
      </c>
      <c r="BK238" s="211">
        <f>BK239</f>
        <v>0</v>
      </c>
    </row>
    <row r="239" s="2" customFormat="1">
      <c r="A239" s="39"/>
      <c r="B239" s="40"/>
      <c r="C239" s="214" t="s">
        <v>482</v>
      </c>
      <c r="D239" s="214" t="s">
        <v>202</v>
      </c>
      <c r="E239" s="215" t="s">
        <v>483</v>
      </c>
      <c r="F239" s="216" t="s">
        <v>484</v>
      </c>
      <c r="G239" s="217" t="s">
        <v>217</v>
      </c>
      <c r="H239" s="218">
        <v>23</v>
      </c>
      <c r="I239" s="219"/>
      <c r="J239" s="220">
        <f>ROUND(I239*H239,2)</f>
        <v>0</v>
      </c>
      <c r="K239" s="216" t="s">
        <v>206</v>
      </c>
      <c r="L239" s="221"/>
      <c r="M239" s="222" t="s">
        <v>19</v>
      </c>
      <c r="N239" s="223" t="s">
        <v>46</v>
      </c>
      <c r="O239" s="85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207</v>
      </c>
      <c r="AT239" s="226" t="s">
        <v>202</v>
      </c>
      <c r="AU239" s="226" t="s">
        <v>84</v>
      </c>
      <c r="AY239" s="18" t="s">
        <v>199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82</v>
      </c>
      <c r="BK239" s="227">
        <f>ROUND(I239*H239,2)</f>
        <v>0</v>
      </c>
      <c r="BL239" s="18" t="s">
        <v>208</v>
      </c>
      <c r="BM239" s="226" t="s">
        <v>485</v>
      </c>
    </row>
    <row r="240" s="12" customFormat="1" ht="22.8" customHeight="1">
      <c r="A240" s="12"/>
      <c r="B240" s="198"/>
      <c r="C240" s="199"/>
      <c r="D240" s="200" t="s">
        <v>74</v>
      </c>
      <c r="E240" s="212" t="s">
        <v>486</v>
      </c>
      <c r="F240" s="212" t="s">
        <v>487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SUM(P241:P245)</f>
        <v>0</v>
      </c>
      <c r="Q240" s="206"/>
      <c r="R240" s="207">
        <f>SUM(R241:R245)</f>
        <v>0</v>
      </c>
      <c r="S240" s="206"/>
      <c r="T240" s="208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82</v>
      </c>
      <c r="AT240" s="210" t="s">
        <v>74</v>
      </c>
      <c r="AU240" s="210" t="s">
        <v>82</v>
      </c>
      <c r="AY240" s="209" t="s">
        <v>199</v>
      </c>
      <c r="BK240" s="211">
        <f>SUM(BK241:BK245)</f>
        <v>0</v>
      </c>
    </row>
    <row r="241" s="2" customFormat="1" ht="33" customHeight="1">
      <c r="A241" s="39"/>
      <c r="B241" s="40"/>
      <c r="C241" s="214" t="s">
        <v>360</v>
      </c>
      <c r="D241" s="214" t="s">
        <v>202</v>
      </c>
      <c r="E241" s="215" t="s">
        <v>488</v>
      </c>
      <c r="F241" s="216" t="s">
        <v>489</v>
      </c>
      <c r="G241" s="217" t="s">
        <v>217</v>
      </c>
      <c r="H241" s="218">
        <v>42</v>
      </c>
      <c r="I241" s="219"/>
      <c r="J241" s="220">
        <f>ROUND(I241*H241,2)</f>
        <v>0</v>
      </c>
      <c r="K241" s="216" t="s">
        <v>206</v>
      </c>
      <c r="L241" s="221"/>
      <c r="M241" s="222" t="s">
        <v>19</v>
      </c>
      <c r="N241" s="223" t="s">
        <v>46</v>
      </c>
      <c r="O241" s="85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207</v>
      </c>
      <c r="AT241" s="226" t="s">
        <v>202</v>
      </c>
      <c r="AU241" s="226" t="s">
        <v>84</v>
      </c>
      <c r="AY241" s="18" t="s">
        <v>199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208</v>
      </c>
      <c r="BM241" s="226" t="s">
        <v>490</v>
      </c>
    </row>
    <row r="242" s="2" customFormat="1" ht="33" customHeight="1">
      <c r="A242" s="39"/>
      <c r="B242" s="40"/>
      <c r="C242" s="214" t="s">
        <v>491</v>
      </c>
      <c r="D242" s="214" t="s">
        <v>202</v>
      </c>
      <c r="E242" s="215" t="s">
        <v>492</v>
      </c>
      <c r="F242" s="216" t="s">
        <v>493</v>
      </c>
      <c r="G242" s="217" t="s">
        <v>217</v>
      </c>
      <c r="H242" s="218">
        <v>42</v>
      </c>
      <c r="I242" s="219"/>
      <c r="J242" s="220">
        <f>ROUND(I242*H242,2)</f>
        <v>0</v>
      </c>
      <c r="K242" s="216" t="s">
        <v>206</v>
      </c>
      <c r="L242" s="221"/>
      <c r="M242" s="222" t="s">
        <v>19</v>
      </c>
      <c r="N242" s="223" t="s">
        <v>46</v>
      </c>
      <c r="O242" s="85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207</v>
      </c>
      <c r="AT242" s="226" t="s">
        <v>202</v>
      </c>
      <c r="AU242" s="226" t="s">
        <v>84</v>
      </c>
      <c r="AY242" s="18" t="s">
        <v>199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82</v>
      </c>
      <c r="BK242" s="227">
        <f>ROUND(I242*H242,2)</f>
        <v>0</v>
      </c>
      <c r="BL242" s="18" t="s">
        <v>208</v>
      </c>
      <c r="BM242" s="226" t="s">
        <v>494</v>
      </c>
    </row>
    <row r="243" s="2" customFormat="1" ht="33" customHeight="1">
      <c r="A243" s="39"/>
      <c r="B243" s="40"/>
      <c r="C243" s="214" t="s">
        <v>364</v>
      </c>
      <c r="D243" s="214" t="s">
        <v>202</v>
      </c>
      <c r="E243" s="215" t="s">
        <v>495</v>
      </c>
      <c r="F243" s="216" t="s">
        <v>496</v>
      </c>
      <c r="G243" s="217" t="s">
        <v>217</v>
      </c>
      <c r="H243" s="218">
        <v>6</v>
      </c>
      <c r="I243" s="219"/>
      <c r="J243" s="220">
        <f>ROUND(I243*H243,2)</f>
        <v>0</v>
      </c>
      <c r="K243" s="216" t="s">
        <v>206</v>
      </c>
      <c r="L243" s="221"/>
      <c r="M243" s="222" t="s">
        <v>19</v>
      </c>
      <c r="N243" s="223" t="s">
        <v>46</v>
      </c>
      <c r="O243" s="85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207</v>
      </c>
      <c r="AT243" s="226" t="s">
        <v>202</v>
      </c>
      <c r="AU243" s="226" t="s">
        <v>84</v>
      </c>
      <c r="AY243" s="18" t="s">
        <v>199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82</v>
      </c>
      <c r="BK243" s="227">
        <f>ROUND(I243*H243,2)</f>
        <v>0</v>
      </c>
      <c r="BL243" s="18" t="s">
        <v>208</v>
      </c>
      <c r="BM243" s="226" t="s">
        <v>497</v>
      </c>
    </row>
    <row r="244" s="2" customFormat="1" ht="33" customHeight="1">
      <c r="A244" s="39"/>
      <c r="B244" s="40"/>
      <c r="C244" s="214" t="s">
        <v>498</v>
      </c>
      <c r="D244" s="214" t="s">
        <v>202</v>
      </c>
      <c r="E244" s="215" t="s">
        <v>499</v>
      </c>
      <c r="F244" s="216" t="s">
        <v>500</v>
      </c>
      <c r="G244" s="217" t="s">
        <v>217</v>
      </c>
      <c r="H244" s="218">
        <v>33</v>
      </c>
      <c r="I244" s="219"/>
      <c r="J244" s="220">
        <f>ROUND(I244*H244,2)</f>
        <v>0</v>
      </c>
      <c r="K244" s="216" t="s">
        <v>206</v>
      </c>
      <c r="L244" s="221"/>
      <c r="M244" s="222" t="s">
        <v>19</v>
      </c>
      <c r="N244" s="223" t="s">
        <v>46</v>
      </c>
      <c r="O244" s="85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207</v>
      </c>
      <c r="AT244" s="226" t="s">
        <v>202</v>
      </c>
      <c r="AU244" s="226" t="s">
        <v>84</v>
      </c>
      <c r="AY244" s="18" t="s">
        <v>199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82</v>
      </c>
      <c r="BK244" s="227">
        <f>ROUND(I244*H244,2)</f>
        <v>0</v>
      </c>
      <c r="BL244" s="18" t="s">
        <v>208</v>
      </c>
      <c r="BM244" s="226" t="s">
        <v>501</v>
      </c>
    </row>
    <row r="245" s="2" customFormat="1" ht="33" customHeight="1">
      <c r="A245" s="39"/>
      <c r="B245" s="40"/>
      <c r="C245" s="214" t="s">
        <v>367</v>
      </c>
      <c r="D245" s="214" t="s">
        <v>202</v>
      </c>
      <c r="E245" s="215" t="s">
        <v>502</v>
      </c>
      <c r="F245" s="216" t="s">
        <v>503</v>
      </c>
      <c r="G245" s="217" t="s">
        <v>217</v>
      </c>
      <c r="H245" s="218">
        <v>39</v>
      </c>
      <c r="I245" s="219"/>
      <c r="J245" s="220">
        <f>ROUND(I245*H245,2)</f>
        <v>0</v>
      </c>
      <c r="K245" s="216" t="s">
        <v>206</v>
      </c>
      <c r="L245" s="221"/>
      <c r="M245" s="222" t="s">
        <v>19</v>
      </c>
      <c r="N245" s="223" t="s">
        <v>46</v>
      </c>
      <c r="O245" s="85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6" t="s">
        <v>207</v>
      </c>
      <c r="AT245" s="226" t="s">
        <v>202</v>
      </c>
      <c r="AU245" s="226" t="s">
        <v>84</v>
      </c>
      <c r="AY245" s="18" t="s">
        <v>199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8" t="s">
        <v>82</v>
      </c>
      <c r="BK245" s="227">
        <f>ROUND(I245*H245,2)</f>
        <v>0</v>
      </c>
      <c r="BL245" s="18" t="s">
        <v>208</v>
      </c>
      <c r="BM245" s="226" t="s">
        <v>504</v>
      </c>
    </row>
    <row r="246" s="12" customFormat="1" ht="22.8" customHeight="1">
      <c r="A246" s="12"/>
      <c r="B246" s="198"/>
      <c r="C246" s="199"/>
      <c r="D246" s="200" t="s">
        <v>74</v>
      </c>
      <c r="E246" s="212" t="s">
        <v>505</v>
      </c>
      <c r="F246" s="212" t="s">
        <v>506</v>
      </c>
      <c r="G246" s="199"/>
      <c r="H246" s="199"/>
      <c r="I246" s="202"/>
      <c r="J246" s="213">
        <f>BK246</f>
        <v>0</v>
      </c>
      <c r="K246" s="199"/>
      <c r="L246" s="204"/>
      <c r="M246" s="205"/>
      <c r="N246" s="206"/>
      <c r="O246" s="206"/>
      <c r="P246" s="207">
        <f>SUM(P247:P248)</f>
        <v>0</v>
      </c>
      <c r="Q246" s="206"/>
      <c r="R246" s="207">
        <f>SUM(R247:R248)</f>
        <v>0</v>
      </c>
      <c r="S246" s="206"/>
      <c r="T246" s="208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82</v>
      </c>
      <c r="AT246" s="210" t="s">
        <v>74</v>
      </c>
      <c r="AU246" s="210" t="s">
        <v>82</v>
      </c>
      <c r="AY246" s="209" t="s">
        <v>199</v>
      </c>
      <c r="BK246" s="211">
        <f>SUM(BK247:BK248)</f>
        <v>0</v>
      </c>
    </row>
    <row r="247" s="2" customFormat="1" ht="33" customHeight="1">
      <c r="A247" s="39"/>
      <c r="B247" s="40"/>
      <c r="C247" s="214" t="s">
        <v>507</v>
      </c>
      <c r="D247" s="214" t="s">
        <v>202</v>
      </c>
      <c r="E247" s="215" t="s">
        <v>508</v>
      </c>
      <c r="F247" s="216" t="s">
        <v>509</v>
      </c>
      <c r="G247" s="217" t="s">
        <v>217</v>
      </c>
      <c r="H247" s="218">
        <v>36</v>
      </c>
      <c r="I247" s="219"/>
      <c r="J247" s="220">
        <f>ROUND(I247*H247,2)</f>
        <v>0</v>
      </c>
      <c r="K247" s="216" t="s">
        <v>206</v>
      </c>
      <c r="L247" s="221"/>
      <c r="M247" s="222" t="s">
        <v>19</v>
      </c>
      <c r="N247" s="223" t="s">
        <v>46</v>
      </c>
      <c r="O247" s="85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207</v>
      </c>
      <c r="AT247" s="226" t="s">
        <v>202</v>
      </c>
      <c r="AU247" s="226" t="s">
        <v>84</v>
      </c>
      <c r="AY247" s="18" t="s">
        <v>199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82</v>
      </c>
      <c r="BK247" s="227">
        <f>ROUND(I247*H247,2)</f>
        <v>0</v>
      </c>
      <c r="BL247" s="18" t="s">
        <v>208</v>
      </c>
      <c r="BM247" s="226" t="s">
        <v>510</v>
      </c>
    </row>
    <row r="248" s="2" customFormat="1" ht="33" customHeight="1">
      <c r="A248" s="39"/>
      <c r="B248" s="40"/>
      <c r="C248" s="214" t="s">
        <v>373</v>
      </c>
      <c r="D248" s="214" t="s">
        <v>202</v>
      </c>
      <c r="E248" s="215" t="s">
        <v>511</v>
      </c>
      <c r="F248" s="216" t="s">
        <v>512</v>
      </c>
      <c r="G248" s="217" t="s">
        <v>217</v>
      </c>
      <c r="H248" s="218">
        <v>27</v>
      </c>
      <c r="I248" s="219"/>
      <c r="J248" s="220">
        <f>ROUND(I248*H248,2)</f>
        <v>0</v>
      </c>
      <c r="K248" s="216" t="s">
        <v>206</v>
      </c>
      <c r="L248" s="221"/>
      <c r="M248" s="222" t="s">
        <v>19</v>
      </c>
      <c r="N248" s="223" t="s">
        <v>46</v>
      </c>
      <c r="O248" s="85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207</v>
      </c>
      <c r="AT248" s="226" t="s">
        <v>202</v>
      </c>
      <c r="AU248" s="226" t="s">
        <v>84</v>
      </c>
      <c r="AY248" s="18" t="s">
        <v>199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82</v>
      </c>
      <c r="BK248" s="227">
        <f>ROUND(I248*H248,2)</f>
        <v>0</v>
      </c>
      <c r="BL248" s="18" t="s">
        <v>208</v>
      </c>
      <c r="BM248" s="226" t="s">
        <v>513</v>
      </c>
    </row>
    <row r="249" s="12" customFormat="1" ht="22.8" customHeight="1">
      <c r="A249" s="12"/>
      <c r="B249" s="198"/>
      <c r="C249" s="199"/>
      <c r="D249" s="200" t="s">
        <v>74</v>
      </c>
      <c r="E249" s="212" t="s">
        <v>514</v>
      </c>
      <c r="F249" s="212" t="s">
        <v>515</v>
      </c>
      <c r="G249" s="199"/>
      <c r="H249" s="199"/>
      <c r="I249" s="202"/>
      <c r="J249" s="213">
        <f>BK249</f>
        <v>0</v>
      </c>
      <c r="K249" s="199"/>
      <c r="L249" s="204"/>
      <c r="M249" s="205"/>
      <c r="N249" s="206"/>
      <c r="O249" s="206"/>
      <c r="P249" s="207">
        <f>P250</f>
        <v>0</v>
      </c>
      <c r="Q249" s="206"/>
      <c r="R249" s="207">
        <f>R250</f>
        <v>0</v>
      </c>
      <c r="S249" s="206"/>
      <c r="T249" s="208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9" t="s">
        <v>82</v>
      </c>
      <c r="AT249" s="210" t="s">
        <v>74</v>
      </c>
      <c r="AU249" s="210" t="s">
        <v>82</v>
      </c>
      <c r="AY249" s="209" t="s">
        <v>199</v>
      </c>
      <c r="BK249" s="211">
        <f>BK250</f>
        <v>0</v>
      </c>
    </row>
    <row r="250" s="2" customFormat="1">
      <c r="A250" s="39"/>
      <c r="B250" s="40"/>
      <c r="C250" s="214" t="s">
        <v>516</v>
      </c>
      <c r="D250" s="214" t="s">
        <v>202</v>
      </c>
      <c r="E250" s="215" t="s">
        <v>517</v>
      </c>
      <c r="F250" s="216" t="s">
        <v>518</v>
      </c>
      <c r="G250" s="217" t="s">
        <v>217</v>
      </c>
      <c r="H250" s="218">
        <v>59</v>
      </c>
      <c r="I250" s="219"/>
      <c r="J250" s="220">
        <f>ROUND(I250*H250,2)</f>
        <v>0</v>
      </c>
      <c r="K250" s="216" t="s">
        <v>206</v>
      </c>
      <c r="L250" s="221"/>
      <c r="M250" s="222" t="s">
        <v>19</v>
      </c>
      <c r="N250" s="223" t="s">
        <v>46</v>
      </c>
      <c r="O250" s="85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207</v>
      </c>
      <c r="AT250" s="226" t="s">
        <v>202</v>
      </c>
      <c r="AU250" s="226" t="s">
        <v>84</v>
      </c>
      <c r="AY250" s="18" t="s">
        <v>199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82</v>
      </c>
      <c r="BK250" s="227">
        <f>ROUND(I250*H250,2)</f>
        <v>0</v>
      </c>
      <c r="BL250" s="18" t="s">
        <v>208</v>
      </c>
      <c r="BM250" s="226" t="s">
        <v>519</v>
      </c>
    </row>
    <row r="251" s="12" customFormat="1" ht="25.92" customHeight="1">
      <c r="A251" s="12"/>
      <c r="B251" s="198"/>
      <c r="C251" s="199"/>
      <c r="D251" s="200" t="s">
        <v>74</v>
      </c>
      <c r="E251" s="201" t="s">
        <v>520</v>
      </c>
      <c r="F251" s="201" t="s">
        <v>521</v>
      </c>
      <c r="G251" s="199"/>
      <c r="H251" s="199"/>
      <c r="I251" s="202"/>
      <c r="J251" s="203">
        <f>BK251</f>
        <v>0</v>
      </c>
      <c r="K251" s="199"/>
      <c r="L251" s="204"/>
      <c r="M251" s="205"/>
      <c r="N251" s="206"/>
      <c r="O251" s="206"/>
      <c r="P251" s="207">
        <f>P252+P254+P256+P258+P260+P262+P264+P271+P274+P276+P278</f>
        <v>0</v>
      </c>
      <c r="Q251" s="206"/>
      <c r="R251" s="207">
        <f>R252+R254+R256+R258+R260+R262+R264+R271+R274+R276+R278</f>
        <v>0</v>
      </c>
      <c r="S251" s="206"/>
      <c r="T251" s="208">
        <f>T252+T254+T256+T258+T260+T262+T264+T271+T274+T276+T278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9" t="s">
        <v>82</v>
      </c>
      <c r="AT251" s="210" t="s">
        <v>74</v>
      </c>
      <c r="AU251" s="210" t="s">
        <v>75</v>
      </c>
      <c r="AY251" s="209" t="s">
        <v>199</v>
      </c>
      <c r="BK251" s="211">
        <f>BK252+BK254+BK256+BK258+BK260+BK262+BK264+BK271+BK274+BK276+BK278</f>
        <v>0</v>
      </c>
    </row>
    <row r="252" s="12" customFormat="1" ht="22.8" customHeight="1">
      <c r="A252" s="12"/>
      <c r="B252" s="198"/>
      <c r="C252" s="199"/>
      <c r="D252" s="200" t="s">
        <v>74</v>
      </c>
      <c r="E252" s="212" t="s">
        <v>522</v>
      </c>
      <c r="F252" s="212" t="s">
        <v>523</v>
      </c>
      <c r="G252" s="199"/>
      <c r="H252" s="199"/>
      <c r="I252" s="202"/>
      <c r="J252" s="213">
        <f>BK252</f>
        <v>0</v>
      </c>
      <c r="K252" s="199"/>
      <c r="L252" s="204"/>
      <c r="M252" s="205"/>
      <c r="N252" s="206"/>
      <c r="O252" s="206"/>
      <c r="P252" s="207">
        <f>P253</f>
        <v>0</v>
      </c>
      <c r="Q252" s="206"/>
      <c r="R252" s="207">
        <f>R253</f>
        <v>0</v>
      </c>
      <c r="S252" s="206"/>
      <c r="T252" s="208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82</v>
      </c>
      <c r="AT252" s="210" t="s">
        <v>74</v>
      </c>
      <c r="AU252" s="210" t="s">
        <v>82</v>
      </c>
      <c r="AY252" s="209" t="s">
        <v>199</v>
      </c>
      <c r="BK252" s="211">
        <f>BK253</f>
        <v>0</v>
      </c>
    </row>
    <row r="253" s="2" customFormat="1">
      <c r="A253" s="39"/>
      <c r="B253" s="40"/>
      <c r="C253" s="214" t="s">
        <v>378</v>
      </c>
      <c r="D253" s="214" t="s">
        <v>202</v>
      </c>
      <c r="E253" s="215" t="s">
        <v>524</v>
      </c>
      <c r="F253" s="216" t="s">
        <v>525</v>
      </c>
      <c r="G253" s="217" t="s">
        <v>217</v>
      </c>
      <c r="H253" s="218">
        <v>30</v>
      </c>
      <c r="I253" s="219"/>
      <c r="J253" s="220">
        <f>ROUND(I253*H253,2)</f>
        <v>0</v>
      </c>
      <c r="K253" s="216" t="s">
        <v>206</v>
      </c>
      <c r="L253" s="221"/>
      <c r="M253" s="222" t="s">
        <v>19</v>
      </c>
      <c r="N253" s="223" t="s">
        <v>46</v>
      </c>
      <c r="O253" s="85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6" t="s">
        <v>207</v>
      </c>
      <c r="AT253" s="226" t="s">
        <v>202</v>
      </c>
      <c r="AU253" s="226" t="s">
        <v>84</v>
      </c>
      <c r="AY253" s="18" t="s">
        <v>199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82</v>
      </c>
      <c r="BK253" s="227">
        <f>ROUND(I253*H253,2)</f>
        <v>0</v>
      </c>
      <c r="BL253" s="18" t="s">
        <v>208</v>
      </c>
      <c r="BM253" s="226" t="s">
        <v>526</v>
      </c>
    </row>
    <row r="254" s="12" customFormat="1" ht="22.8" customHeight="1">
      <c r="A254" s="12"/>
      <c r="B254" s="198"/>
      <c r="C254" s="199"/>
      <c r="D254" s="200" t="s">
        <v>74</v>
      </c>
      <c r="E254" s="212" t="s">
        <v>527</v>
      </c>
      <c r="F254" s="212" t="s">
        <v>528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P255</f>
        <v>0</v>
      </c>
      <c r="Q254" s="206"/>
      <c r="R254" s="207">
        <f>R255</f>
        <v>0</v>
      </c>
      <c r="S254" s="206"/>
      <c r="T254" s="208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82</v>
      </c>
      <c r="AT254" s="210" t="s">
        <v>74</v>
      </c>
      <c r="AU254" s="210" t="s">
        <v>82</v>
      </c>
      <c r="AY254" s="209" t="s">
        <v>199</v>
      </c>
      <c r="BK254" s="211">
        <f>BK255</f>
        <v>0</v>
      </c>
    </row>
    <row r="255" s="2" customFormat="1">
      <c r="A255" s="39"/>
      <c r="B255" s="40"/>
      <c r="C255" s="214" t="s">
        <v>529</v>
      </c>
      <c r="D255" s="214" t="s">
        <v>202</v>
      </c>
      <c r="E255" s="215" t="s">
        <v>530</v>
      </c>
      <c r="F255" s="216" t="s">
        <v>531</v>
      </c>
      <c r="G255" s="217" t="s">
        <v>217</v>
      </c>
      <c r="H255" s="218">
        <v>3</v>
      </c>
      <c r="I255" s="219"/>
      <c r="J255" s="220">
        <f>ROUND(I255*H255,2)</f>
        <v>0</v>
      </c>
      <c r="K255" s="216" t="s">
        <v>206</v>
      </c>
      <c r="L255" s="221"/>
      <c r="M255" s="222" t="s">
        <v>19</v>
      </c>
      <c r="N255" s="223" t="s">
        <v>46</v>
      </c>
      <c r="O255" s="85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6" t="s">
        <v>207</v>
      </c>
      <c r="AT255" s="226" t="s">
        <v>202</v>
      </c>
      <c r="AU255" s="226" t="s">
        <v>84</v>
      </c>
      <c r="AY255" s="18" t="s">
        <v>199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8" t="s">
        <v>82</v>
      </c>
      <c r="BK255" s="227">
        <f>ROUND(I255*H255,2)</f>
        <v>0</v>
      </c>
      <c r="BL255" s="18" t="s">
        <v>208</v>
      </c>
      <c r="BM255" s="226" t="s">
        <v>532</v>
      </c>
    </row>
    <row r="256" s="12" customFormat="1" ht="22.8" customHeight="1">
      <c r="A256" s="12"/>
      <c r="B256" s="198"/>
      <c r="C256" s="199"/>
      <c r="D256" s="200" t="s">
        <v>74</v>
      </c>
      <c r="E256" s="212" t="s">
        <v>533</v>
      </c>
      <c r="F256" s="212" t="s">
        <v>534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P257</f>
        <v>0</v>
      </c>
      <c r="Q256" s="206"/>
      <c r="R256" s="207">
        <f>R257</f>
        <v>0</v>
      </c>
      <c r="S256" s="206"/>
      <c r="T256" s="208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82</v>
      </c>
      <c r="AT256" s="210" t="s">
        <v>74</v>
      </c>
      <c r="AU256" s="210" t="s">
        <v>82</v>
      </c>
      <c r="AY256" s="209" t="s">
        <v>199</v>
      </c>
      <c r="BK256" s="211">
        <f>BK257</f>
        <v>0</v>
      </c>
    </row>
    <row r="257" s="2" customFormat="1">
      <c r="A257" s="39"/>
      <c r="B257" s="40"/>
      <c r="C257" s="214" t="s">
        <v>382</v>
      </c>
      <c r="D257" s="214" t="s">
        <v>202</v>
      </c>
      <c r="E257" s="215" t="s">
        <v>535</v>
      </c>
      <c r="F257" s="216" t="s">
        <v>536</v>
      </c>
      <c r="G257" s="217" t="s">
        <v>217</v>
      </c>
      <c r="H257" s="218">
        <v>21</v>
      </c>
      <c r="I257" s="219"/>
      <c r="J257" s="220">
        <f>ROUND(I257*H257,2)</f>
        <v>0</v>
      </c>
      <c r="K257" s="216" t="s">
        <v>206</v>
      </c>
      <c r="L257" s="221"/>
      <c r="M257" s="222" t="s">
        <v>19</v>
      </c>
      <c r="N257" s="223" t="s">
        <v>46</v>
      </c>
      <c r="O257" s="85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6" t="s">
        <v>207</v>
      </c>
      <c r="AT257" s="226" t="s">
        <v>202</v>
      </c>
      <c r="AU257" s="226" t="s">
        <v>84</v>
      </c>
      <c r="AY257" s="18" t="s">
        <v>199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8" t="s">
        <v>82</v>
      </c>
      <c r="BK257" s="227">
        <f>ROUND(I257*H257,2)</f>
        <v>0</v>
      </c>
      <c r="BL257" s="18" t="s">
        <v>208</v>
      </c>
      <c r="BM257" s="226" t="s">
        <v>537</v>
      </c>
    </row>
    <row r="258" s="12" customFormat="1" ht="22.8" customHeight="1">
      <c r="A258" s="12"/>
      <c r="B258" s="198"/>
      <c r="C258" s="199"/>
      <c r="D258" s="200" t="s">
        <v>74</v>
      </c>
      <c r="E258" s="212" t="s">
        <v>538</v>
      </c>
      <c r="F258" s="212" t="s">
        <v>539</v>
      </c>
      <c r="G258" s="199"/>
      <c r="H258" s="199"/>
      <c r="I258" s="202"/>
      <c r="J258" s="213">
        <f>BK258</f>
        <v>0</v>
      </c>
      <c r="K258" s="199"/>
      <c r="L258" s="204"/>
      <c r="M258" s="205"/>
      <c r="N258" s="206"/>
      <c r="O258" s="206"/>
      <c r="P258" s="207">
        <f>P259</f>
        <v>0</v>
      </c>
      <c r="Q258" s="206"/>
      <c r="R258" s="207">
        <f>R259</f>
        <v>0</v>
      </c>
      <c r="S258" s="206"/>
      <c r="T258" s="208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82</v>
      </c>
      <c r="AT258" s="210" t="s">
        <v>74</v>
      </c>
      <c r="AU258" s="210" t="s">
        <v>82</v>
      </c>
      <c r="AY258" s="209" t="s">
        <v>199</v>
      </c>
      <c r="BK258" s="211">
        <f>BK259</f>
        <v>0</v>
      </c>
    </row>
    <row r="259" s="2" customFormat="1">
      <c r="A259" s="39"/>
      <c r="B259" s="40"/>
      <c r="C259" s="214" t="s">
        <v>540</v>
      </c>
      <c r="D259" s="214" t="s">
        <v>202</v>
      </c>
      <c r="E259" s="215" t="s">
        <v>541</v>
      </c>
      <c r="F259" s="216" t="s">
        <v>542</v>
      </c>
      <c r="G259" s="217" t="s">
        <v>217</v>
      </c>
      <c r="H259" s="218">
        <v>1</v>
      </c>
      <c r="I259" s="219"/>
      <c r="J259" s="220">
        <f>ROUND(I259*H259,2)</f>
        <v>0</v>
      </c>
      <c r="K259" s="216" t="s">
        <v>206</v>
      </c>
      <c r="L259" s="221"/>
      <c r="M259" s="222" t="s">
        <v>19</v>
      </c>
      <c r="N259" s="223" t="s">
        <v>46</v>
      </c>
      <c r="O259" s="85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207</v>
      </c>
      <c r="AT259" s="226" t="s">
        <v>202</v>
      </c>
      <c r="AU259" s="226" t="s">
        <v>84</v>
      </c>
      <c r="AY259" s="18" t="s">
        <v>199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82</v>
      </c>
      <c r="BK259" s="227">
        <f>ROUND(I259*H259,2)</f>
        <v>0</v>
      </c>
      <c r="BL259" s="18" t="s">
        <v>208</v>
      </c>
      <c r="BM259" s="226" t="s">
        <v>543</v>
      </c>
    </row>
    <row r="260" s="12" customFormat="1" ht="22.8" customHeight="1">
      <c r="A260" s="12"/>
      <c r="B260" s="198"/>
      <c r="C260" s="199"/>
      <c r="D260" s="200" t="s">
        <v>74</v>
      </c>
      <c r="E260" s="212" t="s">
        <v>544</v>
      </c>
      <c r="F260" s="212" t="s">
        <v>545</v>
      </c>
      <c r="G260" s="199"/>
      <c r="H260" s="199"/>
      <c r="I260" s="202"/>
      <c r="J260" s="213">
        <f>BK260</f>
        <v>0</v>
      </c>
      <c r="K260" s="199"/>
      <c r="L260" s="204"/>
      <c r="M260" s="205"/>
      <c r="N260" s="206"/>
      <c r="O260" s="206"/>
      <c r="P260" s="207">
        <f>P261</f>
        <v>0</v>
      </c>
      <c r="Q260" s="206"/>
      <c r="R260" s="207">
        <f>R261</f>
        <v>0</v>
      </c>
      <c r="S260" s="206"/>
      <c r="T260" s="208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9" t="s">
        <v>82</v>
      </c>
      <c r="AT260" s="210" t="s">
        <v>74</v>
      </c>
      <c r="AU260" s="210" t="s">
        <v>82</v>
      </c>
      <c r="AY260" s="209" t="s">
        <v>199</v>
      </c>
      <c r="BK260" s="211">
        <f>BK261</f>
        <v>0</v>
      </c>
    </row>
    <row r="261" s="2" customFormat="1" ht="16.5" customHeight="1">
      <c r="A261" s="39"/>
      <c r="B261" s="40"/>
      <c r="C261" s="214" t="s">
        <v>387</v>
      </c>
      <c r="D261" s="214" t="s">
        <v>202</v>
      </c>
      <c r="E261" s="215" t="s">
        <v>546</v>
      </c>
      <c r="F261" s="216" t="s">
        <v>547</v>
      </c>
      <c r="G261" s="217" t="s">
        <v>217</v>
      </c>
      <c r="H261" s="218">
        <v>31</v>
      </c>
      <c r="I261" s="219"/>
      <c r="J261" s="220">
        <f>ROUND(I261*H261,2)</f>
        <v>0</v>
      </c>
      <c r="K261" s="216" t="s">
        <v>206</v>
      </c>
      <c r="L261" s="221"/>
      <c r="M261" s="222" t="s">
        <v>19</v>
      </c>
      <c r="N261" s="223" t="s">
        <v>46</v>
      </c>
      <c r="O261" s="85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207</v>
      </c>
      <c r="AT261" s="226" t="s">
        <v>202</v>
      </c>
      <c r="AU261" s="226" t="s">
        <v>84</v>
      </c>
      <c r="AY261" s="18" t="s">
        <v>199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82</v>
      </c>
      <c r="BK261" s="227">
        <f>ROUND(I261*H261,2)</f>
        <v>0</v>
      </c>
      <c r="BL261" s="18" t="s">
        <v>208</v>
      </c>
      <c r="BM261" s="226" t="s">
        <v>548</v>
      </c>
    </row>
    <row r="262" s="12" customFormat="1" ht="22.8" customHeight="1">
      <c r="A262" s="12"/>
      <c r="B262" s="198"/>
      <c r="C262" s="199"/>
      <c r="D262" s="200" t="s">
        <v>74</v>
      </c>
      <c r="E262" s="212" t="s">
        <v>549</v>
      </c>
      <c r="F262" s="212" t="s">
        <v>550</v>
      </c>
      <c r="G262" s="199"/>
      <c r="H262" s="199"/>
      <c r="I262" s="202"/>
      <c r="J262" s="213">
        <f>BK262</f>
        <v>0</v>
      </c>
      <c r="K262" s="199"/>
      <c r="L262" s="204"/>
      <c r="M262" s="205"/>
      <c r="N262" s="206"/>
      <c r="O262" s="206"/>
      <c r="P262" s="207">
        <f>P263</f>
        <v>0</v>
      </c>
      <c r="Q262" s="206"/>
      <c r="R262" s="207">
        <f>R263</f>
        <v>0</v>
      </c>
      <c r="S262" s="206"/>
      <c r="T262" s="208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9" t="s">
        <v>82</v>
      </c>
      <c r="AT262" s="210" t="s">
        <v>74</v>
      </c>
      <c r="AU262" s="210" t="s">
        <v>82</v>
      </c>
      <c r="AY262" s="209" t="s">
        <v>199</v>
      </c>
      <c r="BK262" s="211">
        <f>BK263</f>
        <v>0</v>
      </c>
    </row>
    <row r="263" s="2" customFormat="1">
      <c r="A263" s="39"/>
      <c r="B263" s="40"/>
      <c r="C263" s="214" t="s">
        <v>551</v>
      </c>
      <c r="D263" s="214" t="s">
        <v>202</v>
      </c>
      <c r="E263" s="215" t="s">
        <v>552</v>
      </c>
      <c r="F263" s="216" t="s">
        <v>553</v>
      </c>
      <c r="G263" s="217" t="s">
        <v>217</v>
      </c>
      <c r="H263" s="218">
        <v>14</v>
      </c>
      <c r="I263" s="219"/>
      <c r="J263" s="220">
        <f>ROUND(I263*H263,2)</f>
        <v>0</v>
      </c>
      <c r="K263" s="216" t="s">
        <v>206</v>
      </c>
      <c r="L263" s="221"/>
      <c r="M263" s="222" t="s">
        <v>19</v>
      </c>
      <c r="N263" s="223" t="s">
        <v>46</v>
      </c>
      <c r="O263" s="85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207</v>
      </c>
      <c r="AT263" s="226" t="s">
        <v>202</v>
      </c>
      <c r="AU263" s="226" t="s">
        <v>84</v>
      </c>
      <c r="AY263" s="18" t="s">
        <v>199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82</v>
      </c>
      <c r="BK263" s="227">
        <f>ROUND(I263*H263,2)</f>
        <v>0</v>
      </c>
      <c r="BL263" s="18" t="s">
        <v>208</v>
      </c>
      <c r="BM263" s="226" t="s">
        <v>554</v>
      </c>
    </row>
    <row r="264" s="12" customFormat="1" ht="22.8" customHeight="1">
      <c r="A264" s="12"/>
      <c r="B264" s="198"/>
      <c r="C264" s="199"/>
      <c r="D264" s="200" t="s">
        <v>74</v>
      </c>
      <c r="E264" s="212" t="s">
        <v>555</v>
      </c>
      <c r="F264" s="212" t="s">
        <v>556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SUM(P265:P270)</f>
        <v>0</v>
      </c>
      <c r="Q264" s="206"/>
      <c r="R264" s="207">
        <f>SUM(R265:R270)</f>
        <v>0</v>
      </c>
      <c r="S264" s="206"/>
      <c r="T264" s="208">
        <f>SUM(T265:T270)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82</v>
      </c>
      <c r="AT264" s="210" t="s">
        <v>74</v>
      </c>
      <c r="AU264" s="210" t="s">
        <v>82</v>
      </c>
      <c r="AY264" s="209" t="s">
        <v>199</v>
      </c>
      <c r="BK264" s="211">
        <f>SUM(BK265:BK270)</f>
        <v>0</v>
      </c>
    </row>
    <row r="265" s="2" customFormat="1">
      <c r="A265" s="39"/>
      <c r="B265" s="40"/>
      <c r="C265" s="214" t="s">
        <v>391</v>
      </c>
      <c r="D265" s="214" t="s">
        <v>202</v>
      </c>
      <c r="E265" s="215" t="s">
        <v>557</v>
      </c>
      <c r="F265" s="216" t="s">
        <v>558</v>
      </c>
      <c r="G265" s="217" t="s">
        <v>217</v>
      </c>
      <c r="H265" s="218">
        <v>35</v>
      </c>
      <c r="I265" s="219"/>
      <c r="J265" s="220">
        <f>ROUND(I265*H265,2)</f>
        <v>0</v>
      </c>
      <c r="K265" s="216" t="s">
        <v>206</v>
      </c>
      <c r="L265" s="221"/>
      <c r="M265" s="222" t="s">
        <v>19</v>
      </c>
      <c r="N265" s="223" t="s">
        <v>46</v>
      </c>
      <c r="O265" s="85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207</v>
      </c>
      <c r="AT265" s="226" t="s">
        <v>202</v>
      </c>
      <c r="AU265" s="226" t="s">
        <v>84</v>
      </c>
      <c r="AY265" s="18" t="s">
        <v>199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82</v>
      </c>
      <c r="BK265" s="227">
        <f>ROUND(I265*H265,2)</f>
        <v>0</v>
      </c>
      <c r="BL265" s="18" t="s">
        <v>208</v>
      </c>
      <c r="BM265" s="226" t="s">
        <v>559</v>
      </c>
    </row>
    <row r="266" s="2" customFormat="1">
      <c r="A266" s="39"/>
      <c r="B266" s="40"/>
      <c r="C266" s="214" t="s">
        <v>560</v>
      </c>
      <c r="D266" s="214" t="s">
        <v>202</v>
      </c>
      <c r="E266" s="215" t="s">
        <v>561</v>
      </c>
      <c r="F266" s="216" t="s">
        <v>562</v>
      </c>
      <c r="G266" s="217" t="s">
        <v>217</v>
      </c>
      <c r="H266" s="218">
        <v>7</v>
      </c>
      <c r="I266" s="219"/>
      <c r="J266" s="220">
        <f>ROUND(I266*H266,2)</f>
        <v>0</v>
      </c>
      <c r="K266" s="216" t="s">
        <v>206</v>
      </c>
      <c r="L266" s="221"/>
      <c r="M266" s="222" t="s">
        <v>19</v>
      </c>
      <c r="N266" s="223" t="s">
        <v>46</v>
      </c>
      <c r="O266" s="85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6" t="s">
        <v>207</v>
      </c>
      <c r="AT266" s="226" t="s">
        <v>202</v>
      </c>
      <c r="AU266" s="226" t="s">
        <v>84</v>
      </c>
      <c r="AY266" s="18" t="s">
        <v>199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82</v>
      </c>
      <c r="BK266" s="227">
        <f>ROUND(I266*H266,2)</f>
        <v>0</v>
      </c>
      <c r="BL266" s="18" t="s">
        <v>208</v>
      </c>
      <c r="BM266" s="226" t="s">
        <v>563</v>
      </c>
    </row>
    <row r="267" s="2" customFormat="1">
      <c r="A267" s="39"/>
      <c r="B267" s="40"/>
      <c r="C267" s="214" t="s">
        <v>394</v>
      </c>
      <c r="D267" s="214" t="s">
        <v>202</v>
      </c>
      <c r="E267" s="215" t="s">
        <v>564</v>
      </c>
      <c r="F267" s="216" t="s">
        <v>565</v>
      </c>
      <c r="G267" s="217" t="s">
        <v>217</v>
      </c>
      <c r="H267" s="218">
        <v>3</v>
      </c>
      <c r="I267" s="219"/>
      <c r="J267" s="220">
        <f>ROUND(I267*H267,2)</f>
        <v>0</v>
      </c>
      <c r="K267" s="216" t="s">
        <v>206</v>
      </c>
      <c r="L267" s="221"/>
      <c r="M267" s="222" t="s">
        <v>19</v>
      </c>
      <c r="N267" s="223" t="s">
        <v>46</v>
      </c>
      <c r="O267" s="85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207</v>
      </c>
      <c r="AT267" s="226" t="s">
        <v>202</v>
      </c>
      <c r="AU267" s="226" t="s">
        <v>84</v>
      </c>
      <c r="AY267" s="18" t="s">
        <v>199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82</v>
      </c>
      <c r="BK267" s="227">
        <f>ROUND(I267*H267,2)</f>
        <v>0</v>
      </c>
      <c r="BL267" s="18" t="s">
        <v>208</v>
      </c>
      <c r="BM267" s="226" t="s">
        <v>566</v>
      </c>
    </row>
    <row r="268" s="2" customFormat="1">
      <c r="A268" s="39"/>
      <c r="B268" s="40"/>
      <c r="C268" s="214" t="s">
        <v>567</v>
      </c>
      <c r="D268" s="214" t="s">
        <v>202</v>
      </c>
      <c r="E268" s="215" t="s">
        <v>568</v>
      </c>
      <c r="F268" s="216" t="s">
        <v>569</v>
      </c>
      <c r="G268" s="217" t="s">
        <v>217</v>
      </c>
      <c r="H268" s="218">
        <v>14</v>
      </c>
      <c r="I268" s="219"/>
      <c r="J268" s="220">
        <f>ROUND(I268*H268,2)</f>
        <v>0</v>
      </c>
      <c r="K268" s="216" t="s">
        <v>206</v>
      </c>
      <c r="L268" s="221"/>
      <c r="M268" s="222" t="s">
        <v>19</v>
      </c>
      <c r="N268" s="223" t="s">
        <v>46</v>
      </c>
      <c r="O268" s="85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6" t="s">
        <v>207</v>
      </c>
      <c r="AT268" s="226" t="s">
        <v>202</v>
      </c>
      <c r="AU268" s="226" t="s">
        <v>84</v>
      </c>
      <c r="AY268" s="18" t="s">
        <v>199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8" t="s">
        <v>82</v>
      </c>
      <c r="BK268" s="227">
        <f>ROUND(I268*H268,2)</f>
        <v>0</v>
      </c>
      <c r="BL268" s="18" t="s">
        <v>208</v>
      </c>
      <c r="BM268" s="226" t="s">
        <v>570</v>
      </c>
    </row>
    <row r="269" s="2" customFormat="1">
      <c r="A269" s="39"/>
      <c r="B269" s="40"/>
      <c r="C269" s="214" t="s">
        <v>400</v>
      </c>
      <c r="D269" s="214" t="s">
        <v>202</v>
      </c>
      <c r="E269" s="215" t="s">
        <v>571</v>
      </c>
      <c r="F269" s="216" t="s">
        <v>572</v>
      </c>
      <c r="G269" s="217" t="s">
        <v>217</v>
      </c>
      <c r="H269" s="218">
        <v>14</v>
      </c>
      <c r="I269" s="219"/>
      <c r="J269" s="220">
        <f>ROUND(I269*H269,2)</f>
        <v>0</v>
      </c>
      <c r="K269" s="216" t="s">
        <v>206</v>
      </c>
      <c r="L269" s="221"/>
      <c r="M269" s="222" t="s">
        <v>19</v>
      </c>
      <c r="N269" s="223" t="s">
        <v>46</v>
      </c>
      <c r="O269" s="85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207</v>
      </c>
      <c r="AT269" s="226" t="s">
        <v>202</v>
      </c>
      <c r="AU269" s="226" t="s">
        <v>84</v>
      </c>
      <c r="AY269" s="18" t="s">
        <v>199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82</v>
      </c>
      <c r="BK269" s="227">
        <f>ROUND(I269*H269,2)</f>
        <v>0</v>
      </c>
      <c r="BL269" s="18" t="s">
        <v>208</v>
      </c>
      <c r="BM269" s="226" t="s">
        <v>573</v>
      </c>
    </row>
    <row r="270" s="2" customFormat="1">
      <c r="A270" s="39"/>
      <c r="B270" s="40"/>
      <c r="C270" s="214" t="s">
        <v>574</v>
      </c>
      <c r="D270" s="214" t="s">
        <v>202</v>
      </c>
      <c r="E270" s="215" t="s">
        <v>575</v>
      </c>
      <c r="F270" s="216" t="s">
        <v>576</v>
      </c>
      <c r="G270" s="217" t="s">
        <v>217</v>
      </c>
      <c r="H270" s="218">
        <v>28</v>
      </c>
      <c r="I270" s="219"/>
      <c r="J270" s="220">
        <f>ROUND(I270*H270,2)</f>
        <v>0</v>
      </c>
      <c r="K270" s="216" t="s">
        <v>206</v>
      </c>
      <c r="L270" s="221"/>
      <c r="M270" s="222" t="s">
        <v>19</v>
      </c>
      <c r="N270" s="223" t="s">
        <v>46</v>
      </c>
      <c r="O270" s="85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207</v>
      </c>
      <c r="AT270" s="226" t="s">
        <v>202</v>
      </c>
      <c r="AU270" s="226" t="s">
        <v>84</v>
      </c>
      <c r="AY270" s="18" t="s">
        <v>199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82</v>
      </c>
      <c r="BK270" s="227">
        <f>ROUND(I270*H270,2)</f>
        <v>0</v>
      </c>
      <c r="BL270" s="18" t="s">
        <v>208</v>
      </c>
      <c r="BM270" s="226" t="s">
        <v>577</v>
      </c>
    </row>
    <row r="271" s="12" customFormat="1" ht="22.8" customHeight="1">
      <c r="A271" s="12"/>
      <c r="B271" s="198"/>
      <c r="C271" s="199"/>
      <c r="D271" s="200" t="s">
        <v>74</v>
      </c>
      <c r="E271" s="212" t="s">
        <v>578</v>
      </c>
      <c r="F271" s="212" t="s">
        <v>579</v>
      </c>
      <c r="G271" s="199"/>
      <c r="H271" s="199"/>
      <c r="I271" s="202"/>
      <c r="J271" s="213">
        <f>BK271</f>
        <v>0</v>
      </c>
      <c r="K271" s="199"/>
      <c r="L271" s="204"/>
      <c r="M271" s="205"/>
      <c r="N271" s="206"/>
      <c r="O271" s="206"/>
      <c r="P271" s="207">
        <f>SUM(P272:P273)</f>
        <v>0</v>
      </c>
      <c r="Q271" s="206"/>
      <c r="R271" s="207">
        <f>SUM(R272:R273)</f>
        <v>0</v>
      </c>
      <c r="S271" s="206"/>
      <c r="T271" s="208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9" t="s">
        <v>82</v>
      </c>
      <c r="AT271" s="210" t="s">
        <v>74</v>
      </c>
      <c r="AU271" s="210" t="s">
        <v>82</v>
      </c>
      <c r="AY271" s="209" t="s">
        <v>199</v>
      </c>
      <c r="BK271" s="211">
        <f>SUM(BK272:BK273)</f>
        <v>0</v>
      </c>
    </row>
    <row r="272" s="2" customFormat="1" ht="16.5" customHeight="1">
      <c r="A272" s="39"/>
      <c r="B272" s="40"/>
      <c r="C272" s="214" t="s">
        <v>403</v>
      </c>
      <c r="D272" s="214" t="s">
        <v>202</v>
      </c>
      <c r="E272" s="215" t="s">
        <v>580</v>
      </c>
      <c r="F272" s="216" t="s">
        <v>581</v>
      </c>
      <c r="G272" s="217" t="s">
        <v>217</v>
      </c>
      <c r="H272" s="218">
        <v>7</v>
      </c>
      <c r="I272" s="219"/>
      <c r="J272" s="220">
        <f>ROUND(I272*H272,2)</f>
        <v>0</v>
      </c>
      <c r="K272" s="216" t="s">
        <v>206</v>
      </c>
      <c r="L272" s="221"/>
      <c r="M272" s="222" t="s">
        <v>19</v>
      </c>
      <c r="N272" s="223" t="s">
        <v>46</v>
      </c>
      <c r="O272" s="85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207</v>
      </c>
      <c r="AT272" s="226" t="s">
        <v>202</v>
      </c>
      <c r="AU272" s="226" t="s">
        <v>84</v>
      </c>
      <c r="AY272" s="18" t="s">
        <v>199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82</v>
      </c>
      <c r="BK272" s="227">
        <f>ROUND(I272*H272,2)</f>
        <v>0</v>
      </c>
      <c r="BL272" s="18" t="s">
        <v>208</v>
      </c>
      <c r="BM272" s="226" t="s">
        <v>582</v>
      </c>
    </row>
    <row r="273" s="2" customFormat="1" ht="16.5" customHeight="1">
      <c r="A273" s="39"/>
      <c r="B273" s="40"/>
      <c r="C273" s="214" t="s">
        <v>583</v>
      </c>
      <c r="D273" s="214" t="s">
        <v>202</v>
      </c>
      <c r="E273" s="215" t="s">
        <v>584</v>
      </c>
      <c r="F273" s="216" t="s">
        <v>585</v>
      </c>
      <c r="G273" s="217" t="s">
        <v>217</v>
      </c>
      <c r="H273" s="218">
        <v>3</v>
      </c>
      <c r="I273" s="219"/>
      <c r="J273" s="220">
        <f>ROUND(I273*H273,2)</f>
        <v>0</v>
      </c>
      <c r="K273" s="216" t="s">
        <v>206</v>
      </c>
      <c r="L273" s="221"/>
      <c r="M273" s="222" t="s">
        <v>19</v>
      </c>
      <c r="N273" s="223" t="s">
        <v>46</v>
      </c>
      <c r="O273" s="85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207</v>
      </c>
      <c r="AT273" s="226" t="s">
        <v>202</v>
      </c>
      <c r="AU273" s="226" t="s">
        <v>84</v>
      </c>
      <c r="AY273" s="18" t="s">
        <v>199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82</v>
      </c>
      <c r="BK273" s="227">
        <f>ROUND(I273*H273,2)</f>
        <v>0</v>
      </c>
      <c r="BL273" s="18" t="s">
        <v>208</v>
      </c>
      <c r="BM273" s="226" t="s">
        <v>586</v>
      </c>
    </row>
    <row r="274" s="12" customFormat="1" ht="22.8" customHeight="1">
      <c r="A274" s="12"/>
      <c r="B274" s="198"/>
      <c r="C274" s="199"/>
      <c r="D274" s="200" t="s">
        <v>74</v>
      </c>
      <c r="E274" s="212" t="s">
        <v>587</v>
      </c>
      <c r="F274" s="212" t="s">
        <v>588</v>
      </c>
      <c r="G274" s="199"/>
      <c r="H274" s="199"/>
      <c r="I274" s="202"/>
      <c r="J274" s="213">
        <f>BK274</f>
        <v>0</v>
      </c>
      <c r="K274" s="199"/>
      <c r="L274" s="204"/>
      <c r="M274" s="205"/>
      <c r="N274" s="206"/>
      <c r="O274" s="206"/>
      <c r="P274" s="207">
        <f>P275</f>
        <v>0</v>
      </c>
      <c r="Q274" s="206"/>
      <c r="R274" s="207">
        <f>R275</f>
        <v>0</v>
      </c>
      <c r="S274" s="206"/>
      <c r="T274" s="208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9" t="s">
        <v>82</v>
      </c>
      <c r="AT274" s="210" t="s">
        <v>74</v>
      </c>
      <c r="AU274" s="210" t="s">
        <v>82</v>
      </c>
      <c r="AY274" s="209" t="s">
        <v>199</v>
      </c>
      <c r="BK274" s="211">
        <f>BK275</f>
        <v>0</v>
      </c>
    </row>
    <row r="275" s="2" customFormat="1" ht="16.5" customHeight="1">
      <c r="A275" s="39"/>
      <c r="B275" s="40"/>
      <c r="C275" s="214" t="s">
        <v>407</v>
      </c>
      <c r="D275" s="214" t="s">
        <v>202</v>
      </c>
      <c r="E275" s="215" t="s">
        <v>589</v>
      </c>
      <c r="F275" s="216" t="s">
        <v>590</v>
      </c>
      <c r="G275" s="217" t="s">
        <v>217</v>
      </c>
      <c r="H275" s="218">
        <v>1</v>
      </c>
      <c r="I275" s="219"/>
      <c r="J275" s="220">
        <f>ROUND(I275*H275,2)</f>
        <v>0</v>
      </c>
      <c r="K275" s="216" t="s">
        <v>206</v>
      </c>
      <c r="L275" s="221"/>
      <c r="M275" s="222" t="s">
        <v>19</v>
      </c>
      <c r="N275" s="223" t="s">
        <v>46</v>
      </c>
      <c r="O275" s="85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6" t="s">
        <v>207</v>
      </c>
      <c r="AT275" s="226" t="s">
        <v>202</v>
      </c>
      <c r="AU275" s="226" t="s">
        <v>84</v>
      </c>
      <c r="AY275" s="18" t="s">
        <v>199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82</v>
      </c>
      <c r="BK275" s="227">
        <f>ROUND(I275*H275,2)</f>
        <v>0</v>
      </c>
      <c r="BL275" s="18" t="s">
        <v>208</v>
      </c>
      <c r="BM275" s="226" t="s">
        <v>591</v>
      </c>
    </row>
    <row r="276" s="12" customFormat="1" ht="22.8" customHeight="1">
      <c r="A276" s="12"/>
      <c r="B276" s="198"/>
      <c r="C276" s="199"/>
      <c r="D276" s="200" t="s">
        <v>74</v>
      </c>
      <c r="E276" s="212" t="s">
        <v>592</v>
      </c>
      <c r="F276" s="212" t="s">
        <v>593</v>
      </c>
      <c r="G276" s="199"/>
      <c r="H276" s="199"/>
      <c r="I276" s="202"/>
      <c r="J276" s="213">
        <f>BK276</f>
        <v>0</v>
      </c>
      <c r="K276" s="199"/>
      <c r="L276" s="204"/>
      <c r="M276" s="205"/>
      <c r="N276" s="206"/>
      <c r="O276" s="206"/>
      <c r="P276" s="207">
        <f>P277</f>
        <v>0</v>
      </c>
      <c r="Q276" s="206"/>
      <c r="R276" s="207">
        <f>R277</f>
        <v>0</v>
      </c>
      <c r="S276" s="206"/>
      <c r="T276" s="208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9" t="s">
        <v>82</v>
      </c>
      <c r="AT276" s="210" t="s">
        <v>74</v>
      </c>
      <c r="AU276" s="210" t="s">
        <v>82</v>
      </c>
      <c r="AY276" s="209" t="s">
        <v>199</v>
      </c>
      <c r="BK276" s="211">
        <f>BK277</f>
        <v>0</v>
      </c>
    </row>
    <row r="277" s="2" customFormat="1" ht="16.5" customHeight="1">
      <c r="A277" s="39"/>
      <c r="B277" s="40"/>
      <c r="C277" s="214" t="s">
        <v>594</v>
      </c>
      <c r="D277" s="214" t="s">
        <v>202</v>
      </c>
      <c r="E277" s="215" t="s">
        <v>595</v>
      </c>
      <c r="F277" s="216" t="s">
        <v>596</v>
      </c>
      <c r="G277" s="217" t="s">
        <v>217</v>
      </c>
      <c r="H277" s="218">
        <v>14</v>
      </c>
      <c r="I277" s="219"/>
      <c r="J277" s="220">
        <f>ROUND(I277*H277,2)</f>
        <v>0</v>
      </c>
      <c r="K277" s="216" t="s">
        <v>341</v>
      </c>
      <c r="L277" s="221"/>
      <c r="M277" s="222" t="s">
        <v>19</v>
      </c>
      <c r="N277" s="223" t="s">
        <v>46</v>
      </c>
      <c r="O277" s="85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207</v>
      </c>
      <c r="AT277" s="226" t="s">
        <v>202</v>
      </c>
      <c r="AU277" s="226" t="s">
        <v>84</v>
      </c>
      <c r="AY277" s="18" t="s">
        <v>199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82</v>
      </c>
      <c r="BK277" s="227">
        <f>ROUND(I277*H277,2)</f>
        <v>0</v>
      </c>
      <c r="BL277" s="18" t="s">
        <v>208</v>
      </c>
      <c r="BM277" s="226" t="s">
        <v>597</v>
      </c>
    </row>
    <row r="278" s="12" customFormat="1" ht="22.8" customHeight="1">
      <c r="A278" s="12"/>
      <c r="B278" s="198"/>
      <c r="C278" s="199"/>
      <c r="D278" s="200" t="s">
        <v>74</v>
      </c>
      <c r="E278" s="212" t="s">
        <v>598</v>
      </c>
      <c r="F278" s="212" t="s">
        <v>599</v>
      </c>
      <c r="G278" s="199"/>
      <c r="H278" s="199"/>
      <c r="I278" s="202"/>
      <c r="J278" s="213">
        <f>BK278</f>
        <v>0</v>
      </c>
      <c r="K278" s="199"/>
      <c r="L278" s="204"/>
      <c r="M278" s="205"/>
      <c r="N278" s="206"/>
      <c r="O278" s="206"/>
      <c r="P278" s="207">
        <f>SUM(P279:P281)</f>
        <v>0</v>
      </c>
      <c r="Q278" s="206"/>
      <c r="R278" s="207">
        <f>SUM(R279:R281)</f>
        <v>0</v>
      </c>
      <c r="S278" s="206"/>
      <c r="T278" s="208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9" t="s">
        <v>82</v>
      </c>
      <c r="AT278" s="210" t="s">
        <v>74</v>
      </c>
      <c r="AU278" s="210" t="s">
        <v>82</v>
      </c>
      <c r="AY278" s="209" t="s">
        <v>199</v>
      </c>
      <c r="BK278" s="211">
        <f>SUM(BK279:BK281)</f>
        <v>0</v>
      </c>
    </row>
    <row r="279" s="2" customFormat="1">
      <c r="A279" s="39"/>
      <c r="B279" s="40"/>
      <c r="C279" s="214" t="s">
        <v>410</v>
      </c>
      <c r="D279" s="214" t="s">
        <v>202</v>
      </c>
      <c r="E279" s="215" t="s">
        <v>600</v>
      </c>
      <c r="F279" s="216" t="s">
        <v>601</v>
      </c>
      <c r="G279" s="217" t="s">
        <v>217</v>
      </c>
      <c r="H279" s="218">
        <v>28</v>
      </c>
      <c r="I279" s="219"/>
      <c r="J279" s="220">
        <f>ROUND(I279*H279,2)</f>
        <v>0</v>
      </c>
      <c r="K279" s="216" t="s">
        <v>206</v>
      </c>
      <c r="L279" s="221"/>
      <c r="M279" s="222" t="s">
        <v>19</v>
      </c>
      <c r="N279" s="223" t="s">
        <v>46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207</v>
      </c>
      <c r="AT279" s="226" t="s">
        <v>202</v>
      </c>
      <c r="AU279" s="226" t="s">
        <v>84</v>
      </c>
      <c r="AY279" s="18" t="s">
        <v>199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208</v>
      </c>
      <c r="BM279" s="226" t="s">
        <v>602</v>
      </c>
    </row>
    <row r="280" s="2" customFormat="1">
      <c r="A280" s="39"/>
      <c r="B280" s="40"/>
      <c r="C280" s="214" t="s">
        <v>603</v>
      </c>
      <c r="D280" s="214" t="s">
        <v>202</v>
      </c>
      <c r="E280" s="215" t="s">
        <v>604</v>
      </c>
      <c r="F280" s="216" t="s">
        <v>605</v>
      </c>
      <c r="G280" s="217" t="s">
        <v>217</v>
      </c>
      <c r="H280" s="218">
        <v>2</v>
      </c>
      <c r="I280" s="219"/>
      <c r="J280" s="220">
        <f>ROUND(I280*H280,2)</f>
        <v>0</v>
      </c>
      <c r="K280" s="216" t="s">
        <v>206</v>
      </c>
      <c r="L280" s="221"/>
      <c r="M280" s="222" t="s">
        <v>19</v>
      </c>
      <c r="N280" s="223" t="s">
        <v>46</v>
      </c>
      <c r="O280" s="85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6" t="s">
        <v>207</v>
      </c>
      <c r="AT280" s="226" t="s">
        <v>202</v>
      </c>
      <c r="AU280" s="226" t="s">
        <v>84</v>
      </c>
      <c r="AY280" s="18" t="s">
        <v>199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82</v>
      </c>
      <c r="BK280" s="227">
        <f>ROUND(I280*H280,2)</f>
        <v>0</v>
      </c>
      <c r="BL280" s="18" t="s">
        <v>208</v>
      </c>
      <c r="BM280" s="226" t="s">
        <v>606</v>
      </c>
    </row>
    <row r="281" s="2" customFormat="1">
      <c r="A281" s="39"/>
      <c r="B281" s="40"/>
      <c r="C281" s="214" t="s">
        <v>416</v>
      </c>
      <c r="D281" s="214" t="s">
        <v>202</v>
      </c>
      <c r="E281" s="215" t="s">
        <v>607</v>
      </c>
      <c r="F281" s="216" t="s">
        <v>608</v>
      </c>
      <c r="G281" s="217" t="s">
        <v>217</v>
      </c>
      <c r="H281" s="218">
        <v>22</v>
      </c>
      <c r="I281" s="219"/>
      <c r="J281" s="220">
        <f>ROUND(I281*H281,2)</f>
        <v>0</v>
      </c>
      <c r="K281" s="216" t="s">
        <v>206</v>
      </c>
      <c r="L281" s="221"/>
      <c r="M281" s="222" t="s">
        <v>19</v>
      </c>
      <c r="N281" s="223" t="s">
        <v>46</v>
      </c>
      <c r="O281" s="85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207</v>
      </c>
      <c r="AT281" s="226" t="s">
        <v>202</v>
      </c>
      <c r="AU281" s="226" t="s">
        <v>84</v>
      </c>
      <c r="AY281" s="18" t="s">
        <v>199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82</v>
      </c>
      <c r="BK281" s="227">
        <f>ROUND(I281*H281,2)</f>
        <v>0</v>
      </c>
      <c r="BL281" s="18" t="s">
        <v>208</v>
      </c>
      <c r="BM281" s="226" t="s">
        <v>609</v>
      </c>
    </row>
    <row r="282" s="12" customFormat="1" ht="25.92" customHeight="1">
      <c r="A282" s="12"/>
      <c r="B282" s="198"/>
      <c r="C282" s="199"/>
      <c r="D282" s="200" t="s">
        <v>74</v>
      </c>
      <c r="E282" s="201" t="s">
        <v>610</v>
      </c>
      <c r="F282" s="201" t="s">
        <v>611</v>
      </c>
      <c r="G282" s="199"/>
      <c r="H282" s="199"/>
      <c r="I282" s="202"/>
      <c r="J282" s="203">
        <f>BK282</f>
        <v>0</v>
      </c>
      <c r="K282" s="199"/>
      <c r="L282" s="204"/>
      <c r="M282" s="205"/>
      <c r="N282" s="206"/>
      <c r="O282" s="206"/>
      <c r="P282" s="207">
        <f>P283+P286</f>
        <v>0</v>
      </c>
      <c r="Q282" s="206"/>
      <c r="R282" s="207">
        <f>R283+R286</f>
        <v>0</v>
      </c>
      <c r="S282" s="206"/>
      <c r="T282" s="208">
        <f>T283+T286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9" t="s">
        <v>82</v>
      </c>
      <c r="AT282" s="210" t="s">
        <v>74</v>
      </c>
      <c r="AU282" s="210" t="s">
        <v>75</v>
      </c>
      <c r="AY282" s="209" t="s">
        <v>199</v>
      </c>
      <c r="BK282" s="211">
        <f>BK283+BK286</f>
        <v>0</v>
      </c>
    </row>
    <row r="283" s="12" customFormat="1" ht="22.8" customHeight="1">
      <c r="A283" s="12"/>
      <c r="B283" s="198"/>
      <c r="C283" s="199"/>
      <c r="D283" s="200" t="s">
        <v>74</v>
      </c>
      <c r="E283" s="212" t="s">
        <v>612</v>
      </c>
      <c r="F283" s="212" t="s">
        <v>613</v>
      </c>
      <c r="G283" s="199"/>
      <c r="H283" s="199"/>
      <c r="I283" s="202"/>
      <c r="J283" s="213">
        <f>BK283</f>
        <v>0</v>
      </c>
      <c r="K283" s="199"/>
      <c r="L283" s="204"/>
      <c r="M283" s="205"/>
      <c r="N283" s="206"/>
      <c r="O283" s="206"/>
      <c r="P283" s="207">
        <f>SUM(P284:P285)</f>
        <v>0</v>
      </c>
      <c r="Q283" s="206"/>
      <c r="R283" s="207">
        <f>SUM(R284:R285)</f>
        <v>0</v>
      </c>
      <c r="S283" s="206"/>
      <c r="T283" s="208">
        <f>SUM(T284:T285)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9" t="s">
        <v>82</v>
      </c>
      <c r="AT283" s="210" t="s">
        <v>74</v>
      </c>
      <c r="AU283" s="210" t="s">
        <v>82</v>
      </c>
      <c r="AY283" s="209" t="s">
        <v>199</v>
      </c>
      <c r="BK283" s="211">
        <f>SUM(BK284:BK285)</f>
        <v>0</v>
      </c>
    </row>
    <row r="284" s="2" customFormat="1" ht="16.5" customHeight="1">
      <c r="A284" s="39"/>
      <c r="B284" s="40"/>
      <c r="C284" s="214" t="s">
        <v>614</v>
      </c>
      <c r="D284" s="214" t="s">
        <v>202</v>
      </c>
      <c r="E284" s="215" t="s">
        <v>615</v>
      </c>
      <c r="F284" s="216" t="s">
        <v>616</v>
      </c>
      <c r="G284" s="217" t="s">
        <v>217</v>
      </c>
      <c r="H284" s="218">
        <v>4</v>
      </c>
      <c r="I284" s="219"/>
      <c r="J284" s="220">
        <f>ROUND(I284*H284,2)</f>
        <v>0</v>
      </c>
      <c r="K284" s="216" t="s">
        <v>206</v>
      </c>
      <c r="L284" s="221"/>
      <c r="M284" s="222" t="s">
        <v>19</v>
      </c>
      <c r="N284" s="223" t="s">
        <v>46</v>
      </c>
      <c r="O284" s="85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207</v>
      </c>
      <c r="AT284" s="226" t="s">
        <v>202</v>
      </c>
      <c r="AU284" s="226" t="s">
        <v>84</v>
      </c>
      <c r="AY284" s="18" t="s">
        <v>199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82</v>
      </c>
      <c r="BK284" s="227">
        <f>ROUND(I284*H284,2)</f>
        <v>0</v>
      </c>
      <c r="BL284" s="18" t="s">
        <v>208</v>
      </c>
      <c r="BM284" s="226" t="s">
        <v>617</v>
      </c>
    </row>
    <row r="285" s="2" customFormat="1" ht="21.75" customHeight="1">
      <c r="A285" s="39"/>
      <c r="B285" s="40"/>
      <c r="C285" s="214" t="s">
        <v>419</v>
      </c>
      <c r="D285" s="214" t="s">
        <v>202</v>
      </c>
      <c r="E285" s="215" t="s">
        <v>618</v>
      </c>
      <c r="F285" s="216" t="s">
        <v>619</v>
      </c>
      <c r="G285" s="217" t="s">
        <v>217</v>
      </c>
      <c r="H285" s="218">
        <v>4</v>
      </c>
      <c r="I285" s="219"/>
      <c r="J285" s="220">
        <f>ROUND(I285*H285,2)</f>
        <v>0</v>
      </c>
      <c r="K285" s="216" t="s">
        <v>206</v>
      </c>
      <c r="L285" s="221"/>
      <c r="M285" s="222" t="s">
        <v>19</v>
      </c>
      <c r="N285" s="223" t="s">
        <v>46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207</v>
      </c>
      <c r="AT285" s="226" t="s">
        <v>202</v>
      </c>
      <c r="AU285" s="226" t="s">
        <v>84</v>
      </c>
      <c r="AY285" s="18" t="s">
        <v>199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82</v>
      </c>
      <c r="BK285" s="227">
        <f>ROUND(I285*H285,2)</f>
        <v>0</v>
      </c>
      <c r="BL285" s="18" t="s">
        <v>208</v>
      </c>
      <c r="BM285" s="226" t="s">
        <v>620</v>
      </c>
    </row>
    <row r="286" s="12" customFormat="1" ht="22.8" customHeight="1">
      <c r="A286" s="12"/>
      <c r="B286" s="198"/>
      <c r="C286" s="199"/>
      <c r="D286" s="200" t="s">
        <v>74</v>
      </c>
      <c r="E286" s="212" t="s">
        <v>621</v>
      </c>
      <c r="F286" s="212" t="s">
        <v>621</v>
      </c>
      <c r="G286" s="199"/>
      <c r="H286" s="199"/>
      <c r="I286" s="202"/>
      <c r="J286" s="213">
        <f>BK286</f>
        <v>0</v>
      </c>
      <c r="K286" s="199"/>
      <c r="L286" s="204"/>
      <c r="M286" s="205"/>
      <c r="N286" s="206"/>
      <c r="O286" s="206"/>
      <c r="P286" s="207">
        <f>SUM(P287:P311)</f>
        <v>0</v>
      </c>
      <c r="Q286" s="206"/>
      <c r="R286" s="207">
        <f>SUM(R287:R311)</f>
        <v>0</v>
      </c>
      <c r="S286" s="206"/>
      <c r="T286" s="208">
        <f>SUM(T287:T311)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9" t="s">
        <v>82</v>
      </c>
      <c r="AT286" s="210" t="s">
        <v>74</v>
      </c>
      <c r="AU286" s="210" t="s">
        <v>82</v>
      </c>
      <c r="AY286" s="209" t="s">
        <v>199</v>
      </c>
      <c r="BK286" s="211">
        <f>SUM(BK287:BK311)</f>
        <v>0</v>
      </c>
    </row>
    <row r="287" s="2" customFormat="1" ht="21.75" customHeight="1">
      <c r="A287" s="39"/>
      <c r="B287" s="40"/>
      <c r="C287" s="228" t="s">
        <v>622</v>
      </c>
      <c r="D287" s="228" t="s">
        <v>286</v>
      </c>
      <c r="E287" s="229" t="s">
        <v>623</v>
      </c>
      <c r="F287" s="230" t="s">
        <v>624</v>
      </c>
      <c r="G287" s="231" t="s">
        <v>217</v>
      </c>
      <c r="H287" s="232">
        <v>28</v>
      </c>
      <c r="I287" s="233"/>
      <c r="J287" s="234">
        <f>ROUND(I287*H287,2)</f>
        <v>0</v>
      </c>
      <c r="K287" s="230" t="s">
        <v>341</v>
      </c>
      <c r="L287" s="45"/>
      <c r="M287" s="235" t="s">
        <v>19</v>
      </c>
      <c r="N287" s="236" t="s">
        <v>46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208</v>
      </c>
      <c r="AT287" s="226" t="s">
        <v>286</v>
      </c>
      <c r="AU287" s="226" t="s">
        <v>84</v>
      </c>
      <c r="AY287" s="18" t="s">
        <v>199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208</v>
      </c>
      <c r="BM287" s="226" t="s">
        <v>625</v>
      </c>
    </row>
    <row r="288" s="2" customFormat="1" ht="21.75" customHeight="1">
      <c r="A288" s="39"/>
      <c r="B288" s="40"/>
      <c r="C288" s="228" t="s">
        <v>425</v>
      </c>
      <c r="D288" s="228" t="s">
        <v>286</v>
      </c>
      <c r="E288" s="229" t="s">
        <v>626</v>
      </c>
      <c r="F288" s="230" t="s">
        <v>627</v>
      </c>
      <c r="G288" s="231" t="s">
        <v>217</v>
      </c>
      <c r="H288" s="232">
        <v>28</v>
      </c>
      <c r="I288" s="233"/>
      <c r="J288" s="234">
        <f>ROUND(I288*H288,2)</f>
        <v>0</v>
      </c>
      <c r="K288" s="230" t="s">
        <v>341</v>
      </c>
      <c r="L288" s="45"/>
      <c r="M288" s="235" t="s">
        <v>19</v>
      </c>
      <c r="N288" s="236" t="s">
        <v>46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208</v>
      </c>
      <c r="AT288" s="226" t="s">
        <v>286</v>
      </c>
      <c r="AU288" s="226" t="s">
        <v>84</v>
      </c>
      <c r="AY288" s="18" t="s">
        <v>199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82</v>
      </c>
      <c r="BK288" s="227">
        <f>ROUND(I288*H288,2)</f>
        <v>0</v>
      </c>
      <c r="BL288" s="18" t="s">
        <v>208</v>
      </c>
      <c r="BM288" s="226" t="s">
        <v>628</v>
      </c>
    </row>
    <row r="289" s="2" customFormat="1">
      <c r="A289" s="39"/>
      <c r="B289" s="40"/>
      <c r="C289" s="228" t="s">
        <v>629</v>
      </c>
      <c r="D289" s="228" t="s">
        <v>286</v>
      </c>
      <c r="E289" s="229" t="s">
        <v>630</v>
      </c>
      <c r="F289" s="230" t="s">
        <v>631</v>
      </c>
      <c r="G289" s="231" t="s">
        <v>205</v>
      </c>
      <c r="H289" s="232">
        <v>280</v>
      </c>
      <c r="I289" s="233"/>
      <c r="J289" s="234">
        <f>ROUND(I289*H289,2)</f>
        <v>0</v>
      </c>
      <c r="K289" s="230" t="s">
        <v>341</v>
      </c>
      <c r="L289" s="45"/>
      <c r="M289" s="235" t="s">
        <v>19</v>
      </c>
      <c r="N289" s="236" t="s">
        <v>46</v>
      </c>
      <c r="O289" s="85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208</v>
      </c>
      <c r="AT289" s="226" t="s">
        <v>286</v>
      </c>
      <c r="AU289" s="226" t="s">
        <v>84</v>
      </c>
      <c r="AY289" s="18" t="s">
        <v>199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82</v>
      </c>
      <c r="BK289" s="227">
        <f>ROUND(I289*H289,2)</f>
        <v>0</v>
      </c>
      <c r="BL289" s="18" t="s">
        <v>208</v>
      </c>
      <c r="BM289" s="226" t="s">
        <v>632</v>
      </c>
    </row>
    <row r="290" s="2" customFormat="1" ht="16.5" customHeight="1">
      <c r="A290" s="39"/>
      <c r="B290" s="40"/>
      <c r="C290" s="228" t="s">
        <v>432</v>
      </c>
      <c r="D290" s="228" t="s">
        <v>286</v>
      </c>
      <c r="E290" s="229" t="s">
        <v>633</v>
      </c>
      <c r="F290" s="230" t="s">
        <v>634</v>
      </c>
      <c r="G290" s="231" t="s">
        <v>205</v>
      </c>
      <c r="H290" s="232">
        <v>21</v>
      </c>
      <c r="I290" s="233"/>
      <c r="J290" s="234">
        <f>ROUND(I290*H290,2)</f>
        <v>0</v>
      </c>
      <c r="K290" s="230" t="s">
        <v>341</v>
      </c>
      <c r="L290" s="45"/>
      <c r="M290" s="235" t="s">
        <v>19</v>
      </c>
      <c r="N290" s="236" t="s">
        <v>46</v>
      </c>
      <c r="O290" s="85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208</v>
      </c>
      <c r="AT290" s="226" t="s">
        <v>286</v>
      </c>
      <c r="AU290" s="226" t="s">
        <v>84</v>
      </c>
      <c r="AY290" s="18" t="s">
        <v>199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208</v>
      </c>
      <c r="BM290" s="226" t="s">
        <v>635</v>
      </c>
    </row>
    <row r="291" s="2" customFormat="1" ht="16.5" customHeight="1">
      <c r="A291" s="39"/>
      <c r="B291" s="40"/>
      <c r="C291" s="228" t="s">
        <v>636</v>
      </c>
      <c r="D291" s="228" t="s">
        <v>286</v>
      </c>
      <c r="E291" s="229" t="s">
        <v>637</v>
      </c>
      <c r="F291" s="230" t="s">
        <v>638</v>
      </c>
      <c r="G291" s="231" t="s">
        <v>217</v>
      </c>
      <c r="H291" s="232">
        <v>14</v>
      </c>
      <c r="I291" s="233"/>
      <c r="J291" s="234">
        <f>ROUND(I291*H291,2)</f>
        <v>0</v>
      </c>
      <c r="K291" s="230" t="s">
        <v>341</v>
      </c>
      <c r="L291" s="45"/>
      <c r="M291" s="235" t="s">
        <v>19</v>
      </c>
      <c r="N291" s="236" t="s">
        <v>46</v>
      </c>
      <c r="O291" s="85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208</v>
      </c>
      <c r="AT291" s="226" t="s">
        <v>286</v>
      </c>
      <c r="AU291" s="226" t="s">
        <v>84</v>
      </c>
      <c r="AY291" s="18" t="s">
        <v>199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82</v>
      </c>
      <c r="BK291" s="227">
        <f>ROUND(I291*H291,2)</f>
        <v>0</v>
      </c>
      <c r="BL291" s="18" t="s">
        <v>208</v>
      </c>
      <c r="BM291" s="226" t="s">
        <v>639</v>
      </c>
    </row>
    <row r="292" s="2" customFormat="1" ht="16.5" customHeight="1">
      <c r="A292" s="39"/>
      <c r="B292" s="40"/>
      <c r="C292" s="228" t="s">
        <v>438</v>
      </c>
      <c r="D292" s="228" t="s">
        <v>286</v>
      </c>
      <c r="E292" s="229" t="s">
        <v>640</v>
      </c>
      <c r="F292" s="230" t="s">
        <v>641</v>
      </c>
      <c r="G292" s="231" t="s">
        <v>205</v>
      </c>
      <c r="H292" s="232">
        <v>1400</v>
      </c>
      <c r="I292" s="233"/>
      <c r="J292" s="234">
        <f>ROUND(I292*H292,2)</f>
        <v>0</v>
      </c>
      <c r="K292" s="230" t="s">
        <v>341</v>
      </c>
      <c r="L292" s="45"/>
      <c r="M292" s="235" t="s">
        <v>19</v>
      </c>
      <c r="N292" s="236" t="s">
        <v>46</v>
      </c>
      <c r="O292" s="85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208</v>
      </c>
      <c r="AT292" s="226" t="s">
        <v>286</v>
      </c>
      <c r="AU292" s="226" t="s">
        <v>84</v>
      </c>
      <c r="AY292" s="18" t="s">
        <v>199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208</v>
      </c>
      <c r="BM292" s="226" t="s">
        <v>642</v>
      </c>
    </row>
    <row r="293" s="2" customFormat="1" ht="16.5" customHeight="1">
      <c r="A293" s="39"/>
      <c r="B293" s="40"/>
      <c r="C293" s="228" t="s">
        <v>643</v>
      </c>
      <c r="D293" s="228" t="s">
        <v>286</v>
      </c>
      <c r="E293" s="229" t="s">
        <v>644</v>
      </c>
      <c r="F293" s="230" t="s">
        <v>645</v>
      </c>
      <c r="G293" s="231" t="s">
        <v>217</v>
      </c>
      <c r="H293" s="232">
        <v>14</v>
      </c>
      <c r="I293" s="233"/>
      <c r="J293" s="234">
        <f>ROUND(I293*H293,2)</f>
        <v>0</v>
      </c>
      <c r="K293" s="230" t="s">
        <v>341</v>
      </c>
      <c r="L293" s="45"/>
      <c r="M293" s="235" t="s">
        <v>19</v>
      </c>
      <c r="N293" s="236" t="s">
        <v>46</v>
      </c>
      <c r="O293" s="85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208</v>
      </c>
      <c r="AT293" s="226" t="s">
        <v>286</v>
      </c>
      <c r="AU293" s="226" t="s">
        <v>84</v>
      </c>
      <c r="AY293" s="18" t="s">
        <v>199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82</v>
      </c>
      <c r="BK293" s="227">
        <f>ROUND(I293*H293,2)</f>
        <v>0</v>
      </c>
      <c r="BL293" s="18" t="s">
        <v>208</v>
      </c>
      <c r="BM293" s="226" t="s">
        <v>646</v>
      </c>
    </row>
    <row r="294" s="2" customFormat="1" ht="16.5" customHeight="1">
      <c r="A294" s="39"/>
      <c r="B294" s="40"/>
      <c r="C294" s="228" t="s">
        <v>441</v>
      </c>
      <c r="D294" s="228" t="s">
        <v>286</v>
      </c>
      <c r="E294" s="229" t="s">
        <v>647</v>
      </c>
      <c r="F294" s="230" t="s">
        <v>648</v>
      </c>
      <c r="G294" s="231" t="s">
        <v>217</v>
      </c>
      <c r="H294" s="232">
        <v>24</v>
      </c>
      <c r="I294" s="233"/>
      <c r="J294" s="234">
        <f>ROUND(I294*H294,2)</f>
        <v>0</v>
      </c>
      <c r="K294" s="230" t="s">
        <v>341</v>
      </c>
      <c r="L294" s="45"/>
      <c r="M294" s="235" t="s">
        <v>19</v>
      </c>
      <c r="N294" s="236" t="s">
        <v>46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208</v>
      </c>
      <c r="AT294" s="226" t="s">
        <v>286</v>
      </c>
      <c r="AU294" s="226" t="s">
        <v>84</v>
      </c>
      <c r="AY294" s="18" t="s">
        <v>199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82</v>
      </c>
      <c r="BK294" s="227">
        <f>ROUND(I294*H294,2)</f>
        <v>0</v>
      </c>
      <c r="BL294" s="18" t="s">
        <v>208</v>
      </c>
      <c r="BM294" s="226" t="s">
        <v>649</v>
      </c>
    </row>
    <row r="295" s="2" customFormat="1" ht="16.5" customHeight="1">
      <c r="A295" s="39"/>
      <c r="B295" s="40"/>
      <c r="C295" s="228" t="s">
        <v>650</v>
      </c>
      <c r="D295" s="228" t="s">
        <v>286</v>
      </c>
      <c r="E295" s="229" t="s">
        <v>651</v>
      </c>
      <c r="F295" s="230" t="s">
        <v>652</v>
      </c>
      <c r="G295" s="231" t="s">
        <v>217</v>
      </c>
      <c r="H295" s="232">
        <v>28</v>
      </c>
      <c r="I295" s="233"/>
      <c r="J295" s="234">
        <f>ROUND(I295*H295,2)</f>
        <v>0</v>
      </c>
      <c r="K295" s="230" t="s">
        <v>341</v>
      </c>
      <c r="L295" s="45"/>
      <c r="M295" s="235" t="s">
        <v>19</v>
      </c>
      <c r="N295" s="236" t="s">
        <v>46</v>
      </c>
      <c r="O295" s="85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208</v>
      </c>
      <c r="AT295" s="226" t="s">
        <v>286</v>
      </c>
      <c r="AU295" s="226" t="s">
        <v>84</v>
      </c>
      <c r="AY295" s="18" t="s">
        <v>199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82</v>
      </c>
      <c r="BK295" s="227">
        <f>ROUND(I295*H295,2)</f>
        <v>0</v>
      </c>
      <c r="BL295" s="18" t="s">
        <v>208</v>
      </c>
      <c r="BM295" s="226" t="s">
        <v>653</v>
      </c>
    </row>
    <row r="296" s="2" customFormat="1">
      <c r="A296" s="39"/>
      <c r="B296" s="40"/>
      <c r="C296" s="228" t="s">
        <v>445</v>
      </c>
      <c r="D296" s="228" t="s">
        <v>286</v>
      </c>
      <c r="E296" s="229" t="s">
        <v>654</v>
      </c>
      <c r="F296" s="230" t="s">
        <v>655</v>
      </c>
      <c r="G296" s="231" t="s">
        <v>217</v>
      </c>
      <c r="H296" s="232">
        <v>14</v>
      </c>
      <c r="I296" s="233"/>
      <c r="J296" s="234">
        <f>ROUND(I296*H296,2)</f>
        <v>0</v>
      </c>
      <c r="K296" s="230" t="s">
        <v>341</v>
      </c>
      <c r="L296" s="45"/>
      <c r="M296" s="235" t="s">
        <v>19</v>
      </c>
      <c r="N296" s="236" t="s">
        <v>46</v>
      </c>
      <c r="O296" s="85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208</v>
      </c>
      <c r="AT296" s="226" t="s">
        <v>286</v>
      </c>
      <c r="AU296" s="226" t="s">
        <v>84</v>
      </c>
      <c r="AY296" s="18" t="s">
        <v>199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82</v>
      </c>
      <c r="BK296" s="227">
        <f>ROUND(I296*H296,2)</f>
        <v>0</v>
      </c>
      <c r="BL296" s="18" t="s">
        <v>208</v>
      </c>
      <c r="BM296" s="226" t="s">
        <v>656</v>
      </c>
    </row>
    <row r="297" s="2" customFormat="1" ht="16.5" customHeight="1">
      <c r="A297" s="39"/>
      <c r="B297" s="40"/>
      <c r="C297" s="228" t="s">
        <v>657</v>
      </c>
      <c r="D297" s="228" t="s">
        <v>286</v>
      </c>
      <c r="E297" s="229" t="s">
        <v>658</v>
      </c>
      <c r="F297" s="230" t="s">
        <v>659</v>
      </c>
      <c r="G297" s="231" t="s">
        <v>217</v>
      </c>
      <c r="H297" s="232">
        <v>42</v>
      </c>
      <c r="I297" s="233"/>
      <c r="J297" s="234">
        <f>ROUND(I297*H297,2)</f>
        <v>0</v>
      </c>
      <c r="K297" s="230" t="s">
        <v>341</v>
      </c>
      <c r="L297" s="45"/>
      <c r="M297" s="235" t="s">
        <v>19</v>
      </c>
      <c r="N297" s="236" t="s">
        <v>46</v>
      </c>
      <c r="O297" s="85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208</v>
      </c>
      <c r="AT297" s="226" t="s">
        <v>286</v>
      </c>
      <c r="AU297" s="226" t="s">
        <v>84</v>
      </c>
      <c r="AY297" s="18" t="s">
        <v>199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82</v>
      </c>
      <c r="BK297" s="227">
        <f>ROUND(I297*H297,2)</f>
        <v>0</v>
      </c>
      <c r="BL297" s="18" t="s">
        <v>208</v>
      </c>
      <c r="BM297" s="226" t="s">
        <v>660</v>
      </c>
    </row>
    <row r="298" s="13" customFormat="1">
      <c r="A298" s="13"/>
      <c r="B298" s="237"/>
      <c r="C298" s="238"/>
      <c r="D298" s="239" t="s">
        <v>661</v>
      </c>
      <c r="E298" s="240" t="s">
        <v>19</v>
      </c>
      <c r="F298" s="241" t="s">
        <v>299</v>
      </c>
      <c r="G298" s="238"/>
      <c r="H298" s="242">
        <v>42</v>
      </c>
      <c r="I298" s="243"/>
      <c r="J298" s="238"/>
      <c r="K298" s="238"/>
      <c r="L298" s="244"/>
      <c r="M298" s="245"/>
      <c r="N298" s="246"/>
      <c r="O298" s="246"/>
      <c r="P298" s="246"/>
      <c r="Q298" s="246"/>
      <c r="R298" s="246"/>
      <c r="S298" s="246"/>
      <c r="T298" s="24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8" t="s">
        <v>661</v>
      </c>
      <c r="AU298" s="248" t="s">
        <v>84</v>
      </c>
      <c r="AV298" s="13" t="s">
        <v>84</v>
      </c>
      <c r="AW298" s="13" t="s">
        <v>37</v>
      </c>
      <c r="AX298" s="13" t="s">
        <v>82</v>
      </c>
      <c r="AY298" s="248" t="s">
        <v>199</v>
      </c>
    </row>
    <row r="299" s="2" customFormat="1" ht="16.5" customHeight="1">
      <c r="A299" s="39"/>
      <c r="B299" s="40"/>
      <c r="C299" s="228" t="s">
        <v>447</v>
      </c>
      <c r="D299" s="228" t="s">
        <v>286</v>
      </c>
      <c r="E299" s="229" t="s">
        <v>662</v>
      </c>
      <c r="F299" s="230" t="s">
        <v>663</v>
      </c>
      <c r="G299" s="231" t="s">
        <v>217</v>
      </c>
      <c r="H299" s="232">
        <v>14</v>
      </c>
      <c r="I299" s="233"/>
      <c r="J299" s="234">
        <f>ROUND(I299*H299,2)</f>
        <v>0</v>
      </c>
      <c r="K299" s="230" t="s">
        <v>341</v>
      </c>
      <c r="L299" s="45"/>
      <c r="M299" s="235" t="s">
        <v>19</v>
      </c>
      <c r="N299" s="236" t="s">
        <v>46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208</v>
      </c>
      <c r="AT299" s="226" t="s">
        <v>286</v>
      </c>
      <c r="AU299" s="226" t="s">
        <v>84</v>
      </c>
      <c r="AY299" s="18" t="s">
        <v>199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82</v>
      </c>
      <c r="BK299" s="227">
        <f>ROUND(I299*H299,2)</f>
        <v>0</v>
      </c>
      <c r="BL299" s="18" t="s">
        <v>208</v>
      </c>
      <c r="BM299" s="226" t="s">
        <v>664</v>
      </c>
    </row>
    <row r="300" s="2" customFormat="1" ht="21.75" customHeight="1">
      <c r="A300" s="39"/>
      <c r="B300" s="40"/>
      <c r="C300" s="228" t="s">
        <v>665</v>
      </c>
      <c r="D300" s="228" t="s">
        <v>286</v>
      </c>
      <c r="E300" s="229" t="s">
        <v>666</v>
      </c>
      <c r="F300" s="230" t="s">
        <v>667</v>
      </c>
      <c r="G300" s="231" t="s">
        <v>217</v>
      </c>
      <c r="H300" s="232">
        <v>14</v>
      </c>
      <c r="I300" s="233"/>
      <c r="J300" s="234">
        <f>ROUND(I300*H300,2)</f>
        <v>0</v>
      </c>
      <c r="K300" s="230" t="s">
        <v>341</v>
      </c>
      <c r="L300" s="45"/>
      <c r="M300" s="235" t="s">
        <v>19</v>
      </c>
      <c r="N300" s="236" t="s">
        <v>46</v>
      </c>
      <c r="O300" s="85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208</v>
      </c>
      <c r="AT300" s="226" t="s">
        <v>286</v>
      </c>
      <c r="AU300" s="226" t="s">
        <v>84</v>
      </c>
      <c r="AY300" s="18" t="s">
        <v>199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82</v>
      </c>
      <c r="BK300" s="227">
        <f>ROUND(I300*H300,2)</f>
        <v>0</v>
      </c>
      <c r="BL300" s="18" t="s">
        <v>208</v>
      </c>
      <c r="BM300" s="226" t="s">
        <v>668</v>
      </c>
    </row>
    <row r="301" s="2" customFormat="1" ht="16.5" customHeight="1">
      <c r="A301" s="39"/>
      <c r="B301" s="40"/>
      <c r="C301" s="228" t="s">
        <v>451</v>
      </c>
      <c r="D301" s="228" t="s">
        <v>286</v>
      </c>
      <c r="E301" s="229" t="s">
        <v>669</v>
      </c>
      <c r="F301" s="230" t="s">
        <v>670</v>
      </c>
      <c r="G301" s="231" t="s">
        <v>217</v>
      </c>
      <c r="H301" s="232">
        <v>28</v>
      </c>
      <c r="I301" s="233"/>
      <c r="J301" s="234">
        <f>ROUND(I301*H301,2)</f>
        <v>0</v>
      </c>
      <c r="K301" s="230" t="s">
        <v>341</v>
      </c>
      <c r="L301" s="45"/>
      <c r="M301" s="235" t="s">
        <v>19</v>
      </c>
      <c r="N301" s="236" t="s">
        <v>46</v>
      </c>
      <c r="O301" s="85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208</v>
      </c>
      <c r="AT301" s="226" t="s">
        <v>286</v>
      </c>
      <c r="AU301" s="226" t="s">
        <v>84</v>
      </c>
      <c r="AY301" s="18" t="s">
        <v>199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82</v>
      </c>
      <c r="BK301" s="227">
        <f>ROUND(I301*H301,2)</f>
        <v>0</v>
      </c>
      <c r="BL301" s="18" t="s">
        <v>208</v>
      </c>
      <c r="BM301" s="226" t="s">
        <v>671</v>
      </c>
    </row>
    <row r="302" s="2" customFormat="1">
      <c r="A302" s="39"/>
      <c r="B302" s="40"/>
      <c r="C302" s="214" t="s">
        <v>672</v>
      </c>
      <c r="D302" s="214" t="s">
        <v>202</v>
      </c>
      <c r="E302" s="215" t="s">
        <v>673</v>
      </c>
      <c r="F302" s="216" t="s">
        <v>674</v>
      </c>
      <c r="G302" s="217" t="s">
        <v>217</v>
      </c>
      <c r="H302" s="218">
        <v>14</v>
      </c>
      <c r="I302" s="219"/>
      <c r="J302" s="220">
        <f>ROUND(I302*H302,2)</f>
        <v>0</v>
      </c>
      <c r="K302" s="216" t="s">
        <v>341</v>
      </c>
      <c r="L302" s="221"/>
      <c r="M302" s="222" t="s">
        <v>19</v>
      </c>
      <c r="N302" s="223" t="s">
        <v>46</v>
      </c>
      <c r="O302" s="85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207</v>
      </c>
      <c r="AT302" s="226" t="s">
        <v>202</v>
      </c>
      <c r="AU302" s="226" t="s">
        <v>84</v>
      </c>
      <c r="AY302" s="18" t="s">
        <v>199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82</v>
      </c>
      <c r="BK302" s="227">
        <f>ROUND(I302*H302,2)</f>
        <v>0</v>
      </c>
      <c r="BL302" s="18" t="s">
        <v>208</v>
      </c>
      <c r="BM302" s="226" t="s">
        <v>675</v>
      </c>
    </row>
    <row r="303" s="2" customFormat="1" ht="16.5" customHeight="1">
      <c r="A303" s="39"/>
      <c r="B303" s="40"/>
      <c r="C303" s="228" t="s">
        <v>453</v>
      </c>
      <c r="D303" s="228" t="s">
        <v>286</v>
      </c>
      <c r="E303" s="229" t="s">
        <v>676</v>
      </c>
      <c r="F303" s="230" t="s">
        <v>677</v>
      </c>
      <c r="G303" s="231" t="s">
        <v>217</v>
      </c>
      <c r="H303" s="232">
        <v>14</v>
      </c>
      <c r="I303" s="233"/>
      <c r="J303" s="234">
        <f>ROUND(I303*H303,2)</f>
        <v>0</v>
      </c>
      <c r="K303" s="230" t="s">
        <v>341</v>
      </c>
      <c r="L303" s="45"/>
      <c r="M303" s="235" t="s">
        <v>19</v>
      </c>
      <c r="N303" s="236" t="s">
        <v>46</v>
      </c>
      <c r="O303" s="85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208</v>
      </c>
      <c r="AT303" s="226" t="s">
        <v>286</v>
      </c>
      <c r="AU303" s="226" t="s">
        <v>84</v>
      </c>
      <c r="AY303" s="18" t="s">
        <v>199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82</v>
      </c>
      <c r="BK303" s="227">
        <f>ROUND(I303*H303,2)</f>
        <v>0</v>
      </c>
      <c r="BL303" s="18" t="s">
        <v>208</v>
      </c>
      <c r="BM303" s="226" t="s">
        <v>678</v>
      </c>
    </row>
    <row r="304" s="2" customFormat="1" ht="16.5" customHeight="1">
      <c r="A304" s="39"/>
      <c r="B304" s="40"/>
      <c r="C304" s="228" t="s">
        <v>679</v>
      </c>
      <c r="D304" s="228" t="s">
        <v>286</v>
      </c>
      <c r="E304" s="229" t="s">
        <v>680</v>
      </c>
      <c r="F304" s="230" t="s">
        <v>681</v>
      </c>
      <c r="G304" s="231" t="s">
        <v>217</v>
      </c>
      <c r="H304" s="232">
        <v>14</v>
      </c>
      <c r="I304" s="233"/>
      <c r="J304" s="234">
        <f>ROUND(I304*H304,2)</f>
        <v>0</v>
      </c>
      <c r="K304" s="230" t="s">
        <v>341</v>
      </c>
      <c r="L304" s="45"/>
      <c r="M304" s="235" t="s">
        <v>19</v>
      </c>
      <c r="N304" s="236" t="s">
        <v>46</v>
      </c>
      <c r="O304" s="85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208</v>
      </c>
      <c r="AT304" s="226" t="s">
        <v>286</v>
      </c>
      <c r="AU304" s="226" t="s">
        <v>84</v>
      </c>
      <c r="AY304" s="18" t="s">
        <v>199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82</v>
      </c>
      <c r="BK304" s="227">
        <f>ROUND(I304*H304,2)</f>
        <v>0</v>
      </c>
      <c r="BL304" s="18" t="s">
        <v>208</v>
      </c>
      <c r="BM304" s="226" t="s">
        <v>682</v>
      </c>
    </row>
    <row r="305" s="2" customFormat="1" ht="16.5" customHeight="1">
      <c r="A305" s="39"/>
      <c r="B305" s="40"/>
      <c r="C305" s="228" t="s">
        <v>456</v>
      </c>
      <c r="D305" s="228" t="s">
        <v>286</v>
      </c>
      <c r="E305" s="229" t="s">
        <v>683</v>
      </c>
      <c r="F305" s="230" t="s">
        <v>684</v>
      </c>
      <c r="G305" s="231" t="s">
        <v>217</v>
      </c>
      <c r="H305" s="232">
        <v>1</v>
      </c>
      <c r="I305" s="233"/>
      <c r="J305" s="234">
        <f>ROUND(I305*H305,2)</f>
        <v>0</v>
      </c>
      <c r="K305" s="230" t="s">
        <v>341</v>
      </c>
      <c r="L305" s="45"/>
      <c r="M305" s="235" t="s">
        <v>19</v>
      </c>
      <c r="N305" s="236" t="s">
        <v>46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208</v>
      </c>
      <c r="AT305" s="226" t="s">
        <v>286</v>
      </c>
      <c r="AU305" s="226" t="s">
        <v>84</v>
      </c>
      <c r="AY305" s="18" t="s">
        <v>199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82</v>
      </c>
      <c r="BK305" s="227">
        <f>ROUND(I305*H305,2)</f>
        <v>0</v>
      </c>
      <c r="BL305" s="18" t="s">
        <v>208</v>
      </c>
      <c r="BM305" s="226" t="s">
        <v>685</v>
      </c>
    </row>
    <row r="306" s="2" customFormat="1">
      <c r="A306" s="39"/>
      <c r="B306" s="40"/>
      <c r="C306" s="228" t="s">
        <v>686</v>
      </c>
      <c r="D306" s="228" t="s">
        <v>286</v>
      </c>
      <c r="E306" s="229" t="s">
        <v>687</v>
      </c>
      <c r="F306" s="230" t="s">
        <v>688</v>
      </c>
      <c r="G306" s="231" t="s">
        <v>217</v>
      </c>
      <c r="H306" s="232">
        <v>14</v>
      </c>
      <c r="I306" s="233"/>
      <c r="J306" s="234">
        <f>ROUND(I306*H306,2)</f>
        <v>0</v>
      </c>
      <c r="K306" s="230" t="s">
        <v>341</v>
      </c>
      <c r="L306" s="45"/>
      <c r="M306" s="235" t="s">
        <v>19</v>
      </c>
      <c r="N306" s="236" t="s">
        <v>46</v>
      </c>
      <c r="O306" s="85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208</v>
      </c>
      <c r="AT306" s="226" t="s">
        <v>286</v>
      </c>
      <c r="AU306" s="226" t="s">
        <v>84</v>
      </c>
      <c r="AY306" s="18" t="s">
        <v>199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82</v>
      </c>
      <c r="BK306" s="227">
        <f>ROUND(I306*H306,2)</f>
        <v>0</v>
      </c>
      <c r="BL306" s="18" t="s">
        <v>208</v>
      </c>
      <c r="BM306" s="226" t="s">
        <v>689</v>
      </c>
    </row>
    <row r="307" s="2" customFormat="1" ht="16.5" customHeight="1">
      <c r="A307" s="39"/>
      <c r="B307" s="40"/>
      <c r="C307" s="214" t="s">
        <v>459</v>
      </c>
      <c r="D307" s="214" t="s">
        <v>202</v>
      </c>
      <c r="E307" s="215" t="s">
        <v>690</v>
      </c>
      <c r="F307" s="216" t="s">
        <v>691</v>
      </c>
      <c r="G307" s="217" t="s">
        <v>217</v>
      </c>
      <c r="H307" s="218">
        <v>28</v>
      </c>
      <c r="I307" s="219"/>
      <c r="J307" s="220">
        <f>ROUND(I307*H307,2)</f>
        <v>0</v>
      </c>
      <c r="K307" s="216" t="s">
        <v>341</v>
      </c>
      <c r="L307" s="221"/>
      <c r="M307" s="222" t="s">
        <v>19</v>
      </c>
      <c r="N307" s="223" t="s">
        <v>46</v>
      </c>
      <c r="O307" s="85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207</v>
      </c>
      <c r="AT307" s="226" t="s">
        <v>202</v>
      </c>
      <c r="AU307" s="226" t="s">
        <v>84</v>
      </c>
      <c r="AY307" s="18" t="s">
        <v>199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82</v>
      </c>
      <c r="BK307" s="227">
        <f>ROUND(I307*H307,2)</f>
        <v>0</v>
      </c>
      <c r="BL307" s="18" t="s">
        <v>208</v>
      </c>
      <c r="BM307" s="226" t="s">
        <v>692</v>
      </c>
    </row>
    <row r="308" s="2" customFormat="1">
      <c r="A308" s="39"/>
      <c r="B308" s="40"/>
      <c r="C308" s="214" t="s">
        <v>693</v>
      </c>
      <c r="D308" s="214" t="s">
        <v>202</v>
      </c>
      <c r="E308" s="215" t="s">
        <v>694</v>
      </c>
      <c r="F308" s="216" t="s">
        <v>695</v>
      </c>
      <c r="G308" s="217" t="s">
        <v>217</v>
      </c>
      <c r="H308" s="218">
        <v>14</v>
      </c>
      <c r="I308" s="219"/>
      <c r="J308" s="220">
        <f>ROUND(I308*H308,2)</f>
        <v>0</v>
      </c>
      <c r="K308" s="216" t="s">
        <v>341</v>
      </c>
      <c r="L308" s="221"/>
      <c r="M308" s="222" t="s">
        <v>19</v>
      </c>
      <c r="N308" s="223" t="s">
        <v>46</v>
      </c>
      <c r="O308" s="85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207</v>
      </c>
      <c r="AT308" s="226" t="s">
        <v>202</v>
      </c>
      <c r="AU308" s="226" t="s">
        <v>84</v>
      </c>
      <c r="AY308" s="18" t="s">
        <v>199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82</v>
      </c>
      <c r="BK308" s="227">
        <f>ROUND(I308*H308,2)</f>
        <v>0</v>
      </c>
      <c r="BL308" s="18" t="s">
        <v>208</v>
      </c>
      <c r="BM308" s="226" t="s">
        <v>696</v>
      </c>
    </row>
    <row r="309" s="2" customFormat="1" ht="16.5" customHeight="1">
      <c r="A309" s="39"/>
      <c r="B309" s="40"/>
      <c r="C309" s="214" t="s">
        <v>463</v>
      </c>
      <c r="D309" s="214" t="s">
        <v>202</v>
      </c>
      <c r="E309" s="215" t="s">
        <v>697</v>
      </c>
      <c r="F309" s="216" t="s">
        <v>698</v>
      </c>
      <c r="G309" s="217" t="s">
        <v>217</v>
      </c>
      <c r="H309" s="218">
        <v>28</v>
      </c>
      <c r="I309" s="219"/>
      <c r="J309" s="220">
        <f>ROUND(I309*H309,2)</f>
        <v>0</v>
      </c>
      <c r="K309" s="216" t="s">
        <v>341</v>
      </c>
      <c r="L309" s="221"/>
      <c r="M309" s="222" t="s">
        <v>19</v>
      </c>
      <c r="N309" s="223" t="s">
        <v>46</v>
      </c>
      <c r="O309" s="85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207</v>
      </c>
      <c r="AT309" s="226" t="s">
        <v>202</v>
      </c>
      <c r="AU309" s="226" t="s">
        <v>84</v>
      </c>
      <c r="AY309" s="18" t="s">
        <v>199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82</v>
      </c>
      <c r="BK309" s="227">
        <f>ROUND(I309*H309,2)</f>
        <v>0</v>
      </c>
      <c r="BL309" s="18" t="s">
        <v>208</v>
      </c>
      <c r="BM309" s="226" t="s">
        <v>699</v>
      </c>
    </row>
    <row r="310" s="2" customFormat="1" ht="16.5" customHeight="1">
      <c r="A310" s="39"/>
      <c r="B310" s="40"/>
      <c r="C310" s="214" t="s">
        <v>700</v>
      </c>
      <c r="D310" s="214" t="s">
        <v>202</v>
      </c>
      <c r="E310" s="215" t="s">
        <v>701</v>
      </c>
      <c r="F310" s="216" t="s">
        <v>702</v>
      </c>
      <c r="G310" s="217" t="s">
        <v>217</v>
      </c>
      <c r="H310" s="218">
        <v>14</v>
      </c>
      <c r="I310" s="219"/>
      <c r="J310" s="220">
        <f>ROUND(I310*H310,2)</f>
        <v>0</v>
      </c>
      <c r="K310" s="216" t="s">
        <v>341</v>
      </c>
      <c r="L310" s="221"/>
      <c r="M310" s="222" t="s">
        <v>19</v>
      </c>
      <c r="N310" s="223" t="s">
        <v>46</v>
      </c>
      <c r="O310" s="85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207</v>
      </c>
      <c r="AT310" s="226" t="s">
        <v>202</v>
      </c>
      <c r="AU310" s="226" t="s">
        <v>84</v>
      </c>
      <c r="AY310" s="18" t="s">
        <v>199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82</v>
      </c>
      <c r="BK310" s="227">
        <f>ROUND(I310*H310,2)</f>
        <v>0</v>
      </c>
      <c r="BL310" s="18" t="s">
        <v>208</v>
      </c>
      <c r="BM310" s="226" t="s">
        <v>703</v>
      </c>
    </row>
    <row r="311" s="2" customFormat="1" ht="16.5" customHeight="1">
      <c r="A311" s="39"/>
      <c r="B311" s="40"/>
      <c r="C311" s="214" t="s">
        <v>466</v>
      </c>
      <c r="D311" s="214" t="s">
        <v>202</v>
      </c>
      <c r="E311" s="215" t="s">
        <v>704</v>
      </c>
      <c r="F311" s="216" t="s">
        <v>705</v>
      </c>
      <c r="G311" s="217" t="s">
        <v>217</v>
      </c>
      <c r="H311" s="218">
        <v>28</v>
      </c>
      <c r="I311" s="219"/>
      <c r="J311" s="220">
        <f>ROUND(I311*H311,2)</f>
        <v>0</v>
      </c>
      <c r="K311" s="216" t="s">
        <v>19</v>
      </c>
      <c r="L311" s="221"/>
      <c r="M311" s="222" t="s">
        <v>19</v>
      </c>
      <c r="N311" s="223" t="s">
        <v>46</v>
      </c>
      <c r="O311" s="85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207</v>
      </c>
      <c r="AT311" s="226" t="s">
        <v>202</v>
      </c>
      <c r="AU311" s="226" t="s">
        <v>84</v>
      </c>
      <c r="AY311" s="18" t="s">
        <v>199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82</v>
      </c>
      <c r="BK311" s="227">
        <f>ROUND(I311*H311,2)</f>
        <v>0</v>
      </c>
      <c r="BL311" s="18" t="s">
        <v>208</v>
      </c>
      <c r="BM311" s="226" t="s">
        <v>706</v>
      </c>
    </row>
    <row r="312" s="12" customFormat="1" ht="25.92" customHeight="1">
      <c r="A312" s="12"/>
      <c r="B312" s="198"/>
      <c r="C312" s="199"/>
      <c r="D312" s="200" t="s">
        <v>74</v>
      </c>
      <c r="E312" s="201" t="s">
        <v>707</v>
      </c>
      <c r="F312" s="201" t="s">
        <v>708</v>
      </c>
      <c r="G312" s="199"/>
      <c r="H312" s="199"/>
      <c r="I312" s="202"/>
      <c r="J312" s="203">
        <f>BK312</f>
        <v>0</v>
      </c>
      <c r="K312" s="199"/>
      <c r="L312" s="204"/>
      <c r="M312" s="205"/>
      <c r="N312" s="206"/>
      <c r="O312" s="206"/>
      <c r="P312" s="207">
        <f>P313+P366</f>
        <v>0</v>
      </c>
      <c r="Q312" s="206"/>
      <c r="R312" s="207">
        <f>R313+R366</f>
        <v>0</v>
      </c>
      <c r="S312" s="206"/>
      <c r="T312" s="208">
        <f>T313+T366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9" t="s">
        <v>82</v>
      </c>
      <c r="AT312" s="210" t="s">
        <v>74</v>
      </c>
      <c r="AU312" s="210" t="s">
        <v>75</v>
      </c>
      <c r="AY312" s="209" t="s">
        <v>199</v>
      </c>
      <c r="BK312" s="211">
        <f>BK313+BK366</f>
        <v>0</v>
      </c>
    </row>
    <row r="313" s="12" customFormat="1" ht="22.8" customHeight="1">
      <c r="A313" s="12"/>
      <c r="B313" s="198"/>
      <c r="C313" s="199"/>
      <c r="D313" s="200" t="s">
        <v>74</v>
      </c>
      <c r="E313" s="212" t="s">
        <v>709</v>
      </c>
      <c r="F313" s="212" t="s">
        <v>710</v>
      </c>
      <c r="G313" s="199"/>
      <c r="H313" s="199"/>
      <c r="I313" s="202"/>
      <c r="J313" s="213">
        <f>BK313</f>
        <v>0</v>
      </c>
      <c r="K313" s="199"/>
      <c r="L313" s="204"/>
      <c r="M313" s="205"/>
      <c r="N313" s="206"/>
      <c r="O313" s="206"/>
      <c r="P313" s="207">
        <f>SUM(P314:P365)</f>
        <v>0</v>
      </c>
      <c r="Q313" s="206"/>
      <c r="R313" s="207">
        <f>SUM(R314:R365)</f>
        <v>0</v>
      </c>
      <c r="S313" s="206"/>
      <c r="T313" s="208">
        <f>SUM(T314:T365)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9" t="s">
        <v>82</v>
      </c>
      <c r="AT313" s="210" t="s">
        <v>74</v>
      </c>
      <c r="AU313" s="210" t="s">
        <v>82</v>
      </c>
      <c r="AY313" s="209" t="s">
        <v>199</v>
      </c>
      <c r="BK313" s="211">
        <f>SUM(BK314:BK365)</f>
        <v>0</v>
      </c>
    </row>
    <row r="314" s="2" customFormat="1" ht="33" customHeight="1">
      <c r="A314" s="39"/>
      <c r="B314" s="40"/>
      <c r="C314" s="228" t="s">
        <v>711</v>
      </c>
      <c r="D314" s="228" t="s">
        <v>286</v>
      </c>
      <c r="E314" s="229" t="s">
        <v>712</v>
      </c>
      <c r="F314" s="230" t="s">
        <v>713</v>
      </c>
      <c r="G314" s="231" t="s">
        <v>205</v>
      </c>
      <c r="H314" s="232">
        <v>98</v>
      </c>
      <c r="I314" s="233"/>
      <c r="J314" s="234">
        <f>ROUND(I314*H314,2)</f>
        <v>0</v>
      </c>
      <c r="K314" s="230" t="s">
        <v>206</v>
      </c>
      <c r="L314" s="45"/>
      <c r="M314" s="235" t="s">
        <v>19</v>
      </c>
      <c r="N314" s="236" t="s">
        <v>46</v>
      </c>
      <c r="O314" s="85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208</v>
      </c>
      <c r="AT314" s="226" t="s">
        <v>286</v>
      </c>
      <c r="AU314" s="226" t="s">
        <v>84</v>
      </c>
      <c r="AY314" s="18" t="s">
        <v>199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82</v>
      </c>
      <c r="BK314" s="227">
        <f>ROUND(I314*H314,2)</f>
        <v>0</v>
      </c>
      <c r="BL314" s="18" t="s">
        <v>208</v>
      </c>
      <c r="BM314" s="226" t="s">
        <v>714</v>
      </c>
    </row>
    <row r="315" s="2" customFormat="1" ht="33" customHeight="1">
      <c r="A315" s="39"/>
      <c r="B315" s="40"/>
      <c r="C315" s="228" t="s">
        <v>470</v>
      </c>
      <c r="D315" s="228" t="s">
        <v>286</v>
      </c>
      <c r="E315" s="229" t="s">
        <v>715</v>
      </c>
      <c r="F315" s="230" t="s">
        <v>716</v>
      </c>
      <c r="G315" s="231" t="s">
        <v>205</v>
      </c>
      <c r="H315" s="232">
        <v>126</v>
      </c>
      <c r="I315" s="233"/>
      <c r="J315" s="234">
        <f>ROUND(I315*H315,2)</f>
        <v>0</v>
      </c>
      <c r="K315" s="230" t="s">
        <v>206</v>
      </c>
      <c r="L315" s="45"/>
      <c r="M315" s="235" t="s">
        <v>19</v>
      </c>
      <c r="N315" s="236" t="s">
        <v>46</v>
      </c>
      <c r="O315" s="85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208</v>
      </c>
      <c r="AT315" s="226" t="s">
        <v>286</v>
      </c>
      <c r="AU315" s="226" t="s">
        <v>84</v>
      </c>
      <c r="AY315" s="18" t="s">
        <v>199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82</v>
      </c>
      <c r="BK315" s="227">
        <f>ROUND(I315*H315,2)</f>
        <v>0</v>
      </c>
      <c r="BL315" s="18" t="s">
        <v>208</v>
      </c>
      <c r="BM315" s="226" t="s">
        <v>717</v>
      </c>
    </row>
    <row r="316" s="2" customFormat="1">
      <c r="A316" s="39"/>
      <c r="B316" s="40"/>
      <c r="C316" s="228" t="s">
        <v>718</v>
      </c>
      <c r="D316" s="228" t="s">
        <v>286</v>
      </c>
      <c r="E316" s="229" t="s">
        <v>719</v>
      </c>
      <c r="F316" s="230" t="s">
        <v>720</v>
      </c>
      <c r="G316" s="231" t="s">
        <v>205</v>
      </c>
      <c r="H316" s="232">
        <v>280</v>
      </c>
      <c r="I316" s="233"/>
      <c r="J316" s="234">
        <f>ROUND(I316*H316,2)</f>
        <v>0</v>
      </c>
      <c r="K316" s="230" t="s">
        <v>206</v>
      </c>
      <c r="L316" s="45"/>
      <c r="M316" s="235" t="s">
        <v>19</v>
      </c>
      <c r="N316" s="236" t="s">
        <v>46</v>
      </c>
      <c r="O316" s="85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208</v>
      </c>
      <c r="AT316" s="226" t="s">
        <v>286</v>
      </c>
      <c r="AU316" s="226" t="s">
        <v>84</v>
      </c>
      <c r="AY316" s="18" t="s">
        <v>199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82</v>
      </c>
      <c r="BK316" s="227">
        <f>ROUND(I316*H316,2)</f>
        <v>0</v>
      </c>
      <c r="BL316" s="18" t="s">
        <v>208</v>
      </c>
      <c r="BM316" s="226" t="s">
        <v>721</v>
      </c>
    </row>
    <row r="317" s="2" customFormat="1">
      <c r="A317" s="39"/>
      <c r="B317" s="40"/>
      <c r="C317" s="228" t="s">
        <v>473</v>
      </c>
      <c r="D317" s="228" t="s">
        <v>286</v>
      </c>
      <c r="E317" s="229" t="s">
        <v>722</v>
      </c>
      <c r="F317" s="230" t="s">
        <v>723</v>
      </c>
      <c r="G317" s="231" t="s">
        <v>217</v>
      </c>
      <c r="H317" s="232">
        <v>117</v>
      </c>
      <c r="I317" s="233"/>
      <c r="J317" s="234">
        <f>ROUND(I317*H317,2)</f>
        <v>0</v>
      </c>
      <c r="K317" s="230" t="s">
        <v>206</v>
      </c>
      <c r="L317" s="45"/>
      <c r="M317" s="235" t="s">
        <v>19</v>
      </c>
      <c r="N317" s="236" t="s">
        <v>46</v>
      </c>
      <c r="O317" s="85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208</v>
      </c>
      <c r="AT317" s="226" t="s">
        <v>286</v>
      </c>
      <c r="AU317" s="226" t="s">
        <v>84</v>
      </c>
      <c r="AY317" s="18" t="s">
        <v>199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82</v>
      </c>
      <c r="BK317" s="227">
        <f>ROUND(I317*H317,2)</f>
        <v>0</v>
      </c>
      <c r="BL317" s="18" t="s">
        <v>208</v>
      </c>
      <c r="BM317" s="226" t="s">
        <v>724</v>
      </c>
    </row>
    <row r="318" s="2" customFormat="1">
      <c r="A318" s="39"/>
      <c r="B318" s="40"/>
      <c r="C318" s="228" t="s">
        <v>725</v>
      </c>
      <c r="D318" s="228" t="s">
        <v>286</v>
      </c>
      <c r="E318" s="229" t="s">
        <v>726</v>
      </c>
      <c r="F318" s="230" t="s">
        <v>727</v>
      </c>
      <c r="G318" s="231" t="s">
        <v>217</v>
      </c>
      <c r="H318" s="232">
        <v>27</v>
      </c>
      <c r="I318" s="233"/>
      <c r="J318" s="234">
        <f>ROUND(I318*H318,2)</f>
        <v>0</v>
      </c>
      <c r="K318" s="230" t="s">
        <v>206</v>
      </c>
      <c r="L318" s="45"/>
      <c r="M318" s="235" t="s">
        <v>19</v>
      </c>
      <c r="N318" s="236" t="s">
        <v>46</v>
      </c>
      <c r="O318" s="85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208</v>
      </c>
      <c r="AT318" s="226" t="s">
        <v>286</v>
      </c>
      <c r="AU318" s="226" t="s">
        <v>84</v>
      </c>
      <c r="AY318" s="18" t="s">
        <v>199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82</v>
      </c>
      <c r="BK318" s="227">
        <f>ROUND(I318*H318,2)</f>
        <v>0</v>
      </c>
      <c r="BL318" s="18" t="s">
        <v>208</v>
      </c>
      <c r="BM318" s="226" t="s">
        <v>728</v>
      </c>
    </row>
    <row r="319" s="2" customFormat="1" ht="44.25" customHeight="1">
      <c r="A319" s="39"/>
      <c r="B319" s="40"/>
      <c r="C319" s="228" t="s">
        <v>477</v>
      </c>
      <c r="D319" s="228" t="s">
        <v>286</v>
      </c>
      <c r="E319" s="229" t="s">
        <v>729</v>
      </c>
      <c r="F319" s="230" t="s">
        <v>730</v>
      </c>
      <c r="G319" s="231" t="s">
        <v>205</v>
      </c>
      <c r="H319" s="232">
        <v>28</v>
      </c>
      <c r="I319" s="233"/>
      <c r="J319" s="234">
        <f>ROUND(I319*H319,2)</f>
        <v>0</v>
      </c>
      <c r="K319" s="230" t="s">
        <v>206</v>
      </c>
      <c r="L319" s="45"/>
      <c r="M319" s="235" t="s">
        <v>19</v>
      </c>
      <c r="N319" s="236" t="s">
        <v>46</v>
      </c>
      <c r="O319" s="85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208</v>
      </c>
      <c r="AT319" s="226" t="s">
        <v>286</v>
      </c>
      <c r="AU319" s="226" t="s">
        <v>84</v>
      </c>
      <c r="AY319" s="18" t="s">
        <v>199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82</v>
      </c>
      <c r="BK319" s="227">
        <f>ROUND(I319*H319,2)</f>
        <v>0</v>
      </c>
      <c r="BL319" s="18" t="s">
        <v>208</v>
      </c>
      <c r="BM319" s="226" t="s">
        <v>731</v>
      </c>
    </row>
    <row r="320" s="2" customFormat="1">
      <c r="A320" s="39"/>
      <c r="B320" s="40"/>
      <c r="C320" s="228" t="s">
        <v>732</v>
      </c>
      <c r="D320" s="228" t="s">
        <v>286</v>
      </c>
      <c r="E320" s="229" t="s">
        <v>733</v>
      </c>
      <c r="F320" s="230" t="s">
        <v>734</v>
      </c>
      <c r="G320" s="231" t="s">
        <v>217</v>
      </c>
      <c r="H320" s="232">
        <v>14</v>
      </c>
      <c r="I320" s="233"/>
      <c r="J320" s="234">
        <f>ROUND(I320*H320,2)</f>
        <v>0</v>
      </c>
      <c r="K320" s="230" t="s">
        <v>206</v>
      </c>
      <c r="L320" s="45"/>
      <c r="M320" s="235" t="s">
        <v>19</v>
      </c>
      <c r="N320" s="236" t="s">
        <v>46</v>
      </c>
      <c r="O320" s="85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208</v>
      </c>
      <c r="AT320" s="226" t="s">
        <v>286</v>
      </c>
      <c r="AU320" s="226" t="s">
        <v>84</v>
      </c>
      <c r="AY320" s="18" t="s">
        <v>199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8" t="s">
        <v>82</v>
      </c>
      <c r="BK320" s="227">
        <f>ROUND(I320*H320,2)</f>
        <v>0</v>
      </c>
      <c r="BL320" s="18" t="s">
        <v>208</v>
      </c>
      <c r="BM320" s="226" t="s">
        <v>735</v>
      </c>
    </row>
    <row r="321" s="2" customFormat="1" ht="16.5" customHeight="1">
      <c r="A321" s="39"/>
      <c r="B321" s="40"/>
      <c r="C321" s="228" t="s">
        <v>479</v>
      </c>
      <c r="D321" s="228" t="s">
        <v>286</v>
      </c>
      <c r="E321" s="229" t="s">
        <v>736</v>
      </c>
      <c r="F321" s="230" t="s">
        <v>737</v>
      </c>
      <c r="G321" s="231" t="s">
        <v>205</v>
      </c>
      <c r="H321" s="232">
        <v>364</v>
      </c>
      <c r="I321" s="233"/>
      <c r="J321" s="234">
        <f>ROUND(I321*H321,2)</f>
        <v>0</v>
      </c>
      <c r="K321" s="230" t="s">
        <v>19</v>
      </c>
      <c r="L321" s="45"/>
      <c r="M321" s="235" t="s">
        <v>19</v>
      </c>
      <c r="N321" s="236" t="s">
        <v>46</v>
      </c>
      <c r="O321" s="85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208</v>
      </c>
      <c r="AT321" s="226" t="s">
        <v>286</v>
      </c>
      <c r="AU321" s="226" t="s">
        <v>84</v>
      </c>
      <c r="AY321" s="18" t="s">
        <v>199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82</v>
      </c>
      <c r="BK321" s="227">
        <f>ROUND(I321*H321,2)</f>
        <v>0</v>
      </c>
      <c r="BL321" s="18" t="s">
        <v>208</v>
      </c>
      <c r="BM321" s="226" t="s">
        <v>738</v>
      </c>
    </row>
    <row r="322" s="2" customFormat="1" ht="16.5" customHeight="1">
      <c r="A322" s="39"/>
      <c r="B322" s="40"/>
      <c r="C322" s="228" t="s">
        <v>739</v>
      </c>
      <c r="D322" s="228" t="s">
        <v>286</v>
      </c>
      <c r="E322" s="229" t="s">
        <v>740</v>
      </c>
      <c r="F322" s="230" t="s">
        <v>741</v>
      </c>
      <c r="G322" s="231" t="s">
        <v>217</v>
      </c>
      <c r="H322" s="232">
        <v>89</v>
      </c>
      <c r="I322" s="233"/>
      <c r="J322" s="234">
        <f>ROUND(I322*H322,2)</f>
        <v>0</v>
      </c>
      <c r="K322" s="230" t="s">
        <v>341</v>
      </c>
      <c r="L322" s="45"/>
      <c r="M322" s="235" t="s">
        <v>19</v>
      </c>
      <c r="N322" s="236" t="s">
        <v>46</v>
      </c>
      <c r="O322" s="85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208</v>
      </c>
      <c r="AT322" s="226" t="s">
        <v>286</v>
      </c>
      <c r="AU322" s="226" t="s">
        <v>84</v>
      </c>
      <c r="AY322" s="18" t="s">
        <v>199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82</v>
      </c>
      <c r="BK322" s="227">
        <f>ROUND(I322*H322,2)</f>
        <v>0</v>
      </c>
      <c r="BL322" s="18" t="s">
        <v>208</v>
      </c>
      <c r="BM322" s="226" t="s">
        <v>742</v>
      </c>
    </row>
    <row r="323" s="2" customFormat="1" ht="16.5" customHeight="1">
      <c r="A323" s="39"/>
      <c r="B323" s="40"/>
      <c r="C323" s="228" t="s">
        <v>485</v>
      </c>
      <c r="D323" s="228" t="s">
        <v>286</v>
      </c>
      <c r="E323" s="229" t="s">
        <v>743</v>
      </c>
      <c r="F323" s="230" t="s">
        <v>744</v>
      </c>
      <c r="G323" s="231" t="s">
        <v>217</v>
      </c>
      <c r="H323" s="232">
        <v>129</v>
      </c>
      <c r="I323" s="233"/>
      <c r="J323" s="234">
        <f>ROUND(I323*H323,2)</f>
        <v>0</v>
      </c>
      <c r="K323" s="230" t="s">
        <v>206</v>
      </c>
      <c r="L323" s="45"/>
      <c r="M323" s="235" t="s">
        <v>19</v>
      </c>
      <c r="N323" s="236" t="s">
        <v>46</v>
      </c>
      <c r="O323" s="85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208</v>
      </c>
      <c r="AT323" s="226" t="s">
        <v>286</v>
      </c>
      <c r="AU323" s="226" t="s">
        <v>84</v>
      </c>
      <c r="AY323" s="18" t="s">
        <v>199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82</v>
      </c>
      <c r="BK323" s="227">
        <f>ROUND(I323*H323,2)</f>
        <v>0</v>
      </c>
      <c r="BL323" s="18" t="s">
        <v>208</v>
      </c>
      <c r="BM323" s="226" t="s">
        <v>745</v>
      </c>
    </row>
    <row r="324" s="2" customFormat="1" ht="16.5" customHeight="1">
      <c r="A324" s="39"/>
      <c r="B324" s="40"/>
      <c r="C324" s="228" t="s">
        <v>746</v>
      </c>
      <c r="D324" s="228" t="s">
        <v>286</v>
      </c>
      <c r="E324" s="229" t="s">
        <v>747</v>
      </c>
      <c r="F324" s="230" t="s">
        <v>748</v>
      </c>
      <c r="G324" s="231" t="s">
        <v>205</v>
      </c>
      <c r="H324" s="232">
        <v>126</v>
      </c>
      <c r="I324" s="233"/>
      <c r="J324" s="234">
        <f>ROUND(I324*H324,2)</f>
        <v>0</v>
      </c>
      <c r="K324" s="230" t="s">
        <v>206</v>
      </c>
      <c r="L324" s="45"/>
      <c r="M324" s="235" t="s">
        <v>19</v>
      </c>
      <c r="N324" s="236" t="s">
        <v>46</v>
      </c>
      <c r="O324" s="85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208</v>
      </c>
      <c r="AT324" s="226" t="s">
        <v>286</v>
      </c>
      <c r="AU324" s="226" t="s">
        <v>84</v>
      </c>
      <c r="AY324" s="18" t="s">
        <v>199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82</v>
      </c>
      <c r="BK324" s="227">
        <f>ROUND(I324*H324,2)</f>
        <v>0</v>
      </c>
      <c r="BL324" s="18" t="s">
        <v>208</v>
      </c>
      <c r="BM324" s="226" t="s">
        <v>749</v>
      </c>
    </row>
    <row r="325" s="2" customFormat="1" ht="21.75" customHeight="1">
      <c r="A325" s="39"/>
      <c r="B325" s="40"/>
      <c r="C325" s="228" t="s">
        <v>490</v>
      </c>
      <c r="D325" s="228" t="s">
        <v>286</v>
      </c>
      <c r="E325" s="229" t="s">
        <v>750</v>
      </c>
      <c r="F325" s="230" t="s">
        <v>751</v>
      </c>
      <c r="G325" s="231" t="s">
        <v>205</v>
      </c>
      <c r="H325" s="232">
        <v>392</v>
      </c>
      <c r="I325" s="233"/>
      <c r="J325" s="234">
        <f>ROUND(I325*H325,2)</f>
        <v>0</v>
      </c>
      <c r="K325" s="230" t="s">
        <v>206</v>
      </c>
      <c r="L325" s="45"/>
      <c r="M325" s="235" t="s">
        <v>19</v>
      </c>
      <c r="N325" s="236" t="s">
        <v>46</v>
      </c>
      <c r="O325" s="85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208</v>
      </c>
      <c r="AT325" s="226" t="s">
        <v>286</v>
      </c>
      <c r="AU325" s="226" t="s">
        <v>84</v>
      </c>
      <c r="AY325" s="18" t="s">
        <v>199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82</v>
      </c>
      <c r="BK325" s="227">
        <f>ROUND(I325*H325,2)</f>
        <v>0</v>
      </c>
      <c r="BL325" s="18" t="s">
        <v>208</v>
      </c>
      <c r="BM325" s="226" t="s">
        <v>752</v>
      </c>
    </row>
    <row r="326" s="2" customFormat="1" ht="21.75" customHeight="1">
      <c r="A326" s="39"/>
      <c r="B326" s="40"/>
      <c r="C326" s="228" t="s">
        <v>753</v>
      </c>
      <c r="D326" s="228" t="s">
        <v>286</v>
      </c>
      <c r="E326" s="229" t="s">
        <v>754</v>
      </c>
      <c r="F326" s="230" t="s">
        <v>755</v>
      </c>
      <c r="G326" s="231" t="s">
        <v>205</v>
      </c>
      <c r="H326" s="232">
        <v>1120</v>
      </c>
      <c r="I326" s="233"/>
      <c r="J326" s="234">
        <f>ROUND(I326*H326,2)</f>
        <v>0</v>
      </c>
      <c r="K326" s="230" t="s">
        <v>206</v>
      </c>
      <c r="L326" s="45"/>
      <c r="M326" s="235" t="s">
        <v>19</v>
      </c>
      <c r="N326" s="236" t="s">
        <v>46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208</v>
      </c>
      <c r="AT326" s="226" t="s">
        <v>286</v>
      </c>
      <c r="AU326" s="226" t="s">
        <v>84</v>
      </c>
      <c r="AY326" s="18" t="s">
        <v>199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82</v>
      </c>
      <c r="BK326" s="227">
        <f>ROUND(I326*H326,2)</f>
        <v>0</v>
      </c>
      <c r="BL326" s="18" t="s">
        <v>208</v>
      </c>
      <c r="BM326" s="226" t="s">
        <v>756</v>
      </c>
    </row>
    <row r="327" s="2" customFormat="1" ht="21.75" customHeight="1">
      <c r="A327" s="39"/>
      <c r="B327" s="40"/>
      <c r="C327" s="228" t="s">
        <v>494</v>
      </c>
      <c r="D327" s="228" t="s">
        <v>286</v>
      </c>
      <c r="E327" s="229" t="s">
        <v>757</v>
      </c>
      <c r="F327" s="230" t="s">
        <v>758</v>
      </c>
      <c r="G327" s="231" t="s">
        <v>205</v>
      </c>
      <c r="H327" s="232">
        <v>10</v>
      </c>
      <c r="I327" s="233"/>
      <c r="J327" s="234">
        <f>ROUND(I327*H327,2)</f>
        <v>0</v>
      </c>
      <c r="K327" s="230" t="s">
        <v>206</v>
      </c>
      <c r="L327" s="45"/>
      <c r="M327" s="235" t="s">
        <v>19</v>
      </c>
      <c r="N327" s="236" t="s">
        <v>46</v>
      </c>
      <c r="O327" s="85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208</v>
      </c>
      <c r="AT327" s="226" t="s">
        <v>286</v>
      </c>
      <c r="AU327" s="226" t="s">
        <v>84</v>
      </c>
      <c r="AY327" s="18" t="s">
        <v>199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82</v>
      </c>
      <c r="BK327" s="227">
        <f>ROUND(I327*H327,2)</f>
        <v>0</v>
      </c>
      <c r="BL327" s="18" t="s">
        <v>208</v>
      </c>
      <c r="BM327" s="226" t="s">
        <v>759</v>
      </c>
    </row>
    <row r="328" s="2" customFormat="1" ht="21.75" customHeight="1">
      <c r="A328" s="39"/>
      <c r="B328" s="40"/>
      <c r="C328" s="228" t="s">
        <v>760</v>
      </c>
      <c r="D328" s="228" t="s">
        <v>286</v>
      </c>
      <c r="E328" s="229" t="s">
        <v>761</v>
      </c>
      <c r="F328" s="230" t="s">
        <v>762</v>
      </c>
      <c r="G328" s="231" t="s">
        <v>205</v>
      </c>
      <c r="H328" s="232">
        <v>9</v>
      </c>
      <c r="I328" s="233"/>
      <c r="J328" s="234">
        <f>ROUND(I328*H328,2)</f>
        <v>0</v>
      </c>
      <c r="K328" s="230" t="s">
        <v>206</v>
      </c>
      <c r="L328" s="45"/>
      <c r="M328" s="235" t="s">
        <v>19</v>
      </c>
      <c r="N328" s="236" t="s">
        <v>46</v>
      </c>
      <c r="O328" s="85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208</v>
      </c>
      <c r="AT328" s="226" t="s">
        <v>286</v>
      </c>
      <c r="AU328" s="226" t="s">
        <v>84</v>
      </c>
      <c r="AY328" s="18" t="s">
        <v>199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82</v>
      </c>
      <c r="BK328" s="227">
        <f>ROUND(I328*H328,2)</f>
        <v>0</v>
      </c>
      <c r="BL328" s="18" t="s">
        <v>208</v>
      </c>
      <c r="BM328" s="226" t="s">
        <v>763</v>
      </c>
    </row>
    <row r="329" s="2" customFormat="1" ht="21.75" customHeight="1">
      <c r="A329" s="39"/>
      <c r="B329" s="40"/>
      <c r="C329" s="228" t="s">
        <v>497</v>
      </c>
      <c r="D329" s="228" t="s">
        <v>286</v>
      </c>
      <c r="E329" s="229" t="s">
        <v>764</v>
      </c>
      <c r="F329" s="230" t="s">
        <v>765</v>
      </c>
      <c r="G329" s="231" t="s">
        <v>205</v>
      </c>
      <c r="H329" s="232">
        <v>3</v>
      </c>
      <c r="I329" s="233"/>
      <c r="J329" s="234">
        <f>ROUND(I329*H329,2)</f>
        <v>0</v>
      </c>
      <c r="K329" s="230" t="s">
        <v>206</v>
      </c>
      <c r="L329" s="45"/>
      <c r="M329" s="235" t="s">
        <v>19</v>
      </c>
      <c r="N329" s="236" t="s">
        <v>46</v>
      </c>
      <c r="O329" s="85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208</v>
      </c>
      <c r="AT329" s="226" t="s">
        <v>286</v>
      </c>
      <c r="AU329" s="226" t="s">
        <v>84</v>
      </c>
      <c r="AY329" s="18" t="s">
        <v>199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82</v>
      </c>
      <c r="BK329" s="227">
        <f>ROUND(I329*H329,2)</f>
        <v>0</v>
      </c>
      <c r="BL329" s="18" t="s">
        <v>208</v>
      </c>
      <c r="BM329" s="226" t="s">
        <v>766</v>
      </c>
    </row>
    <row r="330" s="2" customFormat="1" ht="21.75" customHeight="1">
      <c r="A330" s="39"/>
      <c r="B330" s="40"/>
      <c r="C330" s="228" t="s">
        <v>767</v>
      </c>
      <c r="D330" s="228" t="s">
        <v>286</v>
      </c>
      <c r="E330" s="229" t="s">
        <v>768</v>
      </c>
      <c r="F330" s="230" t="s">
        <v>769</v>
      </c>
      <c r="G330" s="231" t="s">
        <v>205</v>
      </c>
      <c r="H330" s="232">
        <v>126</v>
      </c>
      <c r="I330" s="233"/>
      <c r="J330" s="234">
        <f>ROUND(I330*H330,2)</f>
        <v>0</v>
      </c>
      <c r="K330" s="230" t="s">
        <v>206</v>
      </c>
      <c r="L330" s="45"/>
      <c r="M330" s="235" t="s">
        <v>19</v>
      </c>
      <c r="N330" s="236" t="s">
        <v>46</v>
      </c>
      <c r="O330" s="85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208</v>
      </c>
      <c r="AT330" s="226" t="s">
        <v>286</v>
      </c>
      <c r="AU330" s="226" t="s">
        <v>84</v>
      </c>
      <c r="AY330" s="18" t="s">
        <v>199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82</v>
      </c>
      <c r="BK330" s="227">
        <f>ROUND(I330*H330,2)</f>
        <v>0</v>
      </c>
      <c r="BL330" s="18" t="s">
        <v>208</v>
      </c>
      <c r="BM330" s="226" t="s">
        <v>770</v>
      </c>
    </row>
    <row r="331" s="2" customFormat="1" ht="21.75" customHeight="1">
      <c r="A331" s="39"/>
      <c r="B331" s="40"/>
      <c r="C331" s="228" t="s">
        <v>501</v>
      </c>
      <c r="D331" s="228" t="s">
        <v>286</v>
      </c>
      <c r="E331" s="229" t="s">
        <v>771</v>
      </c>
      <c r="F331" s="230" t="s">
        <v>772</v>
      </c>
      <c r="G331" s="231" t="s">
        <v>205</v>
      </c>
      <c r="H331" s="232">
        <v>12</v>
      </c>
      <c r="I331" s="233"/>
      <c r="J331" s="234">
        <f>ROUND(I331*H331,2)</f>
        <v>0</v>
      </c>
      <c r="K331" s="230" t="s">
        <v>206</v>
      </c>
      <c r="L331" s="45"/>
      <c r="M331" s="235" t="s">
        <v>19</v>
      </c>
      <c r="N331" s="236" t="s">
        <v>46</v>
      </c>
      <c r="O331" s="85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208</v>
      </c>
      <c r="AT331" s="226" t="s">
        <v>286</v>
      </c>
      <c r="AU331" s="226" t="s">
        <v>84</v>
      </c>
      <c r="AY331" s="18" t="s">
        <v>199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82</v>
      </c>
      <c r="BK331" s="227">
        <f>ROUND(I331*H331,2)</f>
        <v>0</v>
      </c>
      <c r="BL331" s="18" t="s">
        <v>208</v>
      </c>
      <c r="BM331" s="226" t="s">
        <v>773</v>
      </c>
    </row>
    <row r="332" s="2" customFormat="1" ht="21.75" customHeight="1">
      <c r="A332" s="39"/>
      <c r="B332" s="40"/>
      <c r="C332" s="228" t="s">
        <v>774</v>
      </c>
      <c r="D332" s="228" t="s">
        <v>286</v>
      </c>
      <c r="E332" s="229" t="s">
        <v>775</v>
      </c>
      <c r="F332" s="230" t="s">
        <v>776</v>
      </c>
      <c r="G332" s="231" t="s">
        <v>205</v>
      </c>
      <c r="H332" s="232">
        <v>66</v>
      </c>
      <c r="I332" s="233"/>
      <c r="J332" s="234">
        <f>ROUND(I332*H332,2)</f>
        <v>0</v>
      </c>
      <c r="K332" s="230" t="s">
        <v>206</v>
      </c>
      <c r="L332" s="45"/>
      <c r="M332" s="235" t="s">
        <v>19</v>
      </c>
      <c r="N332" s="236" t="s">
        <v>46</v>
      </c>
      <c r="O332" s="85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208</v>
      </c>
      <c r="AT332" s="226" t="s">
        <v>286</v>
      </c>
      <c r="AU332" s="226" t="s">
        <v>84</v>
      </c>
      <c r="AY332" s="18" t="s">
        <v>199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82</v>
      </c>
      <c r="BK332" s="227">
        <f>ROUND(I332*H332,2)</f>
        <v>0</v>
      </c>
      <c r="BL332" s="18" t="s">
        <v>208</v>
      </c>
      <c r="BM332" s="226" t="s">
        <v>777</v>
      </c>
    </row>
    <row r="333" s="2" customFormat="1" ht="44.25" customHeight="1">
      <c r="A333" s="39"/>
      <c r="B333" s="40"/>
      <c r="C333" s="228" t="s">
        <v>504</v>
      </c>
      <c r="D333" s="228" t="s">
        <v>286</v>
      </c>
      <c r="E333" s="229" t="s">
        <v>778</v>
      </c>
      <c r="F333" s="230" t="s">
        <v>779</v>
      </c>
      <c r="G333" s="231" t="s">
        <v>217</v>
      </c>
      <c r="H333" s="232">
        <v>92</v>
      </c>
      <c r="I333" s="233"/>
      <c r="J333" s="234">
        <f>ROUND(I333*H333,2)</f>
        <v>0</v>
      </c>
      <c r="K333" s="230" t="s">
        <v>206</v>
      </c>
      <c r="L333" s="45"/>
      <c r="M333" s="235" t="s">
        <v>19</v>
      </c>
      <c r="N333" s="236" t="s">
        <v>46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208</v>
      </c>
      <c r="AT333" s="226" t="s">
        <v>286</v>
      </c>
      <c r="AU333" s="226" t="s">
        <v>84</v>
      </c>
      <c r="AY333" s="18" t="s">
        <v>199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82</v>
      </c>
      <c r="BK333" s="227">
        <f>ROUND(I333*H333,2)</f>
        <v>0</v>
      </c>
      <c r="BL333" s="18" t="s">
        <v>208</v>
      </c>
      <c r="BM333" s="226" t="s">
        <v>780</v>
      </c>
    </row>
    <row r="334" s="2" customFormat="1" ht="44.25" customHeight="1">
      <c r="A334" s="39"/>
      <c r="B334" s="40"/>
      <c r="C334" s="228" t="s">
        <v>781</v>
      </c>
      <c r="D334" s="228" t="s">
        <v>286</v>
      </c>
      <c r="E334" s="229" t="s">
        <v>782</v>
      </c>
      <c r="F334" s="230" t="s">
        <v>783</v>
      </c>
      <c r="G334" s="231" t="s">
        <v>217</v>
      </c>
      <c r="H334" s="232">
        <v>31</v>
      </c>
      <c r="I334" s="233"/>
      <c r="J334" s="234">
        <f>ROUND(I334*H334,2)</f>
        <v>0</v>
      </c>
      <c r="K334" s="230" t="s">
        <v>206</v>
      </c>
      <c r="L334" s="45"/>
      <c r="M334" s="235" t="s">
        <v>19</v>
      </c>
      <c r="N334" s="236" t="s">
        <v>46</v>
      </c>
      <c r="O334" s="85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208</v>
      </c>
      <c r="AT334" s="226" t="s">
        <v>286</v>
      </c>
      <c r="AU334" s="226" t="s">
        <v>84</v>
      </c>
      <c r="AY334" s="18" t="s">
        <v>199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82</v>
      </c>
      <c r="BK334" s="227">
        <f>ROUND(I334*H334,2)</f>
        <v>0</v>
      </c>
      <c r="BL334" s="18" t="s">
        <v>208</v>
      </c>
      <c r="BM334" s="226" t="s">
        <v>784</v>
      </c>
    </row>
    <row r="335" s="2" customFormat="1" ht="44.25" customHeight="1">
      <c r="A335" s="39"/>
      <c r="B335" s="40"/>
      <c r="C335" s="228" t="s">
        <v>510</v>
      </c>
      <c r="D335" s="228" t="s">
        <v>286</v>
      </c>
      <c r="E335" s="229" t="s">
        <v>785</v>
      </c>
      <c r="F335" s="230" t="s">
        <v>786</v>
      </c>
      <c r="G335" s="231" t="s">
        <v>217</v>
      </c>
      <c r="H335" s="232">
        <v>4</v>
      </c>
      <c r="I335" s="233"/>
      <c r="J335" s="234">
        <f>ROUND(I335*H335,2)</f>
        <v>0</v>
      </c>
      <c r="K335" s="230" t="s">
        <v>206</v>
      </c>
      <c r="L335" s="45"/>
      <c r="M335" s="235" t="s">
        <v>19</v>
      </c>
      <c r="N335" s="236" t="s">
        <v>46</v>
      </c>
      <c r="O335" s="85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208</v>
      </c>
      <c r="AT335" s="226" t="s">
        <v>286</v>
      </c>
      <c r="AU335" s="226" t="s">
        <v>84</v>
      </c>
      <c r="AY335" s="18" t="s">
        <v>199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82</v>
      </c>
      <c r="BK335" s="227">
        <f>ROUND(I335*H335,2)</f>
        <v>0</v>
      </c>
      <c r="BL335" s="18" t="s">
        <v>208</v>
      </c>
      <c r="BM335" s="226" t="s">
        <v>787</v>
      </c>
    </row>
    <row r="336" s="2" customFormat="1" ht="44.25" customHeight="1">
      <c r="A336" s="39"/>
      <c r="B336" s="40"/>
      <c r="C336" s="228" t="s">
        <v>788</v>
      </c>
      <c r="D336" s="228" t="s">
        <v>286</v>
      </c>
      <c r="E336" s="229" t="s">
        <v>789</v>
      </c>
      <c r="F336" s="230" t="s">
        <v>790</v>
      </c>
      <c r="G336" s="231" t="s">
        <v>217</v>
      </c>
      <c r="H336" s="232">
        <v>22</v>
      </c>
      <c r="I336" s="233"/>
      <c r="J336" s="234">
        <f>ROUND(I336*H336,2)</f>
        <v>0</v>
      </c>
      <c r="K336" s="230" t="s">
        <v>206</v>
      </c>
      <c r="L336" s="45"/>
      <c r="M336" s="235" t="s">
        <v>19</v>
      </c>
      <c r="N336" s="236" t="s">
        <v>46</v>
      </c>
      <c r="O336" s="85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208</v>
      </c>
      <c r="AT336" s="226" t="s">
        <v>286</v>
      </c>
      <c r="AU336" s="226" t="s">
        <v>84</v>
      </c>
      <c r="AY336" s="18" t="s">
        <v>199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82</v>
      </c>
      <c r="BK336" s="227">
        <f>ROUND(I336*H336,2)</f>
        <v>0</v>
      </c>
      <c r="BL336" s="18" t="s">
        <v>208</v>
      </c>
      <c r="BM336" s="226" t="s">
        <v>791</v>
      </c>
    </row>
    <row r="337" s="2" customFormat="1" ht="44.25" customHeight="1">
      <c r="A337" s="39"/>
      <c r="B337" s="40"/>
      <c r="C337" s="228" t="s">
        <v>513</v>
      </c>
      <c r="D337" s="228" t="s">
        <v>286</v>
      </c>
      <c r="E337" s="229" t="s">
        <v>792</v>
      </c>
      <c r="F337" s="230" t="s">
        <v>793</v>
      </c>
      <c r="G337" s="231" t="s">
        <v>217</v>
      </c>
      <c r="H337" s="232">
        <v>10</v>
      </c>
      <c r="I337" s="233"/>
      <c r="J337" s="234">
        <f>ROUND(I337*H337,2)</f>
        <v>0</v>
      </c>
      <c r="K337" s="230" t="s">
        <v>206</v>
      </c>
      <c r="L337" s="45"/>
      <c r="M337" s="235" t="s">
        <v>19</v>
      </c>
      <c r="N337" s="236" t="s">
        <v>46</v>
      </c>
      <c r="O337" s="85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208</v>
      </c>
      <c r="AT337" s="226" t="s">
        <v>286</v>
      </c>
      <c r="AU337" s="226" t="s">
        <v>84</v>
      </c>
      <c r="AY337" s="18" t="s">
        <v>199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82</v>
      </c>
      <c r="BK337" s="227">
        <f>ROUND(I337*H337,2)</f>
        <v>0</v>
      </c>
      <c r="BL337" s="18" t="s">
        <v>208</v>
      </c>
      <c r="BM337" s="226" t="s">
        <v>794</v>
      </c>
    </row>
    <row r="338" s="2" customFormat="1" ht="44.25" customHeight="1">
      <c r="A338" s="39"/>
      <c r="B338" s="40"/>
      <c r="C338" s="228" t="s">
        <v>795</v>
      </c>
      <c r="D338" s="228" t="s">
        <v>286</v>
      </c>
      <c r="E338" s="229" t="s">
        <v>796</v>
      </c>
      <c r="F338" s="230" t="s">
        <v>797</v>
      </c>
      <c r="G338" s="231" t="s">
        <v>217</v>
      </c>
      <c r="H338" s="232">
        <v>9</v>
      </c>
      <c r="I338" s="233"/>
      <c r="J338" s="234">
        <f>ROUND(I338*H338,2)</f>
        <v>0</v>
      </c>
      <c r="K338" s="230" t="s">
        <v>206</v>
      </c>
      <c r="L338" s="45"/>
      <c r="M338" s="235" t="s">
        <v>19</v>
      </c>
      <c r="N338" s="236" t="s">
        <v>46</v>
      </c>
      <c r="O338" s="85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208</v>
      </c>
      <c r="AT338" s="226" t="s">
        <v>286</v>
      </c>
      <c r="AU338" s="226" t="s">
        <v>84</v>
      </c>
      <c r="AY338" s="18" t="s">
        <v>199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82</v>
      </c>
      <c r="BK338" s="227">
        <f>ROUND(I338*H338,2)</f>
        <v>0</v>
      </c>
      <c r="BL338" s="18" t="s">
        <v>208</v>
      </c>
      <c r="BM338" s="226" t="s">
        <v>798</v>
      </c>
    </row>
    <row r="339" s="2" customFormat="1">
      <c r="A339" s="39"/>
      <c r="B339" s="40"/>
      <c r="C339" s="228" t="s">
        <v>519</v>
      </c>
      <c r="D339" s="228" t="s">
        <v>286</v>
      </c>
      <c r="E339" s="229" t="s">
        <v>799</v>
      </c>
      <c r="F339" s="230" t="s">
        <v>800</v>
      </c>
      <c r="G339" s="231" t="s">
        <v>217</v>
      </c>
      <c r="H339" s="232">
        <v>4</v>
      </c>
      <c r="I339" s="233"/>
      <c r="J339" s="234">
        <f>ROUND(I339*H339,2)</f>
        <v>0</v>
      </c>
      <c r="K339" s="230" t="s">
        <v>206</v>
      </c>
      <c r="L339" s="45"/>
      <c r="M339" s="235" t="s">
        <v>19</v>
      </c>
      <c r="N339" s="236" t="s">
        <v>46</v>
      </c>
      <c r="O339" s="85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208</v>
      </c>
      <c r="AT339" s="226" t="s">
        <v>286</v>
      </c>
      <c r="AU339" s="226" t="s">
        <v>84</v>
      </c>
      <c r="AY339" s="18" t="s">
        <v>199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82</v>
      </c>
      <c r="BK339" s="227">
        <f>ROUND(I339*H339,2)</f>
        <v>0</v>
      </c>
      <c r="BL339" s="18" t="s">
        <v>208</v>
      </c>
      <c r="BM339" s="226" t="s">
        <v>801</v>
      </c>
    </row>
    <row r="340" s="2" customFormat="1">
      <c r="A340" s="39"/>
      <c r="B340" s="40"/>
      <c r="C340" s="228" t="s">
        <v>802</v>
      </c>
      <c r="D340" s="228" t="s">
        <v>286</v>
      </c>
      <c r="E340" s="229" t="s">
        <v>803</v>
      </c>
      <c r="F340" s="230" t="s">
        <v>804</v>
      </c>
      <c r="G340" s="231" t="s">
        <v>217</v>
      </c>
      <c r="H340" s="232">
        <v>22</v>
      </c>
      <c r="I340" s="233"/>
      <c r="J340" s="234">
        <f>ROUND(I340*H340,2)</f>
        <v>0</v>
      </c>
      <c r="K340" s="230" t="s">
        <v>206</v>
      </c>
      <c r="L340" s="45"/>
      <c r="M340" s="235" t="s">
        <v>19</v>
      </c>
      <c r="N340" s="236" t="s">
        <v>46</v>
      </c>
      <c r="O340" s="85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208</v>
      </c>
      <c r="AT340" s="226" t="s">
        <v>286</v>
      </c>
      <c r="AU340" s="226" t="s">
        <v>84</v>
      </c>
      <c r="AY340" s="18" t="s">
        <v>199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82</v>
      </c>
      <c r="BK340" s="227">
        <f>ROUND(I340*H340,2)</f>
        <v>0</v>
      </c>
      <c r="BL340" s="18" t="s">
        <v>208</v>
      </c>
      <c r="BM340" s="226" t="s">
        <v>805</v>
      </c>
    </row>
    <row r="341" s="2" customFormat="1" ht="33" customHeight="1">
      <c r="A341" s="39"/>
      <c r="B341" s="40"/>
      <c r="C341" s="228" t="s">
        <v>526</v>
      </c>
      <c r="D341" s="228" t="s">
        <v>286</v>
      </c>
      <c r="E341" s="229" t="s">
        <v>806</v>
      </c>
      <c r="F341" s="230" t="s">
        <v>807</v>
      </c>
      <c r="G341" s="231" t="s">
        <v>217</v>
      </c>
      <c r="H341" s="232">
        <v>3</v>
      </c>
      <c r="I341" s="233"/>
      <c r="J341" s="234">
        <f>ROUND(I341*H341,2)</f>
        <v>0</v>
      </c>
      <c r="K341" s="230" t="s">
        <v>206</v>
      </c>
      <c r="L341" s="45"/>
      <c r="M341" s="235" t="s">
        <v>19</v>
      </c>
      <c r="N341" s="236" t="s">
        <v>46</v>
      </c>
      <c r="O341" s="85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208</v>
      </c>
      <c r="AT341" s="226" t="s">
        <v>286</v>
      </c>
      <c r="AU341" s="226" t="s">
        <v>84</v>
      </c>
      <c r="AY341" s="18" t="s">
        <v>199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82</v>
      </c>
      <c r="BK341" s="227">
        <f>ROUND(I341*H341,2)</f>
        <v>0</v>
      </c>
      <c r="BL341" s="18" t="s">
        <v>208</v>
      </c>
      <c r="BM341" s="226" t="s">
        <v>808</v>
      </c>
    </row>
    <row r="342" s="2" customFormat="1" ht="16.5" customHeight="1">
      <c r="A342" s="39"/>
      <c r="B342" s="40"/>
      <c r="C342" s="228" t="s">
        <v>809</v>
      </c>
      <c r="D342" s="228" t="s">
        <v>286</v>
      </c>
      <c r="E342" s="229" t="s">
        <v>810</v>
      </c>
      <c r="F342" s="230" t="s">
        <v>811</v>
      </c>
      <c r="G342" s="231" t="s">
        <v>205</v>
      </c>
      <c r="H342" s="232">
        <v>14</v>
      </c>
      <c r="I342" s="233"/>
      <c r="J342" s="234">
        <f>ROUND(I342*H342,2)</f>
        <v>0</v>
      </c>
      <c r="K342" s="230" t="s">
        <v>206</v>
      </c>
      <c r="L342" s="45"/>
      <c r="M342" s="235" t="s">
        <v>19</v>
      </c>
      <c r="N342" s="236" t="s">
        <v>46</v>
      </c>
      <c r="O342" s="85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208</v>
      </c>
      <c r="AT342" s="226" t="s">
        <v>286</v>
      </c>
      <c r="AU342" s="226" t="s">
        <v>84</v>
      </c>
      <c r="AY342" s="18" t="s">
        <v>199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82</v>
      </c>
      <c r="BK342" s="227">
        <f>ROUND(I342*H342,2)</f>
        <v>0</v>
      </c>
      <c r="BL342" s="18" t="s">
        <v>208</v>
      </c>
      <c r="BM342" s="226" t="s">
        <v>812</v>
      </c>
    </row>
    <row r="343" s="2" customFormat="1" ht="16.5" customHeight="1">
      <c r="A343" s="39"/>
      <c r="B343" s="40"/>
      <c r="C343" s="228" t="s">
        <v>532</v>
      </c>
      <c r="D343" s="228" t="s">
        <v>286</v>
      </c>
      <c r="E343" s="229" t="s">
        <v>813</v>
      </c>
      <c r="F343" s="230" t="s">
        <v>814</v>
      </c>
      <c r="G343" s="231" t="s">
        <v>205</v>
      </c>
      <c r="H343" s="232">
        <v>98</v>
      </c>
      <c r="I343" s="233"/>
      <c r="J343" s="234">
        <f>ROUND(I343*H343,2)</f>
        <v>0</v>
      </c>
      <c r="K343" s="230" t="s">
        <v>206</v>
      </c>
      <c r="L343" s="45"/>
      <c r="M343" s="235" t="s">
        <v>19</v>
      </c>
      <c r="N343" s="236" t="s">
        <v>46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208</v>
      </c>
      <c r="AT343" s="226" t="s">
        <v>286</v>
      </c>
      <c r="AU343" s="226" t="s">
        <v>84</v>
      </c>
      <c r="AY343" s="18" t="s">
        <v>199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82</v>
      </c>
      <c r="BK343" s="227">
        <f>ROUND(I343*H343,2)</f>
        <v>0</v>
      </c>
      <c r="BL343" s="18" t="s">
        <v>208</v>
      </c>
      <c r="BM343" s="226" t="s">
        <v>815</v>
      </c>
    </row>
    <row r="344" s="2" customFormat="1" ht="21.75" customHeight="1">
      <c r="A344" s="39"/>
      <c r="B344" s="40"/>
      <c r="C344" s="228" t="s">
        <v>816</v>
      </c>
      <c r="D344" s="228" t="s">
        <v>286</v>
      </c>
      <c r="E344" s="229" t="s">
        <v>817</v>
      </c>
      <c r="F344" s="230" t="s">
        <v>818</v>
      </c>
      <c r="G344" s="231" t="s">
        <v>205</v>
      </c>
      <c r="H344" s="232">
        <v>364</v>
      </c>
      <c r="I344" s="233"/>
      <c r="J344" s="234">
        <f>ROUND(I344*H344,2)</f>
        <v>0</v>
      </c>
      <c r="K344" s="230" t="s">
        <v>206</v>
      </c>
      <c r="L344" s="45"/>
      <c r="M344" s="235" t="s">
        <v>19</v>
      </c>
      <c r="N344" s="236" t="s">
        <v>46</v>
      </c>
      <c r="O344" s="85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208</v>
      </c>
      <c r="AT344" s="226" t="s">
        <v>286</v>
      </c>
      <c r="AU344" s="226" t="s">
        <v>84</v>
      </c>
      <c r="AY344" s="18" t="s">
        <v>199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82</v>
      </c>
      <c r="BK344" s="227">
        <f>ROUND(I344*H344,2)</f>
        <v>0</v>
      </c>
      <c r="BL344" s="18" t="s">
        <v>208</v>
      </c>
      <c r="BM344" s="226" t="s">
        <v>819</v>
      </c>
    </row>
    <row r="345" s="2" customFormat="1" ht="33" customHeight="1">
      <c r="A345" s="39"/>
      <c r="B345" s="40"/>
      <c r="C345" s="228" t="s">
        <v>537</v>
      </c>
      <c r="D345" s="228" t="s">
        <v>286</v>
      </c>
      <c r="E345" s="229" t="s">
        <v>820</v>
      </c>
      <c r="F345" s="230" t="s">
        <v>821</v>
      </c>
      <c r="G345" s="231" t="s">
        <v>205</v>
      </c>
      <c r="H345" s="232">
        <v>14</v>
      </c>
      <c r="I345" s="233"/>
      <c r="J345" s="234">
        <f>ROUND(I345*H345,2)</f>
        <v>0</v>
      </c>
      <c r="K345" s="230" t="s">
        <v>206</v>
      </c>
      <c r="L345" s="45"/>
      <c r="M345" s="235" t="s">
        <v>19</v>
      </c>
      <c r="N345" s="236" t="s">
        <v>46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208</v>
      </c>
      <c r="AT345" s="226" t="s">
        <v>286</v>
      </c>
      <c r="AU345" s="226" t="s">
        <v>84</v>
      </c>
      <c r="AY345" s="18" t="s">
        <v>199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82</v>
      </c>
      <c r="BK345" s="227">
        <f>ROUND(I345*H345,2)</f>
        <v>0</v>
      </c>
      <c r="BL345" s="18" t="s">
        <v>208</v>
      </c>
      <c r="BM345" s="226" t="s">
        <v>822</v>
      </c>
    </row>
    <row r="346" s="2" customFormat="1">
      <c r="A346" s="39"/>
      <c r="B346" s="40"/>
      <c r="C346" s="228" t="s">
        <v>823</v>
      </c>
      <c r="D346" s="228" t="s">
        <v>286</v>
      </c>
      <c r="E346" s="229" t="s">
        <v>824</v>
      </c>
      <c r="F346" s="230" t="s">
        <v>825</v>
      </c>
      <c r="G346" s="231" t="s">
        <v>217</v>
      </c>
      <c r="H346" s="232">
        <v>14</v>
      </c>
      <c r="I346" s="233"/>
      <c r="J346" s="234">
        <f>ROUND(I346*H346,2)</f>
        <v>0</v>
      </c>
      <c r="K346" s="230" t="s">
        <v>341</v>
      </c>
      <c r="L346" s="45"/>
      <c r="M346" s="235" t="s">
        <v>19</v>
      </c>
      <c r="N346" s="236" t="s">
        <v>46</v>
      </c>
      <c r="O346" s="85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208</v>
      </c>
      <c r="AT346" s="226" t="s">
        <v>286</v>
      </c>
      <c r="AU346" s="226" t="s">
        <v>84</v>
      </c>
      <c r="AY346" s="18" t="s">
        <v>199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82</v>
      </c>
      <c r="BK346" s="227">
        <f>ROUND(I346*H346,2)</f>
        <v>0</v>
      </c>
      <c r="BL346" s="18" t="s">
        <v>208</v>
      </c>
      <c r="BM346" s="226" t="s">
        <v>826</v>
      </c>
    </row>
    <row r="347" s="2" customFormat="1">
      <c r="A347" s="39"/>
      <c r="B347" s="40"/>
      <c r="C347" s="228" t="s">
        <v>543</v>
      </c>
      <c r="D347" s="228" t="s">
        <v>286</v>
      </c>
      <c r="E347" s="229" t="s">
        <v>827</v>
      </c>
      <c r="F347" s="230" t="s">
        <v>828</v>
      </c>
      <c r="G347" s="231" t="s">
        <v>217</v>
      </c>
      <c r="H347" s="232">
        <v>50</v>
      </c>
      <c r="I347" s="233"/>
      <c r="J347" s="234">
        <f>ROUND(I347*H347,2)</f>
        <v>0</v>
      </c>
      <c r="K347" s="230" t="s">
        <v>206</v>
      </c>
      <c r="L347" s="45"/>
      <c r="M347" s="235" t="s">
        <v>19</v>
      </c>
      <c r="N347" s="236" t="s">
        <v>46</v>
      </c>
      <c r="O347" s="85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208</v>
      </c>
      <c r="AT347" s="226" t="s">
        <v>286</v>
      </c>
      <c r="AU347" s="226" t="s">
        <v>84</v>
      </c>
      <c r="AY347" s="18" t="s">
        <v>199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82</v>
      </c>
      <c r="BK347" s="227">
        <f>ROUND(I347*H347,2)</f>
        <v>0</v>
      </c>
      <c r="BL347" s="18" t="s">
        <v>208</v>
      </c>
      <c r="BM347" s="226" t="s">
        <v>829</v>
      </c>
    </row>
    <row r="348" s="2" customFormat="1">
      <c r="A348" s="39"/>
      <c r="B348" s="40"/>
      <c r="C348" s="228" t="s">
        <v>830</v>
      </c>
      <c r="D348" s="228" t="s">
        <v>286</v>
      </c>
      <c r="E348" s="229" t="s">
        <v>831</v>
      </c>
      <c r="F348" s="230" t="s">
        <v>832</v>
      </c>
      <c r="G348" s="231" t="s">
        <v>217</v>
      </c>
      <c r="H348" s="232">
        <v>14</v>
      </c>
      <c r="I348" s="233"/>
      <c r="J348" s="234">
        <f>ROUND(I348*H348,2)</f>
        <v>0</v>
      </c>
      <c r="K348" s="230" t="s">
        <v>341</v>
      </c>
      <c r="L348" s="45"/>
      <c r="M348" s="235" t="s">
        <v>19</v>
      </c>
      <c r="N348" s="236" t="s">
        <v>46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208</v>
      </c>
      <c r="AT348" s="226" t="s">
        <v>286</v>
      </c>
      <c r="AU348" s="226" t="s">
        <v>84</v>
      </c>
      <c r="AY348" s="18" t="s">
        <v>199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82</v>
      </c>
      <c r="BK348" s="227">
        <f>ROUND(I348*H348,2)</f>
        <v>0</v>
      </c>
      <c r="BL348" s="18" t="s">
        <v>208</v>
      </c>
      <c r="BM348" s="226" t="s">
        <v>833</v>
      </c>
    </row>
    <row r="349" s="2" customFormat="1" ht="16.5" customHeight="1">
      <c r="A349" s="39"/>
      <c r="B349" s="40"/>
      <c r="C349" s="228" t="s">
        <v>548</v>
      </c>
      <c r="D349" s="228" t="s">
        <v>286</v>
      </c>
      <c r="E349" s="229" t="s">
        <v>834</v>
      </c>
      <c r="F349" s="230" t="s">
        <v>835</v>
      </c>
      <c r="G349" s="231" t="s">
        <v>217</v>
      </c>
      <c r="H349" s="232">
        <v>1</v>
      </c>
      <c r="I349" s="233"/>
      <c r="J349" s="234">
        <f>ROUND(I349*H349,2)</f>
        <v>0</v>
      </c>
      <c r="K349" s="230" t="s">
        <v>206</v>
      </c>
      <c r="L349" s="45"/>
      <c r="M349" s="235" t="s">
        <v>19</v>
      </c>
      <c r="N349" s="236" t="s">
        <v>46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208</v>
      </c>
      <c r="AT349" s="226" t="s">
        <v>286</v>
      </c>
      <c r="AU349" s="226" t="s">
        <v>84</v>
      </c>
      <c r="AY349" s="18" t="s">
        <v>199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82</v>
      </c>
      <c r="BK349" s="227">
        <f>ROUND(I349*H349,2)</f>
        <v>0</v>
      </c>
      <c r="BL349" s="18" t="s">
        <v>208</v>
      </c>
      <c r="BM349" s="226" t="s">
        <v>836</v>
      </c>
    </row>
    <row r="350" s="2" customFormat="1" ht="21.75" customHeight="1">
      <c r="A350" s="39"/>
      <c r="B350" s="40"/>
      <c r="C350" s="228" t="s">
        <v>837</v>
      </c>
      <c r="D350" s="228" t="s">
        <v>286</v>
      </c>
      <c r="E350" s="229" t="s">
        <v>838</v>
      </c>
      <c r="F350" s="230" t="s">
        <v>839</v>
      </c>
      <c r="G350" s="231" t="s">
        <v>217</v>
      </c>
      <c r="H350" s="232">
        <v>28</v>
      </c>
      <c r="I350" s="233"/>
      <c r="J350" s="234">
        <f>ROUND(I350*H350,2)</f>
        <v>0</v>
      </c>
      <c r="K350" s="230" t="s">
        <v>206</v>
      </c>
      <c r="L350" s="45"/>
      <c r="M350" s="235" t="s">
        <v>19</v>
      </c>
      <c r="N350" s="236" t="s">
        <v>46</v>
      </c>
      <c r="O350" s="85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208</v>
      </c>
      <c r="AT350" s="226" t="s">
        <v>286</v>
      </c>
      <c r="AU350" s="226" t="s">
        <v>84</v>
      </c>
      <c r="AY350" s="18" t="s">
        <v>199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82</v>
      </c>
      <c r="BK350" s="227">
        <f>ROUND(I350*H350,2)</f>
        <v>0</v>
      </c>
      <c r="BL350" s="18" t="s">
        <v>208</v>
      </c>
      <c r="BM350" s="226" t="s">
        <v>840</v>
      </c>
    </row>
    <row r="351" s="2" customFormat="1" ht="21.75" customHeight="1">
      <c r="A351" s="39"/>
      <c r="B351" s="40"/>
      <c r="C351" s="228" t="s">
        <v>554</v>
      </c>
      <c r="D351" s="228" t="s">
        <v>286</v>
      </c>
      <c r="E351" s="229" t="s">
        <v>841</v>
      </c>
      <c r="F351" s="230" t="s">
        <v>842</v>
      </c>
      <c r="G351" s="231" t="s">
        <v>217</v>
      </c>
      <c r="H351" s="232">
        <v>14</v>
      </c>
      <c r="I351" s="233"/>
      <c r="J351" s="234">
        <f>ROUND(I351*H351,2)</f>
        <v>0</v>
      </c>
      <c r="K351" s="230" t="s">
        <v>206</v>
      </c>
      <c r="L351" s="45"/>
      <c r="M351" s="235" t="s">
        <v>19</v>
      </c>
      <c r="N351" s="236" t="s">
        <v>46</v>
      </c>
      <c r="O351" s="85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208</v>
      </c>
      <c r="AT351" s="226" t="s">
        <v>286</v>
      </c>
      <c r="AU351" s="226" t="s">
        <v>84</v>
      </c>
      <c r="AY351" s="18" t="s">
        <v>199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82</v>
      </c>
      <c r="BK351" s="227">
        <f>ROUND(I351*H351,2)</f>
        <v>0</v>
      </c>
      <c r="BL351" s="18" t="s">
        <v>208</v>
      </c>
      <c r="BM351" s="226" t="s">
        <v>843</v>
      </c>
    </row>
    <row r="352" s="2" customFormat="1" ht="21.75" customHeight="1">
      <c r="A352" s="39"/>
      <c r="B352" s="40"/>
      <c r="C352" s="228" t="s">
        <v>844</v>
      </c>
      <c r="D352" s="228" t="s">
        <v>286</v>
      </c>
      <c r="E352" s="229" t="s">
        <v>845</v>
      </c>
      <c r="F352" s="230" t="s">
        <v>846</v>
      </c>
      <c r="G352" s="231" t="s">
        <v>217</v>
      </c>
      <c r="H352" s="232">
        <v>28</v>
      </c>
      <c r="I352" s="233"/>
      <c r="J352" s="234">
        <f>ROUND(I352*H352,2)</f>
        <v>0</v>
      </c>
      <c r="K352" s="230" t="s">
        <v>206</v>
      </c>
      <c r="L352" s="45"/>
      <c r="M352" s="235" t="s">
        <v>19</v>
      </c>
      <c r="N352" s="236" t="s">
        <v>46</v>
      </c>
      <c r="O352" s="85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208</v>
      </c>
      <c r="AT352" s="226" t="s">
        <v>286</v>
      </c>
      <c r="AU352" s="226" t="s">
        <v>84</v>
      </c>
      <c r="AY352" s="18" t="s">
        <v>199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82</v>
      </c>
      <c r="BK352" s="227">
        <f>ROUND(I352*H352,2)</f>
        <v>0</v>
      </c>
      <c r="BL352" s="18" t="s">
        <v>208</v>
      </c>
      <c r="BM352" s="226" t="s">
        <v>847</v>
      </c>
    </row>
    <row r="353" s="2" customFormat="1" ht="16.5" customHeight="1">
      <c r="A353" s="39"/>
      <c r="B353" s="40"/>
      <c r="C353" s="228" t="s">
        <v>559</v>
      </c>
      <c r="D353" s="228" t="s">
        <v>286</v>
      </c>
      <c r="E353" s="229" t="s">
        <v>848</v>
      </c>
      <c r="F353" s="230" t="s">
        <v>849</v>
      </c>
      <c r="G353" s="231" t="s">
        <v>217</v>
      </c>
      <c r="H353" s="232">
        <v>31</v>
      </c>
      <c r="I353" s="233"/>
      <c r="J353" s="234">
        <f>ROUND(I353*H353,2)</f>
        <v>0</v>
      </c>
      <c r="K353" s="230" t="s">
        <v>206</v>
      </c>
      <c r="L353" s="45"/>
      <c r="M353" s="235" t="s">
        <v>19</v>
      </c>
      <c r="N353" s="236" t="s">
        <v>46</v>
      </c>
      <c r="O353" s="85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208</v>
      </c>
      <c r="AT353" s="226" t="s">
        <v>286</v>
      </c>
      <c r="AU353" s="226" t="s">
        <v>84</v>
      </c>
      <c r="AY353" s="18" t="s">
        <v>199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82</v>
      </c>
      <c r="BK353" s="227">
        <f>ROUND(I353*H353,2)</f>
        <v>0</v>
      </c>
      <c r="BL353" s="18" t="s">
        <v>208</v>
      </c>
      <c r="BM353" s="226" t="s">
        <v>850</v>
      </c>
    </row>
    <row r="354" s="2" customFormat="1" ht="16.5" customHeight="1">
      <c r="A354" s="39"/>
      <c r="B354" s="40"/>
      <c r="C354" s="228" t="s">
        <v>851</v>
      </c>
      <c r="D354" s="228" t="s">
        <v>286</v>
      </c>
      <c r="E354" s="229" t="s">
        <v>852</v>
      </c>
      <c r="F354" s="230" t="s">
        <v>853</v>
      </c>
      <c r="G354" s="231" t="s">
        <v>217</v>
      </c>
      <c r="H354" s="232">
        <v>28</v>
      </c>
      <c r="I354" s="233"/>
      <c r="J354" s="234">
        <f>ROUND(I354*H354,2)</f>
        <v>0</v>
      </c>
      <c r="K354" s="230" t="s">
        <v>206</v>
      </c>
      <c r="L354" s="45"/>
      <c r="M354" s="235" t="s">
        <v>19</v>
      </c>
      <c r="N354" s="236" t="s">
        <v>46</v>
      </c>
      <c r="O354" s="85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6" t="s">
        <v>208</v>
      </c>
      <c r="AT354" s="226" t="s">
        <v>286</v>
      </c>
      <c r="AU354" s="226" t="s">
        <v>84</v>
      </c>
      <c r="AY354" s="18" t="s">
        <v>199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8" t="s">
        <v>82</v>
      </c>
      <c r="BK354" s="227">
        <f>ROUND(I354*H354,2)</f>
        <v>0</v>
      </c>
      <c r="BL354" s="18" t="s">
        <v>208</v>
      </c>
      <c r="BM354" s="226" t="s">
        <v>854</v>
      </c>
    </row>
    <row r="355" s="2" customFormat="1" ht="16.5" customHeight="1">
      <c r="A355" s="39"/>
      <c r="B355" s="40"/>
      <c r="C355" s="228" t="s">
        <v>563</v>
      </c>
      <c r="D355" s="228" t="s">
        <v>286</v>
      </c>
      <c r="E355" s="229" t="s">
        <v>855</v>
      </c>
      <c r="F355" s="230" t="s">
        <v>856</v>
      </c>
      <c r="G355" s="231" t="s">
        <v>217</v>
      </c>
      <c r="H355" s="232">
        <v>36</v>
      </c>
      <c r="I355" s="233"/>
      <c r="J355" s="234">
        <f>ROUND(I355*H355,2)</f>
        <v>0</v>
      </c>
      <c r="K355" s="230" t="s">
        <v>206</v>
      </c>
      <c r="L355" s="45"/>
      <c r="M355" s="235" t="s">
        <v>19</v>
      </c>
      <c r="N355" s="236" t="s">
        <v>46</v>
      </c>
      <c r="O355" s="85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208</v>
      </c>
      <c r="AT355" s="226" t="s">
        <v>286</v>
      </c>
      <c r="AU355" s="226" t="s">
        <v>84</v>
      </c>
      <c r="AY355" s="18" t="s">
        <v>199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82</v>
      </c>
      <c r="BK355" s="227">
        <f>ROUND(I355*H355,2)</f>
        <v>0</v>
      </c>
      <c r="BL355" s="18" t="s">
        <v>208</v>
      </c>
      <c r="BM355" s="226" t="s">
        <v>857</v>
      </c>
    </row>
    <row r="356" s="2" customFormat="1" ht="16.5" customHeight="1">
      <c r="A356" s="39"/>
      <c r="B356" s="40"/>
      <c r="C356" s="228" t="s">
        <v>858</v>
      </c>
      <c r="D356" s="228" t="s">
        <v>286</v>
      </c>
      <c r="E356" s="229" t="s">
        <v>859</v>
      </c>
      <c r="F356" s="230" t="s">
        <v>860</v>
      </c>
      <c r="G356" s="231" t="s">
        <v>217</v>
      </c>
      <c r="H356" s="232">
        <v>28</v>
      </c>
      <c r="I356" s="233"/>
      <c r="J356" s="234">
        <f>ROUND(I356*H356,2)</f>
        <v>0</v>
      </c>
      <c r="K356" s="230" t="s">
        <v>206</v>
      </c>
      <c r="L356" s="45"/>
      <c r="M356" s="235" t="s">
        <v>19</v>
      </c>
      <c r="N356" s="236" t="s">
        <v>46</v>
      </c>
      <c r="O356" s="85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208</v>
      </c>
      <c r="AT356" s="226" t="s">
        <v>286</v>
      </c>
      <c r="AU356" s="226" t="s">
        <v>84</v>
      </c>
      <c r="AY356" s="18" t="s">
        <v>199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82</v>
      </c>
      <c r="BK356" s="227">
        <f>ROUND(I356*H356,2)</f>
        <v>0</v>
      </c>
      <c r="BL356" s="18" t="s">
        <v>208</v>
      </c>
      <c r="BM356" s="226" t="s">
        <v>861</v>
      </c>
    </row>
    <row r="357" s="2" customFormat="1" ht="21.75" customHeight="1">
      <c r="A357" s="39"/>
      <c r="B357" s="40"/>
      <c r="C357" s="228" t="s">
        <v>566</v>
      </c>
      <c r="D357" s="228" t="s">
        <v>286</v>
      </c>
      <c r="E357" s="229" t="s">
        <v>862</v>
      </c>
      <c r="F357" s="230" t="s">
        <v>863</v>
      </c>
      <c r="G357" s="231" t="s">
        <v>217</v>
      </c>
      <c r="H357" s="232">
        <v>28</v>
      </c>
      <c r="I357" s="233"/>
      <c r="J357" s="234">
        <f>ROUND(I357*H357,2)</f>
        <v>0</v>
      </c>
      <c r="K357" s="230" t="s">
        <v>206</v>
      </c>
      <c r="L357" s="45"/>
      <c r="M357" s="235" t="s">
        <v>19</v>
      </c>
      <c r="N357" s="236" t="s">
        <v>46</v>
      </c>
      <c r="O357" s="85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208</v>
      </c>
      <c r="AT357" s="226" t="s">
        <v>286</v>
      </c>
      <c r="AU357" s="226" t="s">
        <v>84</v>
      </c>
      <c r="AY357" s="18" t="s">
        <v>199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82</v>
      </c>
      <c r="BK357" s="227">
        <f>ROUND(I357*H357,2)</f>
        <v>0</v>
      </c>
      <c r="BL357" s="18" t="s">
        <v>208</v>
      </c>
      <c r="BM357" s="226" t="s">
        <v>864</v>
      </c>
    </row>
    <row r="358" s="2" customFormat="1">
      <c r="A358" s="39"/>
      <c r="B358" s="40"/>
      <c r="C358" s="228" t="s">
        <v>865</v>
      </c>
      <c r="D358" s="228" t="s">
        <v>286</v>
      </c>
      <c r="E358" s="229" t="s">
        <v>866</v>
      </c>
      <c r="F358" s="230" t="s">
        <v>867</v>
      </c>
      <c r="G358" s="231" t="s">
        <v>217</v>
      </c>
      <c r="H358" s="232">
        <v>14</v>
      </c>
      <c r="I358" s="233"/>
      <c r="J358" s="234">
        <f>ROUND(I358*H358,2)</f>
        <v>0</v>
      </c>
      <c r="K358" s="230" t="s">
        <v>206</v>
      </c>
      <c r="L358" s="45"/>
      <c r="M358" s="235" t="s">
        <v>19</v>
      </c>
      <c r="N358" s="236" t="s">
        <v>46</v>
      </c>
      <c r="O358" s="85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208</v>
      </c>
      <c r="AT358" s="226" t="s">
        <v>286</v>
      </c>
      <c r="AU358" s="226" t="s">
        <v>84</v>
      </c>
      <c r="AY358" s="18" t="s">
        <v>199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82</v>
      </c>
      <c r="BK358" s="227">
        <f>ROUND(I358*H358,2)</f>
        <v>0</v>
      </c>
      <c r="BL358" s="18" t="s">
        <v>208</v>
      </c>
      <c r="BM358" s="226" t="s">
        <v>868</v>
      </c>
    </row>
    <row r="359" s="2" customFormat="1">
      <c r="A359" s="39"/>
      <c r="B359" s="40"/>
      <c r="C359" s="228" t="s">
        <v>570</v>
      </c>
      <c r="D359" s="228" t="s">
        <v>286</v>
      </c>
      <c r="E359" s="229" t="s">
        <v>869</v>
      </c>
      <c r="F359" s="230" t="s">
        <v>870</v>
      </c>
      <c r="G359" s="231" t="s">
        <v>871</v>
      </c>
      <c r="H359" s="232">
        <v>42</v>
      </c>
      <c r="I359" s="233"/>
      <c r="J359" s="234">
        <f>ROUND(I359*H359,2)</f>
        <v>0</v>
      </c>
      <c r="K359" s="230" t="s">
        <v>206</v>
      </c>
      <c r="L359" s="45"/>
      <c r="M359" s="235" t="s">
        <v>19</v>
      </c>
      <c r="N359" s="236" t="s">
        <v>46</v>
      </c>
      <c r="O359" s="85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208</v>
      </c>
      <c r="AT359" s="226" t="s">
        <v>286</v>
      </c>
      <c r="AU359" s="226" t="s">
        <v>84</v>
      </c>
      <c r="AY359" s="18" t="s">
        <v>199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82</v>
      </c>
      <c r="BK359" s="227">
        <f>ROUND(I359*H359,2)</f>
        <v>0</v>
      </c>
      <c r="BL359" s="18" t="s">
        <v>208</v>
      </c>
      <c r="BM359" s="226" t="s">
        <v>872</v>
      </c>
    </row>
    <row r="360" s="2" customFormat="1" ht="21.75" customHeight="1">
      <c r="A360" s="39"/>
      <c r="B360" s="40"/>
      <c r="C360" s="228" t="s">
        <v>873</v>
      </c>
      <c r="D360" s="228" t="s">
        <v>286</v>
      </c>
      <c r="E360" s="229" t="s">
        <v>874</v>
      </c>
      <c r="F360" s="230" t="s">
        <v>875</v>
      </c>
      <c r="G360" s="231" t="s">
        <v>871</v>
      </c>
      <c r="H360" s="232">
        <v>42</v>
      </c>
      <c r="I360" s="233"/>
      <c r="J360" s="234">
        <f>ROUND(I360*H360,2)</f>
        <v>0</v>
      </c>
      <c r="K360" s="230" t="s">
        <v>206</v>
      </c>
      <c r="L360" s="45"/>
      <c r="M360" s="235" t="s">
        <v>19</v>
      </c>
      <c r="N360" s="236" t="s">
        <v>46</v>
      </c>
      <c r="O360" s="85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208</v>
      </c>
      <c r="AT360" s="226" t="s">
        <v>286</v>
      </c>
      <c r="AU360" s="226" t="s">
        <v>84</v>
      </c>
      <c r="AY360" s="18" t="s">
        <v>199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82</v>
      </c>
      <c r="BK360" s="227">
        <f>ROUND(I360*H360,2)</f>
        <v>0</v>
      </c>
      <c r="BL360" s="18" t="s">
        <v>208</v>
      </c>
      <c r="BM360" s="226" t="s">
        <v>876</v>
      </c>
    </row>
    <row r="361" s="2" customFormat="1">
      <c r="A361" s="39"/>
      <c r="B361" s="40"/>
      <c r="C361" s="228" t="s">
        <v>573</v>
      </c>
      <c r="D361" s="228" t="s">
        <v>286</v>
      </c>
      <c r="E361" s="229" t="s">
        <v>877</v>
      </c>
      <c r="F361" s="230" t="s">
        <v>878</v>
      </c>
      <c r="G361" s="231" t="s">
        <v>871</v>
      </c>
      <c r="H361" s="232">
        <v>12</v>
      </c>
      <c r="I361" s="233"/>
      <c r="J361" s="234">
        <f>ROUND(I361*H361,2)</f>
        <v>0</v>
      </c>
      <c r="K361" s="230" t="s">
        <v>206</v>
      </c>
      <c r="L361" s="45"/>
      <c r="M361" s="235" t="s">
        <v>19</v>
      </c>
      <c r="N361" s="236" t="s">
        <v>46</v>
      </c>
      <c r="O361" s="85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208</v>
      </c>
      <c r="AT361" s="226" t="s">
        <v>286</v>
      </c>
      <c r="AU361" s="226" t="s">
        <v>84</v>
      </c>
      <c r="AY361" s="18" t="s">
        <v>199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82</v>
      </c>
      <c r="BK361" s="227">
        <f>ROUND(I361*H361,2)</f>
        <v>0</v>
      </c>
      <c r="BL361" s="18" t="s">
        <v>208</v>
      </c>
      <c r="BM361" s="226" t="s">
        <v>879</v>
      </c>
    </row>
    <row r="362" s="2" customFormat="1">
      <c r="A362" s="39"/>
      <c r="B362" s="40"/>
      <c r="C362" s="228" t="s">
        <v>880</v>
      </c>
      <c r="D362" s="228" t="s">
        <v>286</v>
      </c>
      <c r="E362" s="229" t="s">
        <v>881</v>
      </c>
      <c r="F362" s="230" t="s">
        <v>882</v>
      </c>
      <c r="G362" s="231" t="s">
        <v>871</v>
      </c>
      <c r="H362" s="232">
        <v>42</v>
      </c>
      <c r="I362" s="233"/>
      <c r="J362" s="234">
        <f>ROUND(I362*H362,2)</f>
        <v>0</v>
      </c>
      <c r="K362" s="230" t="s">
        <v>206</v>
      </c>
      <c r="L362" s="45"/>
      <c r="M362" s="235" t="s">
        <v>19</v>
      </c>
      <c r="N362" s="236" t="s">
        <v>46</v>
      </c>
      <c r="O362" s="8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208</v>
      </c>
      <c r="AT362" s="226" t="s">
        <v>286</v>
      </c>
      <c r="AU362" s="226" t="s">
        <v>84</v>
      </c>
      <c r="AY362" s="18" t="s">
        <v>199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82</v>
      </c>
      <c r="BK362" s="227">
        <f>ROUND(I362*H362,2)</f>
        <v>0</v>
      </c>
      <c r="BL362" s="18" t="s">
        <v>208</v>
      </c>
      <c r="BM362" s="226" t="s">
        <v>883</v>
      </c>
    </row>
    <row r="363" s="2" customFormat="1" ht="16.5" customHeight="1">
      <c r="A363" s="39"/>
      <c r="B363" s="40"/>
      <c r="C363" s="228" t="s">
        <v>577</v>
      </c>
      <c r="D363" s="228" t="s">
        <v>286</v>
      </c>
      <c r="E363" s="229" t="s">
        <v>884</v>
      </c>
      <c r="F363" s="230" t="s">
        <v>885</v>
      </c>
      <c r="G363" s="231" t="s">
        <v>217</v>
      </c>
      <c r="H363" s="232">
        <v>5</v>
      </c>
      <c r="I363" s="233"/>
      <c r="J363" s="234">
        <f>ROUND(I363*H363,2)</f>
        <v>0</v>
      </c>
      <c r="K363" s="230" t="s">
        <v>206</v>
      </c>
      <c r="L363" s="45"/>
      <c r="M363" s="235" t="s">
        <v>19</v>
      </c>
      <c r="N363" s="236" t="s">
        <v>46</v>
      </c>
      <c r="O363" s="85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208</v>
      </c>
      <c r="AT363" s="226" t="s">
        <v>286</v>
      </c>
      <c r="AU363" s="226" t="s">
        <v>84</v>
      </c>
      <c r="AY363" s="18" t="s">
        <v>199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82</v>
      </c>
      <c r="BK363" s="227">
        <f>ROUND(I363*H363,2)</f>
        <v>0</v>
      </c>
      <c r="BL363" s="18" t="s">
        <v>208</v>
      </c>
      <c r="BM363" s="226" t="s">
        <v>886</v>
      </c>
    </row>
    <row r="364" s="2" customFormat="1">
      <c r="A364" s="39"/>
      <c r="B364" s="40"/>
      <c r="C364" s="228" t="s">
        <v>887</v>
      </c>
      <c r="D364" s="228" t="s">
        <v>286</v>
      </c>
      <c r="E364" s="229" t="s">
        <v>888</v>
      </c>
      <c r="F364" s="230" t="s">
        <v>889</v>
      </c>
      <c r="G364" s="231" t="s">
        <v>217</v>
      </c>
      <c r="H364" s="232">
        <v>1</v>
      </c>
      <c r="I364" s="233"/>
      <c r="J364" s="234">
        <f>ROUND(I364*H364,2)</f>
        <v>0</v>
      </c>
      <c r="K364" s="230" t="s">
        <v>206</v>
      </c>
      <c r="L364" s="45"/>
      <c r="M364" s="235" t="s">
        <v>19</v>
      </c>
      <c r="N364" s="236" t="s">
        <v>46</v>
      </c>
      <c r="O364" s="85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208</v>
      </c>
      <c r="AT364" s="226" t="s">
        <v>286</v>
      </c>
      <c r="AU364" s="226" t="s">
        <v>84</v>
      </c>
      <c r="AY364" s="18" t="s">
        <v>199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82</v>
      </c>
      <c r="BK364" s="227">
        <f>ROUND(I364*H364,2)</f>
        <v>0</v>
      </c>
      <c r="BL364" s="18" t="s">
        <v>208</v>
      </c>
      <c r="BM364" s="226" t="s">
        <v>890</v>
      </c>
    </row>
    <row r="365" s="2" customFormat="1">
      <c r="A365" s="39"/>
      <c r="B365" s="40"/>
      <c r="C365" s="228" t="s">
        <v>582</v>
      </c>
      <c r="D365" s="228" t="s">
        <v>286</v>
      </c>
      <c r="E365" s="229" t="s">
        <v>891</v>
      </c>
      <c r="F365" s="230" t="s">
        <v>892</v>
      </c>
      <c r="G365" s="231" t="s">
        <v>871</v>
      </c>
      <c r="H365" s="232">
        <v>84</v>
      </c>
      <c r="I365" s="233"/>
      <c r="J365" s="234">
        <f>ROUND(I365*H365,2)</f>
        <v>0</v>
      </c>
      <c r="K365" s="230" t="s">
        <v>206</v>
      </c>
      <c r="L365" s="45"/>
      <c r="M365" s="235" t="s">
        <v>19</v>
      </c>
      <c r="N365" s="236" t="s">
        <v>46</v>
      </c>
      <c r="O365" s="85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208</v>
      </c>
      <c r="AT365" s="226" t="s">
        <v>286</v>
      </c>
      <c r="AU365" s="226" t="s">
        <v>84</v>
      </c>
      <c r="AY365" s="18" t="s">
        <v>199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82</v>
      </c>
      <c r="BK365" s="227">
        <f>ROUND(I365*H365,2)</f>
        <v>0</v>
      </c>
      <c r="BL365" s="18" t="s">
        <v>208</v>
      </c>
      <c r="BM365" s="226" t="s">
        <v>893</v>
      </c>
    </row>
    <row r="366" s="12" customFormat="1" ht="22.8" customHeight="1">
      <c r="A366" s="12"/>
      <c r="B366" s="198"/>
      <c r="C366" s="199"/>
      <c r="D366" s="200" t="s">
        <v>74</v>
      </c>
      <c r="E366" s="212" t="s">
        <v>894</v>
      </c>
      <c r="F366" s="212" t="s">
        <v>895</v>
      </c>
      <c r="G366" s="199"/>
      <c r="H366" s="199"/>
      <c r="I366" s="202"/>
      <c r="J366" s="213">
        <f>BK366</f>
        <v>0</v>
      </c>
      <c r="K366" s="199"/>
      <c r="L366" s="204"/>
      <c r="M366" s="205"/>
      <c r="N366" s="206"/>
      <c r="O366" s="206"/>
      <c r="P366" s="207">
        <f>SUM(P367:P380)</f>
        <v>0</v>
      </c>
      <c r="Q366" s="206"/>
      <c r="R366" s="207">
        <f>SUM(R367:R380)</f>
        <v>0</v>
      </c>
      <c r="S366" s="206"/>
      <c r="T366" s="208">
        <f>SUM(T367:T380)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9" t="s">
        <v>82</v>
      </c>
      <c r="AT366" s="210" t="s">
        <v>74</v>
      </c>
      <c r="AU366" s="210" t="s">
        <v>82</v>
      </c>
      <c r="AY366" s="209" t="s">
        <v>199</v>
      </c>
      <c r="BK366" s="211">
        <f>SUM(BK367:BK380)</f>
        <v>0</v>
      </c>
    </row>
    <row r="367" s="2" customFormat="1">
      <c r="A367" s="39"/>
      <c r="B367" s="40"/>
      <c r="C367" s="228" t="s">
        <v>896</v>
      </c>
      <c r="D367" s="228" t="s">
        <v>286</v>
      </c>
      <c r="E367" s="229" t="s">
        <v>897</v>
      </c>
      <c r="F367" s="230" t="s">
        <v>898</v>
      </c>
      <c r="G367" s="231" t="s">
        <v>899</v>
      </c>
      <c r="H367" s="232">
        <v>8.4280000000000008</v>
      </c>
      <c r="I367" s="233"/>
      <c r="J367" s="234">
        <f>ROUND(I367*H367,2)</f>
        <v>0</v>
      </c>
      <c r="K367" s="230" t="s">
        <v>341</v>
      </c>
      <c r="L367" s="45"/>
      <c r="M367" s="235" t="s">
        <v>19</v>
      </c>
      <c r="N367" s="236" t="s">
        <v>46</v>
      </c>
      <c r="O367" s="85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208</v>
      </c>
      <c r="AT367" s="226" t="s">
        <v>286</v>
      </c>
      <c r="AU367" s="226" t="s">
        <v>84</v>
      </c>
      <c r="AY367" s="18" t="s">
        <v>199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82</v>
      </c>
      <c r="BK367" s="227">
        <f>ROUND(I367*H367,2)</f>
        <v>0</v>
      </c>
      <c r="BL367" s="18" t="s">
        <v>208</v>
      </c>
      <c r="BM367" s="226" t="s">
        <v>900</v>
      </c>
    </row>
    <row r="368" s="2" customFormat="1">
      <c r="A368" s="39"/>
      <c r="B368" s="40"/>
      <c r="C368" s="228" t="s">
        <v>586</v>
      </c>
      <c r="D368" s="228" t="s">
        <v>286</v>
      </c>
      <c r="E368" s="229" t="s">
        <v>901</v>
      </c>
      <c r="F368" s="230" t="s">
        <v>902</v>
      </c>
      <c r="G368" s="231" t="s">
        <v>899</v>
      </c>
      <c r="H368" s="232">
        <v>8.4280000000000008</v>
      </c>
      <c r="I368" s="233"/>
      <c r="J368" s="234">
        <f>ROUND(I368*H368,2)</f>
        <v>0</v>
      </c>
      <c r="K368" s="230" t="s">
        <v>341</v>
      </c>
      <c r="L368" s="45"/>
      <c r="M368" s="235" t="s">
        <v>19</v>
      </c>
      <c r="N368" s="236" t="s">
        <v>46</v>
      </c>
      <c r="O368" s="85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208</v>
      </c>
      <c r="AT368" s="226" t="s">
        <v>286</v>
      </c>
      <c r="AU368" s="226" t="s">
        <v>84</v>
      </c>
      <c r="AY368" s="18" t="s">
        <v>199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82</v>
      </c>
      <c r="BK368" s="227">
        <f>ROUND(I368*H368,2)</f>
        <v>0</v>
      </c>
      <c r="BL368" s="18" t="s">
        <v>208</v>
      </c>
      <c r="BM368" s="226" t="s">
        <v>903</v>
      </c>
    </row>
    <row r="369" s="2" customFormat="1" ht="16.5" customHeight="1">
      <c r="A369" s="39"/>
      <c r="B369" s="40"/>
      <c r="C369" s="228" t="s">
        <v>904</v>
      </c>
      <c r="D369" s="228" t="s">
        <v>286</v>
      </c>
      <c r="E369" s="229" t="s">
        <v>905</v>
      </c>
      <c r="F369" s="230" t="s">
        <v>906</v>
      </c>
      <c r="G369" s="231" t="s">
        <v>217</v>
      </c>
      <c r="H369" s="232">
        <v>14</v>
      </c>
      <c r="I369" s="233"/>
      <c r="J369" s="234">
        <f>ROUND(I369*H369,2)</f>
        <v>0</v>
      </c>
      <c r="K369" s="230" t="s">
        <v>341</v>
      </c>
      <c r="L369" s="45"/>
      <c r="M369" s="235" t="s">
        <v>19</v>
      </c>
      <c r="N369" s="236" t="s">
        <v>46</v>
      </c>
      <c r="O369" s="85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208</v>
      </c>
      <c r="AT369" s="226" t="s">
        <v>286</v>
      </c>
      <c r="AU369" s="226" t="s">
        <v>84</v>
      </c>
      <c r="AY369" s="18" t="s">
        <v>199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82</v>
      </c>
      <c r="BK369" s="227">
        <f>ROUND(I369*H369,2)</f>
        <v>0</v>
      </c>
      <c r="BL369" s="18" t="s">
        <v>208</v>
      </c>
      <c r="BM369" s="226" t="s">
        <v>907</v>
      </c>
    </row>
    <row r="370" s="2" customFormat="1">
      <c r="A370" s="39"/>
      <c r="B370" s="40"/>
      <c r="C370" s="228" t="s">
        <v>591</v>
      </c>
      <c r="D370" s="228" t="s">
        <v>286</v>
      </c>
      <c r="E370" s="229" t="s">
        <v>908</v>
      </c>
      <c r="F370" s="230" t="s">
        <v>909</v>
      </c>
      <c r="G370" s="231" t="s">
        <v>217</v>
      </c>
      <c r="H370" s="232">
        <v>14</v>
      </c>
      <c r="I370" s="233"/>
      <c r="J370" s="234">
        <f>ROUND(I370*H370,2)</f>
        <v>0</v>
      </c>
      <c r="K370" s="230" t="s">
        <v>341</v>
      </c>
      <c r="L370" s="45"/>
      <c r="M370" s="235" t="s">
        <v>19</v>
      </c>
      <c r="N370" s="236" t="s">
        <v>46</v>
      </c>
      <c r="O370" s="85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208</v>
      </c>
      <c r="AT370" s="226" t="s">
        <v>286</v>
      </c>
      <c r="AU370" s="226" t="s">
        <v>84</v>
      </c>
      <c r="AY370" s="18" t="s">
        <v>199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82</v>
      </c>
      <c r="BK370" s="227">
        <f>ROUND(I370*H370,2)</f>
        <v>0</v>
      </c>
      <c r="BL370" s="18" t="s">
        <v>208</v>
      </c>
      <c r="BM370" s="226" t="s">
        <v>910</v>
      </c>
    </row>
    <row r="371" s="2" customFormat="1">
      <c r="A371" s="39"/>
      <c r="B371" s="40"/>
      <c r="C371" s="228" t="s">
        <v>911</v>
      </c>
      <c r="D371" s="228" t="s">
        <v>286</v>
      </c>
      <c r="E371" s="229" t="s">
        <v>912</v>
      </c>
      <c r="F371" s="230" t="s">
        <v>913</v>
      </c>
      <c r="G371" s="231" t="s">
        <v>217</v>
      </c>
      <c r="H371" s="232">
        <v>14</v>
      </c>
      <c r="I371" s="233"/>
      <c r="J371" s="234">
        <f>ROUND(I371*H371,2)</f>
        <v>0</v>
      </c>
      <c r="K371" s="230" t="s">
        <v>341</v>
      </c>
      <c r="L371" s="45"/>
      <c r="M371" s="235" t="s">
        <v>19</v>
      </c>
      <c r="N371" s="236" t="s">
        <v>46</v>
      </c>
      <c r="O371" s="85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208</v>
      </c>
      <c r="AT371" s="226" t="s">
        <v>286</v>
      </c>
      <c r="AU371" s="226" t="s">
        <v>84</v>
      </c>
      <c r="AY371" s="18" t="s">
        <v>199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82</v>
      </c>
      <c r="BK371" s="227">
        <f>ROUND(I371*H371,2)</f>
        <v>0</v>
      </c>
      <c r="BL371" s="18" t="s">
        <v>208</v>
      </c>
      <c r="BM371" s="226" t="s">
        <v>914</v>
      </c>
    </row>
    <row r="372" s="2" customFormat="1" ht="16.5" customHeight="1">
      <c r="A372" s="39"/>
      <c r="B372" s="40"/>
      <c r="C372" s="228" t="s">
        <v>597</v>
      </c>
      <c r="D372" s="228" t="s">
        <v>286</v>
      </c>
      <c r="E372" s="229" t="s">
        <v>915</v>
      </c>
      <c r="F372" s="230" t="s">
        <v>916</v>
      </c>
      <c r="G372" s="231" t="s">
        <v>217</v>
      </c>
      <c r="H372" s="232">
        <v>14</v>
      </c>
      <c r="I372" s="233"/>
      <c r="J372" s="234">
        <f>ROUND(I372*H372,2)</f>
        <v>0</v>
      </c>
      <c r="K372" s="230" t="s">
        <v>341</v>
      </c>
      <c r="L372" s="45"/>
      <c r="M372" s="235" t="s">
        <v>19</v>
      </c>
      <c r="N372" s="236" t="s">
        <v>46</v>
      </c>
      <c r="O372" s="85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208</v>
      </c>
      <c r="AT372" s="226" t="s">
        <v>286</v>
      </c>
      <c r="AU372" s="226" t="s">
        <v>84</v>
      </c>
      <c r="AY372" s="18" t="s">
        <v>199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82</v>
      </c>
      <c r="BK372" s="227">
        <f>ROUND(I372*H372,2)</f>
        <v>0</v>
      </c>
      <c r="BL372" s="18" t="s">
        <v>208</v>
      </c>
      <c r="BM372" s="226" t="s">
        <v>917</v>
      </c>
    </row>
    <row r="373" s="2" customFormat="1" ht="44.25" customHeight="1">
      <c r="A373" s="39"/>
      <c r="B373" s="40"/>
      <c r="C373" s="228" t="s">
        <v>918</v>
      </c>
      <c r="D373" s="228" t="s">
        <v>286</v>
      </c>
      <c r="E373" s="229" t="s">
        <v>919</v>
      </c>
      <c r="F373" s="230" t="s">
        <v>920</v>
      </c>
      <c r="G373" s="231" t="s">
        <v>217</v>
      </c>
      <c r="H373" s="232">
        <v>14</v>
      </c>
      <c r="I373" s="233"/>
      <c r="J373" s="234">
        <f>ROUND(I373*H373,2)</f>
        <v>0</v>
      </c>
      <c r="K373" s="230" t="s">
        <v>341</v>
      </c>
      <c r="L373" s="45"/>
      <c r="M373" s="235" t="s">
        <v>19</v>
      </c>
      <c r="N373" s="236" t="s">
        <v>46</v>
      </c>
      <c r="O373" s="85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6" t="s">
        <v>208</v>
      </c>
      <c r="AT373" s="226" t="s">
        <v>286</v>
      </c>
      <c r="AU373" s="226" t="s">
        <v>84</v>
      </c>
      <c r="AY373" s="18" t="s">
        <v>199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8" t="s">
        <v>82</v>
      </c>
      <c r="BK373" s="227">
        <f>ROUND(I373*H373,2)</f>
        <v>0</v>
      </c>
      <c r="BL373" s="18" t="s">
        <v>208</v>
      </c>
      <c r="BM373" s="226" t="s">
        <v>921</v>
      </c>
    </row>
    <row r="374" s="2" customFormat="1">
      <c r="A374" s="39"/>
      <c r="B374" s="40"/>
      <c r="C374" s="228" t="s">
        <v>602</v>
      </c>
      <c r="D374" s="228" t="s">
        <v>286</v>
      </c>
      <c r="E374" s="229" t="s">
        <v>922</v>
      </c>
      <c r="F374" s="230" t="s">
        <v>923</v>
      </c>
      <c r="G374" s="231" t="s">
        <v>217</v>
      </c>
      <c r="H374" s="232">
        <v>14</v>
      </c>
      <c r="I374" s="233"/>
      <c r="J374" s="234">
        <f>ROUND(I374*H374,2)</f>
        <v>0</v>
      </c>
      <c r="K374" s="230" t="s">
        <v>341</v>
      </c>
      <c r="L374" s="45"/>
      <c r="M374" s="235" t="s">
        <v>19</v>
      </c>
      <c r="N374" s="236" t="s">
        <v>46</v>
      </c>
      <c r="O374" s="85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208</v>
      </c>
      <c r="AT374" s="226" t="s">
        <v>286</v>
      </c>
      <c r="AU374" s="226" t="s">
        <v>84</v>
      </c>
      <c r="AY374" s="18" t="s">
        <v>199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82</v>
      </c>
      <c r="BK374" s="227">
        <f>ROUND(I374*H374,2)</f>
        <v>0</v>
      </c>
      <c r="BL374" s="18" t="s">
        <v>208</v>
      </c>
      <c r="BM374" s="226" t="s">
        <v>924</v>
      </c>
    </row>
    <row r="375" s="2" customFormat="1" ht="16.5" customHeight="1">
      <c r="A375" s="39"/>
      <c r="B375" s="40"/>
      <c r="C375" s="228" t="s">
        <v>925</v>
      </c>
      <c r="D375" s="228" t="s">
        <v>286</v>
      </c>
      <c r="E375" s="229" t="s">
        <v>926</v>
      </c>
      <c r="F375" s="230" t="s">
        <v>927</v>
      </c>
      <c r="G375" s="231" t="s">
        <v>217</v>
      </c>
      <c r="H375" s="232">
        <v>1</v>
      </c>
      <c r="I375" s="233"/>
      <c r="J375" s="234">
        <f>ROUND(I375*H375,2)</f>
        <v>0</v>
      </c>
      <c r="K375" s="230" t="s">
        <v>341</v>
      </c>
      <c r="L375" s="45"/>
      <c r="M375" s="235" t="s">
        <v>19</v>
      </c>
      <c r="N375" s="236" t="s">
        <v>46</v>
      </c>
      <c r="O375" s="85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6" t="s">
        <v>208</v>
      </c>
      <c r="AT375" s="226" t="s">
        <v>286</v>
      </c>
      <c r="AU375" s="226" t="s">
        <v>84</v>
      </c>
      <c r="AY375" s="18" t="s">
        <v>199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8" t="s">
        <v>82</v>
      </c>
      <c r="BK375" s="227">
        <f>ROUND(I375*H375,2)</f>
        <v>0</v>
      </c>
      <c r="BL375" s="18" t="s">
        <v>208</v>
      </c>
      <c r="BM375" s="226" t="s">
        <v>928</v>
      </c>
    </row>
    <row r="376" s="2" customFormat="1" ht="16.5" customHeight="1">
      <c r="A376" s="39"/>
      <c r="B376" s="40"/>
      <c r="C376" s="228" t="s">
        <v>606</v>
      </c>
      <c r="D376" s="228" t="s">
        <v>286</v>
      </c>
      <c r="E376" s="229" t="s">
        <v>929</v>
      </c>
      <c r="F376" s="230" t="s">
        <v>930</v>
      </c>
      <c r="G376" s="231" t="s">
        <v>217</v>
      </c>
      <c r="H376" s="232">
        <v>28</v>
      </c>
      <c r="I376" s="233"/>
      <c r="J376" s="234">
        <f>ROUND(I376*H376,2)</f>
        <v>0</v>
      </c>
      <c r="K376" s="230" t="s">
        <v>341</v>
      </c>
      <c r="L376" s="45"/>
      <c r="M376" s="235" t="s">
        <v>19</v>
      </c>
      <c r="N376" s="236" t="s">
        <v>46</v>
      </c>
      <c r="O376" s="85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208</v>
      </c>
      <c r="AT376" s="226" t="s">
        <v>286</v>
      </c>
      <c r="AU376" s="226" t="s">
        <v>84</v>
      </c>
      <c r="AY376" s="18" t="s">
        <v>199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82</v>
      </c>
      <c r="BK376" s="227">
        <f>ROUND(I376*H376,2)</f>
        <v>0</v>
      </c>
      <c r="BL376" s="18" t="s">
        <v>208</v>
      </c>
      <c r="BM376" s="226" t="s">
        <v>931</v>
      </c>
    </row>
    <row r="377" s="2" customFormat="1" ht="16.5" customHeight="1">
      <c r="A377" s="39"/>
      <c r="B377" s="40"/>
      <c r="C377" s="228" t="s">
        <v>932</v>
      </c>
      <c r="D377" s="228" t="s">
        <v>286</v>
      </c>
      <c r="E377" s="229" t="s">
        <v>933</v>
      </c>
      <c r="F377" s="230" t="s">
        <v>934</v>
      </c>
      <c r="G377" s="231" t="s">
        <v>935</v>
      </c>
      <c r="H377" s="232">
        <v>53</v>
      </c>
      <c r="I377" s="233"/>
      <c r="J377" s="234">
        <f>ROUND(I377*H377,2)</f>
        <v>0</v>
      </c>
      <c r="K377" s="230" t="s">
        <v>341</v>
      </c>
      <c r="L377" s="45"/>
      <c r="M377" s="235" t="s">
        <v>19</v>
      </c>
      <c r="N377" s="236" t="s">
        <v>46</v>
      </c>
      <c r="O377" s="85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208</v>
      </c>
      <c r="AT377" s="226" t="s">
        <v>286</v>
      </c>
      <c r="AU377" s="226" t="s">
        <v>84</v>
      </c>
      <c r="AY377" s="18" t="s">
        <v>199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82</v>
      </c>
      <c r="BK377" s="227">
        <f>ROUND(I377*H377,2)</f>
        <v>0</v>
      </c>
      <c r="BL377" s="18" t="s">
        <v>208</v>
      </c>
      <c r="BM377" s="226" t="s">
        <v>936</v>
      </c>
    </row>
    <row r="378" s="2" customFormat="1" ht="16.5" customHeight="1">
      <c r="A378" s="39"/>
      <c r="B378" s="40"/>
      <c r="C378" s="228" t="s">
        <v>609</v>
      </c>
      <c r="D378" s="228" t="s">
        <v>286</v>
      </c>
      <c r="E378" s="229" t="s">
        <v>937</v>
      </c>
      <c r="F378" s="230" t="s">
        <v>938</v>
      </c>
      <c r="G378" s="231" t="s">
        <v>935</v>
      </c>
      <c r="H378" s="232">
        <v>18</v>
      </c>
      <c r="I378" s="233"/>
      <c r="J378" s="234">
        <f>ROUND(I378*H378,2)</f>
        <v>0</v>
      </c>
      <c r="K378" s="230" t="s">
        <v>341</v>
      </c>
      <c r="L378" s="45"/>
      <c r="M378" s="235" t="s">
        <v>19</v>
      </c>
      <c r="N378" s="236" t="s">
        <v>46</v>
      </c>
      <c r="O378" s="85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208</v>
      </c>
      <c r="AT378" s="226" t="s">
        <v>286</v>
      </c>
      <c r="AU378" s="226" t="s">
        <v>84</v>
      </c>
      <c r="AY378" s="18" t="s">
        <v>199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82</v>
      </c>
      <c r="BK378" s="227">
        <f>ROUND(I378*H378,2)</f>
        <v>0</v>
      </c>
      <c r="BL378" s="18" t="s">
        <v>208</v>
      </c>
      <c r="BM378" s="226" t="s">
        <v>939</v>
      </c>
    </row>
    <row r="379" s="2" customFormat="1" ht="16.5" customHeight="1">
      <c r="A379" s="39"/>
      <c r="B379" s="40"/>
      <c r="C379" s="228" t="s">
        <v>940</v>
      </c>
      <c r="D379" s="228" t="s">
        <v>286</v>
      </c>
      <c r="E379" s="229" t="s">
        <v>941</v>
      </c>
      <c r="F379" s="230" t="s">
        <v>942</v>
      </c>
      <c r="G379" s="231" t="s">
        <v>205</v>
      </c>
      <c r="H379" s="232">
        <v>20</v>
      </c>
      <c r="I379" s="233"/>
      <c r="J379" s="234">
        <f>ROUND(I379*H379,2)</f>
        <v>0</v>
      </c>
      <c r="K379" s="230" t="s">
        <v>341</v>
      </c>
      <c r="L379" s="45"/>
      <c r="M379" s="235" t="s">
        <v>19</v>
      </c>
      <c r="N379" s="236" t="s">
        <v>46</v>
      </c>
      <c r="O379" s="85"/>
      <c r="P379" s="224">
        <f>O379*H379</f>
        <v>0</v>
      </c>
      <c r="Q379" s="224">
        <v>0</v>
      </c>
      <c r="R379" s="224">
        <f>Q379*H379</f>
        <v>0</v>
      </c>
      <c r="S379" s="224">
        <v>0</v>
      </c>
      <c r="T379" s="22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6" t="s">
        <v>208</v>
      </c>
      <c r="AT379" s="226" t="s">
        <v>286</v>
      </c>
      <c r="AU379" s="226" t="s">
        <v>84</v>
      </c>
      <c r="AY379" s="18" t="s">
        <v>199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8" t="s">
        <v>82</v>
      </c>
      <c r="BK379" s="227">
        <f>ROUND(I379*H379,2)</f>
        <v>0</v>
      </c>
      <c r="BL379" s="18" t="s">
        <v>208</v>
      </c>
      <c r="BM379" s="226" t="s">
        <v>943</v>
      </c>
    </row>
    <row r="380" s="2" customFormat="1" ht="16.5" customHeight="1">
      <c r="A380" s="39"/>
      <c r="B380" s="40"/>
      <c r="C380" s="228" t="s">
        <v>617</v>
      </c>
      <c r="D380" s="228" t="s">
        <v>286</v>
      </c>
      <c r="E380" s="229" t="s">
        <v>944</v>
      </c>
      <c r="F380" s="230" t="s">
        <v>945</v>
      </c>
      <c r="G380" s="231" t="s">
        <v>217</v>
      </c>
      <c r="H380" s="232">
        <v>28</v>
      </c>
      <c r="I380" s="233"/>
      <c r="J380" s="234">
        <f>ROUND(I380*H380,2)</f>
        <v>0</v>
      </c>
      <c r="K380" s="230" t="s">
        <v>341</v>
      </c>
      <c r="L380" s="45"/>
      <c r="M380" s="249" t="s">
        <v>19</v>
      </c>
      <c r="N380" s="250" t="s">
        <v>46</v>
      </c>
      <c r="O380" s="251"/>
      <c r="P380" s="252">
        <f>O380*H380</f>
        <v>0</v>
      </c>
      <c r="Q380" s="252">
        <v>0</v>
      </c>
      <c r="R380" s="252">
        <f>Q380*H380</f>
        <v>0</v>
      </c>
      <c r="S380" s="252">
        <v>0</v>
      </c>
      <c r="T380" s="25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208</v>
      </c>
      <c r="AT380" s="226" t="s">
        <v>286</v>
      </c>
      <c r="AU380" s="226" t="s">
        <v>84</v>
      </c>
      <c r="AY380" s="18" t="s">
        <v>199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82</v>
      </c>
      <c r="BK380" s="227">
        <f>ROUND(I380*H380,2)</f>
        <v>0</v>
      </c>
      <c r="BL380" s="18" t="s">
        <v>208</v>
      </c>
      <c r="BM380" s="226" t="s">
        <v>946</v>
      </c>
    </row>
    <row r="381" s="2" customFormat="1" ht="6.96" customHeight="1">
      <c r="A381" s="39"/>
      <c r="B381" s="60"/>
      <c r="C381" s="61"/>
      <c r="D381" s="61"/>
      <c r="E381" s="61"/>
      <c r="F381" s="61"/>
      <c r="G381" s="61"/>
      <c r="H381" s="61"/>
      <c r="I381" s="61"/>
      <c r="J381" s="61"/>
      <c r="K381" s="61"/>
      <c r="L381" s="45"/>
      <c r="M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</row>
  </sheetData>
  <sheetProtection sheet="1" autoFilter="0" formatColumns="0" formatRows="0" objects="1" scenarios="1" spinCount="100000" saltValue="K09T6CjiwYoUvynv6GrzKjApHV1erA5NiYeab6Fqz1roP8k4If00xLmsDB0XPtOZ4lTTFYu9lCADbYnZZ6jT2A==" hashValue="u4DjeWJc2t9RaTruEzxINOJZv25zNmh2DR7Qo/w1vKRjZmzxCfC/S+Eg8kw5uPQDXceRUibA26fGQl9QEMGYMA==" algorithmName="SHA-512" password="CC35"/>
  <autoFilter ref="C140:K3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947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ROUND(J146,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ROUND((SUM(BE146:BE398)),  2)</f>
        <v>0</v>
      </c>
      <c r="G35" s="39"/>
      <c r="H35" s="39"/>
      <c r="I35" s="159">
        <v>0.20999999999999999</v>
      </c>
      <c r="J35" s="158">
        <f>ROUND(((SUM(BE146:BE398))*I35),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ROUND((SUM(BF146:BF398)),  2)</f>
        <v>0</v>
      </c>
      <c r="G36" s="39"/>
      <c r="H36" s="39"/>
      <c r="I36" s="159">
        <v>0.14999999999999999</v>
      </c>
      <c r="J36" s="158">
        <f>ROUND(((SUM(BF146:BF398))*I36),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ROUND((SUM(BG146:BG398)),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ROUND((SUM(BH146:BH398)),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ROUND((SUM(BI146:BI398)),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OV2 -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J146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128</v>
      </c>
      <c r="E64" s="179"/>
      <c r="F64" s="179"/>
      <c r="G64" s="179"/>
      <c r="H64" s="179"/>
      <c r="I64" s="179"/>
      <c r="J64" s="180">
        <f>J147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J148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J152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948</v>
      </c>
      <c r="E67" s="184"/>
      <c r="F67" s="184"/>
      <c r="G67" s="184"/>
      <c r="H67" s="184"/>
      <c r="I67" s="184"/>
      <c r="J67" s="185">
        <f>J153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131</v>
      </c>
      <c r="E68" s="184"/>
      <c r="F68" s="184"/>
      <c r="G68" s="184"/>
      <c r="H68" s="184"/>
      <c r="I68" s="184"/>
      <c r="J68" s="185">
        <f>J158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132</v>
      </c>
      <c r="E69" s="179"/>
      <c r="F69" s="179"/>
      <c r="G69" s="179"/>
      <c r="H69" s="179"/>
      <c r="I69" s="179"/>
      <c r="J69" s="180">
        <f>J161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133</v>
      </c>
      <c r="E70" s="184"/>
      <c r="F70" s="184"/>
      <c r="G70" s="184"/>
      <c r="H70" s="184"/>
      <c r="I70" s="184"/>
      <c r="J70" s="185">
        <f>J162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134</v>
      </c>
      <c r="E71" s="179"/>
      <c r="F71" s="179"/>
      <c r="G71" s="179"/>
      <c r="H71" s="179"/>
      <c r="I71" s="179"/>
      <c r="J71" s="180">
        <f>J164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6"/>
      <c r="D72" s="183" t="s">
        <v>135</v>
      </c>
      <c r="E72" s="184"/>
      <c r="F72" s="184"/>
      <c r="G72" s="184"/>
      <c r="H72" s="184"/>
      <c r="I72" s="184"/>
      <c r="J72" s="185">
        <f>J165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136</v>
      </c>
      <c r="E73" s="184"/>
      <c r="F73" s="184"/>
      <c r="G73" s="184"/>
      <c r="H73" s="184"/>
      <c r="I73" s="184"/>
      <c r="J73" s="185">
        <f>J168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137</v>
      </c>
      <c r="E74" s="184"/>
      <c r="F74" s="184"/>
      <c r="G74" s="184"/>
      <c r="H74" s="184"/>
      <c r="I74" s="184"/>
      <c r="J74" s="185">
        <f>J172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138</v>
      </c>
      <c r="E75" s="179"/>
      <c r="F75" s="179"/>
      <c r="G75" s="179"/>
      <c r="H75" s="179"/>
      <c r="I75" s="179"/>
      <c r="J75" s="180">
        <f>J176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2"/>
      <c r="C76" s="126"/>
      <c r="D76" s="183" t="s">
        <v>139</v>
      </c>
      <c r="E76" s="184"/>
      <c r="F76" s="184"/>
      <c r="G76" s="184"/>
      <c r="H76" s="184"/>
      <c r="I76" s="184"/>
      <c r="J76" s="185">
        <f>J177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6"/>
      <c r="C77" s="177"/>
      <c r="D77" s="178" t="s">
        <v>140</v>
      </c>
      <c r="E77" s="179"/>
      <c r="F77" s="179"/>
      <c r="G77" s="179"/>
      <c r="H77" s="179"/>
      <c r="I77" s="179"/>
      <c r="J77" s="180">
        <f>J186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2"/>
      <c r="C78" s="126"/>
      <c r="D78" s="183" t="s">
        <v>141</v>
      </c>
      <c r="E78" s="184"/>
      <c r="F78" s="184"/>
      <c r="G78" s="184"/>
      <c r="H78" s="184"/>
      <c r="I78" s="184"/>
      <c r="J78" s="185">
        <f>J187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142</v>
      </c>
      <c r="E79" s="184"/>
      <c r="F79" s="184"/>
      <c r="G79" s="184"/>
      <c r="H79" s="184"/>
      <c r="I79" s="184"/>
      <c r="J79" s="185">
        <f>J189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949</v>
      </c>
      <c r="E80" s="184"/>
      <c r="F80" s="184"/>
      <c r="G80" s="184"/>
      <c r="H80" s="184"/>
      <c r="I80" s="184"/>
      <c r="J80" s="185">
        <f>J191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143</v>
      </c>
      <c r="E81" s="179"/>
      <c r="F81" s="179"/>
      <c r="G81" s="179"/>
      <c r="H81" s="179"/>
      <c r="I81" s="179"/>
      <c r="J81" s="180">
        <f>J193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2"/>
      <c r="C82" s="126"/>
      <c r="D82" s="183" t="s">
        <v>144</v>
      </c>
      <c r="E82" s="184"/>
      <c r="F82" s="184"/>
      <c r="G82" s="184"/>
      <c r="H82" s="184"/>
      <c r="I82" s="184"/>
      <c r="J82" s="185">
        <f>J194</f>
        <v>0</v>
      </c>
      <c r="K82" s="126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76"/>
      <c r="C83" s="177"/>
      <c r="D83" s="178" t="s">
        <v>145</v>
      </c>
      <c r="E83" s="179"/>
      <c r="F83" s="179"/>
      <c r="G83" s="179"/>
      <c r="H83" s="179"/>
      <c r="I83" s="179"/>
      <c r="J83" s="180">
        <f>J198</f>
        <v>0</v>
      </c>
      <c r="K83" s="177"/>
      <c r="L83" s="18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82"/>
      <c r="C84" s="126"/>
      <c r="D84" s="183" t="s">
        <v>146</v>
      </c>
      <c r="E84" s="184"/>
      <c r="F84" s="184"/>
      <c r="G84" s="184"/>
      <c r="H84" s="184"/>
      <c r="I84" s="184"/>
      <c r="J84" s="185">
        <f>J199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76"/>
      <c r="C85" s="177"/>
      <c r="D85" s="178" t="s">
        <v>147</v>
      </c>
      <c r="E85" s="179"/>
      <c r="F85" s="179"/>
      <c r="G85" s="179"/>
      <c r="H85" s="179"/>
      <c r="I85" s="179"/>
      <c r="J85" s="180">
        <f>J201</f>
        <v>0</v>
      </c>
      <c r="K85" s="177"/>
      <c r="L85" s="18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82"/>
      <c r="C86" s="126"/>
      <c r="D86" s="183" t="s">
        <v>950</v>
      </c>
      <c r="E86" s="184"/>
      <c r="F86" s="184"/>
      <c r="G86" s="184"/>
      <c r="H86" s="184"/>
      <c r="I86" s="184"/>
      <c r="J86" s="185">
        <f>J202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2"/>
      <c r="C87" s="126"/>
      <c r="D87" s="183" t="s">
        <v>951</v>
      </c>
      <c r="E87" s="184"/>
      <c r="F87" s="184"/>
      <c r="G87" s="184"/>
      <c r="H87" s="184"/>
      <c r="I87" s="184"/>
      <c r="J87" s="185">
        <f>J204</f>
        <v>0</v>
      </c>
      <c r="K87" s="126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2"/>
      <c r="C88" s="126"/>
      <c r="D88" s="183" t="s">
        <v>952</v>
      </c>
      <c r="E88" s="184"/>
      <c r="F88" s="184"/>
      <c r="G88" s="184"/>
      <c r="H88" s="184"/>
      <c r="I88" s="184"/>
      <c r="J88" s="185">
        <f>J206</f>
        <v>0</v>
      </c>
      <c r="K88" s="126"/>
      <c r="L88" s="18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2"/>
      <c r="C89" s="126"/>
      <c r="D89" s="183" t="s">
        <v>148</v>
      </c>
      <c r="E89" s="184"/>
      <c r="F89" s="184"/>
      <c r="G89" s="184"/>
      <c r="H89" s="184"/>
      <c r="I89" s="184"/>
      <c r="J89" s="185">
        <f>J208</f>
        <v>0</v>
      </c>
      <c r="K89" s="126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9" customFormat="1" ht="24.96" customHeight="1">
      <c r="A90" s="9"/>
      <c r="B90" s="176"/>
      <c r="C90" s="177"/>
      <c r="D90" s="178" t="s">
        <v>149</v>
      </c>
      <c r="E90" s="179"/>
      <c r="F90" s="179"/>
      <c r="G90" s="179"/>
      <c r="H90" s="179"/>
      <c r="I90" s="179"/>
      <c r="J90" s="180">
        <f>J211</f>
        <v>0</v>
      </c>
      <c r="K90" s="177"/>
      <c r="L90" s="18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="10" customFormat="1" ht="19.92" customHeight="1">
      <c r="A91" s="10"/>
      <c r="B91" s="182"/>
      <c r="C91" s="126"/>
      <c r="D91" s="183" t="s">
        <v>150</v>
      </c>
      <c r="E91" s="184"/>
      <c r="F91" s="184"/>
      <c r="G91" s="184"/>
      <c r="H91" s="184"/>
      <c r="I91" s="184"/>
      <c r="J91" s="185">
        <f>J212</f>
        <v>0</v>
      </c>
      <c r="K91" s="126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9" customFormat="1" ht="24.96" customHeight="1">
      <c r="A92" s="9"/>
      <c r="B92" s="176"/>
      <c r="C92" s="177"/>
      <c r="D92" s="178" t="s">
        <v>151</v>
      </c>
      <c r="E92" s="179"/>
      <c r="F92" s="179"/>
      <c r="G92" s="179"/>
      <c r="H92" s="179"/>
      <c r="I92" s="179"/>
      <c r="J92" s="180">
        <f>J214</f>
        <v>0</v>
      </c>
      <c r="K92" s="177"/>
      <c r="L92" s="181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="10" customFormat="1" ht="19.92" customHeight="1">
      <c r="A93" s="10"/>
      <c r="B93" s="182"/>
      <c r="C93" s="126"/>
      <c r="D93" s="183" t="s">
        <v>152</v>
      </c>
      <c r="E93" s="184"/>
      <c r="F93" s="184"/>
      <c r="G93" s="184"/>
      <c r="H93" s="184"/>
      <c r="I93" s="184"/>
      <c r="J93" s="185">
        <f>J215</f>
        <v>0</v>
      </c>
      <c r="K93" s="126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6"/>
      <c r="D94" s="183" t="s">
        <v>153</v>
      </c>
      <c r="E94" s="184"/>
      <c r="F94" s="184"/>
      <c r="G94" s="184"/>
      <c r="H94" s="184"/>
      <c r="I94" s="184"/>
      <c r="J94" s="185">
        <f>J218</f>
        <v>0</v>
      </c>
      <c r="K94" s="126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2"/>
      <c r="C95" s="126"/>
      <c r="D95" s="183" t="s">
        <v>154</v>
      </c>
      <c r="E95" s="184"/>
      <c r="F95" s="184"/>
      <c r="G95" s="184"/>
      <c r="H95" s="184"/>
      <c r="I95" s="184"/>
      <c r="J95" s="185">
        <f>J220</f>
        <v>0</v>
      </c>
      <c r="K95" s="126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82"/>
      <c r="C96" s="126"/>
      <c r="D96" s="183" t="s">
        <v>155</v>
      </c>
      <c r="E96" s="184"/>
      <c r="F96" s="184"/>
      <c r="G96" s="184"/>
      <c r="H96" s="184"/>
      <c r="I96" s="184"/>
      <c r="J96" s="185">
        <f>J223</f>
        <v>0</v>
      </c>
      <c r="K96" s="126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2"/>
      <c r="C97" s="126"/>
      <c r="D97" s="183" t="s">
        <v>156</v>
      </c>
      <c r="E97" s="184"/>
      <c r="F97" s="184"/>
      <c r="G97" s="184"/>
      <c r="H97" s="184"/>
      <c r="I97" s="184"/>
      <c r="J97" s="185">
        <f>J227</f>
        <v>0</v>
      </c>
      <c r="K97" s="126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2"/>
      <c r="C98" s="126"/>
      <c r="D98" s="183" t="s">
        <v>157</v>
      </c>
      <c r="E98" s="184"/>
      <c r="F98" s="184"/>
      <c r="G98" s="184"/>
      <c r="H98" s="184"/>
      <c r="I98" s="184"/>
      <c r="J98" s="185">
        <f>J232</f>
        <v>0</v>
      </c>
      <c r="K98" s="126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26"/>
      <c r="D99" s="183" t="s">
        <v>158</v>
      </c>
      <c r="E99" s="184"/>
      <c r="F99" s="184"/>
      <c r="G99" s="184"/>
      <c r="H99" s="184"/>
      <c r="I99" s="184"/>
      <c r="J99" s="185">
        <f>J235</f>
        <v>0</v>
      </c>
      <c r="K99" s="126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159</v>
      </c>
      <c r="E100" s="179"/>
      <c r="F100" s="179"/>
      <c r="G100" s="179"/>
      <c r="H100" s="179"/>
      <c r="I100" s="179"/>
      <c r="J100" s="180">
        <f>J237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26"/>
      <c r="D101" s="183" t="s">
        <v>160</v>
      </c>
      <c r="E101" s="184"/>
      <c r="F101" s="184"/>
      <c r="G101" s="184"/>
      <c r="H101" s="184"/>
      <c r="I101" s="184"/>
      <c r="J101" s="185">
        <f>J238</f>
        <v>0</v>
      </c>
      <c r="K101" s="126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26"/>
      <c r="D102" s="183" t="s">
        <v>161</v>
      </c>
      <c r="E102" s="184"/>
      <c r="F102" s="184"/>
      <c r="G102" s="184"/>
      <c r="H102" s="184"/>
      <c r="I102" s="184"/>
      <c r="J102" s="185">
        <f>J240</f>
        <v>0</v>
      </c>
      <c r="K102" s="126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26"/>
      <c r="D103" s="183" t="s">
        <v>162</v>
      </c>
      <c r="E103" s="184"/>
      <c r="F103" s="184"/>
      <c r="G103" s="184"/>
      <c r="H103" s="184"/>
      <c r="I103" s="184"/>
      <c r="J103" s="185">
        <f>J255</f>
        <v>0</v>
      </c>
      <c r="K103" s="126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26"/>
      <c r="D104" s="183" t="s">
        <v>163</v>
      </c>
      <c r="E104" s="184"/>
      <c r="F104" s="184"/>
      <c r="G104" s="184"/>
      <c r="H104" s="184"/>
      <c r="I104" s="184"/>
      <c r="J104" s="185">
        <f>J257</f>
        <v>0</v>
      </c>
      <c r="K104" s="126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26"/>
      <c r="D105" s="183" t="s">
        <v>164</v>
      </c>
      <c r="E105" s="184"/>
      <c r="F105" s="184"/>
      <c r="G105" s="184"/>
      <c r="H105" s="184"/>
      <c r="I105" s="184"/>
      <c r="J105" s="185">
        <f>J263</f>
        <v>0</v>
      </c>
      <c r="K105" s="126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26"/>
      <c r="D106" s="183" t="s">
        <v>165</v>
      </c>
      <c r="E106" s="184"/>
      <c r="F106" s="184"/>
      <c r="G106" s="184"/>
      <c r="H106" s="184"/>
      <c r="I106" s="184"/>
      <c r="J106" s="185">
        <f>J266</f>
        <v>0</v>
      </c>
      <c r="K106" s="126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6"/>
      <c r="C107" s="177"/>
      <c r="D107" s="178" t="s">
        <v>166</v>
      </c>
      <c r="E107" s="179"/>
      <c r="F107" s="179"/>
      <c r="G107" s="179"/>
      <c r="H107" s="179"/>
      <c r="I107" s="179"/>
      <c r="J107" s="180">
        <f>J268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2"/>
      <c r="C108" s="126"/>
      <c r="D108" s="183" t="s">
        <v>167</v>
      </c>
      <c r="E108" s="184"/>
      <c r="F108" s="184"/>
      <c r="G108" s="184"/>
      <c r="H108" s="184"/>
      <c r="I108" s="184"/>
      <c r="J108" s="185">
        <f>J269</f>
        <v>0</v>
      </c>
      <c r="K108" s="126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26"/>
      <c r="D109" s="183" t="s">
        <v>168</v>
      </c>
      <c r="E109" s="184"/>
      <c r="F109" s="184"/>
      <c r="G109" s="184"/>
      <c r="H109" s="184"/>
      <c r="I109" s="184"/>
      <c r="J109" s="185">
        <f>J271</f>
        <v>0</v>
      </c>
      <c r="K109" s="126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26"/>
      <c r="D110" s="183" t="s">
        <v>169</v>
      </c>
      <c r="E110" s="184"/>
      <c r="F110" s="184"/>
      <c r="G110" s="184"/>
      <c r="H110" s="184"/>
      <c r="I110" s="184"/>
      <c r="J110" s="185">
        <f>J273</f>
        <v>0</v>
      </c>
      <c r="K110" s="126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26"/>
      <c r="D111" s="183" t="s">
        <v>170</v>
      </c>
      <c r="E111" s="184"/>
      <c r="F111" s="184"/>
      <c r="G111" s="184"/>
      <c r="H111" s="184"/>
      <c r="I111" s="184"/>
      <c r="J111" s="185">
        <f>J275</f>
        <v>0</v>
      </c>
      <c r="K111" s="126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26"/>
      <c r="D112" s="183" t="s">
        <v>171</v>
      </c>
      <c r="E112" s="184"/>
      <c r="F112" s="184"/>
      <c r="G112" s="184"/>
      <c r="H112" s="184"/>
      <c r="I112" s="184"/>
      <c r="J112" s="185">
        <f>J276</f>
        <v>0</v>
      </c>
      <c r="K112" s="126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26"/>
      <c r="D113" s="183" t="s">
        <v>172</v>
      </c>
      <c r="E113" s="184"/>
      <c r="F113" s="184"/>
      <c r="G113" s="184"/>
      <c r="H113" s="184"/>
      <c r="I113" s="184"/>
      <c r="J113" s="185">
        <f>J278</f>
        <v>0</v>
      </c>
      <c r="K113" s="126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26"/>
      <c r="D114" s="183" t="s">
        <v>173</v>
      </c>
      <c r="E114" s="184"/>
      <c r="F114" s="184"/>
      <c r="G114" s="184"/>
      <c r="H114" s="184"/>
      <c r="I114" s="184"/>
      <c r="J114" s="185">
        <f>J280</f>
        <v>0</v>
      </c>
      <c r="K114" s="126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26"/>
      <c r="D115" s="183" t="s">
        <v>174</v>
      </c>
      <c r="E115" s="184"/>
      <c r="F115" s="184"/>
      <c r="G115" s="184"/>
      <c r="H115" s="184"/>
      <c r="I115" s="184"/>
      <c r="J115" s="185">
        <f>J286</f>
        <v>0</v>
      </c>
      <c r="K115" s="126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26"/>
      <c r="D116" s="183" t="s">
        <v>176</v>
      </c>
      <c r="E116" s="184"/>
      <c r="F116" s="184"/>
      <c r="G116" s="184"/>
      <c r="H116" s="184"/>
      <c r="I116" s="184"/>
      <c r="J116" s="185">
        <f>J289</f>
        <v>0</v>
      </c>
      <c r="K116" s="126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26"/>
      <c r="D117" s="183" t="s">
        <v>177</v>
      </c>
      <c r="E117" s="184"/>
      <c r="F117" s="184"/>
      <c r="G117" s="184"/>
      <c r="H117" s="184"/>
      <c r="I117" s="184"/>
      <c r="J117" s="185">
        <f>J291</f>
        <v>0</v>
      </c>
      <c r="K117" s="126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6"/>
      <c r="C118" s="177"/>
      <c r="D118" s="178" t="s">
        <v>178</v>
      </c>
      <c r="E118" s="179"/>
      <c r="F118" s="179"/>
      <c r="G118" s="179"/>
      <c r="H118" s="179"/>
      <c r="I118" s="179"/>
      <c r="J118" s="180">
        <f>J295</f>
        <v>0</v>
      </c>
      <c r="K118" s="177"/>
      <c r="L118" s="18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2"/>
      <c r="C119" s="126"/>
      <c r="D119" s="183" t="s">
        <v>179</v>
      </c>
      <c r="E119" s="184"/>
      <c r="F119" s="184"/>
      <c r="G119" s="184"/>
      <c r="H119" s="184"/>
      <c r="I119" s="184"/>
      <c r="J119" s="185">
        <f>J296</f>
        <v>0</v>
      </c>
      <c r="K119" s="126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26"/>
      <c r="D120" s="183" t="s">
        <v>180</v>
      </c>
      <c r="E120" s="184"/>
      <c r="F120" s="184"/>
      <c r="G120" s="184"/>
      <c r="H120" s="184"/>
      <c r="I120" s="184"/>
      <c r="J120" s="185">
        <f>J301</f>
        <v>0</v>
      </c>
      <c r="K120" s="126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6"/>
      <c r="C121" s="177"/>
      <c r="D121" s="178" t="s">
        <v>181</v>
      </c>
      <c r="E121" s="179"/>
      <c r="F121" s="179"/>
      <c r="G121" s="179"/>
      <c r="H121" s="179"/>
      <c r="I121" s="179"/>
      <c r="J121" s="180">
        <f>J323</f>
        <v>0</v>
      </c>
      <c r="K121" s="177"/>
      <c r="L121" s="181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2"/>
      <c r="C122" s="126"/>
      <c r="D122" s="183" t="s">
        <v>182</v>
      </c>
      <c r="E122" s="184"/>
      <c r="F122" s="184"/>
      <c r="G122" s="184"/>
      <c r="H122" s="184"/>
      <c r="I122" s="184"/>
      <c r="J122" s="185">
        <f>J324</f>
        <v>0</v>
      </c>
      <c r="K122" s="126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2"/>
      <c r="C123" s="126"/>
      <c r="D123" s="183" t="s">
        <v>183</v>
      </c>
      <c r="E123" s="184"/>
      <c r="F123" s="184"/>
      <c r="G123" s="184"/>
      <c r="H123" s="184"/>
      <c r="I123" s="184"/>
      <c r="J123" s="185">
        <f>J376</f>
        <v>0</v>
      </c>
      <c r="K123" s="126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6"/>
      <c r="C124" s="177"/>
      <c r="D124" s="178" t="s">
        <v>953</v>
      </c>
      <c r="E124" s="179"/>
      <c r="F124" s="179"/>
      <c r="G124" s="179"/>
      <c r="H124" s="179"/>
      <c r="I124" s="179"/>
      <c r="J124" s="180">
        <f>J393</f>
        <v>0</v>
      </c>
      <c r="K124" s="177"/>
      <c r="L124" s="181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146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146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2"/>
      <c r="C130" s="63"/>
      <c r="D130" s="63"/>
      <c r="E130" s="63"/>
      <c r="F130" s="63"/>
      <c r="G130" s="63"/>
      <c r="H130" s="63"/>
      <c r="I130" s="63"/>
      <c r="J130" s="63"/>
      <c r="K130" s="63"/>
      <c r="L130" s="146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184</v>
      </c>
      <c r="D131" s="41"/>
      <c r="E131" s="41"/>
      <c r="F131" s="41"/>
      <c r="G131" s="41"/>
      <c r="H131" s="41"/>
      <c r="I131" s="41"/>
      <c r="J131" s="41"/>
      <c r="K131" s="41"/>
      <c r="L131" s="146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146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41"/>
      <c r="J133" s="41"/>
      <c r="K133" s="41"/>
      <c r="L133" s="146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71" t="str">
        <f>E7</f>
        <v>Oprava osvětlení v žst. Ostrava Kunčice</v>
      </c>
      <c r="F134" s="33"/>
      <c r="G134" s="33"/>
      <c r="H134" s="33"/>
      <c r="I134" s="41"/>
      <c r="J134" s="41"/>
      <c r="K134" s="41"/>
      <c r="L134" s="146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" customFormat="1" ht="12" customHeight="1">
      <c r="B135" s="22"/>
      <c r="C135" s="33" t="s">
        <v>119</v>
      </c>
      <c r="D135" s="23"/>
      <c r="E135" s="23"/>
      <c r="F135" s="23"/>
      <c r="G135" s="23"/>
      <c r="H135" s="23"/>
      <c r="I135" s="23"/>
      <c r="J135" s="23"/>
      <c r="K135" s="23"/>
      <c r="L135" s="21"/>
    </row>
    <row r="136" s="2" customFormat="1" ht="16.5" customHeight="1">
      <c r="A136" s="39"/>
      <c r="B136" s="40"/>
      <c r="C136" s="41"/>
      <c r="D136" s="41"/>
      <c r="E136" s="171" t="s">
        <v>120</v>
      </c>
      <c r="F136" s="41"/>
      <c r="G136" s="41"/>
      <c r="H136" s="41"/>
      <c r="I136" s="41"/>
      <c r="J136" s="41"/>
      <c r="K136" s="41"/>
      <c r="L136" s="146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121</v>
      </c>
      <c r="D137" s="41"/>
      <c r="E137" s="41"/>
      <c r="F137" s="41"/>
      <c r="G137" s="41"/>
      <c r="H137" s="41"/>
      <c r="I137" s="41"/>
      <c r="J137" s="41"/>
      <c r="K137" s="41"/>
      <c r="L137" s="146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70" t="str">
        <f>E11</f>
        <v>OV2 - Žst. Ostrava Kunčice, venkovní osvětlení</v>
      </c>
      <c r="F138" s="41"/>
      <c r="G138" s="41"/>
      <c r="H138" s="41"/>
      <c r="I138" s="41"/>
      <c r="J138" s="41"/>
      <c r="K138" s="41"/>
      <c r="L138" s="146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146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21</v>
      </c>
      <c r="D140" s="41"/>
      <c r="E140" s="41"/>
      <c r="F140" s="28" t="str">
        <f>F14</f>
        <v>Ostrava</v>
      </c>
      <c r="G140" s="41"/>
      <c r="H140" s="41"/>
      <c r="I140" s="33" t="s">
        <v>23</v>
      </c>
      <c r="J140" s="73" t="str">
        <f>IF(J14="","",J14)</f>
        <v>22. 4. 2021</v>
      </c>
      <c r="K140" s="41"/>
      <c r="L140" s="146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146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25.65" customHeight="1">
      <c r="A142" s="39"/>
      <c r="B142" s="40"/>
      <c r="C142" s="33" t="s">
        <v>25</v>
      </c>
      <c r="D142" s="41"/>
      <c r="E142" s="41"/>
      <c r="F142" s="28" t="str">
        <f>E17</f>
        <v>Správa železnic, s.o.</v>
      </c>
      <c r="G142" s="41"/>
      <c r="H142" s="41"/>
      <c r="I142" s="33" t="s">
        <v>33</v>
      </c>
      <c r="J142" s="37" t="str">
        <f>E23</f>
        <v>MORAVIA CONSULT Olomouc a.s.</v>
      </c>
      <c r="K142" s="41"/>
      <c r="L142" s="146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25.65" customHeight="1">
      <c r="A143" s="39"/>
      <c r="B143" s="40"/>
      <c r="C143" s="33" t="s">
        <v>31</v>
      </c>
      <c r="D143" s="41"/>
      <c r="E143" s="41"/>
      <c r="F143" s="28" t="str">
        <f>IF(E20="","",E20)</f>
        <v>Vyplň údaj</v>
      </c>
      <c r="G143" s="41"/>
      <c r="H143" s="41"/>
      <c r="I143" s="33" t="s">
        <v>38</v>
      </c>
      <c r="J143" s="37" t="str">
        <f>E26</f>
        <v>MORAVIA CONSULT Olomouc a.s.</v>
      </c>
      <c r="K143" s="41"/>
      <c r="L143" s="146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0.32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146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11" customFormat="1" ht="29.28" customHeight="1">
      <c r="A145" s="187"/>
      <c r="B145" s="188"/>
      <c r="C145" s="189" t="s">
        <v>185</v>
      </c>
      <c r="D145" s="190" t="s">
        <v>60</v>
      </c>
      <c r="E145" s="190" t="s">
        <v>56</v>
      </c>
      <c r="F145" s="190" t="s">
        <v>57</v>
      </c>
      <c r="G145" s="190" t="s">
        <v>186</v>
      </c>
      <c r="H145" s="190" t="s">
        <v>187</v>
      </c>
      <c r="I145" s="190" t="s">
        <v>188</v>
      </c>
      <c r="J145" s="190" t="s">
        <v>126</v>
      </c>
      <c r="K145" s="191" t="s">
        <v>189</v>
      </c>
      <c r="L145" s="192"/>
      <c r="M145" s="93" t="s">
        <v>19</v>
      </c>
      <c r="N145" s="94" t="s">
        <v>45</v>
      </c>
      <c r="O145" s="94" t="s">
        <v>190</v>
      </c>
      <c r="P145" s="94" t="s">
        <v>191</v>
      </c>
      <c r="Q145" s="94" t="s">
        <v>192</v>
      </c>
      <c r="R145" s="94" t="s">
        <v>193</v>
      </c>
      <c r="S145" s="94" t="s">
        <v>194</v>
      </c>
      <c r="T145" s="95" t="s">
        <v>195</v>
      </c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</row>
    <row r="146" s="2" customFormat="1" ht="22.8" customHeight="1">
      <c r="A146" s="39"/>
      <c r="B146" s="40"/>
      <c r="C146" s="100" t="s">
        <v>196</v>
      </c>
      <c r="D146" s="41"/>
      <c r="E146" s="41"/>
      <c r="F146" s="41"/>
      <c r="G146" s="41"/>
      <c r="H146" s="41"/>
      <c r="I146" s="41"/>
      <c r="J146" s="193">
        <f>BK146</f>
        <v>0</v>
      </c>
      <c r="K146" s="41"/>
      <c r="L146" s="45"/>
      <c r="M146" s="96"/>
      <c r="N146" s="194"/>
      <c r="O146" s="97"/>
      <c r="P146" s="195">
        <f>P147+P152+P161+P164+P176+P186+P193+P198+P201+P211+P214+P237+P268+P295+P323+P393</f>
        <v>0</v>
      </c>
      <c r="Q146" s="97"/>
      <c r="R146" s="195">
        <f>R147+R152+R161+R164+R176+R186+R193+R198+R201+R211+R214+R237+R268+R295+R323+R393</f>
        <v>0</v>
      </c>
      <c r="S146" s="97"/>
      <c r="T146" s="196">
        <f>T147+T152+T161+T164+T176+T186+T193+T198+T201+T211+T214+T237+T268+T295+T323+T393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74</v>
      </c>
      <c r="AU146" s="18" t="s">
        <v>127</v>
      </c>
      <c r="BK146" s="197">
        <f>BK147+BK152+BK161+BK164+BK176+BK186+BK193+BK198+BK201+BK211+BK214+BK237+BK268+BK295+BK323+BK393</f>
        <v>0</v>
      </c>
    </row>
    <row r="147" s="12" customFormat="1" ht="25.92" customHeight="1">
      <c r="A147" s="12"/>
      <c r="B147" s="198"/>
      <c r="C147" s="199"/>
      <c r="D147" s="200" t="s">
        <v>74</v>
      </c>
      <c r="E147" s="201" t="s">
        <v>197</v>
      </c>
      <c r="F147" s="201" t="s">
        <v>198</v>
      </c>
      <c r="G147" s="199"/>
      <c r="H147" s="199"/>
      <c r="I147" s="202"/>
      <c r="J147" s="203">
        <f>BK147</f>
        <v>0</v>
      </c>
      <c r="K147" s="199"/>
      <c r="L147" s="204"/>
      <c r="M147" s="205"/>
      <c r="N147" s="206"/>
      <c r="O147" s="206"/>
      <c r="P147" s="207">
        <f>P148</f>
        <v>0</v>
      </c>
      <c r="Q147" s="206"/>
      <c r="R147" s="207">
        <f>R148</f>
        <v>0</v>
      </c>
      <c r="S147" s="206"/>
      <c r="T147" s="208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82</v>
      </c>
      <c r="AT147" s="210" t="s">
        <v>74</v>
      </c>
      <c r="AU147" s="210" t="s">
        <v>75</v>
      </c>
      <c r="AY147" s="209" t="s">
        <v>199</v>
      </c>
      <c r="BK147" s="211">
        <f>BK148</f>
        <v>0</v>
      </c>
    </row>
    <row r="148" s="12" customFormat="1" ht="22.8" customHeight="1">
      <c r="A148" s="12"/>
      <c r="B148" s="198"/>
      <c r="C148" s="199"/>
      <c r="D148" s="200" t="s">
        <v>74</v>
      </c>
      <c r="E148" s="212" t="s">
        <v>200</v>
      </c>
      <c r="F148" s="212" t="s">
        <v>201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SUM(P149:P151)</f>
        <v>0</v>
      </c>
      <c r="Q148" s="206"/>
      <c r="R148" s="207">
        <f>SUM(R149:R151)</f>
        <v>0</v>
      </c>
      <c r="S148" s="206"/>
      <c r="T148" s="208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82</v>
      </c>
      <c r="AT148" s="210" t="s">
        <v>74</v>
      </c>
      <c r="AU148" s="210" t="s">
        <v>82</v>
      </c>
      <c r="AY148" s="209" t="s">
        <v>199</v>
      </c>
      <c r="BK148" s="211">
        <f>SUM(BK149:BK151)</f>
        <v>0</v>
      </c>
    </row>
    <row r="149" s="2" customFormat="1" ht="16.5" customHeight="1">
      <c r="A149" s="39"/>
      <c r="B149" s="40"/>
      <c r="C149" s="214" t="s">
        <v>82</v>
      </c>
      <c r="D149" s="214" t="s">
        <v>202</v>
      </c>
      <c r="E149" s="215" t="s">
        <v>203</v>
      </c>
      <c r="F149" s="216" t="s">
        <v>954</v>
      </c>
      <c r="G149" s="217" t="s">
        <v>205</v>
      </c>
      <c r="H149" s="218">
        <v>29</v>
      </c>
      <c r="I149" s="219"/>
      <c r="J149" s="220">
        <f>ROUND(I149*H149,2)</f>
        <v>0</v>
      </c>
      <c r="K149" s="216" t="s">
        <v>206</v>
      </c>
      <c r="L149" s="221"/>
      <c r="M149" s="222" t="s">
        <v>19</v>
      </c>
      <c r="N149" s="223" t="s">
        <v>46</v>
      </c>
      <c r="O149" s="85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207</v>
      </c>
      <c r="AT149" s="226" t="s">
        <v>202</v>
      </c>
      <c r="AU149" s="226" t="s">
        <v>84</v>
      </c>
      <c r="AY149" s="18" t="s">
        <v>199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82</v>
      </c>
      <c r="BK149" s="227">
        <f>ROUND(I149*H149,2)</f>
        <v>0</v>
      </c>
      <c r="BL149" s="18" t="s">
        <v>208</v>
      </c>
      <c r="BM149" s="226" t="s">
        <v>84</v>
      </c>
    </row>
    <row r="150" s="2" customFormat="1" ht="16.5" customHeight="1">
      <c r="A150" s="39"/>
      <c r="B150" s="40"/>
      <c r="C150" s="214" t="s">
        <v>84</v>
      </c>
      <c r="D150" s="214" t="s">
        <v>202</v>
      </c>
      <c r="E150" s="215" t="s">
        <v>955</v>
      </c>
      <c r="F150" s="216" t="s">
        <v>956</v>
      </c>
      <c r="G150" s="217" t="s">
        <v>205</v>
      </c>
      <c r="H150" s="218">
        <v>6</v>
      </c>
      <c r="I150" s="219"/>
      <c r="J150" s="220">
        <f>ROUND(I150*H150,2)</f>
        <v>0</v>
      </c>
      <c r="K150" s="216" t="s">
        <v>206</v>
      </c>
      <c r="L150" s="221"/>
      <c r="M150" s="222" t="s">
        <v>19</v>
      </c>
      <c r="N150" s="223" t="s">
        <v>46</v>
      </c>
      <c r="O150" s="85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207</v>
      </c>
      <c r="AT150" s="226" t="s">
        <v>202</v>
      </c>
      <c r="AU150" s="226" t="s">
        <v>84</v>
      </c>
      <c r="AY150" s="18" t="s">
        <v>199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82</v>
      </c>
      <c r="BK150" s="227">
        <f>ROUND(I150*H150,2)</f>
        <v>0</v>
      </c>
      <c r="BL150" s="18" t="s">
        <v>208</v>
      </c>
      <c r="BM150" s="226" t="s">
        <v>208</v>
      </c>
    </row>
    <row r="151" s="2" customFormat="1" ht="16.5" customHeight="1">
      <c r="A151" s="39"/>
      <c r="B151" s="40"/>
      <c r="C151" s="214" t="s">
        <v>104</v>
      </c>
      <c r="D151" s="214" t="s">
        <v>202</v>
      </c>
      <c r="E151" s="215" t="s">
        <v>209</v>
      </c>
      <c r="F151" s="216" t="s">
        <v>957</v>
      </c>
      <c r="G151" s="217" t="s">
        <v>205</v>
      </c>
      <c r="H151" s="218">
        <v>26</v>
      </c>
      <c r="I151" s="219"/>
      <c r="J151" s="220">
        <f>ROUND(I151*H151,2)</f>
        <v>0</v>
      </c>
      <c r="K151" s="216" t="s">
        <v>206</v>
      </c>
      <c r="L151" s="221"/>
      <c r="M151" s="222" t="s">
        <v>19</v>
      </c>
      <c r="N151" s="223" t="s">
        <v>46</v>
      </c>
      <c r="O151" s="85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207</v>
      </c>
      <c r="AT151" s="226" t="s">
        <v>202</v>
      </c>
      <c r="AU151" s="226" t="s">
        <v>84</v>
      </c>
      <c r="AY151" s="18" t="s">
        <v>199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82</v>
      </c>
      <c r="BK151" s="227">
        <f>ROUND(I151*H151,2)</f>
        <v>0</v>
      </c>
      <c r="BL151" s="18" t="s">
        <v>208</v>
      </c>
      <c r="BM151" s="226" t="s">
        <v>218</v>
      </c>
    </row>
    <row r="152" s="12" customFormat="1" ht="25.92" customHeight="1">
      <c r="A152" s="12"/>
      <c r="B152" s="198"/>
      <c r="C152" s="199"/>
      <c r="D152" s="200" t="s">
        <v>74</v>
      </c>
      <c r="E152" s="201" t="s">
        <v>211</v>
      </c>
      <c r="F152" s="201" t="s">
        <v>212</v>
      </c>
      <c r="G152" s="199"/>
      <c r="H152" s="199"/>
      <c r="I152" s="202"/>
      <c r="J152" s="203">
        <f>BK152</f>
        <v>0</v>
      </c>
      <c r="K152" s="199"/>
      <c r="L152" s="204"/>
      <c r="M152" s="205"/>
      <c r="N152" s="206"/>
      <c r="O152" s="206"/>
      <c r="P152" s="207">
        <f>P153+P158</f>
        <v>0</v>
      </c>
      <c r="Q152" s="206"/>
      <c r="R152" s="207">
        <f>R153+R158</f>
        <v>0</v>
      </c>
      <c r="S152" s="206"/>
      <c r="T152" s="208">
        <f>T153+T158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82</v>
      </c>
      <c r="AT152" s="210" t="s">
        <v>74</v>
      </c>
      <c r="AU152" s="210" t="s">
        <v>75</v>
      </c>
      <c r="AY152" s="209" t="s">
        <v>199</v>
      </c>
      <c r="BK152" s="211">
        <f>BK153+BK158</f>
        <v>0</v>
      </c>
    </row>
    <row r="153" s="12" customFormat="1" ht="22.8" customHeight="1">
      <c r="A153" s="12"/>
      <c r="B153" s="198"/>
      <c r="C153" s="199"/>
      <c r="D153" s="200" t="s">
        <v>74</v>
      </c>
      <c r="E153" s="212" t="s">
        <v>958</v>
      </c>
      <c r="F153" s="212" t="s">
        <v>959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SUM(P154:P157)</f>
        <v>0</v>
      </c>
      <c r="Q153" s="206"/>
      <c r="R153" s="207">
        <f>SUM(R154:R157)</f>
        <v>0</v>
      </c>
      <c r="S153" s="206"/>
      <c r="T153" s="208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82</v>
      </c>
      <c r="AT153" s="210" t="s">
        <v>74</v>
      </c>
      <c r="AU153" s="210" t="s">
        <v>82</v>
      </c>
      <c r="AY153" s="209" t="s">
        <v>199</v>
      </c>
      <c r="BK153" s="211">
        <f>SUM(BK154:BK157)</f>
        <v>0</v>
      </c>
    </row>
    <row r="154" s="2" customFormat="1">
      <c r="A154" s="39"/>
      <c r="B154" s="40"/>
      <c r="C154" s="214" t="s">
        <v>208</v>
      </c>
      <c r="D154" s="214" t="s">
        <v>202</v>
      </c>
      <c r="E154" s="215" t="s">
        <v>960</v>
      </c>
      <c r="F154" s="216" t="s">
        <v>961</v>
      </c>
      <c r="G154" s="217" t="s">
        <v>217</v>
      </c>
      <c r="H154" s="218">
        <v>2</v>
      </c>
      <c r="I154" s="219"/>
      <c r="J154" s="220">
        <f>ROUND(I154*H154,2)</f>
        <v>0</v>
      </c>
      <c r="K154" s="216" t="s">
        <v>206</v>
      </c>
      <c r="L154" s="221"/>
      <c r="M154" s="222" t="s">
        <v>19</v>
      </c>
      <c r="N154" s="223" t="s">
        <v>46</v>
      </c>
      <c r="O154" s="85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207</v>
      </c>
      <c r="AT154" s="226" t="s">
        <v>202</v>
      </c>
      <c r="AU154" s="226" t="s">
        <v>84</v>
      </c>
      <c r="AY154" s="18" t="s">
        <v>199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82</v>
      </c>
      <c r="BK154" s="227">
        <f>ROUND(I154*H154,2)</f>
        <v>0</v>
      </c>
      <c r="BL154" s="18" t="s">
        <v>208</v>
      </c>
      <c r="BM154" s="226" t="s">
        <v>207</v>
      </c>
    </row>
    <row r="155" s="2" customFormat="1">
      <c r="A155" s="39"/>
      <c r="B155" s="40"/>
      <c r="C155" s="214" t="s">
        <v>225</v>
      </c>
      <c r="D155" s="214" t="s">
        <v>202</v>
      </c>
      <c r="E155" s="215" t="s">
        <v>962</v>
      </c>
      <c r="F155" s="216" t="s">
        <v>963</v>
      </c>
      <c r="G155" s="217" t="s">
        <v>217</v>
      </c>
      <c r="H155" s="218">
        <v>1</v>
      </c>
      <c r="I155" s="219"/>
      <c r="J155" s="220">
        <f>ROUND(I155*H155,2)</f>
        <v>0</v>
      </c>
      <c r="K155" s="216" t="s">
        <v>206</v>
      </c>
      <c r="L155" s="221"/>
      <c r="M155" s="222" t="s">
        <v>19</v>
      </c>
      <c r="N155" s="223" t="s">
        <v>46</v>
      </c>
      <c r="O155" s="85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207</v>
      </c>
      <c r="AT155" s="226" t="s">
        <v>202</v>
      </c>
      <c r="AU155" s="226" t="s">
        <v>84</v>
      </c>
      <c r="AY155" s="18" t="s">
        <v>199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82</v>
      </c>
      <c r="BK155" s="227">
        <f>ROUND(I155*H155,2)</f>
        <v>0</v>
      </c>
      <c r="BL155" s="18" t="s">
        <v>208</v>
      </c>
      <c r="BM155" s="226" t="s">
        <v>228</v>
      </c>
    </row>
    <row r="156" s="2" customFormat="1">
      <c r="A156" s="39"/>
      <c r="B156" s="40"/>
      <c r="C156" s="214" t="s">
        <v>218</v>
      </c>
      <c r="D156" s="214" t="s">
        <v>202</v>
      </c>
      <c r="E156" s="215" t="s">
        <v>964</v>
      </c>
      <c r="F156" s="216" t="s">
        <v>965</v>
      </c>
      <c r="G156" s="217" t="s">
        <v>217</v>
      </c>
      <c r="H156" s="218">
        <v>2</v>
      </c>
      <c r="I156" s="219"/>
      <c r="J156" s="220">
        <f>ROUND(I156*H156,2)</f>
        <v>0</v>
      </c>
      <c r="K156" s="216" t="s">
        <v>206</v>
      </c>
      <c r="L156" s="221"/>
      <c r="M156" s="222" t="s">
        <v>19</v>
      </c>
      <c r="N156" s="223" t="s">
        <v>46</v>
      </c>
      <c r="O156" s="85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207</v>
      </c>
      <c r="AT156" s="226" t="s">
        <v>202</v>
      </c>
      <c r="AU156" s="226" t="s">
        <v>84</v>
      </c>
      <c r="AY156" s="18" t="s">
        <v>199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82</v>
      </c>
      <c r="BK156" s="227">
        <f>ROUND(I156*H156,2)</f>
        <v>0</v>
      </c>
      <c r="BL156" s="18" t="s">
        <v>208</v>
      </c>
      <c r="BM156" s="226" t="s">
        <v>235</v>
      </c>
    </row>
    <row r="157" s="2" customFormat="1">
      <c r="A157" s="39"/>
      <c r="B157" s="40"/>
      <c r="C157" s="214" t="s">
        <v>236</v>
      </c>
      <c r="D157" s="214" t="s">
        <v>202</v>
      </c>
      <c r="E157" s="215" t="s">
        <v>966</v>
      </c>
      <c r="F157" s="216" t="s">
        <v>967</v>
      </c>
      <c r="G157" s="217" t="s">
        <v>217</v>
      </c>
      <c r="H157" s="218">
        <v>1</v>
      </c>
      <c r="I157" s="219"/>
      <c r="J157" s="220">
        <f>ROUND(I157*H157,2)</f>
        <v>0</v>
      </c>
      <c r="K157" s="216" t="s">
        <v>206</v>
      </c>
      <c r="L157" s="221"/>
      <c r="M157" s="222" t="s">
        <v>19</v>
      </c>
      <c r="N157" s="223" t="s">
        <v>46</v>
      </c>
      <c r="O157" s="85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207</v>
      </c>
      <c r="AT157" s="226" t="s">
        <v>202</v>
      </c>
      <c r="AU157" s="226" t="s">
        <v>84</v>
      </c>
      <c r="AY157" s="18" t="s">
        <v>199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82</v>
      </c>
      <c r="BK157" s="227">
        <f>ROUND(I157*H157,2)</f>
        <v>0</v>
      </c>
      <c r="BL157" s="18" t="s">
        <v>208</v>
      </c>
      <c r="BM157" s="226" t="s">
        <v>239</v>
      </c>
    </row>
    <row r="158" s="12" customFormat="1" ht="22.8" customHeight="1">
      <c r="A158" s="12"/>
      <c r="B158" s="198"/>
      <c r="C158" s="199"/>
      <c r="D158" s="200" t="s">
        <v>74</v>
      </c>
      <c r="E158" s="212" t="s">
        <v>213</v>
      </c>
      <c r="F158" s="212" t="s">
        <v>214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SUM(P159:P160)</f>
        <v>0</v>
      </c>
      <c r="Q158" s="206"/>
      <c r="R158" s="207">
        <f>SUM(R159:R160)</f>
        <v>0</v>
      </c>
      <c r="S158" s="206"/>
      <c r="T158" s="208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82</v>
      </c>
      <c r="AT158" s="210" t="s">
        <v>74</v>
      </c>
      <c r="AU158" s="210" t="s">
        <v>82</v>
      </c>
      <c r="AY158" s="209" t="s">
        <v>199</v>
      </c>
      <c r="BK158" s="211">
        <f>SUM(BK159:BK160)</f>
        <v>0</v>
      </c>
    </row>
    <row r="159" s="2" customFormat="1" ht="16.5" customHeight="1">
      <c r="A159" s="39"/>
      <c r="B159" s="40"/>
      <c r="C159" s="214" t="s">
        <v>207</v>
      </c>
      <c r="D159" s="214" t="s">
        <v>202</v>
      </c>
      <c r="E159" s="215" t="s">
        <v>215</v>
      </c>
      <c r="F159" s="216" t="s">
        <v>968</v>
      </c>
      <c r="G159" s="217" t="s">
        <v>217</v>
      </c>
      <c r="H159" s="218">
        <v>1</v>
      </c>
      <c r="I159" s="219"/>
      <c r="J159" s="220">
        <f>ROUND(I159*H159,2)</f>
        <v>0</v>
      </c>
      <c r="K159" s="216" t="s">
        <v>206</v>
      </c>
      <c r="L159" s="221"/>
      <c r="M159" s="222" t="s">
        <v>19</v>
      </c>
      <c r="N159" s="223" t="s">
        <v>46</v>
      </c>
      <c r="O159" s="8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207</v>
      </c>
      <c r="AT159" s="226" t="s">
        <v>202</v>
      </c>
      <c r="AU159" s="226" t="s">
        <v>84</v>
      </c>
      <c r="AY159" s="18" t="s">
        <v>199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82</v>
      </c>
      <c r="BK159" s="227">
        <f>ROUND(I159*H159,2)</f>
        <v>0</v>
      </c>
      <c r="BL159" s="18" t="s">
        <v>208</v>
      </c>
      <c r="BM159" s="226" t="s">
        <v>242</v>
      </c>
    </row>
    <row r="160" s="2" customFormat="1" ht="21.75" customHeight="1">
      <c r="A160" s="39"/>
      <c r="B160" s="40"/>
      <c r="C160" s="214" t="s">
        <v>245</v>
      </c>
      <c r="D160" s="214" t="s">
        <v>202</v>
      </c>
      <c r="E160" s="215" t="s">
        <v>219</v>
      </c>
      <c r="F160" s="216" t="s">
        <v>969</v>
      </c>
      <c r="G160" s="217" t="s">
        <v>217</v>
      </c>
      <c r="H160" s="218">
        <v>1</v>
      </c>
      <c r="I160" s="219"/>
      <c r="J160" s="220">
        <f>ROUND(I160*H160,2)</f>
        <v>0</v>
      </c>
      <c r="K160" s="216" t="s">
        <v>206</v>
      </c>
      <c r="L160" s="221"/>
      <c r="M160" s="222" t="s">
        <v>19</v>
      </c>
      <c r="N160" s="223" t="s">
        <v>46</v>
      </c>
      <c r="O160" s="8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207</v>
      </c>
      <c r="AT160" s="226" t="s">
        <v>202</v>
      </c>
      <c r="AU160" s="226" t="s">
        <v>84</v>
      </c>
      <c r="AY160" s="18" t="s">
        <v>199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82</v>
      </c>
      <c r="BK160" s="227">
        <f>ROUND(I160*H160,2)</f>
        <v>0</v>
      </c>
      <c r="BL160" s="18" t="s">
        <v>208</v>
      </c>
      <c r="BM160" s="226" t="s">
        <v>248</v>
      </c>
    </row>
    <row r="161" s="12" customFormat="1" ht="25.92" customHeight="1">
      <c r="A161" s="12"/>
      <c r="B161" s="198"/>
      <c r="C161" s="199"/>
      <c r="D161" s="200" t="s">
        <v>74</v>
      </c>
      <c r="E161" s="201" t="s">
        <v>221</v>
      </c>
      <c r="F161" s="201" t="s">
        <v>222</v>
      </c>
      <c r="G161" s="199"/>
      <c r="H161" s="199"/>
      <c r="I161" s="202"/>
      <c r="J161" s="203">
        <f>BK161</f>
        <v>0</v>
      </c>
      <c r="K161" s="199"/>
      <c r="L161" s="204"/>
      <c r="M161" s="205"/>
      <c r="N161" s="206"/>
      <c r="O161" s="206"/>
      <c r="P161" s="207">
        <f>P162</f>
        <v>0</v>
      </c>
      <c r="Q161" s="206"/>
      <c r="R161" s="207">
        <f>R162</f>
        <v>0</v>
      </c>
      <c r="S161" s="206"/>
      <c r="T161" s="208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82</v>
      </c>
      <c r="AT161" s="210" t="s">
        <v>74</v>
      </c>
      <c r="AU161" s="210" t="s">
        <v>75</v>
      </c>
      <c r="AY161" s="209" t="s">
        <v>199</v>
      </c>
      <c r="BK161" s="211">
        <f>BK162</f>
        <v>0</v>
      </c>
    </row>
    <row r="162" s="12" customFormat="1" ht="22.8" customHeight="1">
      <c r="A162" s="12"/>
      <c r="B162" s="198"/>
      <c r="C162" s="199"/>
      <c r="D162" s="200" t="s">
        <v>74</v>
      </c>
      <c r="E162" s="212" t="s">
        <v>223</v>
      </c>
      <c r="F162" s="212" t="s">
        <v>224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P163</f>
        <v>0</v>
      </c>
      <c r="Q162" s="206"/>
      <c r="R162" s="207">
        <f>R163</f>
        <v>0</v>
      </c>
      <c r="S162" s="206"/>
      <c r="T162" s="208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82</v>
      </c>
      <c r="AT162" s="210" t="s">
        <v>74</v>
      </c>
      <c r="AU162" s="210" t="s">
        <v>82</v>
      </c>
      <c r="AY162" s="209" t="s">
        <v>199</v>
      </c>
      <c r="BK162" s="211">
        <f>BK163</f>
        <v>0</v>
      </c>
    </row>
    <row r="163" s="2" customFormat="1" ht="16.5" customHeight="1">
      <c r="A163" s="39"/>
      <c r="B163" s="40"/>
      <c r="C163" s="214" t="s">
        <v>228</v>
      </c>
      <c r="D163" s="214" t="s">
        <v>202</v>
      </c>
      <c r="E163" s="215" t="s">
        <v>226</v>
      </c>
      <c r="F163" s="216" t="s">
        <v>970</v>
      </c>
      <c r="G163" s="217" t="s">
        <v>217</v>
      </c>
      <c r="H163" s="218">
        <v>6</v>
      </c>
      <c r="I163" s="219"/>
      <c r="J163" s="220">
        <f>ROUND(I163*H163,2)</f>
        <v>0</v>
      </c>
      <c r="K163" s="216" t="s">
        <v>206</v>
      </c>
      <c r="L163" s="221"/>
      <c r="M163" s="222" t="s">
        <v>19</v>
      </c>
      <c r="N163" s="223" t="s">
        <v>46</v>
      </c>
      <c r="O163" s="85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207</v>
      </c>
      <c r="AT163" s="226" t="s">
        <v>202</v>
      </c>
      <c r="AU163" s="226" t="s">
        <v>84</v>
      </c>
      <c r="AY163" s="18" t="s">
        <v>199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82</v>
      </c>
      <c r="BK163" s="227">
        <f>ROUND(I163*H163,2)</f>
        <v>0</v>
      </c>
      <c r="BL163" s="18" t="s">
        <v>208</v>
      </c>
      <c r="BM163" s="226" t="s">
        <v>251</v>
      </c>
    </row>
    <row r="164" s="12" customFormat="1" ht="25.92" customHeight="1">
      <c r="A164" s="12"/>
      <c r="B164" s="198"/>
      <c r="C164" s="199"/>
      <c r="D164" s="200" t="s">
        <v>74</v>
      </c>
      <c r="E164" s="201" t="s">
        <v>229</v>
      </c>
      <c r="F164" s="201" t="s">
        <v>230</v>
      </c>
      <c r="G164" s="199"/>
      <c r="H164" s="199"/>
      <c r="I164" s="202"/>
      <c r="J164" s="203">
        <f>BK164</f>
        <v>0</v>
      </c>
      <c r="K164" s="199"/>
      <c r="L164" s="204"/>
      <c r="M164" s="205"/>
      <c r="N164" s="206"/>
      <c r="O164" s="206"/>
      <c r="P164" s="207">
        <f>P165+P168+P172</f>
        <v>0</v>
      </c>
      <c r="Q164" s="206"/>
      <c r="R164" s="207">
        <f>R165+R168+R172</f>
        <v>0</v>
      </c>
      <c r="S164" s="206"/>
      <c r="T164" s="208">
        <f>T165+T168+T172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82</v>
      </c>
      <c r="AT164" s="210" t="s">
        <v>74</v>
      </c>
      <c r="AU164" s="210" t="s">
        <v>75</v>
      </c>
      <c r="AY164" s="209" t="s">
        <v>199</v>
      </c>
      <c r="BK164" s="211">
        <f>BK165+BK168+BK172</f>
        <v>0</v>
      </c>
    </row>
    <row r="165" s="12" customFormat="1" ht="22.8" customHeight="1">
      <c r="A165" s="12"/>
      <c r="B165" s="198"/>
      <c r="C165" s="199"/>
      <c r="D165" s="200" t="s">
        <v>74</v>
      </c>
      <c r="E165" s="212" t="s">
        <v>231</v>
      </c>
      <c r="F165" s="212" t="s">
        <v>232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SUM(P166:P167)</f>
        <v>0</v>
      </c>
      <c r="Q165" s="206"/>
      <c r="R165" s="207">
        <f>SUM(R166:R167)</f>
        <v>0</v>
      </c>
      <c r="S165" s="206"/>
      <c r="T165" s="208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82</v>
      </c>
      <c r="AT165" s="210" t="s">
        <v>74</v>
      </c>
      <c r="AU165" s="210" t="s">
        <v>82</v>
      </c>
      <c r="AY165" s="209" t="s">
        <v>199</v>
      </c>
      <c r="BK165" s="211">
        <f>SUM(BK166:BK167)</f>
        <v>0</v>
      </c>
    </row>
    <row r="166" s="2" customFormat="1" ht="16.5" customHeight="1">
      <c r="A166" s="39"/>
      <c r="B166" s="40"/>
      <c r="C166" s="214" t="s">
        <v>252</v>
      </c>
      <c r="D166" s="214" t="s">
        <v>202</v>
      </c>
      <c r="E166" s="215" t="s">
        <v>237</v>
      </c>
      <c r="F166" s="216" t="s">
        <v>971</v>
      </c>
      <c r="G166" s="217" t="s">
        <v>217</v>
      </c>
      <c r="H166" s="218">
        <v>1</v>
      </c>
      <c r="I166" s="219"/>
      <c r="J166" s="220">
        <f>ROUND(I166*H166,2)</f>
        <v>0</v>
      </c>
      <c r="K166" s="216" t="s">
        <v>206</v>
      </c>
      <c r="L166" s="221"/>
      <c r="M166" s="222" t="s">
        <v>19</v>
      </c>
      <c r="N166" s="223" t="s">
        <v>46</v>
      </c>
      <c r="O166" s="85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6" t="s">
        <v>207</v>
      </c>
      <c r="AT166" s="226" t="s">
        <v>202</v>
      </c>
      <c r="AU166" s="226" t="s">
        <v>84</v>
      </c>
      <c r="AY166" s="18" t="s">
        <v>199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8" t="s">
        <v>82</v>
      </c>
      <c r="BK166" s="227">
        <f>ROUND(I166*H166,2)</f>
        <v>0</v>
      </c>
      <c r="BL166" s="18" t="s">
        <v>208</v>
      </c>
      <c r="BM166" s="226" t="s">
        <v>255</v>
      </c>
    </row>
    <row r="167" s="2" customFormat="1" ht="16.5" customHeight="1">
      <c r="A167" s="39"/>
      <c r="B167" s="40"/>
      <c r="C167" s="214" t="s">
        <v>235</v>
      </c>
      <c r="D167" s="214" t="s">
        <v>202</v>
      </c>
      <c r="E167" s="215" t="s">
        <v>240</v>
      </c>
      <c r="F167" s="216" t="s">
        <v>972</v>
      </c>
      <c r="G167" s="217" t="s">
        <v>217</v>
      </c>
      <c r="H167" s="218">
        <v>1</v>
      </c>
      <c r="I167" s="219"/>
      <c r="J167" s="220">
        <f>ROUND(I167*H167,2)</f>
        <v>0</v>
      </c>
      <c r="K167" s="216" t="s">
        <v>206</v>
      </c>
      <c r="L167" s="221"/>
      <c r="M167" s="222" t="s">
        <v>19</v>
      </c>
      <c r="N167" s="223" t="s">
        <v>46</v>
      </c>
      <c r="O167" s="85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207</v>
      </c>
      <c r="AT167" s="226" t="s">
        <v>202</v>
      </c>
      <c r="AU167" s="226" t="s">
        <v>84</v>
      </c>
      <c r="AY167" s="18" t="s">
        <v>199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82</v>
      </c>
      <c r="BK167" s="227">
        <f>ROUND(I167*H167,2)</f>
        <v>0</v>
      </c>
      <c r="BL167" s="18" t="s">
        <v>208</v>
      </c>
      <c r="BM167" s="226" t="s">
        <v>260</v>
      </c>
    </row>
    <row r="168" s="12" customFormat="1" ht="22.8" customHeight="1">
      <c r="A168" s="12"/>
      <c r="B168" s="198"/>
      <c r="C168" s="199"/>
      <c r="D168" s="200" t="s">
        <v>74</v>
      </c>
      <c r="E168" s="212" t="s">
        <v>243</v>
      </c>
      <c r="F168" s="212" t="s">
        <v>244</v>
      </c>
      <c r="G168" s="199"/>
      <c r="H168" s="199"/>
      <c r="I168" s="202"/>
      <c r="J168" s="213">
        <f>BK168</f>
        <v>0</v>
      </c>
      <c r="K168" s="199"/>
      <c r="L168" s="204"/>
      <c r="M168" s="205"/>
      <c r="N168" s="206"/>
      <c r="O168" s="206"/>
      <c r="P168" s="207">
        <f>SUM(P169:P171)</f>
        <v>0</v>
      </c>
      <c r="Q168" s="206"/>
      <c r="R168" s="207">
        <f>SUM(R169:R171)</f>
        <v>0</v>
      </c>
      <c r="S168" s="206"/>
      <c r="T168" s="208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9" t="s">
        <v>82</v>
      </c>
      <c r="AT168" s="210" t="s">
        <v>74</v>
      </c>
      <c r="AU168" s="210" t="s">
        <v>82</v>
      </c>
      <c r="AY168" s="209" t="s">
        <v>199</v>
      </c>
      <c r="BK168" s="211">
        <f>SUM(BK169:BK171)</f>
        <v>0</v>
      </c>
    </row>
    <row r="169" s="2" customFormat="1" ht="16.5" customHeight="1">
      <c r="A169" s="39"/>
      <c r="B169" s="40"/>
      <c r="C169" s="214" t="s">
        <v>261</v>
      </c>
      <c r="D169" s="214" t="s">
        <v>202</v>
      </c>
      <c r="E169" s="215" t="s">
        <v>246</v>
      </c>
      <c r="F169" s="216" t="s">
        <v>247</v>
      </c>
      <c r="G169" s="217" t="s">
        <v>205</v>
      </c>
      <c r="H169" s="218">
        <v>1</v>
      </c>
      <c r="I169" s="219"/>
      <c r="J169" s="220">
        <f>ROUND(I169*H169,2)</f>
        <v>0</v>
      </c>
      <c r="K169" s="216" t="s">
        <v>206</v>
      </c>
      <c r="L169" s="221"/>
      <c r="M169" s="222" t="s">
        <v>19</v>
      </c>
      <c r="N169" s="223" t="s">
        <v>46</v>
      </c>
      <c r="O169" s="85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207</v>
      </c>
      <c r="AT169" s="226" t="s">
        <v>202</v>
      </c>
      <c r="AU169" s="226" t="s">
        <v>84</v>
      </c>
      <c r="AY169" s="18" t="s">
        <v>199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208</v>
      </c>
      <c r="BM169" s="226" t="s">
        <v>264</v>
      </c>
    </row>
    <row r="170" s="2" customFormat="1" ht="16.5" customHeight="1">
      <c r="A170" s="39"/>
      <c r="B170" s="40"/>
      <c r="C170" s="214" t="s">
        <v>239</v>
      </c>
      <c r="D170" s="214" t="s">
        <v>202</v>
      </c>
      <c r="E170" s="215" t="s">
        <v>249</v>
      </c>
      <c r="F170" s="216" t="s">
        <v>973</v>
      </c>
      <c r="G170" s="217" t="s">
        <v>217</v>
      </c>
      <c r="H170" s="218">
        <v>2</v>
      </c>
      <c r="I170" s="219"/>
      <c r="J170" s="220">
        <f>ROUND(I170*H170,2)</f>
        <v>0</v>
      </c>
      <c r="K170" s="216" t="s">
        <v>206</v>
      </c>
      <c r="L170" s="221"/>
      <c r="M170" s="222" t="s">
        <v>19</v>
      </c>
      <c r="N170" s="223" t="s">
        <v>46</v>
      </c>
      <c r="O170" s="85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207</v>
      </c>
      <c r="AT170" s="226" t="s">
        <v>202</v>
      </c>
      <c r="AU170" s="226" t="s">
        <v>84</v>
      </c>
      <c r="AY170" s="18" t="s">
        <v>199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208</v>
      </c>
      <c r="BM170" s="226" t="s">
        <v>267</v>
      </c>
    </row>
    <row r="171" s="2" customFormat="1" ht="16.5" customHeight="1">
      <c r="A171" s="39"/>
      <c r="B171" s="40"/>
      <c r="C171" s="214" t="s">
        <v>8</v>
      </c>
      <c r="D171" s="214" t="s">
        <v>202</v>
      </c>
      <c r="E171" s="215" t="s">
        <v>253</v>
      </c>
      <c r="F171" s="216" t="s">
        <v>974</v>
      </c>
      <c r="G171" s="217" t="s">
        <v>217</v>
      </c>
      <c r="H171" s="218">
        <v>1</v>
      </c>
      <c r="I171" s="219"/>
      <c r="J171" s="220">
        <f>ROUND(I171*H171,2)</f>
        <v>0</v>
      </c>
      <c r="K171" s="216" t="s">
        <v>206</v>
      </c>
      <c r="L171" s="221"/>
      <c r="M171" s="222" t="s">
        <v>19</v>
      </c>
      <c r="N171" s="223" t="s">
        <v>46</v>
      </c>
      <c r="O171" s="85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207</v>
      </c>
      <c r="AT171" s="226" t="s">
        <v>202</v>
      </c>
      <c r="AU171" s="226" t="s">
        <v>84</v>
      </c>
      <c r="AY171" s="18" t="s">
        <v>199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82</v>
      </c>
      <c r="BK171" s="227">
        <f>ROUND(I171*H171,2)</f>
        <v>0</v>
      </c>
      <c r="BL171" s="18" t="s">
        <v>208</v>
      </c>
      <c r="BM171" s="226" t="s">
        <v>274</v>
      </c>
    </row>
    <row r="172" s="12" customFormat="1" ht="22.8" customHeight="1">
      <c r="A172" s="12"/>
      <c r="B172" s="198"/>
      <c r="C172" s="199"/>
      <c r="D172" s="200" t="s">
        <v>74</v>
      </c>
      <c r="E172" s="212" t="s">
        <v>256</v>
      </c>
      <c r="F172" s="212" t="s">
        <v>257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SUM(P173:P175)</f>
        <v>0</v>
      </c>
      <c r="Q172" s="206"/>
      <c r="R172" s="207">
        <f>SUM(R173:R175)</f>
        <v>0</v>
      </c>
      <c r="S172" s="206"/>
      <c r="T172" s="208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82</v>
      </c>
      <c r="AT172" s="210" t="s">
        <v>74</v>
      </c>
      <c r="AU172" s="210" t="s">
        <v>82</v>
      </c>
      <c r="AY172" s="209" t="s">
        <v>199</v>
      </c>
      <c r="BK172" s="211">
        <f>SUM(BK173:BK175)</f>
        <v>0</v>
      </c>
    </row>
    <row r="173" s="2" customFormat="1" ht="16.5" customHeight="1">
      <c r="A173" s="39"/>
      <c r="B173" s="40"/>
      <c r="C173" s="214" t="s">
        <v>242</v>
      </c>
      <c r="D173" s="214" t="s">
        <v>202</v>
      </c>
      <c r="E173" s="215" t="s">
        <v>258</v>
      </c>
      <c r="F173" s="216" t="s">
        <v>975</v>
      </c>
      <c r="G173" s="217" t="s">
        <v>217</v>
      </c>
      <c r="H173" s="218">
        <v>1</v>
      </c>
      <c r="I173" s="219"/>
      <c r="J173" s="220">
        <f>ROUND(I173*H173,2)</f>
        <v>0</v>
      </c>
      <c r="K173" s="216" t="s">
        <v>206</v>
      </c>
      <c r="L173" s="221"/>
      <c r="M173" s="222" t="s">
        <v>19</v>
      </c>
      <c r="N173" s="223" t="s">
        <v>46</v>
      </c>
      <c r="O173" s="85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207</v>
      </c>
      <c r="AT173" s="226" t="s">
        <v>202</v>
      </c>
      <c r="AU173" s="226" t="s">
        <v>84</v>
      </c>
      <c r="AY173" s="18" t="s">
        <v>199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82</v>
      </c>
      <c r="BK173" s="227">
        <f>ROUND(I173*H173,2)</f>
        <v>0</v>
      </c>
      <c r="BL173" s="18" t="s">
        <v>208</v>
      </c>
      <c r="BM173" s="226" t="s">
        <v>277</v>
      </c>
    </row>
    <row r="174" s="2" customFormat="1" ht="16.5" customHeight="1">
      <c r="A174" s="39"/>
      <c r="B174" s="40"/>
      <c r="C174" s="214" t="s">
        <v>278</v>
      </c>
      <c r="D174" s="214" t="s">
        <v>202</v>
      </c>
      <c r="E174" s="215" t="s">
        <v>262</v>
      </c>
      <c r="F174" s="216" t="s">
        <v>976</v>
      </c>
      <c r="G174" s="217" t="s">
        <v>217</v>
      </c>
      <c r="H174" s="218">
        <v>1</v>
      </c>
      <c r="I174" s="219"/>
      <c r="J174" s="220">
        <f>ROUND(I174*H174,2)</f>
        <v>0</v>
      </c>
      <c r="K174" s="216" t="s">
        <v>206</v>
      </c>
      <c r="L174" s="221"/>
      <c r="M174" s="222" t="s">
        <v>19</v>
      </c>
      <c r="N174" s="223" t="s">
        <v>46</v>
      </c>
      <c r="O174" s="85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207</v>
      </c>
      <c r="AT174" s="226" t="s">
        <v>202</v>
      </c>
      <c r="AU174" s="226" t="s">
        <v>84</v>
      </c>
      <c r="AY174" s="18" t="s">
        <v>199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82</v>
      </c>
      <c r="BK174" s="227">
        <f>ROUND(I174*H174,2)</f>
        <v>0</v>
      </c>
      <c r="BL174" s="18" t="s">
        <v>208</v>
      </c>
      <c r="BM174" s="226" t="s">
        <v>281</v>
      </c>
    </row>
    <row r="175" s="2" customFormat="1" ht="16.5" customHeight="1">
      <c r="A175" s="39"/>
      <c r="B175" s="40"/>
      <c r="C175" s="214" t="s">
        <v>248</v>
      </c>
      <c r="D175" s="214" t="s">
        <v>202</v>
      </c>
      <c r="E175" s="215" t="s">
        <v>265</v>
      </c>
      <c r="F175" s="216" t="s">
        <v>977</v>
      </c>
      <c r="G175" s="217" t="s">
        <v>217</v>
      </c>
      <c r="H175" s="218">
        <v>1</v>
      </c>
      <c r="I175" s="219"/>
      <c r="J175" s="220">
        <f>ROUND(I175*H175,2)</f>
        <v>0</v>
      </c>
      <c r="K175" s="216" t="s">
        <v>206</v>
      </c>
      <c r="L175" s="221"/>
      <c r="M175" s="222" t="s">
        <v>19</v>
      </c>
      <c r="N175" s="223" t="s">
        <v>46</v>
      </c>
      <c r="O175" s="85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6" t="s">
        <v>207</v>
      </c>
      <c r="AT175" s="226" t="s">
        <v>202</v>
      </c>
      <c r="AU175" s="226" t="s">
        <v>84</v>
      </c>
      <c r="AY175" s="18" t="s">
        <v>199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82</v>
      </c>
      <c r="BK175" s="227">
        <f>ROUND(I175*H175,2)</f>
        <v>0</v>
      </c>
      <c r="BL175" s="18" t="s">
        <v>208</v>
      </c>
      <c r="BM175" s="226" t="s">
        <v>284</v>
      </c>
    </row>
    <row r="176" s="12" customFormat="1" ht="25.92" customHeight="1">
      <c r="A176" s="12"/>
      <c r="B176" s="198"/>
      <c r="C176" s="199"/>
      <c r="D176" s="200" t="s">
        <v>74</v>
      </c>
      <c r="E176" s="201" t="s">
        <v>268</v>
      </c>
      <c r="F176" s="201" t="s">
        <v>269</v>
      </c>
      <c r="G176" s="199"/>
      <c r="H176" s="199"/>
      <c r="I176" s="202"/>
      <c r="J176" s="203">
        <f>BK176</f>
        <v>0</v>
      </c>
      <c r="K176" s="199"/>
      <c r="L176" s="204"/>
      <c r="M176" s="205"/>
      <c r="N176" s="206"/>
      <c r="O176" s="206"/>
      <c r="P176" s="207">
        <f>P177</f>
        <v>0</v>
      </c>
      <c r="Q176" s="206"/>
      <c r="R176" s="207">
        <f>R177</f>
        <v>0</v>
      </c>
      <c r="S176" s="206"/>
      <c r="T176" s="208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82</v>
      </c>
      <c r="AT176" s="210" t="s">
        <v>74</v>
      </c>
      <c r="AU176" s="210" t="s">
        <v>75</v>
      </c>
      <c r="AY176" s="209" t="s">
        <v>199</v>
      </c>
      <c r="BK176" s="211">
        <f>BK177</f>
        <v>0</v>
      </c>
    </row>
    <row r="177" s="12" customFormat="1" ht="22.8" customHeight="1">
      <c r="A177" s="12"/>
      <c r="B177" s="198"/>
      <c r="C177" s="199"/>
      <c r="D177" s="200" t="s">
        <v>74</v>
      </c>
      <c r="E177" s="212" t="s">
        <v>270</v>
      </c>
      <c r="F177" s="212" t="s">
        <v>271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SUM(P178:P185)</f>
        <v>0</v>
      </c>
      <c r="Q177" s="206"/>
      <c r="R177" s="207">
        <f>SUM(R178:R185)</f>
        <v>0</v>
      </c>
      <c r="S177" s="206"/>
      <c r="T177" s="208">
        <f>SUM(T178:T185)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82</v>
      </c>
      <c r="AT177" s="210" t="s">
        <v>74</v>
      </c>
      <c r="AU177" s="210" t="s">
        <v>82</v>
      </c>
      <c r="AY177" s="209" t="s">
        <v>199</v>
      </c>
      <c r="BK177" s="211">
        <f>SUM(BK178:BK185)</f>
        <v>0</v>
      </c>
    </row>
    <row r="178" s="2" customFormat="1" ht="21.75" customHeight="1">
      <c r="A178" s="39"/>
      <c r="B178" s="40"/>
      <c r="C178" s="214" t="s">
        <v>285</v>
      </c>
      <c r="D178" s="214" t="s">
        <v>202</v>
      </c>
      <c r="E178" s="215" t="s">
        <v>272</v>
      </c>
      <c r="F178" s="216" t="s">
        <v>978</v>
      </c>
      <c r="G178" s="217" t="s">
        <v>217</v>
      </c>
      <c r="H178" s="218">
        <v>1</v>
      </c>
      <c r="I178" s="219"/>
      <c r="J178" s="220">
        <f>ROUND(I178*H178,2)</f>
        <v>0</v>
      </c>
      <c r="K178" s="216" t="s">
        <v>206</v>
      </c>
      <c r="L178" s="221"/>
      <c r="M178" s="222" t="s">
        <v>19</v>
      </c>
      <c r="N178" s="223" t="s">
        <v>46</v>
      </c>
      <c r="O178" s="85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207</v>
      </c>
      <c r="AT178" s="226" t="s">
        <v>202</v>
      </c>
      <c r="AU178" s="226" t="s">
        <v>84</v>
      </c>
      <c r="AY178" s="18" t="s">
        <v>199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82</v>
      </c>
      <c r="BK178" s="227">
        <f>ROUND(I178*H178,2)</f>
        <v>0</v>
      </c>
      <c r="BL178" s="18" t="s">
        <v>208</v>
      </c>
      <c r="BM178" s="226" t="s">
        <v>289</v>
      </c>
    </row>
    <row r="179" s="2" customFormat="1" ht="21.75" customHeight="1">
      <c r="A179" s="39"/>
      <c r="B179" s="40"/>
      <c r="C179" s="214" t="s">
        <v>251</v>
      </c>
      <c r="D179" s="214" t="s">
        <v>202</v>
      </c>
      <c r="E179" s="215" t="s">
        <v>979</v>
      </c>
      <c r="F179" s="216" t="s">
        <v>980</v>
      </c>
      <c r="G179" s="217" t="s">
        <v>217</v>
      </c>
      <c r="H179" s="218">
        <v>1</v>
      </c>
      <c r="I179" s="219"/>
      <c r="J179" s="220">
        <f>ROUND(I179*H179,2)</f>
        <v>0</v>
      </c>
      <c r="K179" s="216" t="s">
        <v>206</v>
      </c>
      <c r="L179" s="221"/>
      <c r="M179" s="222" t="s">
        <v>19</v>
      </c>
      <c r="N179" s="223" t="s">
        <v>46</v>
      </c>
      <c r="O179" s="85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207</v>
      </c>
      <c r="AT179" s="226" t="s">
        <v>202</v>
      </c>
      <c r="AU179" s="226" t="s">
        <v>84</v>
      </c>
      <c r="AY179" s="18" t="s">
        <v>199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82</v>
      </c>
      <c r="BK179" s="227">
        <f>ROUND(I179*H179,2)</f>
        <v>0</v>
      </c>
      <c r="BL179" s="18" t="s">
        <v>208</v>
      </c>
      <c r="BM179" s="226" t="s">
        <v>292</v>
      </c>
    </row>
    <row r="180" s="2" customFormat="1" ht="21.75" customHeight="1">
      <c r="A180" s="39"/>
      <c r="B180" s="40"/>
      <c r="C180" s="214" t="s">
        <v>7</v>
      </c>
      <c r="D180" s="214" t="s">
        <v>202</v>
      </c>
      <c r="E180" s="215" t="s">
        <v>275</v>
      </c>
      <c r="F180" s="216" t="s">
        <v>981</v>
      </c>
      <c r="G180" s="217" t="s">
        <v>217</v>
      </c>
      <c r="H180" s="218">
        <v>1</v>
      </c>
      <c r="I180" s="219"/>
      <c r="J180" s="220">
        <f>ROUND(I180*H180,2)</f>
        <v>0</v>
      </c>
      <c r="K180" s="216" t="s">
        <v>206</v>
      </c>
      <c r="L180" s="221"/>
      <c r="M180" s="222" t="s">
        <v>19</v>
      </c>
      <c r="N180" s="223" t="s">
        <v>46</v>
      </c>
      <c r="O180" s="85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207</v>
      </c>
      <c r="AT180" s="226" t="s">
        <v>202</v>
      </c>
      <c r="AU180" s="226" t="s">
        <v>84</v>
      </c>
      <c r="AY180" s="18" t="s">
        <v>199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82</v>
      </c>
      <c r="BK180" s="227">
        <f>ROUND(I180*H180,2)</f>
        <v>0</v>
      </c>
      <c r="BL180" s="18" t="s">
        <v>208</v>
      </c>
      <c r="BM180" s="226" t="s">
        <v>299</v>
      </c>
    </row>
    <row r="181" s="2" customFormat="1">
      <c r="A181" s="39"/>
      <c r="B181" s="40"/>
      <c r="C181" s="214" t="s">
        <v>255</v>
      </c>
      <c r="D181" s="214" t="s">
        <v>202</v>
      </c>
      <c r="E181" s="215" t="s">
        <v>279</v>
      </c>
      <c r="F181" s="216" t="s">
        <v>982</v>
      </c>
      <c r="G181" s="217" t="s">
        <v>217</v>
      </c>
      <c r="H181" s="218">
        <v>2</v>
      </c>
      <c r="I181" s="219"/>
      <c r="J181" s="220">
        <f>ROUND(I181*H181,2)</f>
        <v>0</v>
      </c>
      <c r="K181" s="216" t="s">
        <v>206</v>
      </c>
      <c r="L181" s="221"/>
      <c r="M181" s="222" t="s">
        <v>19</v>
      </c>
      <c r="N181" s="223" t="s">
        <v>46</v>
      </c>
      <c r="O181" s="85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6" t="s">
        <v>207</v>
      </c>
      <c r="AT181" s="226" t="s">
        <v>202</v>
      </c>
      <c r="AU181" s="226" t="s">
        <v>84</v>
      </c>
      <c r="AY181" s="18" t="s">
        <v>199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8" t="s">
        <v>82</v>
      </c>
      <c r="BK181" s="227">
        <f>ROUND(I181*H181,2)</f>
        <v>0</v>
      </c>
      <c r="BL181" s="18" t="s">
        <v>208</v>
      </c>
      <c r="BM181" s="226" t="s">
        <v>304</v>
      </c>
    </row>
    <row r="182" s="2" customFormat="1" ht="16.5" customHeight="1">
      <c r="A182" s="39"/>
      <c r="B182" s="40"/>
      <c r="C182" s="214" t="s">
        <v>305</v>
      </c>
      <c r="D182" s="214" t="s">
        <v>202</v>
      </c>
      <c r="E182" s="215" t="s">
        <v>983</v>
      </c>
      <c r="F182" s="216" t="s">
        <v>984</v>
      </c>
      <c r="G182" s="217" t="s">
        <v>217</v>
      </c>
      <c r="H182" s="218">
        <v>2</v>
      </c>
      <c r="I182" s="219"/>
      <c r="J182" s="220">
        <f>ROUND(I182*H182,2)</f>
        <v>0</v>
      </c>
      <c r="K182" s="216" t="s">
        <v>206</v>
      </c>
      <c r="L182" s="221"/>
      <c r="M182" s="222" t="s">
        <v>19</v>
      </c>
      <c r="N182" s="223" t="s">
        <v>46</v>
      </c>
      <c r="O182" s="85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207</v>
      </c>
      <c r="AT182" s="226" t="s">
        <v>202</v>
      </c>
      <c r="AU182" s="226" t="s">
        <v>84</v>
      </c>
      <c r="AY182" s="18" t="s">
        <v>199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82</v>
      </c>
      <c r="BK182" s="227">
        <f>ROUND(I182*H182,2)</f>
        <v>0</v>
      </c>
      <c r="BL182" s="18" t="s">
        <v>208</v>
      </c>
      <c r="BM182" s="226" t="s">
        <v>308</v>
      </c>
    </row>
    <row r="183" s="2" customFormat="1" ht="16.5" customHeight="1">
      <c r="A183" s="39"/>
      <c r="B183" s="40"/>
      <c r="C183" s="214" t="s">
        <v>260</v>
      </c>
      <c r="D183" s="214" t="s">
        <v>202</v>
      </c>
      <c r="E183" s="215" t="s">
        <v>985</v>
      </c>
      <c r="F183" s="216" t="s">
        <v>986</v>
      </c>
      <c r="G183" s="217" t="s">
        <v>217</v>
      </c>
      <c r="H183" s="218">
        <v>2</v>
      </c>
      <c r="I183" s="219"/>
      <c r="J183" s="220">
        <f>ROUND(I183*H183,2)</f>
        <v>0</v>
      </c>
      <c r="K183" s="216" t="s">
        <v>206</v>
      </c>
      <c r="L183" s="221"/>
      <c r="M183" s="222" t="s">
        <v>19</v>
      </c>
      <c r="N183" s="223" t="s">
        <v>46</v>
      </c>
      <c r="O183" s="85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207</v>
      </c>
      <c r="AT183" s="226" t="s">
        <v>202</v>
      </c>
      <c r="AU183" s="226" t="s">
        <v>84</v>
      </c>
      <c r="AY183" s="18" t="s">
        <v>199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82</v>
      </c>
      <c r="BK183" s="227">
        <f>ROUND(I183*H183,2)</f>
        <v>0</v>
      </c>
      <c r="BL183" s="18" t="s">
        <v>208</v>
      </c>
      <c r="BM183" s="226" t="s">
        <v>315</v>
      </c>
    </row>
    <row r="184" s="2" customFormat="1" ht="16.5" customHeight="1">
      <c r="A184" s="39"/>
      <c r="B184" s="40"/>
      <c r="C184" s="214" t="s">
        <v>316</v>
      </c>
      <c r="D184" s="214" t="s">
        <v>202</v>
      </c>
      <c r="E184" s="215" t="s">
        <v>987</v>
      </c>
      <c r="F184" s="216" t="s">
        <v>988</v>
      </c>
      <c r="G184" s="217" t="s">
        <v>217</v>
      </c>
      <c r="H184" s="218">
        <v>2</v>
      </c>
      <c r="I184" s="219"/>
      <c r="J184" s="220">
        <f>ROUND(I184*H184,2)</f>
        <v>0</v>
      </c>
      <c r="K184" s="216" t="s">
        <v>206</v>
      </c>
      <c r="L184" s="221"/>
      <c r="M184" s="222" t="s">
        <v>19</v>
      </c>
      <c r="N184" s="223" t="s">
        <v>46</v>
      </c>
      <c r="O184" s="85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207</v>
      </c>
      <c r="AT184" s="226" t="s">
        <v>202</v>
      </c>
      <c r="AU184" s="226" t="s">
        <v>84</v>
      </c>
      <c r="AY184" s="18" t="s">
        <v>199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82</v>
      </c>
      <c r="BK184" s="227">
        <f>ROUND(I184*H184,2)</f>
        <v>0</v>
      </c>
      <c r="BL184" s="18" t="s">
        <v>208</v>
      </c>
      <c r="BM184" s="226" t="s">
        <v>319</v>
      </c>
    </row>
    <row r="185" s="2" customFormat="1">
      <c r="A185" s="39"/>
      <c r="B185" s="40"/>
      <c r="C185" s="214" t="s">
        <v>264</v>
      </c>
      <c r="D185" s="214" t="s">
        <v>202</v>
      </c>
      <c r="E185" s="215" t="s">
        <v>989</v>
      </c>
      <c r="F185" s="216" t="s">
        <v>990</v>
      </c>
      <c r="G185" s="217" t="s">
        <v>217</v>
      </c>
      <c r="H185" s="218">
        <v>8</v>
      </c>
      <c r="I185" s="219"/>
      <c r="J185" s="220">
        <f>ROUND(I185*H185,2)</f>
        <v>0</v>
      </c>
      <c r="K185" s="216" t="s">
        <v>341</v>
      </c>
      <c r="L185" s="221"/>
      <c r="M185" s="222" t="s">
        <v>19</v>
      </c>
      <c r="N185" s="223" t="s">
        <v>46</v>
      </c>
      <c r="O185" s="85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207</v>
      </c>
      <c r="AT185" s="226" t="s">
        <v>202</v>
      </c>
      <c r="AU185" s="226" t="s">
        <v>84</v>
      </c>
      <c r="AY185" s="18" t="s">
        <v>199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82</v>
      </c>
      <c r="BK185" s="227">
        <f>ROUND(I185*H185,2)</f>
        <v>0</v>
      </c>
      <c r="BL185" s="18" t="s">
        <v>208</v>
      </c>
      <c r="BM185" s="226" t="s">
        <v>322</v>
      </c>
    </row>
    <row r="186" s="12" customFormat="1" ht="25.92" customHeight="1">
      <c r="A186" s="12"/>
      <c r="B186" s="198"/>
      <c r="C186" s="199"/>
      <c r="D186" s="200" t="s">
        <v>74</v>
      </c>
      <c r="E186" s="201" t="s">
        <v>293</v>
      </c>
      <c r="F186" s="201" t="s">
        <v>294</v>
      </c>
      <c r="G186" s="199"/>
      <c r="H186" s="199"/>
      <c r="I186" s="202"/>
      <c r="J186" s="203">
        <f>BK186</f>
        <v>0</v>
      </c>
      <c r="K186" s="199"/>
      <c r="L186" s="204"/>
      <c r="M186" s="205"/>
      <c r="N186" s="206"/>
      <c r="O186" s="206"/>
      <c r="P186" s="207">
        <f>P187+P189+P191</f>
        <v>0</v>
      </c>
      <c r="Q186" s="206"/>
      <c r="R186" s="207">
        <f>R187+R189+R191</f>
        <v>0</v>
      </c>
      <c r="S186" s="206"/>
      <c r="T186" s="208">
        <f>T187+T189+T191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82</v>
      </c>
      <c r="AT186" s="210" t="s">
        <v>74</v>
      </c>
      <c r="AU186" s="210" t="s">
        <v>75</v>
      </c>
      <c r="AY186" s="209" t="s">
        <v>199</v>
      </c>
      <c r="BK186" s="211">
        <f>BK187+BK189+BK191</f>
        <v>0</v>
      </c>
    </row>
    <row r="187" s="12" customFormat="1" ht="22.8" customHeight="1">
      <c r="A187" s="12"/>
      <c r="B187" s="198"/>
      <c r="C187" s="199"/>
      <c r="D187" s="200" t="s">
        <v>74</v>
      </c>
      <c r="E187" s="212" t="s">
        <v>295</v>
      </c>
      <c r="F187" s="212" t="s">
        <v>296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P188</f>
        <v>0</v>
      </c>
      <c r="Q187" s="206"/>
      <c r="R187" s="207">
        <f>R188</f>
        <v>0</v>
      </c>
      <c r="S187" s="206"/>
      <c r="T187" s="20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82</v>
      </c>
      <c r="AT187" s="210" t="s">
        <v>74</v>
      </c>
      <c r="AU187" s="210" t="s">
        <v>82</v>
      </c>
      <c r="AY187" s="209" t="s">
        <v>199</v>
      </c>
      <c r="BK187" s="211">
        <f>BK188</f>
        <v>0</v>
      </c>
    </row>
    <row r="188" s="2" customFormat="1" ht="16.5" customHeight="1">
      <c r="A188" s="39"/>
      <c r="B188" s="40"/>
      <c r="C188" s="214" t="s">
        <v>327</v>
      </c>
      <c r="D188" s="214" t="s">
        <v>202</v>
      </c>
      <c r="E188" s="215" t="s">
        <v>297</v>
      </c>
      <c r="F188" s="216" t="s">
        <v>991</v>
      </c>
      <c r="G188" s="217" t="s">
        <v>205</v>
      </c>
      <c r="H188" s="218">
        <v>26</v>
      </c>
      <c r="I188" s="219"/>
      <c r="J188" s="220">
        <f>ROUND(I188*H188,2)</f>
        <v>0</v>
      </c>
      <c r="K188" s="216" t="s">
        <v>206</v>
      </c>
      <c r="L188" s="221"/>
      <c r="M188" s="222" t="s">
        <v>19</v>
      </c>
      <c r="N188" s="223" t="s">
        <v>46</v>
      </c>
      <c r="O188" s="85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207</v>
      </c>
      <c r="AT188" s="226" t="s">
        <v>202</v>
      </c>
      <c r="AU188" s="226" t="s">
        <v>84</v>
      </c>
      <c r="AY188" s="18" t="s">
        <v>199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82</v>
      </c>
      <c r="BK188" s="227">
        <f>ROUND(I188*H188,2)</f>
        <v>0</v>
      </c>
      <c r="BL188" s="18" t="s">
        <v>208</v>
      </c>
      <c r="BM188" s="226" t="s">
        <v>330</v>
      </c>
    </row>
    <row r="189" s="12" customFormat="1" ht="22.8" customHeight="1">
      <c r="A189" s="12"/>
      <c r="B189" s="198"/>
      <c r="C189" s="199"/>
      <c r="D189" s="200" t="s">
        <v>74</v>
      </c>
      <c r="E189" s="212" t="s">
        <v>300</v>
      </c>
      <c r="F189" s="212" t="s">
        <v>301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P190</f>
        <v>0</v>
      </c>
      <c r="Q189" s="206"/>
      <c r="R189" s="207">
        <f>R190</f>
        <v>0</v>
      </c>
      <c r="S189" s="206"/>
      <c r="T189" s="20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82</v>
      </c>
      <c r="AT189" s="210" t="s">
        <v>74</v>
      </c>
      <c r="AU189" s="210" t="s">
        <v>82</v>
      </c>
      <c r="AY189" s="209" t="s">
        <v>199</v>
      </c>
      <c r="BK189" s="211">
        <f>BK190</f>
        <v>0</v>
      </c>
    </row>
    <row r="190" s="2" customFormat="1" ht="21.75" customHeight="1">
      <c r="A190" s="39"/>
      <c r="B190" s="40"/>
      <c r="C190" s="214" t="s">
        <v>267</v>
      </c>
      <c r="D190" s="214" t="s">
        <v>202</v>
      </c>
      <c r="E190" s="215" t="s">
        <v>302</v>
      </c>
      <c r="F190" s="216" t="s">
        <v>992</v>
      </c>
      <c r="G190" s="217" t="s">
        <v>205</v>
      </c>
      <c r="H190" s="218">
        <v>3</v>
      </c>
      <c r="I190" s="219"/>
      <c r="J190" s="220">
        <f>ROUND(I190*H190,2)</f>
        <v>0</v>
      </c>
      <c r="K190" s="216" t="s">
        <v>206</v>
      </c>
      <c r="L190" s="221"/>
      <c r="M190" s="222" t="s">
        <v>19</v>
      </c>
      <c r="N190" s="223" t="s">
        <v>46</v>
      </c>
      <c r="O190" s="85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207</v>
      </c>
      <c r="AT190" s="226" t="s">
        <v>202</v>
      </c>
      <c r="AU190" s="226" t="s">
        <v>84</v>
      </c>
      <c r="AY190" s="18" t="s">
        <v>199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82</v>
      </c>
      <c r="BK190" s="227">
        <f>ROUND(I190*H190,2)</f>
        <v>0</v>
      </c>
      <c r="BL190" s="18" t="s">
        <v>208</v>
      </c>
      <c r="BM190" s="226" t="s">
        <v>333</v>
      </c>
    </row>
    <row r="191" s="12" customFormat="1" ht="22.8" customHeight="1">
      <c r="A191" s="12"/>
      <c r="B191" s="198"/>
      <c r="C191" s="199"/>
      <c r="D191" s="200" t="s">
        <v>74</v>
      </c>
      <c r="E191" s="212" t="s">
        <v>993</v>
      </c>
      <c r="F191" s="212" t="s">
        <v>994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82</v>
      </c>
      <c r="AT191" s="210" t="s">
        <v>74</v>
      </c>
      <c r="AU191" s="210" t="s">
        <v>82</v>
      </c>
      <c r="AY191" s="209" t="s">
        <v>199</v>
      </c>
      <c r="BK191" s="211">
        <f>BK192</f>
        <v>0</v>
      </c>
    </row>
    <row r="192" s="2" customFormat="1" ht="16.5" customHeight="1">
      <c r="A192" s="39"/>
      <c r="B192" s="40"/>
      <c r="C192" s="214" t="s">
        <v>338</v>
      </c>
      <c r="D192" s="214" t="s">
        <v>202</v>
      </c>
      <c r="E192" s="215" t="s">
        <v>995</v>
      </c>
      <c r="F192" s="216" t="s">
        <v>996</v>
      </c>
      <c r="G192" s="217" t="s">
        <v>205</v>
      </c>
      <c r="H192" s="218">
        <v>32</v>
      </c>
      <c r="I192" s="219"/>
      <c r="J192" s="220">
        <f>ROUND(I192*H192,2)</f>
        <v>0</v>
      </c>
      <c r="K192" s="216" t="s">
        <v>341</v>
      </c>
      <c r="L192" s="221"/>
      <c r="M192" s="222" t="s">
        <v>19</v>
      </c>
      <c r="N192" s="223" t="s">
        <v>46</v>
      </c>
      <c r="O192" s="85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6" t="s">
        <v>207</v>
      </c>
      <c r="AT192" s="226" t="s">
        <v>202</v>
      </c>
      <c r="AU192" s="226" t="s">
        <v>84</v>
      </c>
      <c r="AY192" s="18" t="s">
        <v>199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82</v>
      </c>
      <c r="BK192" s="227">
        <f>ROUND(I192*H192,2)</f>
        <v>0</v>
      </c>
      <c r="BL192" s="18" t="s">
        <v>208</v>
      </c>
      <c r="BM192" s="226" t="s">
        <v>342</v>
      </c>
    </row>
    <row r="193" s="12" customFormat="1" ht="25.92" customHeight="1">
      <c r="A193" s="12"/>
      <c r="B193" s="198"/>
      <c r="C193" s="199"/>
      <c r="D193" s="200" t="s">
        <v>74</v>
      </c>
      <c r="E193" s="201" t="s">
        <v>309</v>
      </c>
      <c r="F193" s="201" t="s">
        <v>310</v>
      </c>
      <c r="G193" s="199"/>
      <c r="H193" s="199"/>
      <c r="I193" s="202"/>
      <c r="J193" s="20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82</v>
      </c>
      <c r="AT193" s="210" t="s">
        <v>74</v>
      </c>
      <c r="AU193" s="210" t="s">
        <v>75</v>
      </c>
      <c r="AY193" s="209" t="s">
        <v>199</v>
      </c>
      <c r="BK193" s="211">
        <f>BK194</f>
        <v>0</v>
      </c>
    </row>
    <row r="194" s="12" customFormat="1" ht="22.8" customHeight="1">
      <c r="A194" s="12"/>
      <c r="B194" s="198"/>
      <c r="C194" s="199"/>
      <c r="D194" s="200" t="s">
        <v>74</v>
      </c>
      <c r="E194" s="212" t="s">
        <v>311</v>
      </c>
      <c r="F194" s="212" t="s">
        <v>312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SUM(P195:P197)</f>
        <v>0</v>
      </c>
      <c r="Q194" s="206"/>
      <c r="R194" s="207">
        <f>SUM(R195:R197)</f>
        <v>0</v>
      </c>
      <c r="S194" s="206"/>
      <c r="T194" s="208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82</v>
      </c>
      <c r="AT194" s="210" t="s">
        <v>74</v>
      </c>
      <c r="AU194" s="210" t="s">
        <v>82</v>
      </c>
      <c r="AY194" s="209" t="s">
        <v>199</v>
      </c>
      <c r="BK194" s="211">
        <f>SUM(BK195:BK197)</f>
        <v>0</v>
      </c>
    </row>
    <row r="195" s="2" customFormat="1" ht="16.5" customHeight="1">
      <c r="A195" s="39"/>
      <c r="B195" s="40"/>
      <c r="C195" s="214" t="s">
        <v>274</v>
      </c>
      <c r="D195" s="214" t="s">
        <v>202</v>
      </c>
      <c r="E195" s="215" t="s">
        <v>317</v>
      </c>
      <c r="F195" s="216" t="s">
        <v>997</v>
      </c>
      <c r="G195" s="217" t="s">
        <v>205</v>
      </c>
      <c r="H195" s="218">
        <v>9</v>
      </c>
      <c r="I195" s="219"/>
      <c r="J195" s="220">
        <f>ROUND(I195*H195,2)</f>
        <v>0</v>
      </c>
      <c r="K195" s="216" t="s">
        <v>206</v>
      </c>
      <c r="L195" s="221"/>
      <c r="M195" s="222" t="s">
        <v>19</v>
      </c>
      <c r="N195" s="223" t="s">
        <v>46</v>
      </c>
      <c r="O195" s="85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6" t="s">
        <v>207</v>
      </c>
      <c r="AT195" s="226" t="s">
        <v>202</v>
      </c>
      <c r="AU195" s="226" t="s">
        <v>84</v>
      </c>
      <c r="AY195" s="18" t="s">
        <v>199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8" t="s">
        <v>82</v>
      </c>
      <c r="BK195" s="227">
        <f>ROUND(I195*H195,2)</f>
        <v>0</v>
      </c>
      <c r="BL195" s="18" t="s">
        <v>208</v>
      </c>
      <c r="BM195" s="226" t="s">
        <v>345</v>
      </c>
    </row>
    <row r="196" s="2" customFormat="1" ht="16.5" customHeight="1">
      <c r="A196" s="39"/>
      <c r="B196" s="40"/>
      <c r="C196" s="214" t="s">
        <v>350</v>
      </c>
      <c r="D196" s="214" t="s">
        <v>202</v>
      </c>
      <c r="E196" s="215" t="s">
        <v>320</v>
      </c>
      <c r="F196" s="216" t="s">
        <v>998</v>
      </c>
      <c r="G196" s="217" t="s">
        <v>205</v>
      </c>
      <c r="H196" s="218">
        <v>3</v>
      </c>
      <c r="I196" s="219"/>
      <c r="J196" s="220">
        <f>ROUND(I196*H196,2)</f>
        <v>0</v>
      </c>
      <c r="K196" s="216" t="s">
        <v>206</v>
      </c>
      <c r="L196" s="221"/>
      <c r="M196" s="222" t="s">
        <v>19</v>
      </c>
      <c r="N196" s="223" t="s">
        <v>46</v>
      </c>
      <c r="O196" s="85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6" t="s">
        <v>207</v>
      </c>
      <c r="AT196" s="226" t="s">
        <v>202</v>
      </c>
      <c r="AU196" s="226" t="s">
        <v>84</v>
      </c>
      <c r="AY196" s="18" t="s">
        <v>199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8" t="s">
        <v>82</v>
      </c>
      <c r="BK196" s="227">
        <f>ROUND(I196*H196,2)</f>
        <v>0</v>
      </c>
      <c r="BL196" s="18" t="s">
        <v>208</v>
      </c>
      <c r="BM196" s="226" t="s">
        <v>353</v>
      </c>
    </row>
    <row r="197" s="2" customFormat="1" ht="16.5" customHeight="1">
      <c r="A197" s="39"/>
      <c r="B197" s="40"/>
      <c r="C197" s="214" t="s">
        <v>277</v>
      </c>
      <c r="D197" s="214" t="s">
        <v>202</v>
      </c>
      <c r="E197" s="215" t="s">
        <v>313</v>
      </c>
      <c r="F197" s="216" t="s">
        <v>314</v>
      </c>
      <c r="G197" s="217" t="s">
        <v>205</v>
      </c>
      <c r="H197" s="218">
        <v>6</v>
      </c>
      <c r="I197" s="219"/>
      <c r="J197" s="220">
        <f>ROUND(I197*H197,2)</f>
        <v>0</v>
      </c>
      <c r="K197" s="216" t="s">
        <v>206</v>
      </c>
      <c r="L197" s="221"/>
      <c r="M197" s="222" t="s">
        <v>19</v>
      </c>
      <c r="N197" s="223" t="s">
        <v>46</v>
      </c>
      <c r="O197" s="85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207</v>
      </c>
      <c r="AT197" s="226" t="s">
        <v>202</v>
      </c>
      <c r="AU197" s="226" t="s">
        <v>84</v>
      </c>
      <c r="AY197" s="18" t="s">
        <v>199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82</v>
      </c>
      <c r="BK197" s="227">
        <f>ROUND(I197*H197,2)</f>
        <v>0</v>
      </c>
      <c r="BL197" s="18" t="s">
        <v>208</v>
      </c>
      <c r="BM197" s="226" t="s">
        <v>360</v>
      </c>
    </row>
    <row r="198" s="12" customFormat="1" ht="25.92" customHeight="1">
      <c r="A198" s="12"/>
      <c r="B198" s="198"/>
      <c r="C198" s="199"/>
      <c r="D198" s="200" t="s">
        <v>74</v>
      </c>
      <c r="E198" s="201" t="s">
        <v>323</v>
      </c>
      <c r="F198" s="201" t="s">
        <v>324</v>
      </c>
      <c r="G198" s="199"/>
      <c r="H198" s="199"/>
      <c r="I198" s="202"/>
      <c r="J198" s="203">
        <f>BK198</f>
        <v>0</v>
      </c>
      <c r="K198" s="199"/>
      <c r="L198" s="204"/>
      <c r="M198" s="205"/>
      <c r="N198" s="206"/>
      <c r="O198" s="206"/>
      <c r="P198" s="207">
        <f>P199</f>
        <v>0</v>
      </c>
      <c r="Q198" s="206"/>
      <c r="R198" s="207">
        <f>R199</f>
        <v>0</v>
      </c>
      <c r="S198" s="206"/>
      <c r="T198" s="208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9" t="s">
        <v>82</v>
      </c>
      <c r="AT198" s="210" t="s">
        <v>74</v>
      </c>
      <c r="AU198" s="210" t="s">
        <v>75</v>
      </c>
      <c r="AY198" s="209" t="s">
        <v>199</v>
      </c>
      <c r="BK198" s="211">
        <f>BK199</f>
        <v>0</v>
      </c>
    </row>
    <row r="199" s="12" customFormat="1" ht="22.8" customHeight="1">
      <c r="A199" s="12"/>
      <c r="B199" s="198"/>
      <c r="C199" s="199"/>
      <c r="D199" s="200" t="s">
        <v>74</v>
      </c>
      <c r="E199" s="212" t="s">
        <v>325</v>
      </c>
      <c r="F199" s="212" t="s">
        <v>326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P200</f>
        <v>0</v>
      </c>
      <c r="Q199" s="206"/>
      <c r="R199" s="207">
        <f>R200</f>
        <v>0</v>
      </c>
      <c r="S199" s="206"/>
      <c r="T199" s="208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82</v>
      </c>
      <c r="AT199" s="210" t="s">
        <v>74</v>
      </c>
      <c r="AU199" s="210" t="s">
        <v>82</v>
      </c>
      <c r="AY199" s="209" t="s">
        <v>199</v>
      </c>
      <c r="BK199" s="211">
        <f>BK200</f>
        <v>0</v>
      </c>
    </row>
    <row r="200" s="2" customFormat="1" ht="16.5" customHeight="1">
      <c r="A200" s="39"/>
      <c r="B200" s="40"/>
      <c r="C200" s="214" t="s">
        <v>361</v>
      </c>
      <c r="D200" s="214" t="s">
        <v>202</v>
      </c>
      <c r="E200" s="215" t="s">
        <v>328</v>
      </c>
      <c r="F200" s="216" t="s">
        <v>999</v>
      </c>
      <c r="G200" s="217" t="s">
        <v>217</v>
      </c>
      <c r="H200" s="218">
        <v>1</v>
      </c>
      <c r="I200" s="219"/>
      <c r="J200" s="220">
        <f>ROUND(I200*H200,2)</f>
        <v>0</v>
      </c>
      <c r="K200" s="216" t="s">
        <v>206</v>
      </c>
      <c r="L200" s="221"/>
      <c r="M200" s="222" t="s">
        <v>19</v>
      </c>
      <c r="N200" s="223" t="s">
        <v>46</v>
      </c>
      <c r="O200" s="85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207</v>
      </c>
      <c r="AT200" s="226" t="s">
        <v>202</v>
      </c>
      <c r="AU200" s="226" t="s">
        <v>84</v>
      </c>
      <c r="AY200" s="18" t="s">
        <v>199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82</v>
      </c>
      <c r="BK200" s="227">
        <f>ROUND(I200*H200,2)</f>
        <v>0</v>
      </c>
      <c r="BL200" s="18" t="s">
        <v>208</v>
      </c>
      <c r="BM200" s="226" t="s">
        <v>364</v>
      </c>
    </row>
    <row r="201" s="12" customFormat="1" ht="25.92" customHeight="1">
      <c r="A201" s="12"/>
      <c r="B201" s="198"/>
      <c r="C201" s="199"/>
      <c r="D201" s="200" t="s">
        <v>74</v>
      </c>
      <c r="E201" s="201" t="s">
        <v>334</v>
      </c>
      <c r="F201" s="201" t="s">
        <v>335</v>
      </c>
      <c r="G201" s="199"/>
      <c r="H201" s="199"/>
      <c r="I201" s="202"/>
      <c r="J201" s="203">
        <f>BK201</f>
        <v>0</v>
      </c>
      <c r="K201" s="199"/>
      <c r="L201" s="204"/>
      <c r="M201" s="205"/>
      <c r="N201" s="206"/>
      <c r="O201" s="206"/>
      <c r="P201" s="207">
        <f>P202+P204+P206+P208</f>
        <v>0</v>
      </c>
      <c r="Q201" s="206"/>
      <c r="R201" s="207">
        <f>R202+R204+R206+R208</f>
        <v>0</v>
      </c>
      <c r="S201" s="206"/>
      <c r="T201" s="208">
        <f>T202+T204+T206+T208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82</v>
      </c>
      <c r="AT201" s="210" t="s">
        <v>74</v>
      </c>
      <c r="AU201" s="210" t="s">
        <v>75</v>
      </c>
      <c r="AY201" s="209" t="s">
        <v>199</v>
      </c>
      <c r="BK201" s="211">
        <f>BK202+BK204+BK206+BK208</f>
        <v>0</v>
      </c>
    </row>
    <row r="202" s="12" customFormat="1" ht="22.8" customHeight="1">
      <c r="A202" s="12"/>
      <c r="B202" s="198"/>
      <c r="C202" s="199"/>
      <c r="D202" s="200" t="s">
        <v>74</v>
      </c>
      <c r="E202" s="212" t="s">
        <v>1000</v>
      </c>
      <c r="F202" s="212" t="s">
        <v>1001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P203</f>
        <v>0</v>
      </c>
      <c r="Q202" s="206"/>
      <c r="R202" s="207">
        <f>R203</f>
        <v>0</v>
      </c>
      <c r="S202" s="206"/>
      <c r="T202" s="208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82</v>
      </c>
      <c r="AT202" s="210" t="s">
        <v>74</v>
      </c>
      <c r="AU202" s="210" t="s">
        <v>82</v>
      </c>
      <c r="AY202" s="209" t="s">
        <v>199</v>
      </c>
      <c r="BK202" s="211">
        <f>BK203</f>
        <v>0</v>
      </c>
    </row>
    <row r="203" s="2" customFormat="1">
      <c r="A203" s="39"/>
      <c r="B203" s="40"/>
      <c r="C203" s="214" t="s">
        <v>281</v>
      </c>
      <c r="D203" s="214" t="s">
        <v>202</v>
      </c>
      <c r="E203" s="215" t="s">
        <v>1002</v>
      </c>
      <c r="F203" s="216" t="s">
        <v>1003</v>
      </c>
      <c r="G203" s="217" t="s">
        <v>217</v>
      </c>
      <c r="H203" s="218">
        <v>1</v>
      </c>
      <c r="I203" s="219"/>
      <c r="J203" s="220">
        <f>ROUND(I203*H203,2)</f>
        <v>0</v>
      </c>
      <c r="K203" s="216" t="s">
        <v>341</v>
      </c>
      <c r="L203" s="221"/>
      <c r="M203" s="222" t="s">
        <v>19</v>
      </c>
      <c r="N203" s="223" t="s">
        <v>46</v>
      </c>
      <c r="O203" s="85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207</v>
      </c>
      <c r="AT203" s="226" t="s">
        <v>202</v>
      </c>
      <c r="AU203" s="226" t="s">
        <v>84</v>
      </c>
      <c r="AY203" s="18" t="s">
        <v>199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82</v>
      </c>
      <c r="BK203" s="227">
        <f>ROUND(I203*H203,2)</f>
        <v>0</v>
      </c>
      <c r="BL203" s="18" t="s">
        <v>208</v>
      </c>
      <c r="BM203" s="226" t="s">
        <v>367</v>
      </c>
    </row>
    <row r="204" s="12" customFormat="1" ht="22.8" customHeight="1">
      <c r="A204" s="12"/>
      <c r="B204" s="198"/>
      <c r="C204" s="199"/>
      <c r="D204" s="200" t="s">
        <v>74</v>
      </c>
      <c r="E204" s="212" t="s">
        <v>1004</v>
      </c>
      <c r="F204" s="212" t="s">
        <v>1005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P205</f>
        <v>0</v>
      </c>
      <c r="Q204" s="206"/>
      <c r="R204" s="207">
        <f>R205</f>
        <v>0</v>
      </c>
      <c r="S204" s="206"/>
      <c r="T204" s="208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82</v>
      </c>
      <c r="AT204" s="210" t="s">
        <v>74</v>
      </c>
      <c r="AU204" s="210" t="s">
        <v>82</v>
      </c>
      <c r="AY204" s="209" t="s">
        <v>199</v>
      </c>
      <c r="BK204" s="211">
        <f>BK205</f>
        <v>0</v>
      </c>
    </row>
    <row r="205" s="2" customFormat="1">
      <c r="A205" s="39"/>
      <c r="B205" s="40"/>
      <c r="C205" s="214" t="s">
        <v>370</v>
      </c>
      <c r="D205" s="214" t="s">
        <v>202</v>
      </c>
      <c r="E205" s="215" t="s">
        <v>1006</v>
      </c>
      <c r="F205" s="216" t="s">
        <v>1007</v>
      </c>
      <c r="G205" s="217" t="s">
        <v>217</v>
      </c>
      <c r="H205" s="218">
        <v>1</v>
      </c>
      <c r="I205" s="219"/>
      <c r="J205" s="220">
        <f>ROUND(I205*H205,2)</f>
        <v>0</v>
      </c>
      <c r="K205" s="216" t="s">
        <v>341</v>
      </c>
      <c r="L205" s="221"/>
      <c r="M205" s="222" t="s">
        <v>19</v>
      </c>
      <c r="N205" s="223" t="s">
        <v>46</v>
      </c>
      <c r="O205" s="85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207</v>
      </c>
      <c r="AT205" s="226" t="s">
        <v>202</v>
      </c>
      <c r="AU205" s="226" t="s">
        <v>84</v>
      </c>
      <c r="AY205" s="18" t="s">
        <v>199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82</v>
      </c>
      <c r="BK205" s="227">
        <f>ROUND(I205*H205,2)</f>
        <v>0</v>
      </c>
      <c r="BL205" s="18" t="s">
        <v>208</v>
      </c>
      <c r="BM205" s="226" t="s">
        <v>373</v>
      </c>
    </row>
    <row r="206" s="12" customFormat="1" ht="22.8" customHeight="1">
      <c r="A206" s="12"/>
      <c r="B206" s="198"/>
      <c r="C206" s="199"/>
      <c r="D206" s="200" t="s">
        <v>74</v>
      </c>
      <c r="E206" s="212" t="s">
        <v>1008</v>
      </c>
      <c r="F206" s="212" t="s">
        <v>1009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P207</f>
        <v>0</v>
      </c>
      <c r="Q206" s="206"/>
      <c r="R206" s="207">
        <f>R207</f>
        <v>0</v>
      </c>
      <c r="S206" s="206"/>
      <c r="T206" s="208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9" t="s">
        <v>82</v>
      </c>
      <c r="AT206" s="210" t="s">
        <v>74</v>
      </c>
      <c r="AU206" s="210" t="s">
        <v>82</v>
      </c>
      <c r="AY206" s="209" t="s">
        <v>199</v>
      </c>
      <c r="BK206" s="211">
        <f>BK207</f>
        <v>0</v>
      </c>
    </row>
    <row r="207" s="2" customFormat="1" ht="16.5" customHeight="1">
      <c r="A207" s="39"/>
      <c r="B207" s="40"/>
      <c r="C207" s="214" t="s">
        <v>284</v>
      </c>
      <c r="D207" s="214" t="s">
        <v>202</v>
      </c>
      <c r="E207" s="215" t="s">
        <v>1010</v>
      </c>
      <c r="F207" s="216" t="s">
        <v>1011</v>
      </c>
      <c r="G207" s="217" t="s">
        <v>217</v>
      </c>
      <c r="H207" s="218">
        <v>1</v>
      </c>
      <c r="I207" s="219"/>
      <c r="J207" s="220">
        <f>ROUND(I207*H207,2)</f>
        <v>0</v>
      </c>
      <c r="K207" s="216" t="s">
        <v>341</v>
      </c>
      <c r="L207" s="221"/>
      <c r="M207" s="222" t="s">
        <v>19</v>
      </c>
      <c r="N207" s="223" t="s">
        <v>46</v>
      </c>
      <c r="O207" s="85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6" t="s">
        <v>207</v>
      </c>
      <c r="AT207" s="226" t="s">
        <v>202</v>
      </c>
      <c r="AU207" s="226" t="s">
        <v>84</v>
      </c>
      <c r="AY207" s="18" t="s">
        <v>199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82</v>
      </c>
      <c r="BK207" s="227">
        <f>ROUND(I207*H207,2)</f>
        <v>0</v>
      </c>
      <c r="BL207" s="18" t="s">
        <v>208</v>
      </c>
      <c r="BM207" s="226" t="s">
        <v>378</v>
      </c>
    </row>
    <row r="208" s="12" customFormat="1" ht="22.8" customHeight="1">
      <c r="A208" s="12"/>
      <c r="B208" s="198"/>
      <c r="C208" s="199"/>
      <c r="D208" s="200" t="s">
        <v>74</v>
      </c>
      <c r="E208" s="212" t="s">
        <v>336</v>
      </c>
      <c r="F208" s="212" t="s">
        <v>337</v>
      </c>
      <c r="G208" s="199"/>
      <c r="H208" s="199"/>
      <c r="I208" s="202"/>
      <c r="J208" s="213">
        <f>BK208</f>
        <v>0</v>
      </c>
      <c r="K208" s="199"/>
      <c r="L208" s="204"/>
      <c r="M208" s="205"/>
      <c r="N208" s="206"/>
      <c r="O208" s="206"/>
      <c r="P208" s="207">
        <f>SUM(P209:P210)</f>
        <v>0</v>
      </c>
      <c r="Q208" s="206"/>
      <c r="R208" s="207">
        <f>SUM(R209:R210)</f>
        <v>0</v>
      </c>
      <c r="S208" s="206"/>
      <c r="T208" s="208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82</v>
      </c>
      <c r="AT208" s="210" t="s">
        <v>74</v>
      </c>
      <c r="AU208" s="210" t="s">
        <v>82</v>
      </c>
      <c r="AY208" s="209" t="s">
        <v>199</v>
      </c>
      <c r="BK208" s="211">
        <f>SUM(BK209:BK210)</f>
        <v>0</v>
      </c>
    </row>
    <row r="209" s="2" customFormat="1" ht="16.5" customHeight="1">
      <c r="A209" s="39"/>
      <c r="B209" s="40"/>
      <c r="C209" s="214" t="s">
        <v>379</v>
      </c>
      <c r="D209" s="214" t="s">
        <v>202</v>
      </c>
      <c r="E209" s="215" t="s">
        <v>339</v>
      </c>
      <c r="F209" s="216" t="s">
        <v>1012</v>
      </c>
      <c r="G209" s="217" t="s">
        <v>217</v>
      </c>
      <c r="H209" s="218">
        <v>3</v>
      </c>
      <c r="I209" s="219"/>
      <c r="J209" s="220">
        <f>ROUND(I209*H209,2)</f>
        <v>0</v>
      </c>
      <c r="K209" s="216" t="s">
        <v>341</v>
      </c>
      <c r="L209" s="221"/>
      <c r="M209" s="222" t="s">
        <v>19</v>
      </c>
      <c r="N209" s="223" t="s">
        <v>46</v>
      </c>
      <c r="O209" s="85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6" t="s">
        <v>207</v>
      </c>
      <c r="AT209" s="226" t="s">
        <v>202</v>
      </c>
      <c r="AU209" s="226" t="s">
        <v>84</v>
      </c>
      <c r="AY209" s="18" t="s">
        <v>199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82</v>
      </c>
      <c r="BK209" s="227">
        <f>ROUND(I209*H209,2)</f>
        <v>0</v>
      </c>
      <c r="BL209" s="18" t="s">
        <v>208</v>
      </c>
      <c r="BM209" s="226" t="s">
        <v>382</v>
      </c>
    </row>
    <row r="210" s="2" customFormat="1" ht="33" customHeight="1">
      <c r="A210" s="39"/>
      <c r="B210" s="40"/>
      <c r="C210" s="214" t="s">
        <v>289</v>
      </c>
      <c r="D210" s="214" t="s">
        <v>202</v>
      </c>
      <c r="E210" s="215" t="s">
        <v>343</v>
      </c>
      <c r="F210" s="216" t="s">
        <v>1013</v>
      </c>
      <c r="G210" s="217" t="s">
        <v>217</v>
      </c>
      <c r="H210" s="218">
        <v>1</v>
      </c>
      <c r="I210" s="219"/>
      <c r="J210" s="220">
        <f>ROUND(I210*H210,2)</f>
        <v>0</v>
      </c>
      <c r="K210" s="216" t="s">
        <v>341</v>
      </c>
      <c r="L210" s="221"/>
      <c r="M210" s="222" t="s">
        <v>19</v>
      </c>
      <c r="N210" s="223" t="s">
        <v>46</v>
      </c>
      <c r="O210" s="85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207</v>
      </c>
      <c r="AT210" s="226" t="s">
        <v>202</v>
      </c>
      <c r="AU210" s="226" t="s">
        <v>84</v>
      </c>
      <c r="AY210" s="18" t="s">
        <v>199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82</v>
      </c>
      <c r="BK210" s="227">
        <f>ROUND(I210*H210,2)</f>
        <v>0</v>
      </c>
      <c r="BL210" s="18" t="s">
        <v>208</v>
      </c>
      <c r="BM210" s="226" t="s">
        <v>387</v>
      </c>
    </row>
    <row r="211" s="12" customFormat="1" ht="25.92" customHeight="1">
      <c r="A211" s="12"/>
      <c r="B211" s="198"/>
      <c r="C211" s="199"/>
      <c r="D211" s="200" t="s">
        <v>74</v>
      </c>
      <c r="E211" s="201" t="s">
        <v>346</v>
      </c>
      <c r="F211" s="201" t="s">
        <v>347</v>
      </c>
      <c r="G211" s="199"/>
      <c r="H211" s="199"/>
      <c r="I211" s="202"/>
      <c r="J211" s="203">
        <f>BK211</f>
        <v>0</v>
      </c>
      <c r="K211" s="199"/>
      <c r="L211" s="204"/>
      <c r="M211" s="205"/>
      <c r="N211" s="206"/>
      <c r="O211" s="206"/>
      <c r="P211" s="207">
        <f>P212</f>
        <v>0</v>
      </c>
      <c r="Q211" s="206"/>
      <c r="R211" s="207">
        <f>R212</f>
        <v>0</v>
      </c>
      <c r="S211" s="206"/>
      <c r="T211" s="208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82</v>
      </c>
      <c r="AT211" s="210" t="s">
        <v>74</v>
      </c>
      <c r="AU211" s="210" t="s">
        <v>75</v>
      </c>
      <c r="AY211" s="209" t="s">
        <v>199</v>
      </c>
      <c r="BK211" s="211">
        <f>BK212</f>
        <v>0</v>
      </c>
    </row>
    <row r="212" s="12" customFormat="1" ht="22.8" customHeight="1">
      <c r="A212" s="12"/>
      <c r="B212" s="198"/>
      <c r="C212" s="199"/>
      <c r="D212" s="200" t="s">
        <v>74</v>
      </c>
      <c r="E212" s="212" t="s">
        <v>348</v>
      </c>
      <c r="F212" s="212" t="s">
        <v>349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P213</f>
        <v>0</v>
      </c>
      <c r="Q212" s="206"/>
      <c r="R212" s="207">
        <f>R213</f>
        <v>0</v>
      </c>
      <c r="S212" s="206"/>
      <c r="T212" s="208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82</v>
      </c>
      <c r="AT212" s="210" t="s">
        <v>74</v>
      </c>
      <c r="AU212" s="210" t="s">
        <v>82</v>
      </c>
      <c r="AY212" s="209" t="s">
        <v>199</v>
      </c>
      <c r="BK212" s="211">
        <f>BK213</f>
        <v>0</v>
      </c>
    </row>
    <row r="213" s="2" customFormat="1" ht="33" customHeight="1">
      <c r="A213" s="39"/>
      <c r="B213" s="40"/>
      <c r="C213" s="214" t="s">
        <v>388</v>
      </c>
      <c r="D213" s="214" t="s">
        <v>202</v>
      </c>
      <c r="E213" s="215" t="s">
        <v>351</v>
      </c>
      <c r="F213" s="216" t="s">
        <v>1014</v>
      </c>
      <c r="G213" s="217" t="s">
        <v>217</v>
      </c>
      <c r="H213" s="218">
        <v>1</v>
      </c>
      <c r="I213" s="219"/>
      <c r="J213" s="220">
        <f>ROUND(I213*H213,2)</f>
        <v>0</v>
      </c>
      <c r="K213" s="216" t="s">
        <v>206</v>
      </c>
      <c r="L213" s="221"/>
      <c r="M213" s="222" t="s">
        <v>19</v>
      </c>
      <c r="N213" s="223" t="s">
        <v>46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207</v>
      </c>
      <c r="AT213" s="226" t="s">
        <v>202</v>
      </c>
      <c r="AU213" s="226" t="s">
        <v>84</v>
      </c>
      <c r="AY213" s="18" t="s">
        <v>199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208</v>
      </c>
      <c r="BM213" s="226" t="s">
        <v>391</v>
      </c>
    </row>
    <row r="214" s="12" customFormat="1" ht="25.92" customHeight="1">
      <c r="A214" s="12"/>
      <c r="B214" s="198"/>
      <c r="C214" s="199"/>
      <c r="D214" s="200" t="s">
        <v>74</v>
      </c>
      <c r="E214" s="201" t="s">
        <v>354</v>
      </c>
      <c r="F214" s="201" t="s">
        <v>355</v>
      </c>
      <c r="G214" s="199"/>
      <c r="H214" s="199"/>
      <c r="I214" s="202"/>
      <c r="J214" s="203">
        <f>BK214</f>
        <v>0</v>
      </c>
      <c r="K214" s="199"/>
      <c r="L214" s="204"/>
      <c r="M214" s="205"/>
      <c r="N214" s="206"/>
      <c r="O214" s="206"/>
      <c r="P214" s="207">
        <f>P215+P218+P220+P223+P227+P232+P235</f>
        <v>0</v>
      </c>
      <c r="Q214" s="206"/>
      <c r="R214" s="207">
        <f>R215+R218+R220+R223+R227+R232+R235</f>
        <v>0</v>
      </c>
      <c r="S214" s="206"/>
      <c r="T214" s="208">
        <f>T215+T218+T220+T223+T227+T232+T235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82</v>
      </c>
      <c r="AT214" s="210" t="s">
        <v>74</v>
      </c>
      <c r="AU214" s="210" t="s">
        <v>75</v>
      </c>
      <c r="AY214" s="209" t="s">
        <v>199</v>
      </c>
      <c r="BK214" s="211">
        <f>BK215+BK218+BK220+BK223+BK227+BK232+BK235</f>
        <v>0</v>
      </c>
    </row>
    <row r="215" s="12" customFormat="1" ht="22.8" customHeight="1">
      <c r="A215" s="12"/>
      <c r="B215" s="198"/>
      <c r="C215" s="199"/>
      <c r="D215" s="200" t="s">
        <v>74</v>
      </c>
      <c r="E215" s="212" t="s">
        <v>356</v>
      </c>
      <c r="F215" s="212" t="s">
        <v>357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SUM(P216:P217)</f>
        <v>0</v>
      </c>
      <c r="Q215" s="206"/>
      <c r="R215" s="207">
        <f>SUM(R216:R217)</f>
        <v>0</v>
      </c>
      <c r="S215" s="206"/>
      <c r="T215" s="208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82</v>
      </c>
      <c r="AT215" s="210" t="s">
        <v>74</v>
      </c>
      <c r="AU215" s="210" t="s">
        <v>82</v>
      </c>
      <c r="AY215" s="209" t="s">
        <v>199</v>
      </c>
      <c r="BK215" s="211">
        <f>SUM(BK216:BK217)</f>
        <v>0</v>
      </c>
    </row>
    <row r="216" s="2" customFormat="1">
      <c r="A216" s="39"/>
      <c r="B216" s="40"/>
      <c r="C216" s="214" t="s">
        <v>292</v>
      </c>
      <c r="D216" s="214" t="s">
        <v>202</v>
      </c>
      <c r="E216" s="215" t="s">
        <v>358</v>
      </c>
      <c r="F216" s="216" t="s">
        <v>1015</v>
      </c>
      <c r="G216" s="217" t="s">
        <v>217</v>
      </c>
      <c r="H216" s="218">
        <v>3</v>
      </c>
      <c r="I216" s="219"/>
      <c r="J216" s="220">
        <f>ROUND(I216*H216,2)</f>
        <v>0</v>
      </c>
      <c r="K216" s="216" t="s">
        <v>206</v>
      </c>
      <c r="L216" s="221"/>
      <c r="M216" s="222" t="s">
        <v>19</v>
      </c>
      <c r="N216" s="223" t="s">
        <v>46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207</v>
      </c>
      <c r="AT216" s="226" t="s">
        <v>202</v>
      </c>
      <c r="AU216" s="226" t="s">
        <v>84</v>
      </c>
      <c r="AY216" s="18" t="s">
        <v>199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208</v>
      </c>
      <c r="BM216" s="226" t="s">
        <v>394</v>
      </c>
    </row>
    <row r="217" s="2" customFormat="1">
      <c r="A217" s="39"/>
      <c r="B217" s="40"/>
      <c r="C217" s="214" t="s">
        <v>397</v>
      </c>
      <c r="D217" s="214" t="s">
        <v>202</v>
      </c>
      <c r="E217" s="215" t="s">
        <v>365</v>
      </c>
      <c r="F217" s="216" t="s">
        <v>1016</v>
      </c>
      <c r="G217" s="217" t="s">
        <v>217</v>
      </c>
      <c r="H217" s="218">
        <v>1</v>
      </c>
      <c r="I217" s="219"/>
      <c r="J217" s="220">
        <f>ROUND(I217*H217,2)</f>
        <v>0</v>
      </c>
      <c r="K217" s="216" t="s">
        <v>206</v>
      </c>
      <c r="L217" s="221"/>
      <c r="M217" s="222" t="s">
        <v>19</v>
      </c>
      <c r="N217" s="223" t="s">
        <v>46</v>
      </c>
      <c r="O217" s="85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207</v>
      </c>
      <c r="AT217" s="226" t="s">
        <v>202</v>
      </c>
      <c r="AU217" s="226" t="s">
        <v>84</v>
      </c>
      <c r="AY217" s="18" t="s">
        <v>199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82</v>
      </c>
      <c r="BK217" s="227">
        <f>ROUND(I217*H217,2)</f>
        <v>0</v>
      </c>
      <c r="BL217" s="18" t="s">
        <v>208</v>
      </c>
      <c r="BM217" s="226" t="s">
        <v>400</v>
      </c>
    </row>
    <row r="218" s="12" customFormat="1" ht="22.8" customHeight="1">
      <c r="A218" s="12"/>
      <c r="B218" s="198"/>
      <c r="C218" s="199"/>
      <c r="D218" s="200" t="s">
        <v>74</v>
      </c>
      <c r="E218" s="212" t="s">
        <v>368</v>
      </c>
      <c r="F218" s="212" t="s">
        <v>369</v>
      </c>
      <c r="G218" s="199"/>
      <c r="H218" s="199"/>
      <c r="I218" s="202"/>
      <c r="J218" s="213">
        <f>BK218</f>
        <v>0</v>
      </c>
      <c r="K218" s="199"/>
      <c r="L218" s="204"/>
      <c r="M218" s="205"/>
      <c r="N218" s="206"/>
      <c r="O218" s="206"/>
      <c r="P218" s="207">
        <f>P219</f>
        <v>0</v>
      </c>
      <c r="Q218" s="206"/>
      <c r="R218" s="207">
        <f>R219</f>
        <v>0</v>
      </c>
      <c r="S218" s="206"/>
      <c r="T218" s="208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82</v>
      </c>
      <c r="AT218" s="210" t="s">
        <v>74</v>
      </c>
      <c r="AU218" s="210" t="s">
        <v>82</v>
      </c>
      <c r="AY218" s="209" t="s">
        <v>199</v>
      </c>
      <c r="BK218" s="211">
        <f>BK219</f>
        <v>0</v>
      </c>
    </row>
    <row r="219" s="2" customFormat="1">
      <c r="A219" s="39"/>
      <c r="B219" s="40"/>
      <c r="C219" s="214" t="s">
        <v>299</v>
      </c>
      <c r="D219" s="214" t="s">
        <v>202</v>
      </c>
      <c r="E219" s="215" t="s">
        <v>371</v>
      </c>
      <c r="F219" s="216" t="s">
        <v>1017</v>
      </c>
      <c r="G219" s="217" t="s">
        <v>217</v>
      </c>
      <c r="H219" s="218">
        <v>1</v>
      </c>
      <c r="I219" s="219"/>
      <c r="J219" s="220">
        <f>ROUND(I219*H219,2)</f>
        <v>0</v>
      </c>
      <c r="K219" s="216" t="s">
        <v>206</v>
      </c>
      <c r="L219" s="221"/>
      <c r="M219" s="222" t="s">
        <v>19</v>
      </c>
      <c r="N219" s="223" t="s">
        <v>46</v>
      </c>
      <c r="O219" s="85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207</v>
      </c>
      <c r="AT219" s="226" t="s">
        <v>202</v>
      </c>
      <c r="AU219" s="226" t="s">
        <v>84</v>
      </c>
      <c r="AY219" s="18" t="s">
        <v>199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208</v>
      </c>
      <c r="BM219" s="226" t="s">
        <v>403</v>
      </c>
    </row>
    <row r="220" s="12" customFormat="1" ht="22.8" customHeight="1">
      <c r="A220" s="12"/>
      <c r="B220" s="198"/>
      <c r="C220" s="199"/>
      <c r="D220" s="200" t="s">
        <v>74</v>
      </c>
      <c r="E220" s="212" t="s">
        <v>374</v>
      </c>
      <c r="F220" s="212" t="s">
        <v>375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SUM(P221:P222)</f>
        <v>0</v>
      </c>
      <c r="Q220" s="206"/>
      <c r="R220" s="207">
        <f>SUM(R221:R222)</f>
        <v>0</v>
      </c>
      <c r="S220" s="206"/>
      <c r="T220" s="208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82</v>
      </c>
      <c r="AY220" s="209" t="s">
        <v>199</v>
      </c>
      <c r="BK220" s="211">
        <f>SUM(BK221:BK222)</f>
        <v>0</v>
      </c>
    </row>
    <row r="221" s="2" customFormat="1">
      <c r="A221" s="39"/>
      <c r="B221" s="40"/>
      <c r="C221" s="214" t="s">
        <v>404</v>
      </c>
      <c r="D221" s="214" t="s">
        <v>202</v>
      </c>
      <c r="E221" s="215" t="s">
        <v>376</v>
      </c>
      <c r="F221" s="216" t="s">
        <v>1018</v>
      </c>
      <c r="G221" s="217" t="s">
        <v>217</v>
      </c>
      <c r="H221" s="218">
        <v>4</v>
      </c>
      <c r="I221" s="219"/>
      <c r="J221" s="220">
        <f>ROUND(I221*H221,2)</f>
        <v>0</v>
      </c>
      <c r="K221" s="216" t="s">
        <v>206</v>
      </c>
      <c r="L221" s="221"/>
      <c r="M221" s="222" t="s">
        <v>19</v>
      </c>
      <c r="N221" s="223" t="s">
        <v>46</v>
      </c>
      <c r="O221" s="85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6" t="s">
        <v>207</v>
      </c>
      <c r="AT221" s="226" t="s">
        <v>202</v>
      </c>
      <c r="AU221" s="226" t="s">
        <v>84</v>
      </c>
      <c r="AY221" s="18" t="s">
        <v>199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82</v>
      </c>
      <c r="BK221" s="227">
        <f>ROUND(I221*H221,2)</f>
        <v>0</v>
      </c>
      <c r="BL221" s="18" t="s">
        <v>208</v>
      </c>
      <c r="BM221" s="226" t="s">
        <v>407</v>
      </c>
    </row>
    <row r="222" s="2" customFormat="1">
      <c r="A222" s="39"/>
      <c r="B222" s="40"/>
      <c r="C222" s="214" t="s">
        <v>304</v>
      </c>
      <c r="D222" s="214" t="s">
        <v>202</v>
      </c>
      <c r="E222" s="215" t="s">
        <v>380</v>
      </c>
      <c r="F222" s="216" t="s">
        <v>1019</v>
      </c>
      <c r="G222" s="217" t="s">
        <v>217</v>
      </c>
      <c r="H222" s="218">
        <v>1</v>
      </c>
      <c r="I222" s="219"/>
      <c r="J222" s="220">
        <f>ROUND(I222*H222,2)</f>
        <v>0</v>
      </c>
      <c r="K222" s="216" t="s">
        <v>206</v>
      </c>
      <c r="L222" s="221"/>
      <c r="M222" s="222" t="s">
        <v>19</v>
      </c>
      <c r="N222" s="223" t="s">
        <v>46</v>
      </c>
      <c r="O222" s="85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207</v>
      </c>
      <c r="AT222" s="226" t="s">
        <v>202</v>
      </c>
      <c r="AU222" s="226" t="s">
        <v>84</v>
      </c>
      <c r="AY222" s="18" t="s">
        <v>199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82</v>
      </c>
      <c r="BK222" s="227">
        <f>ROUND(I222*H222,2)</f>
        <v>0</v>
      </c>
      <c r="BL222" s="18" t="s">
        <v>208</v>
      </c>
      <c r="BM222" s="226" t="s">
        <v>410</v>
      </c>
    </row>
    <row r="223" s="12" customFormat="1" ht="22.8" customHeight="1">
      <c r="A223" s="12"/>
      <c r="B223" s="198"/>
      <c r="C223" s="199"/>
      <c r="D223" s="200" t="s">
        <v>74</v>
      </c>
      <c r="E223" s="212" t="s">
        <v>383</v>
      </c>
      <c r="F223" s="212" t="s">
        <v>384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SUM(P224:P226)</f>
        <v>0</v>
      </c>
      <c r="Q223" s="206"/>
      <c r="R223" s="207">
        <f>SUM(R224:R226)</f>
        <v>0</v>
      </c>
      <c r="S223" s="206"/>
      <c r="T223" s="208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82</v>
      </c>
      <c r="AT223" s="210" t="s">
        <v>74</v>
      </c>
      <c r="AU223" s="210" t="s">
        <v>82</v>
      </c>
      <c r="AY223" s="209" t="s">
        <v>199</v>
      </c>
      <c r="BK223" s="211">
        <f>SUM(BK224:BK226)</f>
        <v>0</v>
      </c>
    </row>
    <row r="224" s="2" customFormat="1">
      <c r="A224" s="39"/>
      <c r="B224" s="40"/>
      <c r="C224" s="214" t="s">
        <v>413</v>
      </c>
      <c r="D224" s="214" t="s">
        <v>202</v>
      </c>
      <c r="E224" s="215" t="s">
        <v>385</v>
      </c>
      <c r="F224" s="216" t="s">
        <v>1020</v>
      </c>
      <c r="G224" s="217" t="s">
        <v>217</v>
      </c>
      <c r="H224" s="218">
        <v>1</v>
      </c>
      <c r="I224" s="219"/>
      <c r="J224" s="220">
        <f>ROUND(I224*H224,2)</f>
        <v>0</v>
      </c>
      <c r="K224" s="216" t="s">
        <v>206</v>
      </c>
      <c r="L224" s="221"/>
      <c r="M224" s="222" t="s">
        <v>19</v>
      </c>
      <c r="N224" s="223" t="s">
        <v>46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207</v>
      </c>
      <c r="AT224" s="226" t="s">
        <v>202</v>
      </c>
      <c r="AU224" s="226" t="s">
        <v>84</v>
      </c>
      <c r="AY224" s="18" t="s">
        <v>199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208</v>
      </c>
      <c r="BM224" s="226" t="s">
        <v>416</v>
      </c>
    </row>
    <row r="225" s="2" customFormat="1">
      <c r="A225" s="39"/>
      <c r="B225" s="40"/>
      <c r="C225" s="214" t="s">
        <v>308</v>
      </c>
      <c r="D225" s="214" t="s">
        <v>202</v>
      </c>
      <c r="E225" s="215" t="s">
        <v>389</v>
      </c>
      <c r="F225" s="216" t="s">
        <v>1021</v>
      </c>
      <c r="G225" s="217" t="s">
        <v>217</v>
      </c>
      <c r="H225" s="218">
        <v>1</v>
      </c>
      <c r="I225" s="219"/>
      <c r="J225" s="220">
        <f>ROUND(I225*H225,2)</f>
        <v>0</v>
      </c>
      <c r="K225" s="216" t="s">
        <v>206</v>
      </c>
      <c r="L225" s="221"/>
      <c r="M225" s="222" t="s">
        <v>19</v>
      </c>
      <c r="N225" s="223" t="s">
        <v>46</v>
      </c>
      <c r="O225" s="85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6" t="s">
        <v>207</v>
      </c>
      <c r="AT225" s="226" t="s">
        <v>202</v>
      </c>
      <c r="AU225" s="226" t="s">
        <v>84</v>
      </c>
      <c r="AY225" s="18" t="s">
        <v>199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82</v>
      </c>
      <c r="BK225" s="227">
        <f>ROUND(I225*H225,2)</f>
        <v>0</v>
      </c>
      <c r="BL225" s="18" t="s">
        <v>208</v>
      </c>
      <c r="BM225" s="226" t="s">
        <v>419</v>
      </c>
    </row>
    <row r="226" s="2" customFormat="1">
      <c r="A226" s="39"/>
      <c r="B226" s="40"/>
      <c r="C226" s="214" t="s">
        <v>422</v>
      </c>
      <c r="D226" s="214" t="s">
        <v>202</v>
      </c>
      <c r="E226" s="215" t="s">
        <v>392</v>
      </c>
      <c r="F226" s="216" t="s">
        <v>1022</v>
      </c>
      <c r="G226" s="217" t="s">
        <v>217</v>
      </c>
      <c r="H226" s="218">
        <v>1</v>
      </c>
      <c r="I226" s="219"/>
      <c r="J226" s="220">
        <f>ROUND(I226*H226,2)</f>
        <v>0</v>
      </c>
      <c r="K226" s="216" t="s">
        <v>206</v>
      </c>
      <c r="L226" s="221"/>
      <c r="M226" s="222" t="s">
        <v>19</v>
      </c>
      <c r="N226" s="223" t="s">
        <v>46</v>
      </c>
      <c r="O226" s="85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207</v>
      </c>
      <c r="AT226" s="226" t="s">
        <v>202</v>
      </c>
      <c r="AU226" s="226" t="s">
        <v>84</v>
      </c>
      <c r="AY226" s="18" t="s">
        <v>199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82</v>
      </c>
      <c r="BK226" s="227">
        <f>ROUND(I226*H226,2)</f>
        <v>0</v>
      </c>
      <c r="BL226" s="18" t="s">
        <v>208</v>
      </c>
      <c r="BM226" s="226" t="s">
        <v>425</v>
      </c>
    </row>
    <row r="227" s="12" customFormat="1" ht="22.8" customHeight="1">
      <c r="A227" s="12"/>
      <c r="B227" s="198"/>
      <c r="C227" s="199"/>
      <c r="D227" s="200" t="s">
        <v>74</v>
      </c>
      <c r="E227" s="212" t="s">
        <v>395</v>
      </c>
      <c r="F227" s="212" t="s">
        <v>396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SUM(P228:P231)</f>
        <v>0</v>
      </c>
      <c r="Q227" s="206"/>
      <c r="R227" s="207">
        <f>SUM(R228:R231)</f>
        <v>0</v>
      </c>
      <c r="S227" s="206"/>
      <c r="T227" s="208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82</v>
      </c>
      <c r="AT227" s="210" t="s">
        <v>74</v>
      </c>
      <c r="AU227" s="210" t="s">
        <v>82</v>
      </c>
      <c r="AY227" s="209" t="s">
        <v>199</v>
      </c>
      <c r="BK227" s="211">
        <f>SUM(BK228:BK231)</f>
        <v>0</v>
      </c>
    </row>
    <row r="228" s="2" customFormat="1">
      <c r="A228" s="39"/>
      <c r="B228" s="40"/>
      <c r="C228" s="214" t="s">
        <v>315</v>
      </c>
      <c r="D228" s="214" t="s">
        <v>202</v>
      </c>
      <c r="E228" s="215" t="s">
        <v>398</v>
      </c>
      <c r="F228" s="216" t="s">
        <v>1023</v>
      </c>
      <c r="G228" s="217" t="s">
        <v>217</v>
      </c>
      <c r="H228" s="218">
        <v>1</v>
      </c>
      <c r="I228" s="219"/>
      <c r="J228" s="220">
        <f>ROUND(I228*H228,2)</f>
        <v>0</v>
      </c>
      <c r="K228" s="216" t="s">
        <v>206</v>
      </c>
      <c r="L228" s="221"/>
      <c r="M228" s="222" t="s">
        <v>19</v>
      </c>
      <c r="N228" s="223" t="s">
        <v>46</v>
      </c>
      <c r="O228" s="85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207</v>
      </c>
      <c r="AT228" s="226" t="s">
        <v>202</v>
      </c>
      <c r="AU228" s="226" t="s">
        <v>84</v>
      </c>
      <c r="AY228" s="18" t="s">
        <v>199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82</v>
      </c>
      <c r="BK228" s="227">
        <f>ROUND(I228*H228,2)</f>
        <v>0</v>
      </c>
      <c r="BL228" s="18" t="s">
        <v>208</v>
      </c>
      <c r="BM228" s="226" t="s">
        <v>432</v>
      </c>
    </row>
    <row r="229" s="2" customFormat="1">
      <c r="A229" s="39"/>
      <c r="B229" s="40"/>
      <c r="C229" s="214" t="s">
        <v>435</v>
      </c>
      <c r="D229" s="214" t="s">
        <v>202</v>
      </c>
      <c r="E229" s="215" t="s">
        <v>401</v>
      </c>
      <c r="F229" s="216" t="s">
        <v>1024</v>
      </c>
      <c r="G229" s="217" t="s">
        <v>217</v>
      </c>
      <c r="H229" s="218">
        <v>1</v>
      </c>
      <c r="I229" s="219"/>
      <c r="J229" s="220">
        <f>ROUND(I229*H229,2)</f>
        <v>0</v>
      </c>
      <c r="K229" s="216" t="s">
        <v>206</v>
      </c>
      <c r="L229" s="221"/>
      <c r="M229" s="222" t="s">
        <v>19</v>
      </c>
      <c r="N229" s="223" t="s">
        <v>46</v>
      </c>
      <c r="O229" s="85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207</v>
      </c>
      <c r="AT229" s="226" t="s">
        <v>202</v>
      </c>
      <c r="AU229" s="226" t="s">
        <v>84</v>
      </c>
      <c r="AY229" s="18" t="s">
        <v>199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208</v>
      </c>
      <c r="BM229" s="226" t="s">
        <v>438</v>
      </c>
    </row>
    <row r="230" s="2" customFormat="1">
      <c r="A230" s="39"/>
      <c r="B230" s="40"/>
      <c r="C230" s="214" t="s">
        <v>319</v>
      </c>
      <c r="D230" s="214" t="s">
        <v>202</v>
      </c>
      <c r="E230" s="215" t="s">
        <v>405</v>
      </c>
      <c r="F230" s="216" t="s">
        <v>1025</v>
      </c>
      <c r="G230" s="217" t="s">
        <v>217</v>
      </c>
      <c r="H230" s="218">
        <v>1</v>
      </c>
      <c r="I230" s="219"/>
      <c r="J230" s="220">
        <f>ROUND(I230*H230,2)</f>
        <v>0</v>
      </c>
      <c r="K230" s="216" t="s">
        <v>206</v>
      </c>
      <c r="L230" s="221"/>
      <c r="M230" s="222" t="s">
        <v>19</v>
      </c>
      <c r="N230" s="223" t="s">
        <v>46</v>
      </c>
      <c r="O230" s="85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207</v>
      </c>
      <c r="AT230" s="226" t="s">
        <v>202</v>
      </c>
      <c r="AU230" s="226" t="s">
        <v>84</v>
      </c>
      <c r="AY230" s="18" t="s">
        <v>199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82</v>
      </c>
      <c r="BK230" s="227">
        <f>ROUND(I230*H230,2)</f>
        <v>0</v>
      </c>
      <c r="BL230" s="18" t="s">
        <v>208</v>
      </c>
      <c r="BM230" s="226" t="s">
        <v>441</v>
      </c>
    </row>
    <row r="231" s="2" customFormat="1" ht="16.5" customHeight="1">
      <c r="A231" s="39"/>
      <c r="B231" s="40"/>
      <c r="C231" s="214" t="s">
        <v>442</v>
      </c>
      <c r="D231" s="214" t="s">
        <v>202</v>
      </c>
      <c r="E231" s="215" t="s">
        <v>408</v>
      </c>
      <c r="F231" s="216" t="s">
        <v>1026</v>
      </c>
      <c r="G231" s="217" t="s">
        <v>217</v>
      </c>
      <c r="H231" s="218">
        <v>2</v>
      </c>
      <c r="I231" s="219"/>
      <c r="J231" s="220">
        <f>ROUND(I231*H231,2)</f>
        <v>0</v>
      </c>
      <c r="K231" s="216" t="s">
        <v>206</v>
      </c>
      <c r="L231" s="221"/>
      <c r="M231" s="222" t="s">
        <v>19</v>
      </c>
      <c r="N231" s="223" t="s">
        <v>46</v>
      </c>
      <c r="O231" s="85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207</v>
      </c>
      <c r="AT231" s="226" t="s">
        <v>202</v>
      </c>
      <c r="AU231" s="226" t="s">
        <v>84</v>
      </c>
      <c r="AY231" s="18" t="s">
        <v>199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208</v>
      </c>
      <c r="BM231" s="226" t="s">
        <v>445</v>
      </c>
    </row>
    <row r="232" s="12" customFormat="1" ht="22.8" customHeight="1">
      <c r="A232" s="12"/>
      <c r="B232" s="198"/>
      <c r="C232" s="199"/>
      <c r="D232" s="200" t="s">
        <v>74</v>
      </c>
      <c r="E232" s="212" t="s">
        <v>411</v>
      </c>
      <c r="F232" s="212" t="s">
        <v>412</v>
      </c>
      <c r="G232" s="199"/>
      <c r="H232" s="199"/>
      <c r="I232" s="202"/>
      <c r="J232" s="213">
        <f>BK232</f>
        <v>0</v>
      </c>
      <c r="K232" s="199"/>
      <c r="L232" s="204"/>
      <c r="M232" s="205"/>
      <c r="N232" s="206"/>
      <c r="O232" s="206"/>
      <c r="P232" s="207">
        <f>SUM(P233:P234)</f>
        <v>0</v>
      </c>
      <c r="Q232" s="206"/>
      <c r="R232" s="207">
        <f>SUM(R233:R234)</f>
        <v>0</v>
      </c>
      <c r="S232" s="206"/>
      <c r="T232" s="208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9" t="s">
        <v>82</v>
      </c>
      <c r="AT232" s="210" t="s">
        <v>74</v>
      </c>
      <c r="AU232" s="210" t="s">
        <v>82</v>
      </c>
      <c r="AY232" s="209" t="s">
        <v>199</v>
      </c>
      <c r="BK232" s="211">
        <f>SUM(BK233:BK234)</f>
        <v>0</v>
      </c>
    </row>
    <row r="233" s="2" customFormat="1">
      <c r="A233" s="39"/>
      <c r="B233" s="40"/>
      <c r="C233" s="214" t="s">
        <v>322</v>
      </c>
      <c r="D233" s="214" t="s">
        <v>202</v>
      </c>
      <c r="E233" s="215" t="s">
        <v>414</v>
      </c>
      <c r="F233" s="216" t="s">
        <v>1027</v>
      </c>
      <c r="G233" s="217" t="s">
        <v>217</v>
      </c>
      <c r="H233" s="218">
        <v>1</v>
      </c>
      <c r="I233" s="219"/>
      <c r="J233" s="220">
        <f>ROUND(I233*H233,2)</f>
        <v>0</v>
      </c>
      <c r="K233" s="216" t="s">
        <v>206</v>
      </c>
      <c r="L233" s="221"/>
      <c r="M233" s="222" t="s">
        <v>19</v>
      </c>
      <c r="N233" s="223" t="s">
        <v>46</v>
      </c>
      <c r="O233" s="85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207</v>
      </c>
      <c r="AT233" s="226" t="s">
        <v>202</v>
      </c>
      <c r="AU233" s="226" t="s">
        <v>84</v>
      </c>
      <c r="AY233" s="18" t="s">
        <v>199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208</v>
      </c>
      <c r="BM233" s="226" t="s">
        <v>447</v>
      </c>
    </row>
    <row r="234" s="2" customFormat="1">
      <c r="A234" s="39"/>
      <c r="B234" s="40"/>
      <c r="C234" s="214" t="s">
        <v>448</v>
      </c>
      <c r="D234" s="214" t="s">
        <v>202</v>
      </c>
      <c r="E234" s="215" t="s">
        <v>417</v>
      </c>
      <c r="F234" s="216" t="s">
        <v>1028</v>
      </c>
      <c r="G234" s="217" t="s">
        <v>217</v>
      </c>
      <c r="H234" s="218">
        <v>1</v>
      </c>
      <c r="I234" s="219"/>
      <c r="J234" s="220">
        <f>ROUND(I234*H234,2)</f>
        <v>0</v>
      </c>
      <c r="K234" s="216" t="s">
        <v>206</v>
      </c>
      <c r="L234" s="221"/>
      <c r="M234" s="222" t="s">
        <v>19</v>
      </c>
      <c r="N234" s="223" t="s">
        <v>46</v>
      </c>
      <c r="O234" s="85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207</v>
      </c>
      <c r="AT234" s="226" t="s">
        <v>202</v>
      </c>
      <c r="AU234" s="226" t="s">
        <v>84</v>
      </c>
      <c r="AY234" s="18" t="s">
        <v>199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208</v>
      </c>
      <c r="BM234" s="226" t="s">
        <v>451</v>
      </c>
    </row>
    <row r="235" s="12" customFormat="1" ht="22.8" customHeight="1">
      <c r="A235" s="12"/>
      <c r="B235" s="198"/>
      <c r="C235" s="199"/>
      <c r="D235" s="200" t="s">
        <v>74</v>
      </c>
      <c r="E235" s="212" t="s">
        <v>420</v>
      </c>
      <c r="F235" s="212" t="s">
        <v>421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P236</f>
        <v>0</v>
      </c>
      <c r="Q235" s="206"/>
      <c r="R235" s="207">
        <f>R236</f>
        <v>0</v>
      </c>
      <c r="S235" s="206"/>
      <c r="T235" s="208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82</v>
      </c>
      <c r="AT235" s="210" t="s">
        <v>74</v>
      </c>
      <c r="AU235" s="210" t="s">
        <v>82</v>
      </c>
      <c r="AY235" s="209" t="s">
        <v>199</v>
      </c>
      <c r="BK235" s="211">
        <f>BK236</f>
        <v>0</v>
      </c>
    </row>
    <row r="236" s="2" customFormat="1">
      <c r="A236" s="39"/>
      <c r="B236" s="40"/>
      <c r="C236" s="214" t="s">
        <v>330</v>
      </c>
      <c r="D236" s="214" t="s">
        <v>202</v>
      </c>
      <c r="E236" s="215" t="s">
        <v>423</v>
      </c>
      <c r="F236" s="216" t="s">
        <v>1029</v>
      </c>
      <c r="G236" s="217" t="s">
        <v>217</v>
      </c>
      <c r="H236" s="218">
        <v>1</v>
      </c>
      <c r="I236" s="219"/>
      <c r="J236" s="220">
        <f>ROUND(I236*H236,2)</f>
        <v>0</v>
      </c>
      <c r="K236" s="216" t="s">
        <v>206</v>
      </c>
      <c r="L236" s="221"/>
      <c r="M236" s="222" t="s">
        <v>19</v>
      </c>
      <c r="N236" s="223" t="s">
        <v>46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207</v>
      </c>
      <c r="AT236" s="226" t="s">
        <v>202</v>
      </c>
      <c r="AU236" s="226" t="s">
        <v>84</v>
      </c>
      <c r="AY236" s="18" t="s">
        <v>199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208</v>
      </c>
      <c r="BM236" s="226" t="s">
        <v>453</v>
      </c>
    </row>
    <row r="237" s="12" customFormat="1" ht="25.92" customHeight="1">
      <c r="A237" s="12"/>
      <c r="B237" s="198"/>
      <c r="C237" s="199"/>
      <c r="D237" s="200" t="s">
        <v>74</v>
      </c>
      <c r="E237" s="201" t="s">
        <v>426</v>
      </c>
      <c r="F237" s="201" t="s">
        <v>427</v>
      </c>
      <c r="G237" s="199"/>
      <c r="H237" s="199"/>
      <c r="I237" s="202"/>
      <c r="J237" s="203">
        <f>BK237</f>
        <v>0</v>
      </c>
      <c r="K237" s="199"/>
      <c r="L237" s="204"/>
      <c r="M237" s="205"/>
      <c r="N237" s="206"/>
      <c r="O237" s="206"/>
      <c r="P237" s="207">
        <f>P238+P240+P255+P257+P263+P266</f>
        <v>0</v>
      </c>
      <c r="Q237" s="206"/>
      <c r="R237" s="207">
        <f>R238+R240+R255+R257+R263+R266</f>
        <v>0</v>
      </c>
      <c r="S237" s="206"/>
      <c r="T237" s="208">
        <f>T238+T240+T255+T257+T263+T266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9" t="s">
        <v>82</v>
      </c>
      <c r="AT237" s="210" t="s">
        <v>74</v>
      </c>
      <c r="AU237" s="210" t="s">
        <v>75</v>
      </c>
      <c r="AY237" s="209" t="s">
        <v>199</v>
      </c>
      <c r="BK237" s="211">
        <f>BK238+BK240+BK255+BK257+BK263+BK266</f>
        <v>0</v>
      </c>
    </row>
    <row r="238" s="12" customFormat="1" ht="22.8" customHeight="1">
      <c r="A238" s="12"/>
      <c r="B238" s="198"/>
      <c r="C238" s="199"/>
      <c r="D238" s="200" t="s">
        <v>74</v>
      </c>
      <c r="E238" s="212" t="s">
        <v>428</v>
      </c>
      <c r="F238" s="212" t="s">
        <v>429</v>
      </c>
      <c r="G238" s="199"/>
      <c r="H238" s="199"/>
      <c r="I238" s="202"/>
      <c r="J238" s="213">
        <f>BK238</f>
        <v>0</v>
      </c>
      <c r="K238" s="199"/>
      <c r="L238" s="204"/>
      <c r="M238" s="205"/>
      <c r="N238" s="206"/>
      <c r="O238" s="206"/>
      <c r="P238" s="207">
        <f>P239</f>
        <v>0</v>
      </c>
      <c r="Q238" s="206"/>
      <c r="R238" s="207">
        <f>R239</f>
        <v>0</v>
      </c>
      <c r="S238" s="206"/>
      <c r="T238" s="208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9" t="s">
        <v>82</v>
      </c>
      <c r="AT238" s="210" t="s">
        <v>74</v>
      </c>
      <c r="AU238" s="210" t="s">
        <v>82</v>
      </c>
      <c r="AY238" s="209" t="s">
        <v>199</v>
      </c>
      <c r="BK238" s="211">
        <f>BK239</f>
        <v>0</v>
      </c>
    </row>
    <row r="239" s="2" customFormat="1">
      <c r="A239" s="39"/>
      <c r="B239" s="40"/>
      <c r="C239" s="214" t="s">
        <v>454</v>
      </c>
      <c r="D239" s="214" t="s">
        <v>202</v>
      </c>
      <c r="E239" s="215" t="s">
        <v>430</v>
      </c>
      <c r="F239" s="216" t="s">
        <v>1030</v>
      </c>
      <c r="G239" s="217" t="s">
        <v>217</v>
      </c>
      <c r="H239" s="218">
        <v>5</v>
      </c>
      <c r="I239" s="219"/>
      <c r="J239" s="220">
        <f>ROUND(I239*H239,2)</f>
        <v>0</v>
      </c>
      <c r="K239" s="216" t="s">
        <v>206</v>
      </c>
      <c r="L239" s="221"/>
      <c r="M239" s="222" t="s">
        <v>19</v>
      </c>
      <c r="N239" s="223" t="s">
        <v>46</v>
      </c>
      <c r="O239" s="85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207</v>
      </c>
      <c r="AT239" s="226" t="s">
        <v>202</v>
      </c>
      <c r="AU239" s="226" t="s">
        <v>84</v>
      </c>
      <c r="AY239" s="18" t="s">
        <v>199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82</v>
      </c>
      <c r="BK239" s="227">
        <f>ROUND(I239*H239,2)</f>
        <v>0</v>
      </c>
      <c r="BL239" s="18" t="s">
        <v>208</v>
      </c>
      <c r="BM239" s="226" t="s">
        <v>456</v>
      </c>
    </row>
    <row r="240" s="12" customFormat="1" ht="22.8" customHeight="1">
      <c r="A240" s="12"/>
      <c r="B240" s="198"/>
      <c r="C240" s="199"/>
      <c r="D240" s="200" t="s">
        <v>74</v>
      </c>
      <c r="E240" s="212" t="s">
        <v>433</v>
      </c>
      <c r="F240" s="212" t="s">
        <v>434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SUM(P241:P254)</f>
        <v>0</v>
      </c>
      <c r="Q240" s="206"/>
      <c r="R240" s="207">
        <f>SUM(R241:R254)</f>
        <v>0</v>
      </c>
      <c r="S240" s="206"/>
      <c r="T240" s="208">
        <f>SUM(T241:T254)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82</v>
      </c>
      <c r="AT240" s="210" t="s">
        <v>74</v>
      </c>
      <c r="AU240" s="210" t="s">
        <v>82</v>
      </c>
      <c r="AY240" s="209" t="s">
        <v>199</v>
      </c>
      <c r="BK240" s="211">
        <f>SUM(BK241:BK254)</f>
        <v>0</v>
      </c>
    </row>
    <row r="241" s="2" customFormat="1">
      <c r="A241" s="39"/>
      <c r="B241" s="40"/>
      <c r="C241" s="214" t="s">
        <v>333</v>
      </c>
      <c r="D241" s="214" t="s">
        <v>202</v>
      </c>
      <c r="E241" s="215" t="s">
        <v>436</v>
      </c>
      <c r="F241" s="216" t="s">
        <v>1031</v>
      </c>
      <c r="G241" s="217" t="s">
        <v>217</v>
      </c>
      <c r="H241" s="218">
        <v>5</v>
      </c>
      <c r="I241" s="219"/>
      <c r="J241" s="220">
        <f>ROUND(I241*H241,2)</f>
        <v>0</v>
      </c>
      <c r="K241" s="216" t="s">
        <v>206</v>
      </c>
      <c r="L241" s="221"/>
      <c r="M241" s="222" t="s">
        <v>19</v>
      </c>
      <c r="N241" s="223" t="s">
        <v>46</v>
      </c>
      <c r="O241" s="85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207</v>
      </c>
      <c r="AT241" s="226" t="s">
        <v>202</v>
      </c>
      <c r="AU241" s="226" t="s">
        <v>84</v>
      </c>
      <c r="AY241" s="18" t="s">
        <v>199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208</v>
      </c>
      <c r="BM241" s="226" t="s">
        <v>459</v>
      </c>
    </row>
    <row r="242" s="2" customFormat="1">
      <c r="A242" s="39"/>
      <c r="B242" s="40"/>
      <c r="C242" s="214" t="s">
        <v>460</v>
      </c>
      <c r="D242" s="214" t="s">
        <v>202</v>
      </c>
      <c r="E242" s="215" t="s">
        <v>439</v>
      </c>
      <c r="F242" s="216" t="s">
        <v>1032</v>
      </c>
      <c r="G242" s="217" t="s">
        <v>217</v>
      </c>
      <c r="H242" s="218">
        <v>5</v>
      </c>
      <c r="I242" s="219"/>
      <c r="J242" s="220">
        <f>ROUND(I242*H242,2)</f>
        <v>0</v>
      </c>
      <c r="K242" s="216" t="s">
        <v>206</v>
      </c>
      <c r="L242" s="221"/>
      <c r="M242" s="222" t="s">
        <v>19</v>
      </c>
      <c r="N242" s="223" t="s">
        <v>46</v>
      </c>
      <c r="O242" s="85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207</v>
      </c>
      <c r="AT242" s="226" t="s">
        <v>202</v>
      </c>
      <c r="AU242" s="226" t="s">
        <v>84</v>
      </c>
      <c r="AY242" s="18" t="s">
        <v>199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82</v>
      </c>
      <c r="BK242" s="227">
        <f>ROUND(I242*H242,2)</f>
        <v>0</v>
      </c>
      <c r="BL242" s="18" t="s">
        <v>208</v>
      </c>
      <c r="BM242" s="226" t="s">
        <v>463</v>
      </c>
    </row>
    <row r="243" s="2" customFormat="1" ht="16.5" customHeight="1">
      <c r="A243" s="39"/>
      <c r="B243" s="40"/>
      <c r="C243" s="214" t="s">
        <v>342</v>
      </c>
      <c r="D243" s="214" t="s">
        <v>202</v>
      </c>
      <c r="E243" s="215" t="s">
        <v>443</v>
      </c>
      <c r="F243" s="216" t="s">
        <v>1033</v>
      </c>
      <c r="G243" s="217" t="s">
        <v>217</v>
      </c>
      <c r="H243" s="218">
        <v>5</v>
      </c>
      <c r="I243" s="219"/>
      <c r="J243" s="220">
        <f>ROUND(I243*H243,2)</f>
        <v>0</v>
      </c>
      <c r="K243" s="216" t="s">
        <v>206</v>
      </c>
      <c r="L243" s="221"/>
      <c r="M243" s="222" t="s">
        <v>19</v>
      </c>
      <c r="N243" s="223" t="s">
        <v>46</v>
      </c>
      <c r="O243" s="85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207</v>
      </c>
      <c r="AT243" s="226" t="s">
        <v>202</v>
      </c>
      <c r="AU243" s="226" t="s">
        <v>84</v>
      </c>
      <c r="AY243" s="18" t="s">
        <v>199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82</v>
      </c>
      <c r="BK243" s="227">
        <f>ROUND(I243*H243,2)</f>
        <v>0</v>
      </c>
      <c r="BL243" s="18" t="s">
        <v>208</v>
      </c>
      <c r="BM243" s="226" t="s">
        <v>466</v>
      </c>
    </row>
    <row r="244" s="2" customFormat="1" ht="16.5" customHeight="1">
      <c r="A244" s="39"/>
      <c r="B244" s="40"/>
      <c r="C244" s="214" t="s">
        <v>467</v>
      </c>
      <c r="D244" s="214" t="s">
        <v>202</v>
      </c>
      <c r="E244" s="215" t="s">
        <v>446</v>
      </c>
      <c r="F244" s="216" t="s">
        <v>1034</v>
      </c>
      <c r="G244" s="217" t="s">
        <v>217</v>
      </c>
      <c r="H244" s="218">
        <v>5</v>
      </c>
      <c r="I244" s="219"/>
      <c r="J244" s="220">
        <f>ROUND(I244*H244,2)</f>
        <v>0</v>
      </c>
      <c r="K244" s="216" t="s">
        <v>206</v>
      </c>
      <c r="L244" s="221"/>
      <c r="M244" s="222" t="s">
        <v>19</v>
      </c>
      <c r="N244" s="223" t="s">
        <v>46</v>
      </c>
      <c r="O244" s="85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207</v>
      </c>
      <c r="AT244" s="226" t="s">
        <v>202</v>
      </c>
      <c r="AU244" s="226" t="s">
        <v>84</v>
      </c>
      <c r="AY244" s="18" t="s">
        <v>199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82</v>
      </c>
      <c r="BK244" s="227">
        <f>ROUND(I244*H244,2)</f>
        <v>0</v>
      </c>
      <c r="BL244" s="18" t="s">
        <v>208</v>
      </c>
      <c r="BM244" s="226" t="s">
        <v>470</v>
      </c>
    </row>
    <row r="245" s="2" customFormat="1" ht="16.5" customHeight="1">
      <c r="A245" s="39"/>
      <c r="B245" s="40"/>
      <c r="C245" s="214" t="s">
        <v>345</v>
      </c>
      <c r="D245" s="214" t="s">
        <v>202</v>
      </c>
      <c r="E245" s="215" t="s">
        <v>449</v>
      </c>
      <c r="F245" s="216" t="s">
        <v>1035</v>
      </c>
      <c r="G245" s="217" t="s">
        <v>217</v>
      </c>
      <c r="H245" s="218">
        <v>5</v>
      </c>
      <c r="I245" s="219"/>
      <c r="J245" s="220">
        <f>ROUND(I245*H245,2)</f>
        <v>0</v>
      </c>
      <c r="K245" s="216" t="s">
        <v>206</v>
      </c>
      <c r="L245" s="221"/>
      <c r="M245" s="222" t="s">
        <v>19</v>
      </c>
      <c r="N245" s="223" t="s">
        <v>46</v>
      </c>
      <c r="O245" s="85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6" t="s">
        <v>207</v>
      </c>
      <c r="AT245" s="226" t="s">
        <v>202</v>
      </c>
      <c r="AU245" s="226" t="s">
        <v>84</v>
      </c>
      <c r="AY245" s="18" t="s">
        <v>199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8" t="s">
        <v>82</v>
      </c>
      <c r="BK245" s="227">
        <f>ROUND(I245*H245,2)</f>
        <v>0</v>
      </c>
      <c r="BL245" s="18" t="s">
        <v>208</v>
      </c>
      <c r="BM245" s="226" t="s">
        <v>473</v>
      </c>
    </row>
    <row r="246" s="2" customFormat="1" ht="16.5" customHeight="1">
      <c r="A246" s="39"/>
      <c r="B246" s="40"/>
      <c r="C246" s="214" t="s">
        <v>474</v>
      </c>
      <c r="D246" s="214" t="s">
        <v>202</v>
      </c>
      <c r="E246" s="215" t="s">
        <v>452</v>
      </c>
      <c r="F246" s="216" t="s">
        <v>1036</v>
      </c>
      <c r="G246" s="217" t="s">
        <v>217</v>
      </c>
      <c r="H246" s="218">
        <v>5</v>
      </c>
      <c r="I246" s="219"/>
      <c r="J246" s="220">
        <f>ROUND(I246*H246,2)</f>
        <v>0</v>
      </c>
      <c r="K246" s="216" t="s">
        <v>206</v>
      </c>
      <c r="L246" s="221"/>
      <c r="M246" s="222" t="s">
        <v>19</v>
      </c>
      <c r="N246" s="223" t="s">
        <v>46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207</v>
      </c>
      <c r="AT246" s="226" t="s">
        <v>202</v>
      </c>
      <c r="AU246" s="226" t="s">
        <v>84</v>
      </c>
      <c r="AY246" s="18" t="s">
        <v>199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82</v>
      </c>
      <c r="BK246" s="227">
        <f>ROUND(I246*H246,2)</f>
        <v>0</v>
      </c>
      <c r="BL246" s="18" t="s">
        <v>208</v>
      </c>
      <c r="BM246" s="226" t="s">
        <v>477</v>
      </c>
    </row>
    <row r="247" s="2" customFormat="1" ht="16.5" customHeight="1">
      <c r="A247" s="39"/>
      <c r="B247" s="40"/>
      <c r="C247" s="214" t="s">
        <v>353</v>
      </c>
      <c r="D247" s="214" t="s">
        <v>202</v>
      </c>
      <c r="E247" s="215" t="s">
        <v>455</v>
      </c>
      <c r="F247" s="216" t="s">
        <v>1037</v>
      </c>
      <c r="G247" s="217" t="s">
        <v>217</v>
      </c>
      <c r="H247" s="218">
        <v>5</v>
      </c>
      <c r="I247" s="219"/>
      <c r="J247" s="220">
        <f>ROUND(I247*H247,2)</f>
        <v>0</v>
      </c>
      <c r="K247" s="216" t="s">
        <v>206</v>
      </c>
      <c r="L247" s="221"/>
      <c r="M247" s="222" t="s">
        <v>19</v>
      </c>
      <c r="N247" s="223" t="s">
        <v>46</v>
      </c>
      <c r="O247" s="85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207</v>
      </c>
      <c r="AT247" s="226" t="s">
        <v>202</v>
      </c>
      <c r="AU247" s="226" t="s">
        <v>84</v>
      </c>
      <c r="AY247" s="18" t="s">
        <v>199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82</v>
      </c>
      <c r="BK247" s="227">
        <f>ROUND(I247*H247,2)</f>
        <v>0</v>
      </c>
      <c r="BL247" s="18" t="s">
        <v>208</v>
      </c>
      <c r="BM247" s="226" t="s">
        <v>479</v>
      </c>
    </row>
    <row r="248" s="2" customFormat="1">
      <c r="A248" s="39"/>
      <c r="B248" s="40"/>
      <c r="C248" s="214" t="s">
        <v>482</v>
      </c>
      <c r="D248" s="214" t="s">
        <v>202</v>
      </c>
      <c r="E248" s="215" t="s">
        <v>457</v>
      </c>
      <c r="F248" s="216" t="s">
        <v>1038</v>
      </c>
      <c r="G248" s="217" t="s">
        <v>217</v>
      </c>
      <c r="H248" s="218">
        <v>2</v>
      </c>
      <c r="I248" s="219"/>
      <c r="J248" s="220">
        <f>ROUND(I248*H248,2)</f>
        <v>0</v>
      </c>
      <c r="K248" s="216" t="s">
        <v>206</v>
      </c>
      <c r="L248" s="221"/>
      <c r="M248" s="222" t="s">
        <v>19</v>
      </c>
      <c r="N248" s="223" t="s">
        <v>46</v>
      </c>
      <c r="O248" s="85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207</v>
      </c>
      <c r="AT248" s="226" t="s">
        <v>202</v>
      </c>
      <c r="AU248" s="226" t="s">
        <v>84</v>
      </c>
      <c r="AY248" s="18" t="s">
        <v>199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82</v>
      </c>
      <c r="BK248" s="227">
        <f>ROUND(I248*H248,2)</f>
        <v>0</v>
      </c>
      <c r="BL248" s="18" t="s">
        <v>208</v>
      </c>
      <c r="BM248" s="226" t="s">
        <v>485</v>
      </c>
    </row>
    <row r="249" s="2" customFormat="1" ht="21.75" customHeight="1">
      <c r="A249" s="39"/>
      <c r="B249" s="40"/>
      <c r="C249" s="214" t="s">
        <v>360</v>
      </c>
      <c r="D249" s="214" t="s">
        <v>202</v>
      </c>
      <c r="E249" s="215" t="s">
        <v>461</v>
      </c>
      <c r="F249" s="216" t="s">
        <v>1039</v>
      </c>
      <c r="G249" s="217" t="s">
        <v>217</v>
      </c>
      <c r="H249" s="218">
        <v>2</v>
      </c>
      <c r="I249" s="219"/>
      <c r="J249" s="220">
        <f>ROUND(I249*H249,2)</f>
        <v>0</v>
      </c>
      <c r="K249" s="216" t="s">
        <v>206</v>
      </c>
      <c r="L249" s="221"/>
      <c r="M249" s="222" t="s">
        <v>19</v>
      </c>
      <c r="N249" s="223" t="s">
        <v>46</v>
      </c>
      <c r="O249" s="85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207</v>
      </c>
      <c r="AT249" s="226" t="s">
        <v>202</v>
      </c>
      <c r="AU249" s="226" t="s">
        <v>84</v>
      </c>
      <c r="AY249" s="18" t="s">
        <v>199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82</v>
      </c>
      <c r="BK249" s="227">
        <f>ROUND(I249*H249,2)</f>
        <v>0</v>
      </c>
      <c r="BL249" s="18" t="s">
        <v>208</v>
      </c>
      <c r="BM249" s="226" t="s">
        <v>490</v>
      </c>
    </row>
    <row r="250" s="2" customFormat="1" ht="16.5" customHeight="1">
      <c r="A250" s="39"/>
      <c r="B250" s="40"/>
      <c r="C250" s="214" t="s">
        <v>491</v>
      </c>
      <c r="D250" s="214" t="s">
        <v>202</v>
      </c>
      <c r="E250" s="215" t="s">
        <v>464</v>
      </c>
      <c r="F250" s="216" t="s">
        <v>1040</v>
      </c>
      <c r="G250" s="217" t="s">
        <v>217</v>
      </c>
      <c r="H250" s="218">
        <v>2</v>
      </c>
      <c r="I250" s="219"/>
      <c r="J250" s="220">
        <f>ROUND(I250*H250,2)</f>
        <v>0</v>
      </c>
      <c r="K250" s="216" t="s">
        <v>206</v>
      </c>
      <c r="L250" s="221"/>
      <c r="M250" s="222" t="s">
        <v>19</v>
      </c>
      <c r="N250" s="223" t="s">
        <v>46</v>
      </c>
      <c r="O250" s="85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207</v>
      </c>
      <c r="AT250" s="226" t="s">
        <v>202</v>
      </c>
      <c r="AU250" s="226" t="s">
        <v>84</v>
      </c>
      <c r="AY250" s="18" t="s">
        <v>199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82</v>
      </c>
      <c r="BK250" s="227">
        <f>ROUND(I250*H250,2)</f>
        <v>0</v>
      </c>
      <c r="BL250" s="18" t="s">
        <v>208</v>
      </c>
      <c r="BM250" s="226" t="s">
        <v>494</v>
      </c>
    </row>
    <row r="251" s="2" customFormat="1" ht="16.5" customHeight="1">
      <c r="A251" s="39"/>
      <c r="B251" s="40"/>
      <c r="C251" s="214" t="s">
        <v>364</v>
      </c>
      <c r="D251" s="214" t="s">
        <v>202</v>
      </c>
      <c r="E251" s="215" t="s">
        <v>468</v>
      </c>
      <c r="F251" s="216" t="s">
        <v>1041</v>
      </c>
      <c r="G251" s="217" t="s">
        <v>217</v>
      </c>
      <c r="H251" s="218">
        <v>2</v>
      </c>
      <c r="I251" s="219"/>
      <c r="J251" s="220">
        <f>ROUND(I251*H251,2)</f>
        <v>0</v>
      </c>
      <c r="K251" s="216" t="s">
        <v>206</v>
      </c>
      <c r="L251" s="221"/>
      <c r="M251" s="222" t="s">
        <v>19</v>
      </c>
      <c r="N251" s="223" t="s">
        <v>46</v>
      </c>
      <c r="O251" s="85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207</v>
      </c>
      <c r="AT251" s="226" t="s">
        <v>202</v>
      </c>
      <c r="AU251" s="226" t="s">
        <v>84</v>
      </c>
      <c r="AY251" s="18" t="s">
        <v>199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82</v>
      </c>
      <c r="BK251" s="227">
        <f>ROUND(I251*H251,2)</f>
        <v>0</v>
      </c>
      <c r="BL251" s="18" t="s">
        <v>208</v>
      </c>
      <c r="BM251" s="226" t="s">
        <v>497</v>
      </c>
    </row>
    <row r="252" s="2" customFormat="1" ht="16.5" customHeight="1">
      <c r="A252" s="39"/>
      <c r="B252" s="40"/>
      <c r="C252" s="214" t="s">
        <v>498</v>
      </c>
      <c r="D252" s="214" t="s">
        <v>202</v>
      </c>
      <c r="E252" s="215" t="s">
        <v>471</v>
      </c>
      <c r="F252" s="216" t="s">
        <v>1042</v>
      </c>
      <c r="G252" s="217" t="s">
        <v>217</v>
      </c>
      <c r="H252" s="218">
        <v>2</v>
      </c>
      <c r="I252" s="219"/>
      <c r="J252" s="220">
        <f>ROUND(I252*H252,2)</f>
        <v>0</v>
      </c>
      <c r="K252" s="216" t="s">
        <v>206</v>
      </c>
      <c r="L252" s="221"/>
      <c r="M252" s="222" t="s">
        <v>19</v>
      </c>
      <c r="N252" s="223" t="s">
        <v>46</v>
      </c>
      <c r="O252" s="85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207</v>
      </c>
      <c r="AT252" s="226" t="s">
        <v>202</v>
      </c>
      <c r="AU252" s="226" t="s">
        <v>84</v>
      </c>
      <c r="AY252" s="18" t="s">
        <v>199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82</v>
      </c>
      <c r="BK252" s="227">
        <f>ROUND(I252*H252,2)</f>
        <v>0</v>
      </c>
      <c r="BL252" s="18" t="s">
        <v>208</v>
      </c>
      <c r="BM252" s="226" t="s">
        <v>501</v>
      </c>
    </row>
    <row r="253" s="2" customFormat="1" ht="16.5" customHeight="1">
      <c r="A253" s="39"/>
      <c r="B253" s="40"/>
      <c r="C253" s="214" t="s">
        <v>367</v>
      </c>
      <c r="D253" s="214" t="s">
        <v>202</v>
      </c>
      <c r="E253" s="215" t="s">
        <v>475</v>
      </c>
      <c r="F253" s="216" t="s">
        <v>1043</v>
      </c>
      <c r="G253" s="217" t="s">
        <v>217</v>
      </c>
      <c r="H253" s="218">
        <v>2</v>
      </c>
      <c r="I253" s="219"/>
      <c r="J253" s="220">
        <f>ROUND(I253*H253,2)</f>
        <v>0</v>
      </c>
      <c r="K253" s="216" t="s">
        <v>206</v>
      </c>
      <c r="L253" s="221"/>
      <c r="M253" s="222" t="s">
        <v>19</v>
      </c>
      <c r="N253" s="223" t="s">
        <v>46</v>
      </c>
      <c r="O253" s="85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6" t="s">
        <v>207</v>
      </c>
      <c r="AT253" s="226" t="s">
        <v>202</v>
      </c>
      <c r="AU253" s="226" t="s">
        <v>84</v>
      </c>
      <c r="AY253" s="18" t="s">
        <v>199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82</v>
      </c>
      <c r="BK253" s="227">
        <f>ROUND(I253*H253,2)</f>
        <v>0</v>
      </c>
      <c r="BL253" s="18" t="s">
        <v>208</v>
      </c>
      <c r="BM253" s="226" t="s">
        <v>504</v>
      </c>
    </row>
    <row r="254" s="2" customFormat="1" ht="16.5" customHeight="1">
      <c r="A254" s="39"/>
      <c r="B254" s="40"/>
      <c r="C254" s="214" t="s">
        <v>507</v>
      </c>
      <c r="D254" s="214" t="s">
        <v>202</v>
      </c>
      <c r="E254" s="215" t="s">
        <v>478</v>
      </c>
      <c r="F254" s="216" t="s">
        <v>1044</v>
      </c>
      <c r="G254" s="217" t="s">
        <v>217</v>
      </c>
      <c r="H254" s="218">
        <v>2</v>
      </c>
      <c r="I254" s="219"/>
      <c r="J254" s="220">
        <f>ROUND(I254*H254,2)</f>
        <v>0</v>
      </c>
      <c r="K254" s="216" t="s">
        <v>206</v>
      </c>
      <c r="L254" s="221"/>
      <c r="M254" s="222" t="s">
        <v>19</v>
      </c>
      <c r="N254" s="223" t="s">
        <v>46</v>
      </c>
      <c r="O254" s="85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207</v>
      </c>
      <c r="AT254" s="226" t="s">
        <v>202</v>
      </c>
      <c r="AU254" s="226" t="s">
        <v>84</v>
      </c>
      <c r="AY254" s="18" t="s">
        <v>199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82</v>
      </c>
      <c r="BK254" s="227">
        <f>ROUND(I254*H254,2)</f>
        <v>0</v>
      </c>
      <c r="BL254" s="18" t="s">
        <v>208</v>
      </c>
      <c r="BM254" s="226" t="s">
        <v>510</v>
      </c>
    </row>
    <row r="255" s="12" customFormat="1" ht="22.8" customHeight="1">
      <c r="A255" s="12"/>
      <c r="B255" s="198"/>
      <c r="C255" s="199"/>
      <c r="D255" s="200" t="s">
        <v>74</v>
      </c>
      <c r="E255" s="212" t="s">
        <v>480</v>
      </c>
      <c r="F255" s="212" t="s">
        <v>481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P256</f>
        <v>0</v>
      </c>
      <c r="Q255" s="206"/>
      <c r="R255" s="207">
        <f>R256</f>
        <v>0</v>
      </c>
      <c r="S255" s="206"/>
      <c r="T255" s="208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82</v>
      </c>
      <c r="AT255" s="210" t="s">
        <v>74</v>
      </c>
      <c r="AU255" s="210" t="s">
        <v>82</v>
      </c>
      <c r="AY255" s="209" t="s">
        <v>199</v>
      </c>
      <c r="BK255" s="211">
        <f>BK256</f>
        <v>0</v>
      </c>
    </row>
    <row r="256" s="2" customFormat="1" ht="33" customHeight="1">
      <c r="A256" s="39"/>
      <c r="B256" s="40"/>
      <c r="C256" s="214" t="s">
        <v>373</v>
      </c>
      <c r="D256" s="214" t="s">
        <v>202</v>
      </c>
      <c r="E256" s="215" t="s">
        <v>483</v>
      </c>
      <c r="F256" s="216" t="s">
        <v>1045</v>
      </c>
      <c r="G256" s="217" t="s">
        <v>217</v>
      </c>
      <c r="H256" s="218">
        <v>2</v>
      </c>
      <c r="I256" s="219"/>
      <c r="J256" s="220">
        <f>ROUND(I256*H256,2)</f>
        <v>0</v>
      </c>
      <c r="K256" s="216" t="s">
        <v>206</v>
      </c>
      <c r="L256" s="221"/>
      <c r="M256" s="222" t="s">
        <v>19</v>
      </c>
      <c r="N256" s="223" t="s">
        <v>46</v>
      </c>
      <c r="O256" s="85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207</v>
      </c>
      <c r="AT256" s="226" t="s">
        <v>202</v>
      </c>
      <c r="AU256" s="226" t="s">
        <v>84</v>
      </c>
      <c r="AY256" s="18" t="s">
        <v>199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82</v>
      </c>
      <c r="BK256" s="227">
        <f>ROUND(I256*H256,2)</f>
        <v>0</v>
      </c>
      <c r="BL256" s="18" t="s">
        <v>208</v>
      </c>
      <c r="BM256" s="226" t="s">
        <v>513</v>
      </c>
    </row>
    <row r="257" s="12" customFormat="1" ht="22.8" customHeight="1">
      <c r="A257" s="12"/>
      <c r="B257" s="198"/>
      <c r="C257" s="199"/>
      <c r="D257" s="200" t="s">
        <v>74</v>
      </c>
      <c r="E257" s="212" t="s">
        <v>486</v>
      </c>
      <c r="F257" s="212" t="s">
        <v>487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SUM(P258:P262)</f>
        <v>0</v>
      </c>
      <c r="Q257" s="206"/>
      <c r="R257" s="207">
        <f>SUM(R258:R262)</f>
        <v>0</v>
      </c>
      <c r="S257" s="206"/>
      <c r="T257" s="208">
        <f>SUM(T258:T262)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82</v>
      </c>
      <c r="AT257" s="210" t="s">
        <v>74</v>
      </c>
      <c r="AU257" s="210" t="s">
        <v>82</v>
      </c>
      <c r="AY257" s="209" t="s">
        <v>199</v>
      </c>
      <c r="BK257" s="211">
        <f>SUM(BK258:BK262)</f>
        <v>0</v>
      </c>
    </row>
    <row r="258" s="2" customFormat="1" ht="33" customHeight="1">
      <c r="A258" s="39"/>
      <c r="B258" s="40"/>
      <c r="C258" s="214" t="s">
        <v>516</v>
      </c>
      <c r="D258" s="214" t="s">
        <v>202</v>
      </c>
      <c r="E258" s="215" t="s">
        <v>488</v>
      </c>
      <c r="F258" s="216" t="s">
        <v>1046</v>
      </c>
      <c r="G258" s="217" t="s">
        <v>217</v>
      </c>
      <c r="H258" s="218">
        <v>3</v>
      </c>
      <c r="I258" s="219"/>
      <c r="J258" s="220">
        <f>ROUND(I258*H258,2)</f>
        <v>0</v>
      </c>
      <c r="K258" s="216" t="s">
        <v>206</v>
      </c>
      <c r="L258" s="221"/>
      <c r="M258" s="222" t="s">
        <v>19</v>
      </c>
      <c r="N258" s="223" t="s">
        <v>46</v>
      </c>
      <c r="O258" s="85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207</v>
      </c>
      <c r="AT258" s="226" t="s">
        <v>202</v>
      </c>
      <c r="AU258" s="226" t="s">
        <v>84</v>
      </c>
      <c r="AY258" s="18" t="s">
        <v>199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82</v>
      </c>
      <c r="BK258" s="227">
        <f>ROUND(I258*H258,2)</f>
        <v>0</v>
      </c>
      <c r="BL258" s="18" t="s">
        <v>208</v>
      </c>
      <c r="BM258" s="226" t="s">
        <v>519</v>
      </c>
    </row>
    <row r="259" s="2" customFormat="1" ht="33" customHeight="1">
      <c r="A259" s="39"/>
      <c r="B259" s="40"/>
      <c r="C259" s="214" t="s">
        <v>378</v>
      </c>
      <c r="D259" s="214" t="s">
        <v>202</v>
      </c>
      <c r="E259" s="215" t="s">
        <v>492</v>
      </c>
      <c r="F259" s="216" t="s">
        <v>1047</v>
      </c>
      <c r="G259" s="217" t="s">
        <v>217</v>
      </c>
      <c r="H259" s="218">
        <v>3</v>
      </c>
      <c r="I259" s="219"/>
      <c r="J259" s="220">
        <f>ROUND(I259*H259,2)</f>
        <v>0</v>
      </c>
      <c r="K259" s="216" t="s">
        <v>206</v>
      </c>
      <c r="L259" s="221"/>
      <c r="M259" s="222" t="s">
        <v>19</v>
      </c>
      <c r="N259" s="223" t="s">
        <v>46</v>
      </c>
      <c r="O259" s="85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207</v>
      </c>
      <c r="AT259" s="226" t="s">
        <v>202</v>
      </c>
      <c r="AU259" s="226" t="s">
        <v>84</v>
      </c>
      <c r="AY259" s="18" t="s">
        <v>199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82</v>
      </c>
      <c r="BK259" s="227">
        <f>ROUND(I259*H259,2)</f>
        <v>0</v>
      </c>
      <c r="BL259" s="18" t="s">
        <v>208</v>
      </c>
      <c r="BM259" s="226" t="s">
        <v>526</v>
      </c>
    </row>
    <row r="260" s="2" customFormat="1" ht="33" customHeight="1">
      <c r="A260" s="39"/>
      <c r="B260" s="40"/>
      <c r="C260" s="214" t="s">
        <v>529</v>
      </c>
      <c r="D260" s="214" t="s">
        <v>202</v>
      </c>
      <c r="E260" s="215" t="s">
        <v>495</v>
      </c>
      <c r="F260" s="216" t="s">
        <v>1048</v>
      </c>
      <c r="G260" s="217" t="s">
        <v>217</v>
      </c>
      <c r="H260" s="218">
        <v>3</v>
      </c>
      <c r="I260" s="219"/>
      <c r="J260" s="220">
        <f>ROUND(I260*H260,2)</f>
        <v>0</v>
      </c>
      <c r="K260" s="216" t="s">
        <v>206</v>
      </c>
      <c r="L260" s="221"/>
      <c r="M260" s="222" t="s">
        <v>19</v>
      </c>
      <c r="N260" s="223" t="s">
        <v>46</v>
      </c>
      <c r="O260" s="85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207</v>
      </c>
      <c r="AT260" s="226" t="s">
        <v>202</v>
      </c>
      <c r="AU260" s="226" t="s">
        <v>84</v>
      </c>
      <c r="AY260" s="18" t="s">
        <v>199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82</v>
      </c>
      <c r="BK260" s="227">
        <f>ROUND(I260*H260,2)</f>
        <v>0</v>
      </c>
      <c r="BL260" s="18" t="s">
        <v>208</v>
      </c>
      <c r="BM260" s="226" t="s">
        <v>532</v>
      </c>
    </row>
    <row r="261" s="2" customFormat="1" ht="33" customHeight="1">
      <c r="A261" s="39"/>
      <c r="B261" s="40"/>
      <c r="C261" s="214" t="s">
        <v>382</v>
      </c>
      <c r="D261" s="214" t="s">
        <v>202</v>
      </c>
      <c r="E261" s="215" t="s">
        <v>499</v>
      </c>
      <c r="F261" s="216" t="s">
        <v>1049</v>
      </c>
      <c r="G261" s="217" t="s">
        <v>217</v>
      </c>
      <c r="H261" s="218">
        <v>3</v>
      </c>
      <c r="I261" s="219"/>
      <c r="J261" s="220">
        <f>ROUND(I261*H261,2)</f>
        <v>0</v>
      </c>
      <c r="K261" s="216" t="s">
        <v>206</v>
      </c>
      <c r="L261" s="221"/>
      <c r="M261" s="222" t="s">
        <v>19</v>
      </c>
      <c r="N261" s="223" t="s">
        <v>46</v>
      </c>
      <c r="O261" s="85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207</v>
      </c>
      <c r="AT261" s="226" t="s">
        <v>202</v>
      </c>
      <c r="AU261" s="226" t="s">
        <v>84</v>
      </c>
      <c r="AY261" s="18" t="s">
        <v>199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82</v>
      </c>
      <c r="BK261" s="227">
        <f>ROUND(I261*H261,2)</f>
        <v>0</v>
      </c>
      <c r="BL261" s="18" t="s">
        <v>208</v>
      </c>
      <c r="BM261" s="226" t="s">
        <v>537</v>
      </c>
    </row>
    <row r="262" s="2" customFormat="1" ht="33" customHeight="1">
      <c r="A262" s="39"/>
      <c r="B262" s="40"/>
      <c r="C262" s="214" t="s">
        <v>540</v>
      </c>
      <c r="D262" s="214" t="s">
        <v>202</v>
      </c>
      <c r="E262" s="215" t="s">
        <v>502</v>
      </c>
      <c r="F262" s="216" t="s">
        <v>1050</v>
      </c>
      <c r="G262" s="217" t="s">
        <v>217</v>
      </c>
      <c r="H262" s="218">
        <v>3</v>
      </c>
      <c r="I262" s="219"/>
      <c r="J262" s="220">
        <f>ROUND(I262*H262,2)</f>
        <v>0</v>
      </c>
      <c r="K262" s="216" t="s">
        <v>206</v>
      </c>
      <c r="L262" s="221"/>
      <c r="M262" s="222" t="s">
        <v>19</v>
      </c>
      <c r="N262" s="223" t="s">
        <v>46</v>
      </c>
      <c r="O262" s="85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207</v>
      </c>
      <c r="AT262" s="226" t="s">
        <v>202</v>
      </c>
      <c r="AU262" s="226" t="s">
        <v>84</v>
      </c>
      <c r="AY262" s="18" t="s">
        <v>199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82</v>
      </c>
      <c r="BK262" s="227">
        <f>ROUND(I262*H262,2)</f>
        <v>0</v>
      </c>
      <c r="BL262" s="18" t="s">
        <v>208</v>
      </c>
      <c r="BM262" s="226" t="s">
        <v>543</v>
      </c>
    </row>
    <row r="263" s="12" customFormat="1" ht="22.8" customHeight="1">
      <c r="A263" s="12"/>
      <c r="B263" s="198"/>
      <c r="C263" s="199"/>
      <c r="D263" s="200" t="s">
        <v>74</v>
      </c>
      <c r="E263" s="212" t="s">
        <v>505</v>
      </c>
      <c r="F263" s="212" t="s">
        <v>506</v>
      </c>
      <c r="G263" s="199"/>
      <c r="H263" s="199"/>
      <c r="I263" s="202"/>
      <c r="J263" s="213">
        <f>BK263</f>
        <v>0</v>
      </c>
      <c r="K263" s="199"/>
      <c r="L263" s="204"/>
      <c r="M263" s="205"/>
      <c r="N263" s="206"/>
      <c r="O263" s="206"/>
      <c r="P263" s="207">
        <f>SUM(P264:P265)</f>
        <v>0</v>
      </c>
      <c r="Q263" s="206"/>
      <c r="R263" s="207">
        <f>SUM(R264:R265)</f>
        <v>0</v>
      </c>
      <c r="S263" s="206"/>
      <c r="T263" s="208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82</v>
      </c>
      <c r="AT263" s="210" t="s">
        <v>74</v>
      </c>
      <c r="AU263" s="210" t="s">
        <v>82</v>
      </c>
      <c r="AY263" s="209" t="s">
        <v>199</v>
      </c>
      <c r="BK263" s="211">
        <f>SUM(BK264:BK265)</f>
        <v>0</v>
      </c>
    </row>
    <row r="264" s="2" customFormat="1" ht="33" customHeight="1">
      <c r="A264" s="39"/>
      <c r="B264" s="40"/>
      <c r="C264" s="214" t="s">
        <v>387</v>
      </c>
      <c r="D264" s="214" t="s">
        <v>202</v>
      </c>
      <c r="E264" s="215" t="s">
        <v>508</v>
      </c>
      <c r="F264" s="216" t="s">
        <v>1051</v>
      </c>
      <c r="G264" s="217" t="s">
        <v>217</v>
      </c>
      <c r="H264" s="218">
        <v>3</v>
      </c>
      <c r="I264" s="219"/>
      <c r="J264" s="220">
        <f>ROUND(I264*H264,2)</f>
        <v>0</v>
      </c>
      <c r="K264" s="216" t="s">
        <v>206</v>
      </c>
      <c r="L264" s="221"/>
      <c r="M264" s="222" t="s">
        <v>19</v>
      </c>
      <c r="N264" s="223" t="s">
        <v>46</v>
      </c>
      <c r="O264" s="85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6" t="s">
        <v>207</v>
      </c>
      <c r="AT264" s="226" t="s">
        <v>202</v>
      </c>
      <c r="AU264" s="226" t="s">
        <v>84</v>
      </c>
      <c r="AY264" s="18" t="s">
        <v>199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8" t="s">
        <v>82</v>
      </c>
      <c r="BK264" s="227">
        <f>ROUND(I264*H264,2)</f>
        <v>0</v>
      </c>
      <c r="BL264" s="18" t="s">
        <v>208</v>
      </c>
      <c r="BM264" s="226" t="s">
        <v>548</v>
      </c>
    </row>
    <row r="265" s="2" customFormat="1" ht="33" customHeight="1">
      <c r="A265" s="39"/>
      <c r="B265" s="40"/>
      <c r="C265" s="214" t="s">
        <v>551</v>
      </c>
      <c r="D265" s="214" t="s">
        <v>202</v>
      </c>
      <c r="E265" s="215" t="s">
        <v>511</v>
      </c>
      <c r="F265" s="216" t="s">
        <v>1052</v>
      </c>
      <c r="G265" s="217" t="s">
        <v>217</v>
      </c>
      <c r="H265" s="218">
        <v>3</v>
      </c>
      <c r="I265" s="219"/>
      <c r="J265" s="220">
        <f>ROUND(I265*H265,2)</f>
        <v>0</v>
      </c>
      <c r="K265" s="216" t="s">
        <v>206</v>
      </c>
      <c r="L265" s="221"/>
      <c r="M265" s="222" t="s">
        <v>19</v>
      </c>
      <c r="N265" s="223" t="s">
        <v>46</v>
      </c>
      <c r="O265" s="85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207</v>
      </c>
      <c r="AT265" s="226" t="s">
        <v>202</v>
      </c>
      <c r="AU265" s="226" t="s">
        <v>84</v>
      </c>
      <c r="AY265" s="18" t="s">
        <v>199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82</v>
      </c>
      <c r="BK265" s="227">
        <f>ROUND(I265*H265,2)</f>
        <v>0</v>
      </c>
      <c r="BL265" s="18" t="s">
        <v>208</v>
      </c>
      <c r="BM265" s="226" t="s">
        <v>554</v>
      </c>
    </row>
    <row r="266" s="12" customFormat="1" ht="22.8" customHeight="1">
      <c r="A266" s="12"/>
      <c r="B266" s="198"/>
      <c r="C266" s="199"/>
      <c r="D266" s="200" t="s">
        <v>74</v>
      </c>
      <c r="E266" s="212" t="s">
        <v>514</v>
      </c>
      <c r="F266" s="212" t="s">
        <v>515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P267</f>
        <v>0</v>
      </c>
      <c r="Q266" s="206"/>
      <c r="R266" s="207">
        <f>R267</f>
        <v>0</v>
      </c>
      <c r="S266" s="206"/>
      <c r="T266" s="208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82</v>
      </c>
      <c r="AT266" s="210" t="s">
        <v>74</v>
      </c>
      <c r="AU266" s="210" t="s">
        <v>82</v>
      </c>
      <c r="AY266" s="209" t="s">
        <v>199</v>
      </c>
      <c r="BK266" s="211">
        <f>BK267</f>
        <v>0</v>
      </c>
    </row>
    <row r="267" s="2" customFormat="1">
      <c r="A267" s="39"/>
      <c r="B267" s="40"/>
      <c r="C267" s="214" t="s">
        <v>391</v>
      </c>
      <c r="D267" s="214" t="s">
        <v>202</v>
      </c>
      <c r="E267" s="215" t="s">
        <v>517</v>
      </c>
      <c r="F267" s="216" t="s">
        <v>1053</v>
      </c>
      <c r="G267" s="217" t="s">
        <v>217</v>
      </c>
      <c r="H267" s="218">
        <v>5</v>
      </c>
      <c r="I267" s="219"/>
      <c r="J267" s="220">
        <f>ROUND(I267*H267,2)</f>
        <v>0</v>
      </c>
      <c r="K267" s="216" t="s">
        <v>206</v>
      </c>
      <c r="L267" s="221"/>
      <c r="M267" s="222" t="s">
        <v>19</v>
      </c>
      <c r="N267" s="223" t="s">
        <v>46</v>
      </c>
      <c r="O267" s="85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207</v>
      </c>
      <c r="AT267" s="226" t="s">
        <v>202</v>
      </c>
      <c r="AU267" s="226" t="s">
        <v>84</v>
      </c>
      <c r="AY267" s="18" t="s">
        <v>199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82</v>
      </c>
      <c r="BK267" s="227">
        <f>ROUND(I267*H267,2)</f>
        <v>0</v>
      </c>
      <c r="BL267" s="18" t="s">
        <v>208</v>
      </c>
      <c r="BM267" s="226" t="s">
        <v>559</v>
      </c>
    </row>
    <row r="268" s="12" customFormat="1" ht="25.92" customHeight="1">
      <c r="A268" s="12"/>
      <c r="B268" s="198"/>
      <c r="C268" s="199"/>
      <c r="D268" s="200" t="s">
        <v>74</v>
      </c>
      <c r="E268" s="201" t="s">
        <v>520</v>
      </c>
      <c r="F268" s="201" t="s">
        <v>521</v>
      </c>
      <c r="G268" s="199"/>
      <c r="H268" s="199"/>
      <c r="I268" s="202"/>
      <c r="J268" s="203">
        <f>BK268</f>
        <v>0</v>
      </c>
      <c r="K268" s="199"/>
      <c r="L268" s="204"/>
      <c r="M268" s="205"/>
      <c r="N268" s="206"/>
      <c r="O268" s="206"/>
      <c r="P268" s="207">
        <f>P269+P271+P273+P275+P276+P278+P280+P286+P289+P291</f>
        <v>0</v>
      </c>
      <c r="Q268" s="206"/>
      <c r="R268" s="207">
        <f>R269+R271+R273+R275+R276+R278+R280+R286+R289+R291</f>
        <v>0</v>
      </c>
      <c r="S268" s="206"/>
      <c r="T268" s="208">
        <f>T269+T271+T273+T275+T276+T278+T280+T286+T289+T291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9" t="s">
        <v>82</v>
      </c>
      <c r="AT268" s="210" t="s">
        <v>74</v>
      </c>
      <c r="AU268" s="210" t="s">
        <v>75</v>
      </c>
      <c r="AY268" s="209" t="s">
        <v>199</v>
      </c>
      <c r="BK268" s="211">
        <f>BK269+BK271+BK273+BK275+BK276+BK278+BK280+BK286+BK289+BK291</f>
        <v>0</v>
      </c>
    </row>
    <row r="269" s="12" customFormat="1" ht="22.8" customHeight="1">
      <c r="A269" s="12"/>
      <c r="B269" s="198"/>
      <c r="C269" s="199"/>
      <c r="D269" s="200" t="s">
        <v>74</v>
      </c>
      <c r="E269" s="212" t="s">
        <v>522</v>
      </c>
      <c r="F269" s="212" t="s">
        <v>523</v>
      </c>
      <c r="G269" s="199"/>
      <c r="H269" s="199"/>
      <c r="I269" s="202"/>
      <c r="J269" s="213">
        <f>BK269</f>
        <v>0</v>
      </c>
      <c r="K269" s="199"/>
      <c r="L269" s="204"/>
      <c r="M269" s="205"/>
      <c r="N269" s="206"/>
      <c r="O269" s="206"/>
      <c r="P269" s="207">
        <f>P270</f>
        <v>0</v>
      </c>
      <c r="Q269" s="206"/>
      <c r="R269" s="207">
        <f>R270</f>
        <v>0</v>
      </c>
      <c r="S269" s="206"/>
      <c r="T269" s="208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82</v>
      </c>
      <c r="AT269" s="210" t="s">
        <v>74</v>
      </c>
      <c r="AU269" s="210" t="s">
        <v>82</v>
      </c>
      <c r="AY269" s="209" t="s">
        <v>199</v>
      </c>
      <c r="BK269" s="211">
        <f>BK270</f>
        <v>0</v>
      </c>
    </row>
    <row r="270" s="2" customFormat="1">
      <c r="A270" s="39"/>
      <c r="B270" s="40"/>
      <c r="C270" s="214" t="s">
        <v>560</v>
      </c>
      <c r="D270" s="214" t="s">
        <v>202</v>
      </c>
      <c r="E270" s="215" t="s">
        <v>524</v>
      </c>
      <c r="F270" s="216" t="s">
        <v>1054</v>
      </c>
      <c r="G270" s="217" t="s">
        <v>217</v>
      </c>
      <c r="H270" s="218">
        <v>3</v>
      </c>
      <c r="I270" s="219"/>
      <c r="J270" s="220">
        <f>ROUND(I270*H270,2)</f>
        <v>0</v>
      </c>
      <c r="K270" s="216" t="s">
        <v>206</v>
      </c>
      <c r="L270" s="221"/>
      <c r="M270" s="222" t="s">
        <v>19</v>
      </c>
      <c r="N270" s="223" t="s">
        <v>46</v>
      </c>
      <c r="O270" s="85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207</v>
      </c>
      <c r="AT270" s="226" t="s">
        <v>202</v>
      </c>
      <c r="AU270" s="226" t="s">
        <v>84</v>
      </c>
      <c r="AY270" s="18" t="s">
        <v>199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82</v>
      </c>
      <c r="BK270" s="227">
        <f>ROUND(I270*H270,2)</f>
        <v>0</v>
      </c>
      <c r="BL270" s="18" t="s">
        <v>208</v>
      </c>
      <c r="BM270" s="226" t="s">
        <v>563</v>
      </c>
    </row>
    <row r="271" s="12" customFormat="1" ht="22.8" customHeight="1">
      <c r="A271" s="12"/>
      <c r="B271" s="198"/>
      <c r="C271" s="199"/>
      <c r="D271" s="200" t="s">
        <v>74</v>
      </c>
      <c r="E271" s="212" t="s">
        <v>527</v>
      </c>
      <c r="F271" s="212" t="s">
        <v>528</v>
      </c>
      <c r="G271" s="199"/>
      <c r="H271" s="199"/>
      <c r="I271" s="202"/>
      <c r="J271" s="213">
        <f>BK271</f>
        <v>0</v>
      </c>
      <c r="K271" s="199"/>
      <c r="L271" s="204"/>
      <c r="M271" s="205"/>
      <c r="N271" s="206"/>
      <c r="O271" s="206"/>
      <c r="P271" s="207">
        <f>P272</f>
        <v>0</v>
      </c>
      <c r="Q271" s="206"/>
      <c r="R271" s="207">
        <f>R272</f>
        <v>0</v>
      </c>
      <c r="S271" s="206"/>
      <c r="T271" s="208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9" t="s">
        <v>82</v>
      </c>
      <c r="AT271" s="210" t="s">
        <v>74</v>
      </c>
      <c r="AU271" s="210" t="s">
        <v>82</v>
      </c>
      <c r="AY271" s="209" t="s">
        <v>199</v>
      </c>
      <c r="BK271" s="211">
        <f>BK272</f>
        <v>0</v>
      </c>
    </row>
    <row r="272" s="2" customFormat="1">
      <c r="A272" s="39"/>
      <c r="B272" s="40"/>
      <c r="C272" s="214" t="s">
        <v>394</v>
      </c>
      <c r="D272" s="214" t="s">
        <v>202</v>
      </c>
      <c r="E272" s="215" t="s">
        <v>530</v>
      </c>
      <c r="F272" s="216" t="s">
        <v>1055</v>
      </c>
      <c r="G272" s="217" t="s">
        <v>217</v>
      </c>
      <c r="H272" s="218">
        <v>1</v>
      </c>
      <c r="I272" s="219"/>
      <c r="J272" s="220">
        <f>ROUND(I272*H272,2)</f>
        <v>0</v>
      </c>
      <c r="K272" s="216" t="s">
        <v>206</v>
      </c>
      <c r="L272" s="221"/>
      <c r="M272" s="222" t="s">
        <v>19</v>
      </c>
      <c r="N272" s="223" t="s">
        <v>46</v>
      </c>
      <c r="O272" s="85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207</v>
      </c>
      <c r="AT272" s="226" t="s">
        <v>202</v>
      </c>
      <c r="AU272" s="226" t="s">
        <v>84</v>
      </c>
      <c r="AY272" s="18" t="s">
        <v>199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82</v>
      </c>
      <c r="BK272" s="227">
        <f>ROUND(I272*H272,2)</f>
        <v>0</v>
      </c>
      <c r="BL272" s="18" t="s">
        <v>208</v>
      </c>
      <c r="BM272" s="226" t="s">
        <v>566</v>
      </c>
    </row>
    <row r="273" s="12" customFormat="1" ht="22.8" customHeight="1">
      <c r="A273" s="12"/>
      <c r="B273" s="198"/>
      <c r="C273" s="199"/>
      <c r="D273" s="200" t="s">
        <v>74</v>
      </c>
      <c r="E273" s="212" t="s">
        <v>533</v>
      </c>
      <c r="F273" s="212" t="s">
        <v>534</v>
      </c>
      <c r="G273" s="199"/>
      <c r="H273" s="199"/>
      <c r="I273" s="202"/>
      <c r="J273" s="213">
        <f>BK273</f>
        <v>0</v>
      </c>
      <c r="K273" s="199"/>
      <c r="L273" s="204"/>
      <c r="M273" s="205"/>
      <c r="N273" s="206"/>
      <c r="O273" s="206"/>
      <c r="P273" s="207">
        <f>P274</f>
        <v>0</v>
      </c>
      <c r="Q273" s="206"/>
      <c r="R273" s="207">
        <f>R274</f>
        <v>0</v>
      </c>
      <c r="S273" s="206"/>
      <c r="T273" s="208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9" t="s">
        <v>82</v>
      </c>
      <c r="AT273" s="210" t="s">
        <v>74</v>
      </c>
      <c r="AU273" s="210" t="s">
        <v>82</v>
      </c>
      <c r="AY273" s="209" t="s">
        <v>199</v>
      </c>
      <c r="BK273" s="211">
        <f>BK274</f>
        <v>0</v>
      </c>
    </row>
    <row r="274" s="2" customFormat="1" ht="33" customHeight="1">
      <c r="A274" s="39"/>
      <c r="B274" s="40"/>
      <c r="C274" s="214" t="s">
        <v>567</v>
      </c>
      <c r="D274" s="214" t="s">
        <v>202</v>
      </c>
      <c r="E274" s="215" t="s">
        <v>535</v>
      </c>
      <c r="F274" s="216" t="s">
        <v>1056</v>
      </c>
      <c r="G274" s="217" t="s">
        <v>217</v>
      </c>
      <c r="H274" s="218">
        <v>1</v>
      </c>
      <c r="I274" s="219"/>
      <c r="J274" s="220">
        <f>ROUND(I274*H274,2)</f>
        <v>0</v>
      </c>
      <c r="K274" s="216" t="s">
        <v>206</v>
      </c>
      <c r="L274" s="221"/>
      <c r="M274" s="222" t="s">
        <v>19</v>
      </c>
      <c r="N274" s="223" t="s">
        <v>46</v>
      </c>
      <c r="O274" s="85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6" t="s">
        <v>207</v>
      </c>
      <c r="AT274" s="226" t="s">
        <v>202</v>
      </c>
      <c r="AU274" s="226" t="s">
        <v>84</v>
      </c>
      <c r="AY274" s="18" t="s">
        <v>199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82</v>
      </c>
      <c r="BK274" s="227">
        <f>ROUND(I274*H274,2)</f>
        <v>0</v>
      </c>
      <c r="BL274" s="18" t="s">
        <v>208</v>
      </c>
      <c r="BM274" s="226" t="s">
        <v>570</v>
      </c>
    </row>
    <row r="275" s="12" customFormat="1" ht="22.8" customHeight="1">
      <c r="A275" s="12"/>
      <c r="B275" s="198"/>
      <c r="C275" s="199"/>
      <c r="D275" s="200" t="s">
        <v>74</v>
      </c>
      <c r="E275" s="212" t="s">
        <v>538</v>
      </c>
      <c r="F275" s="212" t="s">
        <v>539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v>0</v>
      </c>
      <c r="Q275" s="206"/>
      <c r="R275" s="207">
        <v>0</v>
      </c>
      <c r="S275" s="206"/>
      <c r="T275" s="208"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82</v>
      </c>
      <c r="AT275" s="210" t="s">
        <v>74</v>
      </c>
      <c r="AU275" s="210" t="s">
        <v>82</v>
      </c>
      <c r="AY275" s="209" t="s">
        <v>199</v>
      </c>
      <c r="BK275" s="211">
        <v>0</v>
      </c>
    </row>
    <row r="276" s="12" customFormat="1" ht="22.8" customHeight="1">
      <c r="A276" s="12"/>
      <c r="B276" s="198"/>
      <c r="C276" s="199"/>
      <c r="D276" s="200" t="s">
        <v>74</v>
      </c>
      <c r="E276" s="212" t="s">
        <v>544</v>
      </c>
      <c r="F276" s="212" t="s">
        <v>545</v>
      </c>
      <c r="G276" s="199"/>
      <c r="H276" s="199"/>
      <c r="I276" s="202"/>
      <c r="J276" s="213">
        <f>BK276</f>
        <v>0</v>
      </c>
      <c r="K276" s="199"/>
      <c r="L276" s="204"/>
      <c r="M276" s="205"/>
      <c r="N276" s="206"/>
      <c r="O276" s="206"/>
      <c r="P276" s="207">
        <f>P277</f>
        <v>0</v>
      </c>
      <c r="Q276" s="206"/>
      <c r="R276" s="207">
        <f>R277</f>
        <v>0</v>
      </c>
      <c r="S276" s="206"/>
      <c r="T276" s="208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9" t="s">
        <v>82</v>
      </c>
      <c r="AT276" s="210" t="s">
        <v>74</v>
      </c>
      <c r="AU276" s="210" t="s">
        <v>82</v>
      </c>
      <c r="AY276" s="209" t="s">
        <v>199</v>
      </c>
      <c r="BK276" s="211">
        <f>BK277</f>
        <v>0</v>
      </c>
    </row>
    <row r="277" s="2" customFormat="1" ht="21.75" customHeight="1">
      <c r="A277" s="39"/>
      <c r="B277" s="40"/>
      <c r="C277" s="214" t="s">
        <v>400</v>
      </c>
      <c r="D277" s="214" t="s">
        <v>202</v>
      </c>
      <c r="E277" s="215" t="s">
        <v>546</v>
      </c>
      <c r="F277" s="216" t="s">
        <v>1057</v>
      </c>
      <c r="G277" s="217" t="s">
        <v>217</v>
      </c>
      <c r="H277" s="218">
        <v>4</v>
      </c>
      <c r="I277" s="219"/>
      <c r="J277" s="220">
        <f>ROUND(I277*H277,2)</f>
        <v>0</v>
      </c>
      <c r="K277" s="216" t="s">
        <v>206</v>
      </c>
      <c r="L277" s="221"/>
      <c r="M277" s="222" t="s">
        <v>19</v>
      </c>
      <c r="N277" s="223" t="s">
        <v>46</v>
      </c>
      <c r="O277" s="85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207</v>
      </c>
      <c r="AT277" s="226" t="s">
        <v>202</v>
      </c>
      <c r="AU277" s="226" t="s">
        <v>84</v>
      </c>
      <c r="AY277" s="18" t="s">
        <v>199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82</v>
      </c>
      <c r="BK277" s="227">
        <f>ROUND(I277*H277,2)</f>
        <v>0</v>
      </c>
      <c r="BL277" s="18" t="s">
        <v>208</v>
      </c>
      <c r="BM277" s="226" t="s">
        <v>573</v>
      </c>
    </row>
    <row r="278" s="12" customFormat="1" ht="22.8" customHeight="1">
      <c r="A278" s="12"/>
      <c r="B278" s="198"/>
      <c r="C278" s="199"/>
      <c r="D278" s="200" t="s">
        <v>74</v>
      </c>
      <c r="E278" s="212" t="s">
        <v>549</v>
      </c>
      <c r="F278" s="212" t="s">
        <v>550</v>
      </c>
      <c r="G278" s="199"/>
      <c r="H278" s="199"/>
      <c r="I278" s="202"/>
      <c r="J278" s="213">
        <f>BK278</f>
        <v>0</v>
      </c>
      <c r="K278" s="199"/>
      <c r="L278" s="204"/>
      <c r="M278" s="205"/>
      <c r="N278" s="206"/>
      <c r="O278" s="206"/>
      <c r="P278" s="207">
        <f>P279</f>
        <v>0</v>
      </c>
      <c r="Q278" s="206"/>
      <c r="R278" s="207">
        <f>R279</f>
        <v>0</v>
      </c>
      <c r="S278" s="206"/>
      <c r="T278" s="208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9" t="s">
        <v>82</v>
      </c>
      <c r="AT278" s="210" t="s">
        <v>74</v>
      </c>
      <c r="AU278" s="210" t="s">
        <v>82</v>
      </c>
      <c r="AY278" s="209" t="s">
        <v>199</v>
      </c>
      <c r="BK278" s="211">
        <f>BK279</f>
        <v>0</v>
      </c>
    </row>
    <row r="279" s="2" customFormat="1">
      <c r="A279" s="39"/>
      <c r="B279" s="40"/>
      <c r="C279" s="214" t="s">
        <v>574</v>
      </c>
      <c r="D279" s="214" t="s">
        <v>202</v>
      </c>
      <c r="E279" s="215" t="s">
        <v>552</v>
      </c>
      <c r="F279" s="216" t="s">
        <v>1058</v>
      </c>
      <c r="G279" s="217" t="s">
        <v>217</v>
      </c>
      <c r="H279" s="218">
        <v>1</v>
      </c>
      <c r="I279" s="219"/>
      <c r="J279" s="220">
        <f>ROUND(I279*H279,2)</f>
        <v>0</v>
      </c>
      <c r="K279" s="216" t="s">
        <v>206</v>
      </c>
      <c r="L279" s="221"/>
      <c r="M279" s="222" t="s">
        <v>19</v>
      </c>
      <c r="N279" s="223" t="s">
        <v>46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207</v>
      </c>
      <c r="AT279" s="226" t="s">
        <v>202</v>
      </c>
      <c r="AU279" s="226" t="s">
        <v>84</v>
      </c>
      <c r="AY279" s="18" t="s">
        <v>199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208</v>
      </c>
      <c r="BM279" s="226" t="s">
        <v>577</v>
      </c>
    </row>
    <row r="280" s="12" customFormat="1" ht="22.8" customHeight="1">
      <c r="A280" s="12"/>
      <c r="B280" s="198"/>
      <c r="C280" s="199"/>
      <c r="D280" s="200" t="s">
        <v>74</v>
      </c>
      <c r="E280" s="212" t="s">
        <v>555</v>
      </c>
      <c r="F280" s="212" t="s">
        <v>556</v>
      </c>
      <c r="G280" s="199"/>
      <c r="H280" s="199"/>
      <c r="I280" s="202"/>
      <c r="J280" s="213">
        <f>BK280</f>
        <v>0</v>
      </c>
      <c r="K280" s="199"/>
      <c r="L280" s="204"/>
      <c r="M280" s="205"/>
      <c r="N280" s="206"/>
      <c r="O280" s="206"/>
      <c r="P280" s="207">
        <f>SUM(P281:P285)</f>
        <v>0</v>
      </c>
      <c r="Q280" s="206"/>
      <c r="R280" s="207">
        <f>SUM(R281:R285)</f>
        <v>0</v>
      </c>
      <c r="S280" s="206"/>
      <c r="T280" s="208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9" t="s">
        <v>82</v>
      </c>
      <c r="AT280" s="210" t="s">
        <v>74</v>
      </c>
      <c r="AU280" s="210" t="s">
        <v>82</v>
      </c>
      <c r="AY280" s="209" t="s">
        <v>199</v>
      </c>
      <c r="BK280" s="211">
        <f>SUM(BK281:BK285)</f>
        <v>0</v>
      </c>
    </row>
    <row r="281" s="2" customFormat="1">
      <c r="A281" s="39"/>
      <c r="B281" s="40"/>
      <c r="C281" s="214" t="s">
        <v>403</v>
      </c>
      <c r="D281" s="214" t="s">
        <v>202</v>
      </c>
      <c r="E281" s="215" t="s">
        <v>557</v>
      </c>
      <c r="F281" s="216" t="s">
        <v>1059</v>
      </c>
      <c r="G281" s="217" t="s">
        <v>217</v>
      </c>
      <c r="H281" s="218">
        <v>2</v>
      </c>
      <c r="I281" s="219"/>
      <c r="J281" s="220">
        <f>ROUND(I281*H281,2)</f>
        <v>0</v>
      </c>
      <c r="K281" s="216" t="s">
        <v>206</v>
      </c>
      <c r="L281" s="221"/>
      <c r="M281" s="222" t="s">
        <v>19</v>
      </c>
      <c r="N281" s="223" t="s">
        <v>46</v>
      </c>
      <c r="O281" s="85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207</v>
      </c>
      <c r="AT281" s="226" t="s">
        <v>202</v>
      </c>
      <c r="AU281" s="226" t="s">
        <v>84</v>
      </c>
      <c r="AY281" s="18" t="s">
        <v>199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82</v>
      </c>
      <c r="BK281" s="227">
        <f>ROUND(I281*H281,2)</f>
        <v>0</v>
      </c>
      <c r="BL281" s="18" t="s">
        <v>208</v>
      </c>
      <c r="BM281" s="226" t="s">
        <v>582</v>
      </c>
    </row>
    <row r="282" s="2" customFormat="1">
      <c r="A282" s="39"/>
      <c r="B282" s="40"/>
      <c r="C282" s="214" t="s">
        <v>583</v>
      </c>
      <c r="D282" s="214" t="s">
        <v>202</v>
      </c>
      <c r="E282" s="215" t="s">
        <v>564</v>
      </c>
      <c r="F282" s="216" t="s">
        <v>1060</v>
      </c>
      <c r="G282" s="217" t="s">
        <v>217</v>
      </c>
      <c r="H282" s="218">
        <v>1</v>
      </c>
      <c r="I282" s="219"/>
      <c r="J282" s="220">
        <f>ROUND(I282*H282,2)</f>
        <v>0</v>
      </c>
      <c r="K282" s="216" t="s">
        <v>206</v>
      </c>
      <c r="L282" s="221"/>
      <c r="M282" s="222" t="s">
        <v>19</v>
      </c>
      <c r="N282" s="223" t="s">
        <v>46</v>
      </c>
      <c r="O282" s="85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207</v>
      </c>
      <c r="AT282" s="226" t="s">
        <v>202</v>
      </c>
      <c r="AU282" s="226" t="s">
        <v>84</v>
      </c>
      <c r="AY282" s="18" t="s">
        <v>199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82</v>
      </c>
      <c r="BK282" s="227">
        <f>ROUND(I282*H282,2)</f>
        <v>0</v>
      </c>
      <c r="BL282" s="18" t="s">
        <v>208</v>
      </c>
      <c r="BM282" s="226" t="s">
        <v>586</v>
      </c>
    </row>
    <row r="283" s="2" customFormat="1">
      <c r="A283" s="39"/>
      <c r="B283" s="40"/>
      <c r="C283" s="214" t="s">
        <v>407</v>
      </c>
      <c r="D283" s="214" t="s">
        <v>202</v>
      </c>
      <c r="E283" s="215" t="s">
        <v>568</v>
      </c>
      <c r="F283" s="216" t="s">
        <v>1061</v>
      </c>
      <c r="G283" s="217" t="s">
        <v>217</v>
      </c>
      <c r="H283" s="218">
        <v>1</v>
      </c>
      <c r="I283" s="219"/>
      <c r="J283" s="220">
        <f>ROUND(I283*H283,2)</f>
        <v>0</v>
      </c>
      <c r="K283" s="216" t="s">
        <v>206</v>
      </c>
      <c r="L283" s="221"/>
      <c r="M283" s="222" t="s">
        <v>19</v>
      </c>
      <c r="N283" s="223" t="s">
        <v>46</v>
      </c>
      <c r="O283" s="85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207</v>
      </c>
      <c r="AT283" s="226" t="s">
        <v>202</v>
      </c>
      <c r="AU283" s="226" t="s">
        <v>84</v>
      </c>
      <c r="AY283" s="18" t="s">
        <v>199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82</v>
      </c>
      <c r="BK283" s="227">
        <f>ROUND(I283*H283,2)</f>
        <v>0</v>
      </c>
      <c r="BL283" s="18" t="s">
        <v>208</v>
      </c>
      <c r="BM283" s="226" t="s">
        <v>591</v>
      </c>
    </row>
    <row r="284" s="2" customFormat="1">
      <c r="A284" s="39"/>
      <c r="B284" s="40"/>
      <c r="C284" s="214" t="s">
        <v>594</v>
      </c>
      <c r="D284" s="214" t="s">
        <v>202</v>
      </c>
      <c r="E284" s="215" t="s">
        <v>571</v>
      </c>
      <c r="F284" s="216" t="s">
        <v>1062</v>
      </c>
      <c r="G284" s="217" t="s">
        <v>217</v>
      </c>
      <c r="H284" s="218">
        <v>1</v>
      </c>
      <c r="I284" s="219"/>
      <c r="J284" s="220">
        <f>ROUND(I284*H284,2)</f>
        <v>0</v>
      </c>
      <c r="K284" s="216" t="s">
        <v>206</v>
      </c>
      <c r="L284" s="221"/>
      <c r="M284" s="222" t="s">
        <v>19</v>
      </c>
      <c r="N284" s="223" t="s">
        <v>46</v>
      </c>
      <c r="O284" s="85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207</v>
      </c>
      <c r="AT284" s="226" t="s">
        <v>202</v>
      </c>
      <c r="AU284" s="226" t="s">
        <v>84</v>
      </c>
      <c r="AY284" s="18" t="s">
        <v>199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82</v>
      </c>
      <c r="BK284" s="227">
        <f>ROUND(I284*H284,2)</f>
        <v>0</v>
      </c>
      <c r="BL284" s="18" t="s">
        <v>208</v>
      </c>
      <c r="BM284" s="226" t="s">
        <v>597</v>
      </c>
    </row>
    <row r="285" s="2" customFormat="1">
      <c r="A285" s="39"/>
      <c r="B285" s="40"/>
      <c r="C285" s="214" t="s">
        <v>410</v>
      </c>
      <c r="D285" s="214" t="s">
        <v>202</v>
      </c>
      <c r="E285" s="215" t="s">
        <v>575</v>
      </c>
      <c r="F285" s="216" t="s">
        <v>1063</v>
      </c>
      <c r="G285" s="217" t="s">
        <v>217</v>
      </c>
      <c r="H285" s="218">
        <v>2</v>
      </c>
      <c r="I285" s="219"/>
      <c r="J285" s="220">
        <f>ROUND(I285*H285,2)</f>
        <v>0</v>
      </c>
      <c r="K285" s="216" t="s">
        <v>206</v>
      </c>
      <c r="L285" s="221"/>
      <c r="M285" s="222" t="s">
        <v>19</v>
      </c>
      <c r="N285" s="223" t="s">
        <v>46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207</v>
      </c>
      <c r="AT285" s="226" t="s">
        <v>202</v>
      </c>
      <c r="AU285" s="226" t="s">
        <v>84</v>
      </c>
      <c r="AY285" s="18" t="s">
        <v>199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82</v>
      </c>
      <c r="BK285" s="227">
        <f>ROUND(I285*H285,2)</f>
        <v>0</v>
      </c>
      <c r="BL285" s="18" t="s">
        <v>208</v>
      </c>
      <c r="BM285" s="226" t="s">
        <v>602</v>
      </c>
    </row>
    <row r="286" s="12" customFormat="1" ht="22.8" customHeight="1">
      <c r="A286" s="12"/>
      <c r="B286" s="198"/>
      <c r="C286" s="199"/>
      <c r="D286" s="200" t="s">
        <v>74</v>
      </c>
      <c r="E286" s="212" t="s">
        <v>578</v>
      </c>
      <c r="F286" s="212" t="s">
        <v>579</v>
      </c>
      <c r="G286" s="199"/>
      <c r="H286" s="199"/>
      <c r="I286" s="202"/>
      <c r="J286" s="213">
        <f>BK286</f>
        <v>0</v>
      </c>
      <c r="K286" s="199"/>
      <c r="L286" s="204"/>
      <c r="M286" s="205"/>
      <c r="N286" s="206"/>
      <c r="O286" s="206"/>
      <c r="P286" s="207">
        <f>SUM(P287:P288)</f>
        <v>0</v>
      </c>
      <c r="Q286" s="206"/>
      <c r="R286" s="207">
        <f>SUM(R287:R288)</f>
        <v>0</v>
      </c>
      <c r="S286" s="206"/>
      <c r="T286" s="208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9" t="s">
        <v>82</v>
      </c>
      <c r="AT286" s="210" t="s">
        <v>74</v>
      </c>
      <c r="AU286" s="210" t="s">
        <v>82</v>
      </c>
      <c r="AY286" s="209" t="s">
        <v>199</v>
      </c>
      <c r="BK286" s="211">
        <f>SUM(BK287:BK288)</f>
        <v>0</v>
      </c>
    </row>
    <row r="287" s="2" customFormat="1" ht="21.75" customHeight="1">
      <c r="A287" s="39"/>
      <c r="B287" s="40"/>
      <c r="C287" s="214" t="s">
        <v>603</v>
      </c>
      <c r="D287" s="214" t="s">
        <v>202</v>
      </c>
      <c r="E287" s="215" t="s">
        <v>580</v>
      </c>
      <c r="F287" s="216" t="s">
        <v>1064</v>
      </c>
      <c r="G287" s="217" t="s">
        <v>217</v>
      </c>
      <c r="H287" s="218">
        <v>1</v>
      </c>
      <c r="I287" s="219"/>
      <c r="J287" s="220">
        <f>ROUND(I287*H287,2)</f>
        <v>0</v>
      </c>
      <c r="K287" s="216" t="s">
        <v>206</v>
      </c>
      <c r="L287" s="221"/>
      <c r="M287" s="222" t="s">
        <v>19</v>
      </c>
      <c r="N287" s="223" t="s">
        <v>46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207</v>
      </c>
      <c r="AT287" s="226" t="s">
        <v>202</v>
      </c>
      <c r="AU287" s="226" t="s">
        <v>84</v>
      </c>
      <c r="AY287" s="18" t="s">
        <v>199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208</v>
      </c>
      <c r="BM287" s="226" t="s">
        <v>606</v>
      </c>
    </row>
    <row r="288" s="2" customFormat="1" ht="21.75" customHeight="1">
      <c r="A288" s="39"/>
      <c r="B288" s="40"/>
      <c r="C288" s="214" t="s">
        <v>416</v>
      </c>
      <c r="D288" s="214" t="s">
        <v>202</v>
      </c>
      <c r="E288" s="215" t="s">
        <v>584</v>
      </c>
      <c r="F288" s="216" t="s">
        <v>1065</v>
      </c>
      <c r="G288" s="217" t="s">
        <v>217</v>
      </c>
      <c r="H288" s="218">
        <v>2</v>
      </c>
      <c r="I288" s="219"/>
      <c r="J288" s="220">
        <f>ROUND(I288*H288,2)</f>
        <v>0</v>
      </c>
      <c r="K288" s="216" t="s">
        <v>206</v>
      </c>
      <c r="L288" s="221"/>
      <c r="M288" s="222" t="s">
        <v>19</v>
      </c>
      <c r="N288" s="223" t="s">
        <v>46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207</v>
      </c>
      <c r="AT288" s="226" t="s">
        <v>202</v>
      </c>
      <c r="AU288" s="226" t="s">
        <v>84</v>
      </c>
      <c r="AY288" s="18" t="s">
        <v>199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82</v>
      </c>
      <c r="BK288" s="227">
        <f>ROUND(I288*H288,2)</f>
        <v>0</v>
      </c>
      <c r="BL288" s="18" t="s">
        <v>208</v>
      </c>
      <c r="BM288" s="226" t="s">
        <v>609</v>
      </c>
    </row>
    <row r="289" s="12" customFormat="1" ht="22.8" customHeight="1">
      <c r="A289" s="12"/>
      <c r="B289" s="198"/>
      <c r="C289" s="199"/>
      <c r="D289" s="200" t="s">
        <v>74</v>
      </c>
      <c r="E289" s="212" t="s">
        <v>592</v>
      </c>
      <c r="F289" s="212" t="s">
        <v>593</v>
      </c>
      <c r="G289" s="199"/>
      <c r="H289" s="199"/>
      <c r="I289" s="202"/>
      <c r="J289" s="213">
        <f>BK289</f>
        <v>0</v>
      </c>
      <c r="K289" s="199"/>
      <c r="L289" s="204"/>
      <c r="M289" s="205"/>
      <c r="N289" s="206"/>
      <c r="O289" s="206"/>
      <c r="P289" s="207">
        <f>P290</f>
        <v>0</v>
      </c>
      <c r="Q289" s="206"/>
      <c r="R289" s="207">
        <f>R290</f>
        <v>0</v>
      </c>
      <c r="S289" s="206"/>
      <c r="T289" s="208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9" t="s">
        <v>82</v>
      </c>
      <c r="AT289" s="210" t="s">
        <v>74</v>
      </c>
      <c r="AU289" s="210" t="s">
        <v>82</v>
      </c>
      <c r="AY289" s="209" t="s">
        <v>199</v>
      </c>
      <c r="BK289" s="211">
        <f>BK290</f>
        <v>0</v>
      </c>
    </row>
    <row r="290" s="2" customFormat="1" ht="16.5" customHeight="1">
      <c r="A290" s="39"/>
      <c r="B290" s="40"/>
      <c r="C290" s="214" t="s">
        <v>614</v>
      </c>
      <c r="D290" s="214" t="s">
        <v>202</v>
      </c>
      <c r="E290" s="215" t="s">
        <v>595</v>
      </c>
      <c r="F290" s="216" t="s">
        <v>1066</v>
      </c>
      <c r="G290" s="217" t="s">
        <v>217</v>
      </c>
      <c r="H290" s="218">
        <v>1</v>
      </c>
      <c r="I290" s="219"/>
      <c r="J290" s="220">
        <f>ROUND(I290*H290,2)</f>
        <v>0</v>
      </c>
      <c r="K290" s="216" t="s">
        <v>341</v>
      </c>
      <c r="L290" s="221"/>
      <c r="M290" s="222" t="s">
        <v>19</v>
      </c>
      <c r="N290" s="223" t="s">
        <v>46</v>
      </c>
      <c r="O290" s="85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207</v>
      </c>
      <c r="AT290" s="226" t="s">
        <v>202</v>
      </c>
      <c r="AU290" s="226" t="s">
        <v>84</v>
      </c>
      <c r="AY290" s="18" t="s">
        <v>199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208</v>
      </c>
      <c r="BM290" s="226" t="s">
        <v>617</v>
      </c>
    </row>
    <row r="291" s="12" customFormat="1" ht="22.8" customHeight="1">
      <c r="A291" s="12"/>
      <c r="B291" s="198"/>
      <c r="C291" s="199"/>
      <c r="D291" s="200" t="s">
        <v>74</v>
      </c>
      <c r="E291" s="212" t="s">
        <v>598</v>
      </c>
      <c r="F291" s="212" t="s">
        <v>599</v>
      </c>
      <c r="G291" s="199"/>
      <c r="H291" s="199"/>
      <c r="I291" s="202"/>
      <c r="J291" s="213">
        <f>BK291</f>
        <v>0</v>
      </c>
      <c r="K291" s="199"/>
      <c r="L291" s="204"/>
      <c r="M291" s="205"/>
      <c r="N291" s="206"/>
      <c r="O291" s="206"/>
      <c r="P291" s="207">
        <f>SUM(P292:P294)</f>
        <v>0</v>
      </c>
      <c r="Q291" s="206"/>
      <c r="R291" s="207">
        <f>SUM(R292:R294)</f>
        <v>0</v>
      </c>
      <c r="S291" s="206"/>
      <c r="T291" s="208">
        <f>SUM(T292:T294)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9" t="s">
        <v>82</v>
      </c>
      <c r="AT291" s="210" t="s">
        <v>74</v>
      </c>
      <c r="AU291" s="210" t="s">
        <v>82</v>
      </c>
      <c r="AY291" s="209" t="s">
        <v>199</v>
      </c>
      <c r="BK291" s="211">
        <f>SUM(BK292:BK294)</f>
        <v>0</v>
      </c>
    </row>
    <row r="292" s="2" customFormat="1">
      <c r="A292" s="39"/>
      <c r="B292" s="40"/>
      <c r="C292" s="214" t="s">
        <v>419</v>
      </c>
      <c r="D292" s="214" t="s">
        <v>202</v>
      </c>
      <c r="E292" s="215" t="s">
        <v>600</v>
      </c>
      <c r="F292" s="216" t="s">
        <v>1067</v>
      </c>
      <c r="G292" s="217" t="s">
        <v>217</v>
      </c>
      <c r="H292" s="218">
        <v>2</v>
      </c>
      <c r="I292" s="219"/>
      <c r="J292" s="220">
        <f>ROUND(I292*H292,2)</f>
        <v>0</v>
      </c>
      <c r="K292" s="216" t="s">
        <v>206</v>
      </c>
      <c r="L292" s="221"/>
      <c r="M292" s="222" t="s">
        <v>19</v>
      </c>
      <c r="N292" s="223" t="s">
        <v>46</v>
      </c>
      <c r="O292" s="85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207</v>
      </c>
      <c r="AT292" s="226" t="s">
        <v>202</v>
      </c>
      <c r="AU292" s="226" t="s">
        <v>84</v>
      </c>
      <c r="AY292" s="18" t="s">
        <v>199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208</v>
      </c>
      <c r="BM292" s="226" t="s">
        <v>620</v>
      </c>
    </row>
    <row r="293" s="2" customFormat="1">
      <c r="A293" s="39"/>
      <c r="B293" s="40"/>
      <c r="C293" s="214" t="s">
        <v>622</v>
      </c>
      <c r="D293" s="214" t="s">
        <v>202</v>
      </c>
      <c r="E293" s="215" t="s">
        <v>604</v>
      </c>
      <c r="F293" s="216" t="s">
        <v>1068</v>
      </c>
      <c r="G293" s="217" t="s">
        <v>217</v>
      </c>
      <c r="H293" s="218">
        <v>1</v>
      </c>
      <c r="I293" s="219"/>
      <c r="J293" s="220">
        <f>ROUND(I293*H293,2)</f>
        <v>0</v>
      </c>
      <c r="K293" s="216" t="s">
        <v>206</v>
      </c>
      <c r="L293" s="221"/>
      <c r="M293" s="222" t="s">
        <v>19</v>
      </c>
      <c r="N293" s="223" t="s">
        <v>46</v>
      </c>
      <c r="O293" s="85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207</v>
      </c>
      <c r="AT293" s="226" t="s">
        <v>202</v>
      </c>
      <c r="AU293" s="226" t="s">
        <v>84</v>
      </c>
      <c r="AY293" s="18" t="s">
        <v>199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82</v>
      </c>
      <c r="BK293" s="227">
        <f>ROUND(I293*H293,2)</f>
        <v>0</v>
      </c>
      <c r="BL293" s="18" t="s">
        <v>208</v>
      </c>
      <c r="BM293" s="226" t="s">
        <v>625</v>
      </c>
    </row>
    <row r="294" s="2" customFormat="1">
      <c r="A294" s="39"/>
      <c r="B294" s="40"/>
      <c r="C294" s="214" t="s">
        <v>425</v>
      </c>
      <c r="D294" s="214" t="s">
        <v>202</v>
      </c>
      <c r="E294" s="215" t="s">
        <v>607</v>
      </c>
      <c r="F294" s="216" t="s">
        <v>1069</v>
      </c>
      <c r="G294" s="217" t="s">
        <v>217</v>
      </c>
      <c r="H294" s="218">
        <v>2</v>
      </c>
      <c r="I294" s="219"/>
      <c r="J294" s="220">
        <f>ROUND(I294*H294,2)</f>
        <v>0</v>
      </c>
      <c r="K294" s="216" t="s">
        <v>206</v>
      </c>
      <c r="L294" s="221"/>
      <c r="M294" s="222" t="s">
        <v>19</v>
      </c>
      <c r="N294" s="223" t="s">
        <v>46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207</v>
      </c>
      <c r="AT294" s="226" t="s">
        <v>202</v>
      </c>
      <c r="AU294" s="226" t="s">
        <v>84</v>
      </c>
      <c r="AY294" s="18" t="s">
        <v>199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82</v>
      </c>
      <c r="BK294" s="227">
        <f>ROUND(I294*H294,2)</f>
        <v>0</v>
      </c>
      <c r="BL294" s="18" t="s">
        <v>208</v>
      </c>
      <c r="BM294" s="226" t="s">
        <v>628</v>
      </c>
    </row>
    <row r="295" s="12" customFormat="1" ht="25.92" customHeight="1">
      <c r="A295" s="12"/>
      <c r="B295" s="198"/>
      <c r="C295" s="199"/>
      <c r="D295" s="200" t="s">
        <v>74</v>
      </c>
      <c r="E295" s="201" t="s">
        <v>610</v>
      </c>
      <c r="F295" s="201" t="s">
        <v>611</v>
      </c>
      <c r="G295" s="199"/>
      <c r="H295" s="199"/>
      <c r="I295" s="202"/>
      <c r="J295" s="203">
        <f>BK295</f>
        <v>0</v>
      </c>
      <c r="K295" s="199"/>
      <c r="L295" s="204"/>
      <c r="M295" s="205"/>
      <c r="N295" s="206"/>
      <c r="O295" s="206"/>
      <c r="P295" s="207">
        <f>P296+P301</f>
        <v>0</v>
      </c>
      <c r="Q295" s="206"/>
      <c r="R295" s="207">
        <f>R296+R301</f>
        <v>0</v>
      </c>
      <c r="S295" s="206"/>
      <c r="T295" s="208">
        <f>T296+T301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9" t="s">
        <v>82</v>
      </c>
      <c r="AT295" s="210" t="s">
        <v>74</v>
      </c>
      <c r="AU295" s="210" t="s">
        <v>75</v>
      </c>
      <c r="AY295" s="209" t="s">
        <v>199</v>
      </c>
      <c r="BK295" s="211">
        <f>BK296+BK301</f>
        <v>0</v>
      </c>
    </row>
    <row r="296" s="12" customFormat="1" ht="22.8" customHeight="1">
      <c r="A296" s="12"/>
      <c r="B296" s="198"/>
      <c r="C296" s="199"/>
      <c r="D296" s="200" t="s">
        <v>74</v>
      </c>
      <c r="E296" s="212" t="s">
        <v>612</v>
      </c>
      <c r="F296" s="212" t="s">
        <v>613</v>
      </c>
      <c r="G296" s="199"/>
      <c r="H296" s="199"/>
      <c r="I296" s="202"/>
      <c r="J296" s="213">
        <f>BK296</f>
        <v>0</v>
      </c>
      <c r="K296" s="199"/>
      <c r="L296" s="204"/>
      <c r="M296" s="205"/>
      <c r="N296" s="206"/>
      <c r="O296" s="206"/>
      <c r="P296" s="207">
        <f>SUM(P297:P300)</f>
        <v>0</v>
      </c>
      <c r="Q296" s="206"/>
      <c r="R296" s="207">
        <f>SUM(R297:R300)</f>
        <v>0</v>
      </c>
      <c r="S296" s="206"/>
      <c r="T296" s="208">
        <f>SUM(T297:T300)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9" t="s">
        <v>82</v>
      </c>
      <c r="AT296" s="210" t="s">
        <v>74</v>
      </c>
      <c r="AU296" s="210" t="s">
        <v>82</v>
      </c>
      <c r="AY296" s="209" t="s">
        <v>199</v>
      </c>
      <c r="BK296" s="211">
        <f>SUM(BK297:BK300)</f>
        <v>0</v>
      </c>
    </row>
    <row r="297" s="2" customFormat="1" ht="16.5" customHeight="1">
      <c r="A297" s="39"/>
      <c r="B297" s="40"/>
      <c r="C297" s="214" t="s">
        <v>629</v>
      </c>
      <c r="D297" s="214" t="s">
        <v>202</v>
      </c>
      <c r="E297" s="215" t="s">
        <v>615</v>
      </c>
      <c r="F297" s="216" t="s">
        <v>1070</v>
      </c>
      <c r="G297" s="217" t="s">
        <v>217</v>
      </c>
      <c r="H297" s="218">
        <v>1</v>
      </c>
      <c r="I297" s="219"/>
      <c r="J297" s="220">
        <f>ROUND(I297*H297,2)</f>
        <v>0</v>
      </c>
      <c r="K297" s="216" t="s">
        <v>206</v>
      </c>
      <c r="L297" s="221"/>
      <c r="M297" s="222" t="s">
        <v>19</v>
      </c>
      <c r="N297" s="223" t="s">
        <v>46</v>
      </c>
      <c r="O297" s="85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207</v>
      </c>
      <c r="AT297" s="226" t="s">
        <v>202</v>
      </c>
      <c r="AU297" s="226" t="s">
        <v>84</v>
      </c>
      <c r="AY297" s="18" t="s">
        <v>199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82</v>
      </c>
      <c r="BK297" s="227">
        <f>ROUND(I297*H297,2)</f>
        <v>0</v>
      </c>
      <c r="BL297" s="18" t="s">
        <v>208</v>
      </c>
      <c r="BM297" s="226" t="s">
        <v>632</v>
      </c>
    </row>
    <row r="298" s="2" customFormat="1" ht="21.75" customHeight="1">
      <c r="A298" s="39"/>
      <c r="B298" s="40"/>
      <c r="C298" s="214" t="s">
        <v>432</v>
      </c>
      <c r="D298" s="214" t="s">
        <v>202</v>
      </c>
      <c r="E298" s="215" t="s">
        <v>618</v>
      </c>
      <c r="F298" s="216" t="s">
        <v>1071</v>
      </c>
      <c r="G298" s="217" t="s">
        <v>217</v>
      </c>
      <c r="H298" s="218">
        <v>1</v>
      </c>
      <c r="I298" s="219"/>
      <c r="J298" s="220">
        <f>ROUND(I298*H298,2)</f>
        <v>0</v>
      </c>
      <c r="K298" s="216" t="s">
        <v>206</v>
      </c>
      <c r="L298" s="221"/>
      <c r="M298" s="222" t="s">
        <v>19</v>
      </c>
      <c r="N298" s="223" t="s">
        <v>46</v>
      </c>
      <c r="O298" s="85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207</v>
      </c>
      <c r="AT298" s="226" t="s">
        <v>202</v>
      </c>
      <c r="AU298" s="226" t="s">
        <v>84</v>
      </c>
      <c r="AY298" s="18" t="s">
        <v>199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82</v>
      </c>
      <c r="BK298" s="227">
        <f>ROUND(I298*H298,2)</f>
        <v>0</v>
      </c>
      <c r="BL298" s="18" t="s">
        <v>208</v>
      </c>
      <c r="BM298" s="226" t="s">
        <v>635</v>
      </c>
    </row>
    <row r="299" s="2" customFormat="1" ht="21.75" customHeight="1">
      <c r="A299" s="39"/>
      <c r="B299" s="40"/>
      <c r="C299" s="214" t="s">
        <v>636</v>
      </c>
      <c r="D299" s="214" t="s">
        <v>202</v>
      </c>
      <c r="E299" s="215" t="s">
        <v>287</v>
      </c>
      <c r="F299" s="216" t="s">
        <v>288</v>
      </c>
      <c r="G299" s="217" t="s">
        <v>217</v>
      </c>
      <c r="H299" s="218">
        <v>3</v>
      </c>
      <c r="I299" s="219"/>
      <c r="J299" s="220">
        <f>ROUND(I299*H299,2)</f>
        <v>0</v>
      </c>
      <c r="K299" s="216" t="s">
        <v>206</v>
      </c>
      <c r="L299" s="221"/>
      <c r="M299" s="222" t="s">
        <v>19</v>
      </c>
      <c r="N299" s="223" t="s">
        <v>46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207</v>
      </c>
      <c r="AT299" s="226" t="s">
        <v>202</v>
      </c>
      <c r="AU299" s="226" t="s">
        <v>84</v>
      </c>
      <c r="AY299" s="18" t="s">
        <v>199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82</v>
      </c>
      <c r="BK299" s="227">
        <f>ROUND(I299*H299,2)</f>
        <v>0</v>
      </c>
      <c r="BL299" s="18" t="s">
        <v>208</v>
      </c>
      <c r="BM299" s="226" t="s">
        <v>639</v>
      </c>
    </row>
    <row r="300" s="2" customFormat="1">
      <c r="A300" s="39"/>
      <c r="B300" s="40"/>
      <c r="C300" s="214" t="s">
        <v>438</v>
      </c>
      <c r="D300" s="214" t="s">
        <v>202</v>
      </c>
      <c r="E300" s="215" t="s">
        <v>290</v>
      </c>
      <c r="F300" s="216" t="s">
        <v>291</v>
      </c>
      <c r="G300" s="217" t="s">
        <v>217</v>
      </c>
      <c r="H300" s="218">
        <v>2</v>
      </c>
      <c r="I300" s="219"/>
      <c r="J300" s="220">
        <f>ROUND(I300*H300,2)</f>
        <v>0</v>
      </c>
      <c r="K300" s="216" t="s">
        <v>206</v>
      </c>
      <c r="L300" s="221"/>
      <c r="M300" s="222" t="s">
        <v>19</v>
      </c>
      <c r="N300" s="223" t="s">
        <v>46</v>
      </c>
      <c r="O300" s="85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207</v>
      </c>
      <c r="AT300" s="226" t="s">
        <v>202</v>
      </c>
      <c r="AU300" s="226" t="s">
        <v>84</v>
      </c>
      <c r="AY300" s="18" t="s">
        <v>199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82</v>
      </c>
      <c r="BK300" s="227">
        <f>ROUND(I300*H300,2)</f>
        <v>0</v>
      </c>
      <c r="BL300" s="18" t="s">
        <v>208</v>
      </c>
      <c r="BM300" s="226" t="s">
        <v>642</v>
      </c>
    </row>
    <row r="301" s="12" customFormat="1" ht="22.8" customHeight="1">
      <c r="A301" s="12"/>
      <c r="B301" s="198"/>
      <c r="C301" s="199"/>
      <c r="D301" s="200" t="s">
        <v>74</v>
      </c>
      <c r="E301" s="212" t="s">
        <v>621</v>
      </c>
      <c r="F301" s="212" t="s">
        <v>621</v>
      </c>
      <c r="G301" s="199"/>
      <c r="H301" s="199"/>
      <c r="I301" s="202"/>
      <c r="J301" s="213">
        <f>BK301</f>
        <v>0</v>
      </c>
      <c r="K301" s="199"/>
      <c r="L301" s="204"/>
      <c r="M301" s="205"/>
      <c r="N301" s="206"/>
      <c r="O301" s="206"/>
      <c r="P301" s="207">
        <f>SUM(P302:P322)</f>
        <v>0</v>
      </c>
      <c r="Q301" s="206"/>
      <c r="R301" s="207">
        <f>SUM(R302:R322)</f>
        <v>0</v>
      </c>
      <c r="S301" s="206"/>
      <c r="T301" s="208">
        <f>SUM(T302:T322)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9" t="s">
        <v>82</v>
      </c>
      <c r="AT301" s="210" t="s">
        <v>74</v>
      </c>
      <c r="AU301" s="210" t="s">
        <v>82</v>
      </c>
      <c r="AY301" s="209" t="s">
        <v>199</v>
      </c>
      <c r="BK301" s="211">
        <f>SUM(BK302:BK322)</f>
        <v>0</v>
      </c>
    </row>
    <row r="302" s="2" customFormat="1" ht="21.75" customHeight="1">
      <c r="A302" s="39"/>
      <c r="B302" s="40"/>
      <c r="C302" s="214" t="s">
        <v>643</v>
      </c>
      <c r="D302" s="214" t="s">
        <v>202</v>
      </c>
      <c r="E302" s="215" t="s">
        <v>623</v>
      </c>
      <c r="F302" s="216" t="s">
        <v>1072</v>
      </c>
      <c r="G302" s="217" t="s">
        <v>217</v>
      </c>
      <c r="H302" s="218">
        <v>2</v>
      </c>
      <c r="I302" s="219"/>
      <c r="J302" s="220">
        <f>ROUND(I302*H302,2)</f>
        <v>0</v>
      </c>
      <c r="K302" s="216" t="s">
        <v>341</v>
      </c>
      <c r="L302" s="221"/>
      <c r="M302" s="222" t="s">
        <v>19</v>
      </c>
      <c r="N302" s="223" t="s">
        <v>46</v>
      </c>
      <c r="O302" s="85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207</v>
      </c>
      <c r="AT302" s="226" t="s">
        <v>202</v>
      </c>
      <c r="AU302" s="226" t="s">
        <v>84</v>
      </c>
      <c r="AY302" s="18" t="s">
        <v>199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82</v>
      </c>
      <c r="BK302" s="227">
        <f>ROUND(I302*H302,2)</f>
        <v>0</v>
      </c>
      <c r="BL302" s="18" t="s">
        <v>208</v>
      </c>
      <c r="BM302" s="226" t="s">
        <v>646</v>
      </c>
    </row>
    <row r="303" s="2" customFormat="1" ht="21.75" customHeight="1">
      <c r="A303" s="39"/>
      <c r="B303" s="40"/>
      <c r="C303" s="214" t="s">
        <v>441</v>
      </c>
      <c r="D303" s="214" t="s">
        <v>202</v>
      </c>
      <c r="E303" s="215" t="s">
        <v>626</v>
      </c>
      <c r="F303" s="216" t="s">
        <v>1073</v>
      </c>
      <c r="G303" s="217" t="s">
        <v>217</v>
      </c>
      <c r="H303" s="218">
        <v>2</v>
      </c>
      <c r="I303" s="219"/>
      <c r="J303" s="220">
        <f>ROUND(I303*H303,2)</f>
        <v>0</v>
      </c>
      <c r="K303" s="216" t="s">
        <v>341</v>
      </c>
      <c r="L303" s="221"/>
      <c r="M303" s="222" t="s">
        <v>19</v>
      </c>
      <c r="N303" s="223" t="s">
        <v>46</v>
      </c>
      <c r="O303" s="85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207</v>
      </c>
      <c r="AT303" s="226" t="s">
        <v>202</v>
      </c>
      <c r="AU303" s="226" t="s">
        <v>84</v>
      </c>
      <c r="AY303" s="18" t="s">
        <v>199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82</v>
      </c>
      <c r="BK303" s="227">
        <f>ROUND(I303*H303,2)</f>
        <v>0</v>
      </c>
      <c r="BL303" s="18" t="s">
        <v>208</v>
      </c>
      <c r="BM303" s="226" t="s">
        <v>649</v>
      </c>
    </row>
    <row r="304" s="2" customFormat="1" ht="16.5" customHeight="1">
      <c r="A304" s="39"/>
      <c r="B304" s="40"/>
      <c r="C304" s="214" t="s">
        <v>650</v>
      </c>
      <c r="D304" s="214" t="s">
        <v>202</v>
      </c>
      <c r="E304" s="215" t="s">
        <v>640</v>
      </c>
      <c r="F304" s="216" t="s">
        <v>1074</v>
      </c>
      <c r="G304" s="217" t="s">
        <v>205</v>
      </c>
      <c r="H304" s="218">
        <v>195</v>
      </c>
      <c r="I304" s="219"/>
      <c r="J304" s="220">
        <f>ROUND(I304*H304,2)</f>
        <v>0</v>
      </c>
      <c r="K304" s="216" t="s">
        <v>341</v>
      </c>
      <c r="L304" s="221"/>
      <c r="M304" s="222" t="s">
        <v>19</v>
      </c>
      <c r="N304" s="223" t="s">
        <v>46</v>
      </c>
      <c r="O304" s="85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207</v>
      </c>
      <c r="AT304" s="226" t="s">
        <v>202</v>
      </c>
      <c r="AU304" s="226" t="s">
        <v>84</v>
      </c>
      <c r="AY304" s="18" t="s">
        <v>199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82</v>
      </c>
      <c r="BK304" s="227">
        <f>ROUND(I304*H304,2)</f>
        <v>0</v>
      </c>
      <c r="BL304" s="18" t="s">
        <v>208</v>
      </c>
      <c r="BM304" s="226" t="s">
        <v>653</v>
      </c>
    </row>
    <row r="305" s="2" customFormat="1" ht="16.5" customHeight="1">
      <c r="A305" s="39"/>
      <c r="B305" s="40"/>
      <c r="C305" s="214" t="s">
        <v>445</v>
      </c>
      <c r="D305" s="214" t="s">
        <v>202</v>
      </c>
      <c r="E305" s="215" t="s">
        <v>644</v>
      </c>
      <c r="F305" s="216" t="s">
        <v>1075</v>
      </c>
      <c r="G305" s="217" t="s">
        <v>217</v>
      </c>
      <c r="H305" s="218">
        <v>1</v>
      </c>
      <c r="I305" s="219"/>
      <c r="J305" s="220">
        <f>ROUND(I305*H305,2)</f>
        <v>0</v>
      </c>
      <c r="K305" s="216" t="s">
        <v>341</v>
      </c>
      <c r="L305" s="221"/>
      <c r="M305" s="222" t="s">
        <v>19</v>
      </c>
      <c r="N305" s="223" t="s">
        <v>46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207</v>
      </c>
      <c r="AT305" s="226" t="s">
        <v>202</v>
      </c>
      <c r="AU305" s="226" t="s">
        <v>84</v>
      </c>
      <c r="AY305" s="18" t="s">
        <v>199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82</v>
      </c>
      <c r="BK305" s="227">
        <f>ROUND(I305*H305,2)</f>
        <v>0</v>
      </c>
      <c r="BL305" s="18" t="s">
        <v>208</v>
      </c>
      <c r="BM305" s="226" t="s">
        <v>656</v>
      </c>
    </row>
    <row r="306" s="2" customFormat="1" ht="16.5" customHeight="1">
      <c r="A306" s="39"/>
      <c r="B306" s="40"/>
      <c r="C306" s="214" t="s">
        <v>657</v>
      </c>
      <c r="D306" s="214" t="s">
        <v>202</v>
      </c>
      <c r="E306" s="215" t="s">
        <v>647</v>
      </c>
      <c r="F306" s="216" t="s">
        <v>1076</v>
      </c>
      <c r="G306" s="217" t="s">
        <v>217</v>
      </c>
      <c r="H306" s="218">
        <v>2</v>
      </c>
      <c r="I306" s="219"/>
      <c r="J306" s="220">
        <f>ROUND(I306*H306,2)</f>
        <v>0</v>
      </c>
      <c r="K306" s="216" t="s">
        <v>341</v>
      </c>
      <c r="L306" s="221"/>
      <c r="M306" s="222" t="s">
        <v>19</v>
      </c>
      <c r="N306" s="223" t="s">
        <v>46</v>
      </c>
      <c r="O306" s="85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207</v>
      </c>
      <c r="AT306" s="226" t="s">
        <v>202</v>
      </c>
      <c r="AU306" s="226" t="s">
        <v>84</v>
      </c>
      <c r="AY306" s="18" t="s">
        <v>199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82</v>
      </c>
      <c r="BK306" s="227">
        <f>ROUND(I306*H306,2)</f>
        <v>0</v>
      </c>
      <c r="BL306" s="18" t="s">
        <v>208</v>
      </c>
      <c r="BM306" s="226" t="s">
        <v>1077</v>
      </c>
    </row>
    <row r="307" s="2" customFormat="1" ht="16.5" customHeight="1">
      <c r="A307" s="39"/>
      <c r="B307" s="40"/>
      <c r="C307" s="214" t="s">
        <v>447</v>
      </c>
      <c r="D307" s="214" t="s">
        <v>202</v>
      </c>
      <c r="E307" s="215" t="s">
        <v>651</v>
      </c>
      <c r="F307" s="216" t="s">
        <v>1078</v>
      </c>
      <c r="G307" s="217" t="s">
        <v>217</v>
      </c>
      <c r="H307" s="218">
        <v>2</v>
      </c>
      <c r="I307" s="219"/>
      <c r="J307" s="220">
        <f>ROUND(I307*H307,2)</f>
        <v>0</v>
      </c>
      <c r="K307" s="216" t="s">
        <v>341</v>
      </c>
      <c r="L307" s="221"/>
      <c r="M307" s="222" t="s">
        <v>19</v>
      </c>
      <c r="N307" s="223" t="s">
        <v>46</v>
      </c>
      <c r="O307" s="85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207</v>
      </c>
      <c r="AT307" s="226" t="s">
        <v>202</v>
      </c>
      <c r="AU307" s="226" t="s">
        <v>84</v>
      </c>
      <c r="AY307" s="18" t="s">
        <v>199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82</v>
      </c>
      <c r="BK307" s="227">
        <f>ROUND(I307*H307,2)</f>
        <v>0</v>
      </c>
      <c r="BL307" s="18" t="s">
        <v>208</v>
      </c>
      <c r="BM307" s="226" t="s">
        <v>1079</v>
      </c>
    </row>
    <row r="308" s="2" customFormat="1" ht="16.5" customHeight="1">
      <c r="A308" s="39"/>
      <c r="B308" s="40"/>
      <c r="C308" s="214" t="s">
        <v>665</v>
      </c>
      <c r="D308" s="214" t="s">
        <v>202</v>
      </c>
      <c r="E308" s="215" t="s">
        <v>1080</v>
      </c>
      <c r="F308" s="216" t="s">
        <v>1081</v>
      </c>
      <c r="G308" s="217" t="s">
        <v>217</v>
      </c>
      <c r="H308" s="218">
        <v>4</v>
      </c>
      <c r="I308" s="219"/>
      <c r="J308" s="220">
        <f>ROUND(I308*H308,2)</f>
        <v>0</v>
      </c>
      <c r="K308" s="216" t="s">
        <v>341</v>
      </c>
      <c r="L308" s="221"/>
      <c r="M308" s="222" t="s">
        <v>19</v>
      </c>
      <c r="N308" s="223" t="s">
        <v>46</v>
      </c>
      <c r="O308" s="85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207</v>
      </c>
      <c r="AT308" s="226" t="s">
        <v>202</v>
      </c>
      <c r="AU308" s="226" t="s">
        <v>84</v>
      </c>
      <c r="AY308" s="18" t="s">
        <v>199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82</v>
      </c>
      <c r="BK308" s="227">
        <f>ROUND(I308*H308,2)</f>
        <v>0</v>
      </c>
      <c r="BL308" s="18" t="s">
        <v>208</v>
      </c>
      <c r="BM308" s="226" t="s">
        <v>660</v>
      </c>
    </row>
    <row r="309" s="2" customFormat="1" ht="16.5" customHeight="1">
      <c r="A309" s="39"/>
      <c r="B309" s="40"/>
      <c r="C309" s="214" t="s">
        <v>451</v>
      </c>
      <c r="D309" s="214" t="s">
        <v>202</v>
      </c>
      <c r="E309" s="215" t="s">
        <v>1082</v>
      </c>
      <c r="F309" s="216" t="s">
        <v>1083</v>
      </c>
      <c r="G309" s="217" t="s">
        <v>217</v>
      </c>
      <c r="H309" s="218">
        <v>3</v>
      </c>
      <c r="I309" s="219"/>
      <c r="J309" s="220">
        <f>ROUND(I309*H309,2)</f>
        <v>0</v>
      </c>
      <c r="K309" s="216" t="s">
        <v>341</v>
      </c>
      <c r="L309" s="221"/>
      <c r="M309" s="222" t="s">
        <v>19</v>
      </c>
      <c r="N309" s="223" t="s">
        <v>46</v>
      </c>
      <c r="O309" s="85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207</v>
      </c>
      <c r="AT309" s="226" t="s">
        <v>202</v>
      </c>
      <c r="AU309" s="226" t="s">
        <v>84</v>
      </c>
      <c r="AY309" s="18" t="s">
        <v>199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82</v>
      </c>
      <c r="BK309" s="227">
        <f>ROUND(I309*H309,2)</f>
        <v>0</v>
      </c>
      <c r="BL309" s="18" t="s">
        <v>208</v>
      </c>
      <c r="BM309" s="226" t="s">
        <v>664</v>
      </c>
    </row>
    <row r="310" s="2" customFormat="1" ht="16.5" customHeight="1">
      <c r="A310" s="39"/>
      <c r="B310" s="40"/>
      <c r="C310" s="214" t="s">
        <v>672</v>
      </c>
      <c r="D310" s="214" t="s">
        <v>202</v>
      </c>
      <c r="E310" s="215" t="s">
        <v>662</v>
      </c>
      <c r="F310" s="216" t="s">
        <v>1084</v>
      </c>
      <c r="G310" s="217" t="s">
        <v>217</v>
      </c>
      <c r="H310" s="218">
        <v>1</v>
      </c>
      <c r="I310" s="219"/>
      <c r="J310" s="220">
        <f>ROUND(I310*H310,2)</f>
        <v>0</v>
      </c>
      <c r="K310" s="216" t="s">
        <v>341</v>
      </c>
      <c r="L310" s="221"/>
      <c r="M310" s="222" t="s">
        <v>19</v>
      </c>
      <c r="N310" s="223" t="s">
        <v>46</v>
      </c>
      <c r="O310" s="85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207</v>
      </c>
      <c r="AT310" s="226" t="s">
        <v>202</v>
      </c>
      <c r="AU310" s="226" t="s">
        <v>84</v>
      </c>
      <c r="AY310" s="18" t="s">
        <v>199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82</v>
      </c>
      <c r="BK310" s="227">
        <f>ROUND(I310*H310,2)</f>
        <v>0</v>
      </c>
      <c r="BL310" s="18" t="s">
        <v>208</v>
      </c>
      <c r="BM310" s="226" t="s">
        <v>668</v>
      </c>
    </row>
    <row r="311" s="2" customFormat="1" ht="16.5" customHeight="1">
      <c r="A311" s="39"/>
      <c r="B311" s="40"/>
      <c r="C311" s="214" t="s">
        <v>453</v>
      </c>
      <c r="D311" s="214" t="s">
        <v>202</v>
      </c>
      <c r="E311" s="215" t="s">
        <v>669</v>
      </c>
      <c r="F311" s="216" t="s">
        <v>1085</v>
      </c>
      <c r="G311" s="217" t="s">
        <v>217</v>
      </c>
      <c r="H311" s="218">
        <v>2</v>
      </c>
      <c r="I311" s="219"/>
      <c r="J311" s="220">
        <f>ROUND(I311*H311,2)</f>
        <v>0</v>
      </c>
      <c r="K311" s="216" t="s">
        <v>341</v>
      </c>
      <c r="L311" s="221"/>
      <c r="M311" s="222" t="s">
        <v>19</v>
      </c>
      <c r="N311" s="223" t="s">
        <v>46</v>
      </c>
      <c r="O311" s="85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207</v>
      </c>
      <c r="AT311" s="226" t="s">
        <v>202</v>
      </c>
      <c r="AU311" s="226" t="s">
        <v>84</v>
      </c>
      <c r="AY311" s="18" t="s">
        <v>199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82</v>
      </c>
      <c r="BK311" s="227">
        <f>ROUND(I311*H311,2)</f>
        <v>0</v>
      </c>
      <c r="BL311" s="18" t="s">
        <v>208</v>
      </c>
      <c r="BM311" s="226" t="s">
        <v>671</v>
      </c>
    </row>
    <row r="312" s="2" customFormat="1">
      <c r="A312" s="39"/>
      <c r="B312" s="40"/>
      <c r="C312" s="214" t="s">
        <v>679</v>
      </c>
      <c r="D312" s="214" t="s">
        <v>202</v>
      </c>
      <c r="E312" s="215" t="s">
        <v>673</v>
      </c>
      <c r="F312" s="216" t="s">
        <v>1086</v>
      </c>
      <c r="G312" s="217" t="s">
        <v>217</v>
      </c>
      <c r="H312" s="218">
        <v>1</v>
      </c>
      <c r="I312" s="219"/>
      <c r="J312" s="220">
        <f>ROUND(I312*H312,2)</f>
        <v>0</v>
      </c>
      <c r="K312" s="216" t="s">
        <v>341</v>
      </c>
      <c r="L312" s="221"/>
      <c r="M312" s="222" t="s">
        <v>19</v>
      </c>
      <c r="N312" s="223" t="s">
        <v>46</v>
      </c>
      <c r="O312" s="85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207</v>
      </c>
      <c r="AT312" s="226" t="s">
        <v>202</v>
      </c>
      <c r="AU312" s="226" t="s">
        <v>84</v>
      </c>
      <c r="AY312" s="18" t="s">
        <v>199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82</v>
      </c>
      <c r="BK312" s="227">
        <f>ROUND(I312*H312,2)</f>
        <v>0</v>
      </c>
      <c r="BL312" s="18" t="s">
        <v>208</v>
      </c>
      <c r="BM312" s="226" t="s">
        <v>675</v>
      </c>
    </row>
    <row r="313" s="2" customFormat="1" ht="16.5" customHeight="1">
      <c r="A313" s="39"/>
      <c r="B313" s="40"/>
      <c r="C313" s="214" t="s">
        <v>456</v>
      </c>
      <c r="D313" s="214" t="s">
        <v>202</v>
      </c>
      <c r="E313" s="215" t="s">
        <v>676</v>
      </c>
      <c r="F313" s="216" t="s">
        <v>1087</v>
      </c>
      <c r="G313" s="217" t="s">
        <v>217</v>
      </c>
      <c r="H313" s="218">
        <v>1</v>
      </c>
      <c r="I313" s="219"/>
      <c r="J313" s="220">
        <f>ROUND(I313*H313,2)</f>
        <v>0</v>
      </c>
      <c r="K313" s="216" t="s">
        <v>341</v>
      </c>
      <c r="L313" s="221"/>
      <c r="M313" s="222" t="s">
        <v>19</v>
      </c>
      <c r="N313" s="223" t="s">
        <v>46</v>
      </c>
      <c r="O313" s="85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207</v>
      </c>
      <c r="AT313" s="226" t="s">
        <v>202</v>
      </c>
      <c r="AU313" s="226" t="s">
        <v>84</v>
      </c>
      <c r="AY313" s="18" t="s">
        <v>199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82</v>
      </c>
      <c r="BK313" s="227">
        <f>ROUND(I313*H313,2)</f>
        <v>0</v>
      </c>
      <c r="BL313" s="18" t="s">
        <v>208</v>
      </c>
      <c r="BM313" s="226" t="s">
        <v>678</v>
      </c>
    </row>
    <row r="314" s="2" customFormat="1" ht="16.5" customHeight="1">
      <c r="A314" s="39"/>
      <c r="B314" s="40"/>
      <c r="C314" s="214" t="s">
        <v>686</v>
      </c>
      <c r="D314" s="214" t="s">
        <v>202</v>
      </c>
      <c r="E314" s="215" t="s">
        <v>680</v>
      </c>
      <c r="F314" s="216" t="s">
        <v>1088</v>
      </c>
      <c r="G314" s="217" t="s">
        <v>217</v>
      </c>
      <c r="H314" s="218">
        <v>1</v>
      </c>
      <c r="I314" s="219"/>
      <c r="J314" s="220">
        <f>ROUND(I314*H314,2)</f>
        <v>0</v>
      </c>
      <c r="K314" s="216" t="s">
        <v>341</v>
      </c>
      <c r="L314" s="221"/>
      <c r="M314" s="222" t="s">
        <v>19</v>
      </c>
      <c r="N314" s="223" t="s">
        <v>46</v>
      </c>
      <c r="O314" s="85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207</v>
      </c>
      <c r="AT314" s="226" t="s">
        <v>202</v>
      </c>
      <c r="AU314" s="226" t="s">
        <v>84</v>
      </c>
      <c r="AY314" s="18" t="s">
        <v>199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82</v>
      </c>
      <c r="BK314" s="227">
        <f>ROUND(I314*H314,2)</f>
        <v>0</v>
      </c>
      <c r="BL314" s="18" t="s">
        <v>208</v>
      </c>
      <c r="BM314" s="226" t="s">
        <v>682</v>
      </c>
    </row>
    <row r="315" s="2" customFormat="1" ht="16.5" customHeight="1">
      <c r="A315" s="39"/>
      <c r="B315" s="40"/>
      <c r="C315" s="214" t="s">
        <v>459</v>
      </c>
      <c r="D315" s="214" t="s">
        <v>202</v>
      </c>
      <c r="E315" s="215" t="s">
        <v>683</v>
      </c>
      <c r="F315" s="216" t="s">
        <v>1089</v>
      </c>
      <c r="G315" s="217" t="s">
        <v>217</v>
      </c>
      <c r="H315" s="218">
        <v>1</v>
      </c>
      <c r="I315" s="219"/>
      <c r="J315" s="220">
        <f>ROUND(I315*H315,2)</f>
        <v>0</v>
      </c>
      <c r="K315" s="216" t="s">
        <v>341</v>
      </c>
      <c r="L315" s="221"/>
      <c r="M315" s="222" t="s">
        <v>19</v>
      </c>
      <c r="N315" s="223" t="s">
        <v>46</v>
      </c>
      <c r="O315" s="85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207</v>
      </c>
      <c r="AT315" s="226" t="s">
        <v>202</v>
      </c>
      <c r="AU315" s="226" t="s">
        <v>84</v>
      </c>
      <c r="AY315" s="18" t="s">
        <v>199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82</v>
      </c>
      <c r="BK315" s="227">
        <f>ROUND(I315*H315,2)</f>
        <v>0</v>
      </c>
      <c r="BL315" s="18" t="s">
        <v>208</v>
      </c>
      <c r="BM315" s="226" t="s">
        <v>685</v>
      </c>
    </row>
    <row r="316" s="2" customFormat="1">
      <c r="A316" s="39"/>
      <c r="B316" s="40"/>
      <c r="C316" s="214" t="s">
        <v>693</v>
      </c>
      <c r="D316" s="214" t="s">
        <v>202</v>
      </c>
      <c r="E316" s="215" t="s">
        <v>687</v>
      </c>
      <c r="F316" s="216" t="s">
        <v>1090</v>
      </c>
      <c r="G316" s="217" t="s">
        <v>217</v>
      </c>
      <c r="H316" s="218">
        <v>1</v>
      </c>
      <c r="I316" s="219"/>
      <c r="J316" s="220">
        <f>ROUND(I316*H316,2)</f>
        <v>0</v>
      </c>
      <c r="K316" s="216" t="s">
        <v>341</v>
      </c>
      <c r="L316" s="221"/>
      <c r="M316" s="222" t="s">
        <v>19</v>
      </c>
      <c r="N316" s="223" t="s">
        <v>46</v>
      </c>
      <c r="O316" s="85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207</v>
      </c>
      <c r="AT316" s="226" t="s">
        <v>202</v>
      </c>
      <c r="AU316" s="226" t="s">
        <v>84</v>
      </c>
      <c r="AY316" s="18" t="s">
        <v>199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82</v>
      </c>
      <c r="BK316" s="227">
        <f>ROUND(I316*H316,2)</f>
        <v>0</v>
      </c>
      <c r="BL316" s="18" t="s">
        <v>208</v>
      </c>
      <c r="BM316" s="226" t="s">
        <v>689</v>
      </c>
    </row>
    <row r="317" s="2" customFormat="1" ht="16.5" customHeight="1">
      <c r="A317" s="39"/>
      <c r="B317" s="40"/>
      <c r="C317" s="214" t="s">
        <v>463</v>
      </c>
      <c r="D317" s="214" t="s">
        <v>202</v>
      </c>
      <c r="E317" s="215" t="s">
        <v>1091</v>
      </c>
      <c r="F317" s="216" t="s">
        <v>1092</v>
      </c>
      <c r="G317" s="217" t="s">
        <v>205</v>
      </c>
      <c r="H317" s="218">
        <v>43</v>
      </c>
      <c r="I317" s="219"/>
      <c r="J317" s="220">
        <f>ROUND(I317*H317,2)</f>
        <v>0</v>
      </c>
      <c r="K317" s="216" t="s">
        <v>341</v>
      </c>
      <c r="L317" s="221"/>
      <c r="M317" s="222" t="s">
        <v>19</v>
      </c>
      <c r="N317" s="223" t="s">
        <v>46</v>
      </c>
      <c r="O317" s="85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207</v>
      </c>
      <c r="AT317" s="226" t="s">
        <v>202</v>
      </c>
      <c r="AU317" s="226" t="s">
        <v>84</v>
      </c>
      <c r="AY317" s="18" t="s">
        <v>199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82</v>
      </c>
      <c r="BK317" s="227">
        <f>ROUND(I317*H317,2)</f>
        <v>0</v>
      </c>
      <c r="BL317" s="18" t="s">
        <v>208</v>
      </c>
      <c r="BM317" s="226" t="s">
        <v>692</v>
      </c>
    </row>
    <row r="318" s="2" customFormat="1" ht="16.5" customHeight="1">
      <c r="A318" s="39"/>
      <c r="B318" s="40"/>
      <c r="C318" s="214" t="s">
        <v>700</v>
      </c>
      <c r="D318" s="214" t="s">
        <v>202</v>
      </c>
      <c r="E318" s="215" t="s">
        <v>1093</v>
      </c>
      <c r="F318" s="216" t="s">
        <v>1094</v>
      </c>
      <c r="G318" s="217" t="s">
        <v>217</v>
      </c>
      <c r="H318" s="218">
        <v>6</v>
      </c>
      <c r="I318" s="219"/>
      <c r="J318" s="220">
        <f>ROUND(I318*H318,2)</f>
        <v>0</v>
      </c>
      <c r="K318" s="216" t="s">
        <v>341</v>
      </c>
      <c r="L318" s="221"/>
      <c r="M318" s="222" t="s">
        <v>19</v>
      </c>
      <c r="N318" s="223" t="s">
        <v>46</v>
      </c>
      <c r="O318" s="85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207</v>
      </c>
      <c r="AT318" s="226" t="s">
        <v>202</v>
      </c>
      <c r="AU318" s="226" t="s">
        <v>84</v>
      </c>
      <c r="AY318" s="18" t="s">
        <v>199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82</v>
      </c>
      <c r="BK318" s="227">
        <f>ROUND(I318*H318,2)</f>
        <v>0</v>
      </c>
      <c r="BL318" s="18" t="s">
        <v>208</v>
      </c>
      <c r="BM318" s="226" t="s">
        <v>696</v>
      </c>
    </row>
    <row r="319" s="2" customFormat="1" ht="16.5" customHeight="1">
      <c r="A319" s="39"/>
      <c r="B319" s="40"/>
      <c r="C319" s="214" t="s">
        <v>466</v>
      </c>
      <c r="D319" s="214" t="s">
        <v>202</v>
      </c>
      <c r="E319" s="215" t="s">
        <v>690</v>
      </c>
      <c r="F319" s="216" t="s">
        <v>1095</v>
      </c>
      <c r="G319" s="217" t="s">
        <v>217</v>
      </c>
      <c r="H319" s="218">
        <v>2</v>
      </c>
      <c r="I319" s="219"/>
      <c r="J319" s="220">
        <f>ROUND(I319*H319,2)</f>
        <v>0</v>
      </c>
      <c r="K319" s="216" t="s">
        <v>341</v>
      </c>
      <c r="L319" s="221"/>
      <c r="M319" s="222" t="s">
        <v>19</v>
      </c>
      <c r="N319" s="223" t="s">
        <v>46</v>
      </c>
      <c r="O319" s="85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207</v>
      </c>
      <c r="AT319" s="226" t="s">
        <v>202</v>
      </c>
      <c r="AU319" s="226" t="s">
        <v>84</v>
      </c>
      <c r="AY319" s="18" t="s">
        <v>199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82</v>
      </c>
      <c r="BK319" s="227">
        <f>ROUND(I319*H319,2)</f>
        <v>0</v>
      </c>
      <c r="BL319" s="18" t="s">
        <v>208</v>
      </c>
      <c r="BM319" s="226" t="s">
        <v>699</v>
      </c>
    </row>
    <row r="320" s="2" customFormat="1">
      <c r="A320" s="39"/>
      <c r="B320" s="40"/>
      <c r="C320" s="214" t="s">
        <v>711</v>
      </c>
      <c r="D320" s="214" t="s">
        <v>202</v>
      </c>
      <c r="E320" s="215" t="s">
        <v>694</v>
      </c>
      <c r="F320" s="216" t="s">
        <v>1096</v>
      </c>
      <c r="G320" s="217" t="s">
        <v>217</v>
      </c>
      <c r="H320" s="218">
        <v>1</v>
      </c>
      <c r="I320" s="219"/>
      <c r="J320" s="220">
        <f>ROUND(I320*H320,2)</f>
        <v>0</v>
      </c>
      <c r="K320" s="216" t="s">
        <v>341</v>
      </c>
      <c r="L320" s="221"/>
      <c r="M320" s="222" t="s">
        <v>19</v>
      </c>
      <c r="N320" s="223" t="s">
        <v>46</v>
      </c>
      <c r="O320" s="85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207</v>
      </c>
      <c r="AT320" s="226" t="s">
        <v>202</v>
      </c>
      <c r="AU320" s="226" t="s">
        <v>84</v>
      </c>
      <c r="AY320" s="18" t="s">
        <v>199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8" t="s">
        <v>82</v>
      </c>
      <c r="BK320" s="227">
        <f>ROUND(I320*H320,2)</f>
        <v>0</v>
      </c>
      <c r="BL320" s="18" t="s">
        <v>208</v>
      </c>
      <c r="BM320" s="226" t="s">
        <v>703</v>
      </c>
    </row>
    <row r="321" s="2" customFormat="1" ht="16.5" customHeight="1">
      <c r="A321" s="39"/>
      <c r="B321" s="40"/>
      <c r="C321" s="214" t="s">
        <v>470</v>
      </c>
      <c r="D321" s="214" t="s">
        <v>202</v>
      </c>
      <c r="E321" s="215" t="s">
        <v>697</v>
      </c>
      <c r="F321" s="216" t="s">
        <v>698</v>
      </c>
      <c r="G321" s="217" t="s">
        <v>217</v>
      </c>
      <c r="H321" s="218">
        <v>2</v>
      </c>
      <c r="I321" s="219"/>
      <c r="J321" s="220">
        <f>ROUND(I321*H321,2)</f>
        <v>0</v>
      </c>
      <c r="K321" s="216" t="s">
        <v>341</v>
      </c>
      <c r="L321" s="221"/>
      <c r="M321" s="222" t="s">
        <v>19</v>
      </c>
      <c r="N321" s="223" t="s">
        <v>46</v>
      </c>
      <c r="O321" s="85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207</v>
      </c>
      <c r="AT321" s="226" t="s">
        <v>202</v>
      </c>
      <c r="AU321" s="226" t="s">
        <v>84</v>
      </c>
      <c r="AY321" s="18" t="s">
        <v>199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82</v>
      </c>
      <c r="BK321" s="227">
        <f>ROUND(I321*H321,2)</f>
        <v>0</v>
      </c>
      <c r="BL321" s="18" t="s">
        <v>208</v>
      </c>
      <c r="BM321" s="226" t="s">
        <v>706</v>
      </c>
    </row>
    <row r="322" s="2" customFormat="1" ht="16.5" customHeight="1">
      <c r="A322" s="39"/>
      <c r="B322" s="40"/>
      <c r="C322" s="214" t="s">
        <v>718</v>
      </c>
      <c r="D322" s="214" t="s">
        <v>202</v>
      </c>
      <c r="E322" s="215" t="s">
        <v>704</v>
      </c>
      <c r="F322" s="216" t="s">
        <v>705</v>
      </c>
      <c r="G322" s="217" t="s">
        <v>217</v>
      </c>
      <c r="H322" s="218">
        <v>2</v>
      </c>
      <c r="I322" s="219"/>
      <c r="J322" s="220">
        <f>ROUND(I322*H322,2)</f>
        <v>0</v>
      </c>
      <c r="K322" s="216" t="s">
        <v>341</v>
      </c>
      <c r="L322" s="221"/>
      <c r="M322" s="222" t="s">
        <v>19</v>
      </c>
      <c r="N322" s="223" t="s">
        <v>46</v>
      </c>
      <c r="O322" s="85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207</v>
      </c>
      <c r="AT322" s="226" t="s">
        <v>202</v>
      </c>
      <c r="AU322" s="226" t="s">
        <v>84</v>
      </c>
      <c r="AY322" s="18" t="s">
        <v>199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82</v>
      </c>
      <c r="BK322" s="227">
        <f>ROUND(I322*H322,2)</f>
        <v>0</v>
      </c>
      <c r="BL322" s="18" t="s">
        <v>208</v>
      </c>
      <c r="BM322" s="226" t="s">
        <v>714</v>
      </c>
    </row>
    <row r="323" s="12" customFormat="1" ht="25.92" customHeight="1">
      <c r="A323" s="12"/>
      <c r="B323" s="198"/>
      <c r="C323" s="199"/>
      <c r="D323" s="200" t="s">
        <v>74</v>
      </c>
      <c r="E323" s="201" t="s">
        <v>707</v>
      </c>
      <c r="F323" s="201" t="s">
        <v>708</v>
      </c>
      <c r="G323" s="199"/>
      <c r="H323" s="199"/>
      <c r="I323" s="202"/>
      <c r="J323" s="203">
        <f>BK323</f>
        <v>0</v>
      </c>
      <c r="K323" s="199"/>
      <c r="L323" s="204"/>
      <c r="M323" s="205"/>
      <c r="N323" s="206"/>
      <c r="O323" s="206"/>
      <c r="P323" s="207">
        <f>P324+P376</f>
        <v>0</v>
      </c>
      <c r="Q323" s="206"/>
      <c r="R323" s="207">
        <f>R324+R376</f>
        <v>0</v>
      </c>
      <c r="S323" s="206"/>
      <c r="T323" s="208">
        <f>T324+T376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9" t="s">
        <v>82</v>
      </c>
      <c r="AT323" s="210" t="s">
        <v>74</v>
      </c>
      <c r="AU323" s="210" t="s">
        <v>75</v>
      </c>
      <c r="AY323" s="209" t="s">
        <v>199</v>
      </c>
      <c r="BK323" s="211">
        <f>BK324+BK376</f>
        <v>0</v>
      </c>
    </row>
    <row r="324" s="12" customFormat="1" ht="22.8" customHeight="1">
      <c r="A324" s="12"/>
      <c r="B324" s="198"/>
      <c r="C324" s="199"/>
      <c r="D324" s="200" t="s">
        <v>74</v>
      </c>
      <c r="E324" s="212" t="s">
        <v>709</v>
      </c>
      <c r="F324" s="212" t="s">
        <v>710</v>
      </c>
      <c r="G324" s="199"/>
      <c r="H324" s="199"/>
      <c r="I324" s="202"/>
      <c r="J324" s="213">
        <f>BK324</f>
        <v>0</v>
      </c>
      <c r="K324" s="199"/>
      <c r="L324" s="204"/>
      <c r="M324" s="205"/>
      <c r="N324" s="206"/>
      <c r="O324" s="206"/>
      <c r="P324" s="207">
        <f>SUM(P325:P375)</f>
        <v>0</v>
      </c>
      <c r="Q324" s="206"/>
      <c r="R324" s="207">
        <f>SUM(R325:R375)</f>
        <v>0</v>
      </c>
      <c r="S324" s="206"/>
      <c r="T324" s="208">
        <f>SUM(T325:T375)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9" t="s">
        <v>82</v>
      </c>
      <c r="AT324" s="210" t="s">
        <v>74</v>
      </c>
      <c r="AU324" s="210" t="s">
        <v>82</v>
      </c>
      <c r="AY324" s="209" t="s">
        <v>199</v>
      </c>
      <c r="BK324" s="211">
        <f>SUM(BK325:BK375)</f>
        <v>0</v>
      </c>
    </row>
    <row r="325" s="2" customFormat="1" ht="33" customHeight="1">
      <c r="A325" s="39"/>
      <c r="B325" s="40"/>
      <c r="C325" s="228" t="s">
        <v>473</v>
      </c>
      <c r="D325" s="228" t="s">
        <v>286</v>
      </c>
      <c r="E325" s="229" t="s">
        <v>712</v>
      </c>
      <c r="F325" s="230" t="s">
        <v>1097</v>
      </c>
      <c r="G325" s="231" t="s">
        <v>205</v>
      </c>
      <c r="H325" s="232">
        <v>28</v>
      </c>
      <c r="I325" s="233"/>
      <c r="J325" s="234">
        <f>ROUND(I325*H325,2)</f>
        <v>0</v>
      </c>
      <c r="K325" s="230" t="s">
        <v>206</v>
      </c>
      <c r="L325" s="45"/>
      <c r="M325" s="235" t="s">
        <v>19</v>
      </c>
      <c r="N325" s="236" t="s">
        <v>46</v>
      </c>
      <c r="O325" s="85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208</v>
      </c>
      <c r="AT325" s="226" t="s">
        <v>286</v>
      </c>
      <c r="AU325" s="226" t="s">
        <v>84</v>
      </c>
      <c r="AY325" s="18" t="s">
        <v>199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82</v>
      </c>
      <c r="BK325" s="227">
        <f>ROUND(I325*H325,2)</f>
        <v>0</v>
      </c>
      <c r="BL325" s="18" t="s">
        <v>208</v>
      </c>
      <c r="BM325" s="226" t="s">
        <v>717</v>
      </c>
    </row>
    <row r="326" s="2" customFormat="1" ht="33" customHeight="1">
      <c r="A326" s="39"/>
      <c r="B326" s="40"/>
      <c r="C326" s="228" t="s">
        <v>725</v>
      </c>
      <c r="D326" s="228" t="s">
        <v>286</v>
      </c>
      <c r="E326" s="229" t="s">
        <v>715</v>
      </c>
      <c r="F326" s="230" t="s">
        <v>1098</v>
      </c>
      <c r="G326" s="231" t="s">
        <v>205</v>
      </c>
      <c r="H326" s="232">
        <v>35</v>
      </c>
      <c r="I326" s="233"/>
      <c r="J326" s="234">
        <f>ROUND(I326*H326,2)</f>
        <v>0</v>
      </c>
      <c r="K326" s="230" t="s">
        <v>206</v>
      </c>
      <c r="L326" s="45"/>
      <c r="M326" s="235" t="s">
        <v>19</v>
      </c>
      <c r="N326" s="236" t="s">
        <v>46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208</v>
      </c>
      <c r="AT326" s="226" t="s">
        <v>286</v>
      </c>
      <c r="AU326" s="226" t="s">
        <v>84</v>
      </c>
      <c r="AY326" s="18" t="s">
        <v>199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82</v>
      </c>
      <c r="BK326" s="227">
        <f>ROUND(I326*H326,2)</f>
        <v>0</v>
      </c>
      <c r="BL326" s="18" t="s">
        <v>208</v>
      </c>
      <c r="BM326" s="226" t="s">
        <v>721</v>
      </c>
    </row>
    <row r="327" s="2" customFormat="1">
      <c r="A327" s="39"/>
      <c r="B327" s="40"/>
      <c r="C327" s="228" t="s">
        <v>477</v>
      </c>
      <c r="D327" s="228" t="s">
        <v>286</v>
      </c>
      <c r="E327" s="229" t="s">
        <v>722</v>
      </c>
      <c r="F327" s="230" t="s">
        <v>1099</v>
      </c>
      <c r="G327" s="231" t="s">
        <v>217</v>
      </c>
      <c r="H327" s="232">
        <v>9</v>
      </c>
      <c r="I327" s="233"/>
      <c r="J327" s="234">
        <f>ROUND(I327*H327,2)</f>
        <v>0</v>
      </c>
      <c r="K327" s="230" t="s">
        <v>206</v>
      </c>
      <c r="L327" s="45"/>
      <c r="M327" s="235" t="s">
        <v>19</v>
      </c>
      <c r="N327" s="236" t="s">
        <v>46</v>
      </c>
      <c r="O327" s="85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208</v>
      </c>
      <c r="AT327" s="226" t="s">
        <v>286</v>
      </c>
      <c r="AU327" s="226" t="s">
        <v>84</v>
      </c>
      <c r="AY327" s="18" t="s">
        <v>199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82</v>
      </c>
      <c r="BK327" s="227">
        <f>ROUND(I327*H327,2)</f>
        <v>0</v>
      </c>
      <c r="BL327" s="18" t="s">
        <v>208</v>
      </c>
      <c r="BM327" s="226" t="s">
        <v>724</v>
      </c>
    </row>
    <row r="328" s="2" customFormat="1">
      <c r="A328" s="39"/>
      <c r="B328" s="40"/>
      <c r="C328" s="228" t="s">
        <v>732</v>
      </c>
      <c r="D328" s="228" t="s">
        <v>286</v>
      </c>
      <c r="E328" s="229" t="s">
        <v>726</v>
      </c>
      <c r="F328" s="230" t="s">
        <v>1100</v>
      </c>
      <c r="G328" s="231" t="s">
        <v>217</v>
      </c>
      <c r="H328" s="232">
        <v>1</v>
      </c>
      <c r="I328" s="233"/>
      <c r="J328" s="234">
        <f>ROUND(I328*H328,2)</f>
        <v>0</v>
      </c>
      <c r="K328" s="230" t="s">
        <v>206</v>
      </c>
      <c r="L328" s="45"/>
      <c r="M328" s="235" t="s">
        <v>19</v>
      </c>
      <c r="N328" s="236" t="s">
        <v>46</v>
      </c>
      <c r="O328" s="85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208</v>
      </c>
      <c r="AT328" s="226" t="s">
        <v>286</v>
      </c>
      <c r="AU328" s="226" t="s">
        <v>84</v>
      </c>
      <c r="AY328" s="18" t="s">
        <v>199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82</v>
      </c>
      <c r="BK328" s="227">
        <f>ROUND(I328*H328,2)</f>
        <v>0</v>
      </c>
      <c r="BL328" s="18" t="s">
        <v>208</v>
      </c>
      <c r="BM328" s="226" t="s">
        <v>728</v>
      </c>
    </row>
    <row r="329" s="2" customFormat="1" ht="44.25" customHeight="1">
      <c r="A329" s="39"/>
      <c r="B329" s="40"/>
      <c r="C329" s="228" t="s">
        <v>479</v>
      </c>
      <c r="D329" s="228" t="s">
        <v>286</v>
      </c>
      <c r="E329" s="229" t="s">
        <v>729</v>
      </c>
      <c r="F329" s="230" t="s">
        <v>730</v>
      </c>
      <c r="G329" s="231" t="s">
        <v>205</v>
      </c>
      <c r="H329" s="232">
        <v>1</v>
      </c>
      <c r="I329" s="233"/>
      <c r="J329" s="234">
        <f>ROUND(I329*H329,2)</f>
        <v>0</v>
      </c>
      <c r="K329" s="230" t="s">
        <v>206</v>
      </c>
      <c r="L329" s="45"/>
      <c r="M329" s="235" t="s">
        <v>19</v>
      </c>
      <c r="N329" s="236" t="s">
        <v>46</v>
      </c>
      <c r="O329" s="85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208</v>
      </c>
      <c r="AT329" s="226" t="s">
        <v>286</v>
      </c>
      <c r="AU329" s="226" t="s">
        <v>84</v>
      </c>
      <c r="AY329" s="18" t="s">
        <v>199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82</v>
      </c>
      <c r="BK329" s="227">
        <f>ROUND(I329*H329,2)</f>
        <v>0</v>
      </c>
      <c r="BL329" s="18" t="s">
        <v>208</v>
      </c>
      <c r="BM329" s="226" t="s">
        <v>731</v>
      </c>
    </row>
    <row r="330" s="2" customFormat="1" ht="16.5" customHeight="1">
      <c r="A330" s="39"/>
      <c r="B330" s="40"/>
      <c r="C330" s="228" t="s">
        <v>739</v>
      </c>
      <c r="D330" s="228" t="s">
        <v>286</v>
      </c>
      <c r="E330" s="229" t="s">
        <v>736</v>
      </c>
      <c r="F330" s="230" t="s">
        <v>737</v>
      </c>
      <c r="G330" s="231" t="s">
        <v>205</v>
      </c>
      <c r="H330" s="232">
        <v>26</v>
      </c>
      <c r="I330" s="233"/>
      <c r="J330" s="234">
        <f>ROUND(I330*H330,2)</f>
        <v>0</v>
      </c>
      <c r="K330" s="230" t="s">
        <v>19</v>
      </c>
      <c r="L330" s="45"/>
      <c r="M330" s="235" t="s">
        <v>19</v>
      </c>
      <c r="N330" s="236" t="s">
        <v>46</v>
      </c>
      <c r="O330" s="85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208</v>
      </c>
      <c r="AT330" s="226" t="s">
        <v>286</v>
      </c>
      <c r="AU330" s="226" t="s">
        <v>84</v>
      </c>
      <c r="AY330" s="18" t="s">
        <v>199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82</v>
      </c>
      <c r="BK330" s="227">
        <f>ROUND(I330*H330,2)</f>
        <v>0</v>
      </c>
      <c r="BL330" s="18" t="s">
        <v>208</v>
      </c>
      <c r="BM330" s="226" t="s">
        <v>735</v>
      </c>
    </row>
    <row r="331" s="2" customFormat="1" ht="16.5" customHeight="1">
      <c r="A331" s="39"/>
      <c r="B331" s="40"/>
      <c r="C331" s="228" t="s">
        <v>485</v>
      </c>
      <c r="D331" s="228" t="s">
        <v>286</v>
      </c>
      <c r="E331" s="229" t="s">
        <v>740</v>
      </c>
      <c r="F331" s="230" t="s">
        <v>1101</v>
      </c>
      <c r="G331" s="231" t="s">
        <v>935</v>
      </c>
      <c r="H331" s="232">
        <v>2</v>
      </c>
      <c r="I331" s="233"/>
      <c r="J331" s="234">
        <f>ROUND(I331*H331,2)</f>
        <v>0</v>
      </c>
      <c r="K331" s="230" t="s">
        <v>19</v>
      </c>
      <c r="L331" s="45"/>
      <c r="M331" s="235" t="s">
        <v>19</v>
      </c>
      <c r="N331" s="236" t="s">
        <v>46</v>
      </c>
      <c r="O331" s="85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208</v>
      </c>
      <c r="AT331" s="226" t="s">
        <v>286</v>
      </c>
      <c r="AU331" s="226" t="s">
        <v>84</v>
      </c>
      <c r="AY331" s="18" t="s">
        <v>199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82</v>
      </c>
      <c r="BK331" s="227">
        <f>ROUND(I331*H331,2)</f>
        <v>0</v>
      </c>
      <c r="BL331" s="18" t="s">
        <v>208</v>
      </c>
      <c r="BM331" s="226" t="s">
        <v>738</v>
      </c>
    </row>
    <row r="332" s="2" customFormat="1" ht="16.5" customHeight="1">
      <c r="A332" s="39"/>
      <c r="B332" s="40"/>
      <c r="C332" s="228" t="s">
        <v>746</v>
      </c>
      <c r="D332" s="228" t="s">
        <v>286</v>
      </c>
      <c r="E332" s="229" t="s">
        <v>1102</v>
      </c>
      <c r="F332" s="230" t="s">
        <v>1103</v>
      </c>
      <c r="G332" s="231" t="s">
        <v>217</v>
      </c>
      <c r="H332" s="232">
        <v>8</v>
      </c>
      <c r="I332" s="233"/>
      <c r="J332" s="234">
        <f>ROUND(I332*H332,2)</f>
        <v>0</v>
      </c>
      <c r="K332" s="230" t="s">
        <v>19</v>
      </c>
      <c r="L332" s="45"/>
      <c r="M332" s="235" t="s">
        <v>19</v>
      </c>
      <c r="N332" s="236" t="s">
        <v>46</v>
      </c>
      <c r="O332" s="85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208</v>
      </c>
      <c r="AT332" s="226" t="s">
        <v>286</v>
      </c>
      <c r="AU332" s="226" t="s">
        <v>84</v>
      </c>
      <c r="AY332" s="18" t="s">
        <v>199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82</v>
      </c>
      <c r="BK332" s="227">
        <f>ROUND(I332*H332,2)</f>
        <v>0</v>
      </c>
      <c r="BL332" s="18" t="s">
        <v>208</v>
      </c>
      <c r="BM332" s="226" t="s">
        <v>1104</v>
      </c>
    </row>
    <row r="333" s="2" customFormat="1" ht="16.5" customHeight="1">
      <c r="A333" s="39"/>
      <c r="B333" s="40"/>
      <c r="C333" s="228" t="s">
        <v>490</v>
      </c>
      <c r="D333" s="228" t="s">
        <v>286</v>
      </c>
      <c r="E333" s="229" t="s">
        <v>743</v>
      </c>
      <c r="F333" s="230" t="s">
        <v>1105</v>
      </c>
      <c r="G333" s="231" t="s">
        <v>217</v>
      </c>
      <c r="H333" s="232">
        <v>10</v>
      </c>
      <c r="I333" s="233"/>
      <c r="J333" s="234">
        <f>ROUND(I333*H333,2)</f>
        <v>0</v>
      </c>
      <c r="K333" s="230" t="s">
        <v>206</v>
      </c>
      <c r="L333" s="45"/>
      <c r="M333" s="235" t="s">
        <v>19</v>
      </c>
      <c r="N333" s="236" t="s">
        <v>46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208</v>
      </c>
      <c r="AT333" s="226" t="s">
        <v>286</v>
      </c>
      <c r="AU333" s="226" t="s">
        <v>84</v>
      </c>
      <c r="AY333" s="18" t="s">
        <v>199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82</v>
      </c>
      <c r="BK333" s="227">
        <f>ROUND(I333*H333,2)</f>
        <v>0</v>
      </c>
      <c r="BL333" s="18" t="s">
        <v>208</v>
      </c>
      <c r="BM333" s="226" t="s">
        <v>742</v>
      </c>
    </row>
    <row r="334" s="2" customFormat="1" ht="21.75" customHeight="1">
      <c r="A334" s="39"/>
      <c r="B334" s="40"/>
      <c r="C334" s="228" t="s">
        <v>753</v>
      </c>
      <c r="D334" s="228" t="s">
        <v>286</v>
      </c>
      <c r="E334" s="229" t="s">
        <v>747</v>
      </c>
      <c r="F334" s="230" t="s">
        <v>1106</v>
      </c>
      <c r="G334" s="231" t="s">
        <v>205</v>
      </c>
      <c r="H334" s="232">
        <v>26</v>
      </c>
      <c r="I334" s="233"/>
      <c r="J334" s="234">
        <f>ROUND(I334*H334,2)</f>
        <v>0</v>
      </c>
      <c r="K334" s="230" t="s">
        <v>206</v>
      </c>
      <c r="L334" s="45"/>
      <c r="M334" s="235" t="s">
        <v>19</v>
      </c>
      <c r="N334" s="236" t="s">
        <v>46</v>
      </c>
      <c r="O334" s="85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208</v>
      </c>
      <c r="AT334" s="226" t="s">
        <v>286</v>
      </c>
      <c r="AU334" s="226" t="s">
        <v>84</v>
      </c>
      <c r="AY334" s="18" t="s">
        <v>199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82</v>
      </c>
      <c r="BK334" s="227">
        <f>ROUND(I334*H334,2)</f>
        <v>0</v>
      </c>
      <c r="BL334" s="18" t="s">
        <v>208</v>
      </c>
      <c r="BM334" s="226" t="s">
        <v>745</v>
      </c>
    </row>
    <row r="335" s="2" customFormat="1" ht="21.75" customHeight="1">
      <c r="A335" s="39"/>
      <c r="B335" s="40"/>
      <c r="C335" s="228" t="s">
        <v>494</v>
      </c>
      <c r="D335" s="228" t="s">
        <v>286</v>
      </c>
      <c r="E335" s="229" t="s">
        <v>754</v>
      </c>
      <c r="F335" s="230" t="s">
        <v>755</v>
      </c>
      <c r="G335" s="231" t="s">
        <v>205</v>
      </c>
      <c r="H335" s="232">
        <v>233</v>
      </c>
      <c r="I335" s="233"/>
      <c r="J335" s="234">
        <f>ROUND(I335*H335,2)</f>
        <v>0</v>
      </c>
      <c r="K335" s="230" t="s">
        <v>206</v>
      </c>
      <c r="L335" s="45"/>
      <c r="M335" s="235" t="s">
        <v>19</v>
      </c>
      <c r="N335" s="236" t="s">
        <v>46</v>
      </c>
      <c r="O335" s="85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208</v>
      </c>
      <c r="AT335" s="226" t="s">
        <v>286</v>
      </c>
      <c r="AU335" s="226" t="s">
        <v>84</v>
      </c>
      <c r="AY335" s="18" t="s">
        <v>199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82</v>
      </c>
      <c r="BK335" s="227">
        <f>ROUND(I335*H335,2)</f>
        <v>0</v>
      </c>
      <c r="BL335" s="18" t="s">
        <v>208</v>
      </c>
      <c r="BM335" s="226" t="s">
        <v>749</v>
      </c>
    </row>
    <row r="336" s="2" customFormat="1" ht="21.75" customHeight="1">
      <c r="A336" s="39"/>
      <c r="B336" s="40"/>
      <c r="C336" s="228" t="s">
        <v>760</v>
      </c>
      <c r="D336" s="228" t="s">
        <v>286</v>
      </c>
      <c r="E336" s="229" t="s">
        <v>757</v>
      </c>
      <c r="F336" s="230" t="s">
        <v>1107</v>
      </c>
      <c r="G336" s="231" t="s">
        <v>205</v>
      </c>
      <c r="H336" s="232">
        <v>1</v>
      </c>
      <c r="I336" s="233"/>
      <c r="J336" s="234">
        <f>ROUND(I336*H336,2)</f>
        <v>0</v>
      </c>
      <c r="K336" s="230" t="s">
        <v>206</v>
      </c>
      <c r="L336" s="45"/>
      <c r="M336" s="235" t="s">
        <v>19</v>
      </c>
      <c r="N336" s="236" t="s">
        <v>46</v>
      </c>
      <c r="O336" s="85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208</v>
      </c>
      <c r="AT336" s="226" t="s">
        <v>286</v>
      </c>
      <c r="AU336" s="226" t="s">
        <v>84</v>
      </c>
      <c r="AY336" s="18" t="s">
        <v>199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82</v>
      </c>
      <c r="BK336" s="227">
        <f>ROUND(I336*H336,2)</f>
        <v>0</v>
      </c>
      <c r="BL336" s="18" t="s">
        <v>208</v>
      </c>
      <c r="BM336" s="226" t="s">
        <v>752</v>
      </c>
    </row>
    <row r="337" s="2" customFormat="1" ht="21.75" customHeight="1">
      <c r="A337" s="39"/>
      <c r="B337" s="40"/>
      <c r="C337" s="228" t="s">
        <v>497</v>
      </c>
      <c r="D337" s="228" t="s">
        <v>286</v>
      </c>
      <c r="E337" s="229" t="s">
        <v>761</v>
      </c>
      <c r="F337" s="230" t="s">
        <v>1108</v>
      </c>
      <c r="G337" s="231" t="s">
        <v>205</v>
      </c>
      <c r="H337" s="232">
        <v>27</v>
      </c>
      <c r="I337" s="233"/>
      <c r="J337" s="234">
        <f>ROUND(I337*H337,2)</f>
        <v>0</v>
      </c>
      <c r="K337" s="230" t="s">
        <v>206</v>
      </c>
      <c r="L337" s="45"/>
      <c r="M337" s="235" t="s">
        <v>19</v>
      </c>
      <c r="N337" s="236" t="s">
        <v>46</v>
      </c>
      <c r="O337" s="85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208</v>
      </c>
      <c r="AT337" s="226" t="s">
        <v>286</v>
      </c>
      <c r="AU337" s="226" t="s">
        <v>84</v>
      </c>
      <c r="AY337" s="18" t="s">
        <v>199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82</v>
      </c>
      <c r="BK337" s="227">
        <f>ROUND(I337*H337,2)</f>
        <v>0</v>
      </c>
      <c r="BL337" s="18" t="s">
        <v>208</v>
      </c>
      <c r="BM337" s="226" t="s">
        <v>756</v>
      </c>
    </row>
    <row r="338" s="2" customFormat="1" ht="21.75" customHeight="1">
      <c r="A338" s="39"/>
      <c r="B338" s="40"/>
      <c r="C338" s="228" t="s">
        <v>767</v>
      </c>
      <c r="D338" s="228" t="s">
        <v>286</v>
      </c>
      <c r="E338" s="229" t="s">
        <v>768</v>
      </c>
      <c r="F338" s="230" t="s">
        <v>1109</v>
      </c>
      <c r="G338" s="231" t="s">
        <v>205</v>
      </c>
      <c r="H338" s="232">
        <v>9</v>
      </c>
      <c r="I338" s="233"/>
      <c r="J338" s="234">
        <f>ROUND(I338*H338,2)</f>
        <v>0</v>
      </c>
      <c r="K338" s="230" t="s">
        <v>206</v>
      </c>
      <c r="L338" s="45"/>
      <c r="M338" s="235" t="s">
        <v>19</v>
      </c>
      <c r="N338" s="236" t="s">
        <v>46</v>
      </c>
      <c r="O338" s="85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208</v>
      </c>
      <c r="AT338" s="226" t="s">
        <v>286</v>
      </c>
      <c r="AU338" s="226" t="s">
        <v>84</v>
      </c>
      <c r="AY338" s="18" t="s">
        <v>199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82</v>
      </c>
      <c r="BK338" s="227">
        <f>ROUND(I338*H338,2)</f>
        <v>0</v>
      </c>
      <c r="BL338" s="18" t="s">
        <v>208</v>
      </c>
      <c r="BM338" s="226" t="s">
        <v>759</v>
      </c>
    </row>
    <row r="339" s="2" customFormat="1" ht="21.75" customHeight="1">
      <c r="A339" s="39"/>
      <c r="B339" s="40"/>
      <c r="C339" s="228" t="s">
        <v>501</v>
      </c>
      <c r="D339" s="228" t="s">
        <v>286</v>
      </c>
      <c r="E339" s="229" t="s">
        <v>771</v>
      </c>
      <c r="F339" s="230" t="s">
        <v>1110</v>
      </c>
      <c r="G339" s="231" t="s">
        <v>205</v>
      </c>
      <c r="H339" s="232">
        <v>3</v>
      </c>
      <c r="I339" s="233"/>
      <c r="J339" s="234">
        <f>ROUND(I339*H339,2)</f>
        <v>0</v>
      </c>
      <c r="K339" s="230" t="s">
        <v>206</v>
      </c>
      <c r="L339" s="45"/>
      <c r="M339" s="235" t="s">
        <v>19</v>
      </c>
      <c r="N339" s="236" t="s">
        <v>46</v>
      </c>
      <c r="O339" s="85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208</v>
      </c>
      <c r="AT339" s="226" t="s">
        <v>286</v>
      </c>
      <c r="AU339" s="226" t="s">
        <v>84</v>
      </c>
      <c r="AY339" s="18" t="s">
        <v>199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82</v>
      </c>
      <c r="BK339" s="227">
        <f>ROUND(I339*H339,2)</f>
        <v>0</v>
      </c>
      <c r="BL339" s="18" t="s">
        <v>208</v>
      </c>
      <c r="BM339" s="226" t="s">
        <v>763</v>
      </c>
    </row>
    <row r="340" s="2" customFormat="1" ht="21.75" customHeight="1">
      <c r="A340" s="39"/>
      <c r="B340" s="40"/>
      <c r="C340" s="228" t="s">
        <v>774</v>
      </c>
      <c r="D340" s="228" t="s">
        <v>286</v>
      </c>
      <c r="E340" s="229" t="s">
        <v>775</v>
      </c>
      <c r="F340" s="230" t="s">
        <v>1111</v>
      </c>
      <c r="G340" s="231" t="s">
        <v>205</v>
      </c>
      <c r="H340" s="232">
        <v>6</v>
      </c>
      <c r="I340" s="233"/>
      <c r="J340" s="234">
        <f>ROUND(I340*H340,2)</f>
        <v>0</v>
      </c>
      <c r="K340" s="230" t="s">
        <v>206</v>
      </c>
      <c r="L340" s="45"/>
      <c r="M340" s="235" t="s">
        <v>19</v>
      </c>
      <c r="N340" s="236" t="s">
        <v>46</v>
      </c>
      <c r="O340" s="85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208</v>
      </c>
      <c r="AT340" s="226" t="s">
        <v>286</v>
      </c>
      <c r="AU340" s="226" t="s">
        <v>84</v>
      </c>
      <c r="AY340" s="18" t="s">
        <v>199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82</v>
      </c>
      <c r="BK340" s="227">
        <f>ROUND(I340*H340,2)</f>
        <v>0</v>
      </c>
      <c r="BL340" s="18" t="s">
        <v>208</v>
      </c>
      <c r="BM340" s="226" t="s">
        <v>766</v>
      </c>
    </row>
    <row r="341" s="2" customFormat="1" ht="44.25" customHeight="1">
      <c r="A341" s="39"/>
      <c r="B341" s="40"/>
      <c r="C341" s="228" t="s">
        <v>504</v>
      </c>
      <c r="D341" s="228" t="s">
        <v>286</v>
      </c>
      <c r="E341" s="229" t="s">
        <v>778</v>
      </c>
      <c r="F341" s="230" t="s">
        <v>1112</v>
      </c>
      <c r="G341" s="231" t="s">
        <v>217</v>
      </c>
      <c r="H341" s="232">
        <v>6</v>
      </c>
      <c r="I341" s="233"/>
      <c r="J341" s="234">
        <f>ROUND(I341*H341,2)</f>
        <v>0</v>
      </c>
      <c r="K341" s="230" t="s">
        <v>206</v>
      </c>
      <c r="L341" s="45"/>
      <c r="M341" s="235" t="s">
        <v>19</v>
      </c>
      <c r="N341" s="236" t="s">
        <v>46</v>
      </c>
      <c r="O341" s="85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208</v>
      </c>
      <c r="AT341" s="226" t="s">
        <v>286</v>
      </c>
      <c r="AU341" s="226" t="s">
        <v>84</v>
      </c>
      <c r="AY341" s="18" t="s">
        <v>199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82</v>
      </c>
      <c r="BK341" s="227">
        <f>ROUND(I341*H341,2)</f>
        <v>0</v>
      </c>
      <c r="BL341" s="18" t="s">
        <v>208</v>
      </c>
      <c r="BM341" s="226" t="s">
        <v>770</v>
      </c>
    </row>
    <row r="342" s="2" customFormat="1" ht="44.25" customHeight="1">
      <c r="A342" s="39"/>
      <c r="B342" s="40"/>
      <c r="C342" s="228" t="s">
        <v>781</v>
      </c>
      <c r="D342" s="228" t="s">
        <v>286</v>
      </c>
      <c r="E342" s="229" t="s">
        <v>782</v>
      </c>
      <c r="F342" s="230" t="s">
        <v>1113</v>
      </c>
      <c r="G342" s="231" t="s">
        <v>217</v>
      </c>
      <c r="H342" s="232">
        <v>3</v>
      </c>
      <c r="I342" s="233"/>
      <c r="J342" s="234">
        <f>ROUND(I342*H342,2)</f>
        <v>0</v>
      </c>
      <c r="K342" s="230" t="s">
        <v>206</v>
      </c>
      <c r="L342" s="45"/>
      <c r="M342" s="235" t="s">
        <v>19</v>
      </c>
      <c r="N342" s="236" t="s">
        <v>46</v>
      </c>
      <c r="O342" s="85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208</v>
      </c>
      <c r="AT342" s="226" t="s">
        <v>286</v>
      </c>
      <c r="AU342" s="226" t="s">
        <v>84</v>
      </c>
      <c r="AY342" s="18" t="s">
        <v>199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82</v>
      </c>
      <c r="BK342" s="227">
        <f>ROUND(I342*H342,2)</f>
        <v>0</v>
      </c>
      <c r="BL342" s="18" t="s">
        <v>208</v>
      </c>
      <c r="BM342" s="226" t="s">
        <v>773</v>
      </c>
    </row>
    <row r="343" s="2" customFormat="1" ht="44.25" customHeight="1">
      <c r="A343" s="39"/>
      <c r="B343" s="40"/>
      <c r="C343" s="228" t="s">
        <v>510</v>
      </c>
      <c r="D343" s="228" t="s">
        <v>286</v>
      </c>
      <c r="E343" s="229" t="s">
        <v>785</v>
      </c>
      <c r="F343" s="230" t="s">
        <v>1114</v>
      </c>
      <c r="G343" s="231" t="s">
        <v>217</v>
      </c>
      <c r="H343" s="232">
        <v>1</v>
      </c>
      <c r="I343" s="233"/>
      <c r="J343" s="234">
        <f>ROUND(I343*H343,2)</f>
        <v>0</v>
      </c>
      <c r="K343" s="230" t="s">
        <v>206</v>
      </c>
      <c r="L343" s="45"/>
      <c r="M343" s="235" t="s">
        <v>19</v>
      </c>
      <c r="N343" s="236" t="s">
        <v>46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208</v>
      </c>
      <c r="AT343" s="226" t="s">
        <v>286</v>
      </c>
      <c r="AU343" s="226" t="s">
        <v>84</v>
      </c>
      <c r="AY343" s="18" t="s">
        <v>199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82</v>
      </c>
      <c r="BK343" s="227">
        <f>ROUND(I343*H343,2)</f>
        <v>0</v>
      </c>
      <c r="BL343" s="18" t="s">
        <v>208</v>
      </c>
      <c r="BM343" s="226" t="s">
        <v>777</v>
      </c>
    </row>
    <row r="344" s="2" customFormat="1" ht="44.25" customHeight="1">
      <c r="A344" s="39"/>
      <c r="B344" s="40"/>
      <c r="C344" s="228" t="s">
        <v>788</v>
      </c>
      <c r="D344" s="228" t="s">
        <v>286</v>
      </c>
      <c r="E344" s="229" t="s">
        <v>789</v>
      </c>
      <c r="F344" s="230" t="s">
        <v>1115</v>
      </c>
      <c r="G344" s="231" t="s">
        <v>217</v>
      </c>
      <c r="H344" s="232">
        <v>2</v>
      </c>
      <c r="I344" s="233"/>
      <c r="J344" s="234">
        <f>ROUND(I344*H344,2)</f>
        <v>0</v>
      </c>
      <c r="K344" s="230" t="s">
        <v>206</v>
      </c>
      <c r="L344" s="45"/>
      <c r="M344" s="235" t="s">
        <v>19</v>
      </c>
      <c r="N344" s="236" t="s">
        <v>46</v>
      </c>
      <c r="O344" s="85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208</v>
      </c>
      <c r="AT344" s="226" t="s">
        <v>286</v>
      </c>
      <c r="AU344" s="226" t="s">
        <v>84</v>
      </c>
      <c r="AY344" s="18" t="s">
        <v>199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82</v>
      </c>
      <c r="BK344" s="227">
        <f>ROUND(I344*H344,2)</f>
        <v>0</v>
      </c>
      <c r="BL344" s="18" t="s">
        <v>208</v>
      </c>
      <c r="BM344" s="226" t="s">
        <v>780</v>
      </c>
    </row>
    <row r="345" s="2" customFormat="1" ht="44.25" customHeight="1">
      <c r="A345" s="39"/>
      <c r="B345" s="40"/>
      <c r="C345" s="228" t="s">
        <v>513</v>
      </c>
      <c r="D345" s="228" t="s">
        <v>286</v>
      </c>
      <c r="E345" s="229" t="s">
        <v>792</v>
      </c>
      <c r="F345" s="230" t="s">
        <v>1116</v>
      </c>
      <c r="G345" s="231" t="s">
        <v>217</v>
      </c>
      <c r="H345" s="232">
        <v>1</v>
      </c>
      <c r="I345" s="233"/>
      <c r="J345" s="234">
        <f>ROUND(I345*H345,2)</f>
        <v>0</v>
      </c>
      <c r="K345" s="230" t="s">
        <v>206</v>
      </c>
      <c r="L345" s="45"/>
      <c r="M345" s="235" t="s">
        <v>19</v>
      </c>
      <c r="N345" s="236" t="s">
        <v>46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208</v>
      </c>
      <c r="AT345" s="226" t="s">
        <v>286</v>
      </c>
      <c r="AU345" s="226" t="s">
        <v>84</v>
      </c>
      <c r="AY345" s="18" t="s">
        <v>199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82</v>
      </c>
      <c r="BK345" s="227">
        <f>ROUND(I345*H345,2)</f>
        <v>0</v>
      </c>
      <c r="BL345" s="18" t="s">
        <v>208</v>
      </c>
      <c r="BM345" s="226" t="s">
        <v>784</v>
      </c>
    </row>
    <row r="346" s="2" customFormat="1" ht="44.25" customHeight="1">
      <c r="A346" s="39"/>
      <c r="B346" s="40"/>
      <c r="C346" s="228" t="s">
        <v>795</v>
      </c>
      <c r="D346" s="228" t="s">
        <v>286</v>
      </c>
      <c r="E346" s="229" t="s">
        <v>796</v>
      </c>
      <c r="F346" s="230" t="s">
        <v>1117</v>
      </c>
      <c r="G346" s="231" t="s">
        <v>217</v>
      </c>
      <c r="H346" s="232">
        <v>1</v>
      </c>
      <c r="I346" s="233"/>
      <c r="J346" s="234">
        <f>ROUND(I346*H346,2)</f>
        <v>0</v>
      </c>
      <c r="K346" s="230" t="s">
        <v>206</v>
      </c>
      <c r="L346" s="45"/>
      <c r="M346" s="235" t="s">
        <v>19</v>
      </c>
      <c r="N346" s="236" t="s">
        <v>46</v>
      </c>
      <c r="O346" s="85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208</v>
      </c>
      <c r="AT346" s="226" t="s">
        <v>286</v>
      </c>
      <c r="AU346" s="226" t="s">
        <v>84</v>
      </c>
      <c r="AY346" s="18" t="s">
        <v>199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82</v>
      </c>
      <c r="BK346" s="227">
        <f>ROUND(I346*H346,2)</f>
        <v>0</v>
      </c>
      <c r="BL346" s="18" t="s">
        <v>208</v>
      </c>
      <c r="BM346" s="226" t="s">
        <v>787</v>
      </c>
    </row>
    <row r="347" s="2" customFormat="1">
      <c r="A347" s="39"/>
      <c r="B347" s="40"/>
      <c r="C347" s="228" t="s">
        <v>519</v>
      </c>
      <c r="D347" s="228" t="s">
        <v>286</v>
      </c>
      <c r="E347" s="229" t="s">
        <v>799</v>
      </c>
      <c r="F347" s="230" t="s">
        <v>1118</v>
      </c>
      <c r="G347" s="231" t="s">
        <v>217</v>
      </c>
      <c r="H347" s="232">
        <v>1</v>
      </c>
      <c r="I347" s="233"/>
      <c r="J347" s="234">
        <f>ROUND(I347*H347,2)</f>
        <v>0</v>
      </c>
      <c r="K347" s="230" t="s">
        <v>206</v>
      </c>
      <c r="L347" s="45"/>
      <c r="M347" s="235" t="s">
        <v>19</v>
      </c>
      <c r="N347" s="236" t="s">
        <v>46</v>
      </c>
      <c r="O347" s="85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208</v>
      </c>
      <c r="AT347" s="226" t="s">
        <v>286</v>
      </c>
      <c r="AU347" s="226" t="s">
        <v>84</v>
      </c>
      <c r="AY347" s="18" t="s">
        <v>199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82</v>
      </c>
      <c r="BK347" s="227">
        <f>ROUND(I347*H347,2)</f>
        <v>0</v>
      </c>
      <c r="BL347" s="18" t="s">
        <v>208</v>
      </c>
      <c r="BM347" s="226" t="s">
        <v>791</v>
      </c>
    </row>
    <row r="348" s="2" customFormat="1">
      <c r="A348" s="39"/>
      <c r="B348" s="40"/>
      <c r="C348" s="228" t="s">
        <v>802</v>
      </c>
      <c r="D348" s="228" t="s">
        <v>286</v>
      </c>
      <c r="E348" s="229" t="s">
        <v>803</v>
      </c>
      <c r="F348" s="230" t="s">
        <v>1119</v>
      </c>
      <c r="G348" s="231" t="s">
        <v>217</v>
      </c>
      <c r="H348" s="232">
        <v>2</v>
      </c>
      <c r="I348" s="233"/>
      <c r="J348" s="234">
        <f>ROUND(I348*H348,2)</f>
        <v>0</v>
      </c>
      <c r="K348" s="230" t="s">
        <v>206</v>
      </c>
      <c r="L348" s="45"/>
      <c r="M348" s="235" t="s">
        <v>19</v>
      </c>
      <c r="N348" s="236" t="s">
        <v>46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208</v>
      </c>
      <c r="AT348" s="226" t="s">
        <v>286</v>
      </c>
      <c r="AU348" s="226" t="s">
        <v>84</v>
      </c>
      <c r="AY348" s="18" t="s">
        <v>199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82</v>
      </c>
      <c r="BK348" s="227">
        <f>ROUND(I348*H348,2)</f>
        <v>0</v>
      </c>
      <c r="BL348" s="18" t="s">
        <v>208</v>
      </c>
      <c r="BM348" s="226" t="s">
        <v>794</v>
      </c>
    </row>
    <row r="349" s="2" customFormat="1" ht="16.5" customHeight="1">
      <c r="A349" s="39"/>
      <c r="B349" s="40"/>
      <c r="C349" s="228" t="s">
        <v>526</v>
      </c>
      <c r="D349" s="228" t="s">
        <v>286</v>
      </c>
      <c r="E349" s="229" t="s">
        <v>810</v>
      </c>
      <c r="F349" s="230" t="s">
        <v>1120</v>
      </c>
      <c r="G349" s="231" t="s">
        <v>205</v>
      </c>
      <c r="H349" s="232">
        <v>1</v>
      </c>
      <c r="I349" s="233"/>
      <c r="J349" s="234">
        <f>ROUND(I349*H349,2)</f>
        <v>0</v>
      </c>
      <c r="K349" s="230" t="s">
        <v>206</v>
      </c>
      <c r="L349" s="45"/>
      <c r="M349" s="235" t="s">
        <v>19</v>
      </c>
      <c r="N349" s="236" t="s">
        <v>46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208</v>
      </c>
      <c r="AT349" s="226" t="s">
        <v>286</v>
      </c>
      <c r="AU349" s="226" t="s">
        <v>84</v>
      </c>
      <c r="AY349" s="18" t="s">
        <v>199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82</v>
      </c>
      <c r="BK349" s="227">
        <f>ROUND(I349*H349,2)</f>
        <v>0</v>
      </c>
      <c r="BL349" s="18" t="s">
        <v>208</v>
      </c>
      <c r="BM349" s="226" t="s">
        <v>798</v>
      </c>
    </row>
    <row r="350" s="2" customFormat="1">
      <c r="A350" s="39"/>
      <c r="B350" s="40"/>
      <c r="C350" s="228" t="s">
        <v>809</v>
      </c>
      <c r="D350" s="228" t="s">
        <v>286</v>
      </c>
      <c r="E350" s="229" t="s">
        <v>1121</v>
      </c>
      <c r="F350" s="230" t="s">
        <v>1122</v>
      </c>
      <c r="G350" s="231" t="s">
        <v>217</v>
      </c>
      <c r="H350" s="232">
        <v>1</v>
      </c>
      <c r="I350" s="233"/>
      <c r="J350" s="234">
        <f>ROUND(I350*H350,2)</f>
        <v>0</v>
      </c>
      <c r="K350" s="230" t="s">
        <v>206</v>
      </c>
      <c r="L350" s="45"/>
      <c r="M350" s="235" t="s">
        <v>19</v>
      </c>
      <c r="N350" s="236" t="s">
        <v>46</v>
      </c>
      <c r="O350" s="85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208</v>
      </c>
      <c r="AT350" s="226" t="s">
        <v>286</v>
      </c>
      <c r="AU350" s="226" t="s">
        <v>84</v>
      </c>
      <c r="AY350" s="18" t="s">
        <v>199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82</v>
      </c>
      <c r="BK350" s="227">
        <f>ROUND(I350*H350,2)</f>
        <v>0</v>
      </c>
      <c r="BL350" s="18" t="s">
        <v>208</v>
      </c>
      <c r="BM350" s="226" t="s">
        <v>801</v>
      </c>
    </row>
    <row r="351" s="2" customFormat="1" ht="16.5" customHeight="1">
      <c r="A351" s="39"/>
      <c r="B351" s="40"/>
      <c r="C351" s="228" t="s">
        <v>532</v>
      </c>
      <c r="D351" s="228" t="s">
        <v>286</v>
      </c>
      <c r="E351" s="229" t="s">
        <v>813</v>
      </c>
      <c r="F351" s="230" t="s">
        <v>1123</v>
      </c>
      <c r="G351" s="231" t="s">
        <v>205</v>
      </c>
      <c r="H351" s="232">
        <v>52</v>
      </c>
      <c r="I351" s="233"/>
      <c r="J351" s="234">
        <f>ROUND(I351*H351,2)</f>
        <v>0</v>
      </c>
      <c r="K351" s="230" t="s">
        <v>206</v>
      </c>
      <c r="L351" s="45"/>
      <c r="M351" s="235" t="s">
        <v>19</v>
      </c>
      <c r="N351" s="236" t="s">
        <v>46</v>
      </c>
      <c r="O351" s="85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208</v>
      </c>
      <c r="AT351" s="226" t="s">
        <v>286</v>
      </c>
      <c r="AU351" s="226" t="s">
        <v>84</v>
      </c>
      <c r="AY351" s="18" t="s">
        <v>199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82</v>
      </c>
      <c r="BK351" s="227">
        <f>ROUND(I351*H351,2)</f>
        <v>0</v>
      </c>
      <c r="BL351" s="18" t="s">
        <v>208</v>
      </c>
      <c r="BM351" s="226" t="s">
        <v>805</v>
      </c>
    </row>
    <row r="352" s="2" customFormat="1" ht="21.75" customHeight="1">
      <c r="A352" s="39"/>
      <c r="B352" s="40"/>
      <c r="C352" s="228" t="s">
        <v>816</v>
      </c>
      <c r="D352" s="228" t="s">
        <v>286</v>
      </c>
      <c r="E352" s="229" t="s">
        <v>817</v>
      </c>
      <c r="F352" s="230" t="s">
        <v>1124</v>
      </c>
      <c r="G352" s="231" t="s">
        <v>205</v>
      </c>
      <c r="H352" s="232">
        <v>31</v>
      </c>
      <c r="I352" s="233"/>
      <c r="J352" s="234">
        <f>ROUND(I352*H352,2)</f>
        <v>0</v>
      </c>
      <c r="K352" s="230" t="s">
        <v>206</v>
      </c>
      <c r="L352" s="45"/>
      <c r="M352" s="235" t="s">
        <v>19</v>
      </c>
      <c r="N352" s="236" t="s">
        <v>46</v>
      </c>
      <c r="O352" s="85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208</v>
      </c>
      <c r="AT352" s="226" t="s">
        <v>286</v>
      </c>
      <c r="AU352" s="226" t="s">
        <v>84</v>
      </c>
      <c r="AY352" s="18" t="s">
        <v>199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82</v>
      </c>
      <c r="BK352" s="227">
        <f>ROUND(I352*H352,2)</f>
        <v>0</v>
      </c>
      <c r="BL352" s="18" t="s">
        <v>208</v>
      </c>
      <c r="BM352" s="226" t="s">
        <v>808</v>
      </c>
    </row>
    <row r="353" s="2" customFormat="1" ht="33" customHeight="1">
      <c r="A353" s="39"/>
      <c r="B353" s="40"/>
      <c r="C353" s="228" t="s">
        <v>537</v>
      </c>
      <c r="D353" s="228" t="s">
        <v>286</v>
      </c>
      <c r="E353" s="229" t="s">
        <v>820</v>
      </c>
      <c r="F353" s="230" t="s">
        <v>1125</v>
      </c>
      <c r="G353" s="231" t="s">
        <v>205</v>
      </c>
      <c r="H353" s="232">
        <v>1</v>
      </c>
      <c r="I353" s="233"/>
      <c r="J353" s="234">
        <f>ROUND(I353*H353,2)</f>
        <v>0</v>
      </c>
      <c r="K353" s="230" t="s">
        <v>206</v>
      </c>
      <c r="L353" s="45"/>
      <c r="M353" s="235" t="s">
        <v>19</v>
      </c>
      <c r="N353" s="236" t="s">
        <v>46</v>
      </c>
      <c r="O353" s="85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208</v>
      </c>
      <c r="AT353" s="226" t="s">
        <v>286</v>
      </c>
      <c r="AU353" s="226" t="s">
        <v>84</v>
      </c>
      <c r="AY353" s="18" t="s">
        <v>199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82</v>
      </c>
      <c r="BK353" s="227">
        <f>ROUND(I353*H353,2)</f>
        <v>0</v>
      </c>
      <c r="BL353" s="18" t="s">
        <v>208</v>
      </c>
      <c r="BM353" s="226" t="s">
        <v>812</v>
      </c>
    </row>
    <row r="354" s="2" customFormat="1">
      <c r="A354" s="39"/>
      <c r="B354" s="40"/>
      <c r="C354" s="228" t="s">
        <v>823</v>
      </c>
      <c r="D354" s="228" t="s">
        <v>286</v>
      </c>
      <c r="E354" s="229" t="s">
        <v>1126</v>
      </c>
      <c r="F354" s="230" t="s">
        <v>1127</v>
      </c>
      <c r="G354" s="231" t="s">
        <v>217</v>
      </c>
      <c r="H354" s="232">
        <v>1</v>
      </c>
      <c r="I354" s="233"/>
      <c r="J354" s="234">
        <f>ROUND(I354*H354,2)</f>
        <v>0</v>
      </c>
      <c r="K354" s="230" t="s">
        <v>341</v>
      </c>
      <c r="L354" s="45"/>
      <c r="M354" s="235" t="s">
        <v>19</v>
      </c>
      <c r="N354" s="236" t="s">
        <v>46</v>
      </c>
      <c r="O354" s="85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6" t="s">
        <v>208</v>
      </c>
      <c r="AT354" s="226" t="s">
        <v>286</v>
      </c>
      <c r="AU354" s="226" t="s">
        <v>84</v>
      </c>
      <c r="AY354" s="18" t="s">
        <v>199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8" t="s">
        <v>82</v>
      </c>
      <c r="BK354" s="227">
        <f>ROUND(I354*H354,2)</f>
        <v>0</v>
      </c>
      <c r="BL354" s="18" t="s">
        <v>208</v>
      </c>
      <c r="BM354" s="226" t="s">
        <v>815</v>
      </c>
    </row>
    <row r="355" s="2" customFormat="1">
      <c r="A355" s="39"/>
      <c r="B355" s="40"/>
      <c r="C355" s="228" t="s">
        <v>543</v>
      </c>
      <c r="D355" s="228" t="s">
        <v>286</v>
      </c>
      <c r="E355" s="229" t="s">
        <v>1128</v>
      </c>
      <c r="F355" s="230" t="s">
        <v>1129</v>
      </c>
      <c r="G355" s="231" t="s">
        <v>217</v>
      </c>
      <c r="H355" s="232">
        <v>4</v>
      </c>
      <c r="I355" s="233"/>
      <c r="J355" s="234">
        <f>ROUND(I355*H355,2)</f>
        <v>0</v>
      </c>
      <c r="K355" s="230" t="s">
        <v>206</v>
      </c>
      <c r="L355" s="45"/>
      <c r="M355" s="235" t="s">
        <v>19</v>
      </c>
      <c r="N355" s="236" t="s">
        <v>46</v>
      </c>
      <c r="O355" s="85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208</v>
      </c>
      <c r="AT355" s="226" t="s">
        <v>286</v>
      </c>
      <c r="AU355" s="226" t="s">
        <v>84</v>
      </c>
      <c r="AY355" s="18" t="s">
        <v>199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82</v>
      </c>
      <c r="BK355" s="227">
        <f>ROUND(I355*H355,2)</f>
        <v>0</v>
      </c>
      <c r="BL355" s="18" t="s">
        <v>208</v>
      </c>
      <c r="BM355" s="226" t="s">
        <v>819</v>
      </c>
    </row>
    <row r="356" s="2" customFormat="1" ht="33" customHeight="1">
      <c r="A356" s="39"/>
      <c r="B356" s="40"/>
      <c r="C356" s="228" t="s">
        <v>830</v>
      </c>
      <c r="D356" s="228" t="s">
        <v>286</v>
      </c>
      <c r="E356" s="229" t="s">
        <v>1130</v>
      </c>
      <c r="F356" s="230" t="s">
        <v>1131</v>
      </c>
      <c r="G356" s="231" t="s">
        <v>217</v>
      </c>
      <c r="H356" s="232">
        <v>1</v>
      </c>
      <c r="I356" s="233"/>
      <c r="J356" s="234">
        <f>ROUND(I356*H356,2)</f>
        <v>0</v>
      </c>
      <c r="K356" s="230" t="s">
        <v>341</v>
      </c>
      <c r="L356" s="45"/>
      <c r="M356" s="235" t="s">
        <v>19</v>
      </c>
      <c r="N356" s="236" t="s">
        <v>46</v>
      </c>
      <c r="O356" s="85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208</v>
      </c>
      <c r="AT356" s="226" t="s">
        <v>286</v>
      </c>
      <c r="AU356" s="226" t="s">
        <v>84</v>
      </c>
      <c r="AY356" s="18" t="s">
        <v>199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82</v>
      </c>
      <c r="BK356" s="227">
        <f>ROUND(I356*H356,2)</f>
        <v>0</v>
      </c>
      <c r="BL356" s="18" t="s">
        <v>208</v>
      </c>
      <c r="BM356" s="226" t="s">
        <v>822</v>
      </c>
    </row>
    <row r="357" s="2" customFormat="1">
      <c r="A357" s="39"/>
      <c r="B357" s="40"/>
      <c r="C357" s="228" t="s">
        <v>548</v>
      </c>
      <c r="D357" s="228" t="s">
        <v>286</v>
      </c>
      <c r="E357" s="229" t="s">
        <v>831</v>
      </c>
      <c r="F357" s="230" t="s">
        <v>1132</v>
      </c>
      <c r="G357" s="231" t="s">
        <v>217</v>
      </c>
      <c r="H357" s="232">
        <v>1</v>
      </c>
      <c r="I357" s="233"/>
      <c r="J357" s="234">
        <f>ROUND(I357*H357,2)</f>
        <v>0</v>
      </c>
      <c r="K357" s="230" t="s">
        <v>341</v>
      </c>
      <c r="L357" s="45"/>
      <c r="M357" s="235" t="s">
        <v>19</v>
      </c>
      <c r="N357" s="236" t="s">
        <v>46</v>
      </c>
      <c r="O357" s="85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208</v>
      </c>
      <c r="AT357" s="226" t="s">
        <v>286</v>
      </c>
      <c r="AU357" s="226" t="s">
        <v>84</v>
      </c>
      <c r="AY357" s="18" t="s">
        <v>199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82</v>
      </c>
      <c r="BK357" s="227">
        <f>ROUND(I357*H357,2)</f>
        <v>0</v>
      </c>
      <c r="BL357" s="18" t="s">
        <v>208</v>
      </c>
      <c r="BM357" s="226" t="s">
        <v>826</v>
      </c>
    </row>
    <row r="358" s="2" customFormat="1">
      <c r="A358" s="39"/>
      <c r="B358" s="40"/>
      <c r="C358" s="228" t="s">
        <v>837</v>
      </c>
      <c r="D358" s="228" t="s">
        <v>286</v>
      </c>
      <c r="E358" s="229" t="s">
        <v>838</v>
      </c>
      <c r="F358" s="230" t="s">
        <v>1133</v>
      </c>
      <c r="G358" s="231" t="s">
        <v>217</v>
      </c>
      <c r="H358" s="232">
        <v>2</v>
      </c>
      <c r="I358" s="233"/>
      <c r="J358" s="234">
        <f>ROUND(I358*H358,2)</f>
        <v>0</v>
      </c>
      <c r="K358" s="230" t="s">
        <v>206</v>
      </c>
      <c r="L358" s="45"/>
      <c r="M358" s="235" t="s">
        <v>19</v>
      </c>
      <c r="N358" s="236" t="s">
        <v>46</v>
      </c>
      <c r="O358" s="85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208</v>
      </c>
      <c r="AT358" s="226" t="s">
        <v>286</v>
      </c>
      <c r="AU358" s="226" t="s">
        <v>84</v>
      </c>
      <c r="AY358" s="18" t="s">
        <v>199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82</v>
      </c>
      <c r="BK358" s="227">
        <f>ROUND(I358*H358,2)</f>
        <v>0</v>
      </c>
      <c r="BL358" s="18" t="s">
        <v>208</v>
      </c>
      <c r="BM358" s="226" t="s">
        <v>829</v>
      </c>
    </row>
    <row r="359" s="2" customFormat="1">
      <c r="A359" s="39"/>
      <c r="B359" s="40"/>
      <c r="C359" s="228" t="s">
        <v>554</v>
      </c>
      <c r="D359" s="228" t="s">
        <v>286</v>
      </c>
      <c r="E359" s="229" t="s">
        <v>841</v>
      </c>
      <c r="F359" s="230" t="s">
        <v>1134</v>
      </c>
      <c r="G359" s="231" t="s">
        <v>217</v>
      </c>
      <c r="H359" s="232">
        <v>1</v>
      </c>
      <c r="I359" s="233"/>
      <c r="J359" s="234">
        <f>ROUND(I359*H359,2)</f>
        <v>0</v>
      </c>
      <c r="K359" s="230" t="s">
        <v>206</v>
      </c>
      <c r="L359" s="45"/>
      <c r="M359" s="235" t="s">
        <v>19</v>
      </c>
      <c r="N359" s="236" t="s">
        <v>46</v>
      </c>
      <c r="O359" s="85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208</v>
      </c>
      <c r="AT359" s="226" t="s">
        <v>286</v>
      </c>
      <c r="AU359" s="226" t="s">
        <v>84</v>
      </c>
      <c r="AY359" s="18" t="s">
        <v>199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82</v>
      </c>
      <c r="BK359" s="227">
        <f>ROUND(I359*H359,2)</f>
        <v>0</v>
      </c>
      <c r="BL359" s="18" t="s">
        <v>208</v>
      </c>
      <c r="BM359" s="226" t="s">
        <v>833</v>
      </c>
    </row>
    <row r="360" s="2" customFormat="1">
      <c r="A360" s="39"/>
      <c r="B360" s="40"/>
      <c r="C360" s="228" t="s">
        <v>844</v>
      </c>
      <c r="D360" s="228" t="s">
        <v>286</v>
      </c>
      <c r="E360" s="229" t="s">
        <v>845</v>
      </c>
      <c r="F360" s="230" t="s">
        <v>1135</v>
      </c>
      <c r="G360" s="231" t="s">
        <v>217</v>
      </c>
      <c r="H360" s="232">
        <v>2</v>
      </c>
      <c r="I360" s="233"/>
      <c r="J360" s="234">
        <f>ROUND(I360*H360,2)</f>
        <v>0</v>
      </c>
      <c r="K360" s="230" t="s">
        <v>206</v>
      </c>
      <c r="L360" s="45"/>
      <c r="M360" s="235" t="s">
        <v>19</v>
      </c>
      <c r="N360" s="236" t="s">
        <v>46</v>
      </c>
      <c r="O360" s="85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208</v>
      </c>
      <c r="AT360" s="226" t="s">
        <v>286</v>
      </c>
      <c r="AU360" s="226" t="s">
        <v>84</v>
      </c>
      <c r="AY360" s="18" t="s">
        <v>199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82</v>
      </c>
      <c r="BK360" s="227">
        <f>ROUND(I360*H360,2)</f>
        <v>0</v>
      </c>
      <c r="BL360" s="18" t="s">
        <v>208</v>
      </c>
      <c r="BM360" s="226" t="s">
        <v>836</v>
      </c>
    </row>
    <row r="361" s="2" customFormat="1" ht="16.5" customHeight="1">
      <c r="A361" s="39"/>
      <c r="B361" s="40"/>
      <c r="C361" s="228" t="s">
        <v>559</v>
      </c>
      <c r="D361" s="228" t="s">
        <v>286</v>
      </c>
      <c r="E361" s="229" t="s">
        <v>848</v>
      </c>
      <c r="F361" s="230" t="s">
        <v>1136</v>
      </c>
      <c r="G361" s="231" t="s">
        <v>217</v>
      </c>
      <c r="H361" s="232">
        <v>2</v>
      </c>
      <c r="I361" s="233"/>
      <c r="J361" s="234">
        <f>ROUND(I361*H361,2)</f>
        <v>0</v>
      </c>
      <c r="K361" s="230" t="s">
        <v>206</v>
      </c>
      <c r="L361" s="45"/>
      <c r="M361" s="235" t="s">
        <v>19</v>
      </c>
      <c r="N361" s="236" t="s">
        <v>46</v>
      </c>
      <c r="O361" s="85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208</v>
      </c>
      <c r="AT361" s="226" t="s">
        <v>286</v>
      </c>
      <c r="AU361" s="226" t="s">
        <v>84</v>
      </c>
      <c r="AY361" s="18" t="s">
        <v>199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82</v>
      </c>
      <c r="BK361" s="227">
        <f>ROUND(I361*H361,2)</f>
        <v>0</v>
      </c>
      <c r="BL361" s="18" t="s">
        <v>208</v>
      </c>
      <c r="BM361" s="226" t="s">
        <v>840</v>
      </c>
    </row>
    <row r="362" s="2" customFormat="1" ht="16.5" customHeight="1">
      <c r="A362" s="39"/>
      <c r="B362" s="40"/>
      <c r="C362" s="228" t="s">
        <v>851</v>
      </c>
      <c r="D362" s="228" t="s">
        <v>286</v>
      </c>
      <c r="E362" s="229" t="s">
        <v>852</v>
      </c>
      <c r="F362" s="230" t="s">
        <v>1137</v>
      </c>
      <c r="G362" s="231" t="s">
        <v>217</v>
      </c>
      <c r="H362" s="232">
        <v>3</v>
      </c>
      <c r="I362" s="233"/>
      <c r="J362" s="234">
        <f>ROUND(I362*H362,2)</f>
        <v>0</v>
      </c>
      <c r="K362" s="230" t="s">
        <v>206</v>
      </c>
      <c r="L362" s="45"/>
      <c r="M362" s="235" t="s">
        <v>19</v>
      </c>
      <c r="N362" s="236" t="s">
        <v>46</v>
      </c>
      <c r="O362" s="8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208</v>
      </c>
      <c r="AT362" s="226" t="s">
        <v>286</v>
      </c>
      <c r="AU362" s="226" t="s">
        <v>84</v>
      </c>
      <c r="AY362" s="18" t="s">
        <v>199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82</v>
      </c>
      <c r="BK362" s="227">
        <f>ROUND(I362*H362,2)</f>
        <v>0</v>
      </c>
      <c r="BL362" s="18" t="s">
        <v>208</v>
      </c>
      <c r="BM362" s="226" t="s">
        <v>843</v>
      </c>
    </row>
    <row r="363" s="2" customFormat="1" ht="16.5" customHeight="1">
      <c r="A363" s="39"/>
      <c r="B363" s="40"/>
      <c r="C363" s="228" t="s">
        <v>563</v>
      </c>
      <c r="D363" s="228" t="s">
        <v>286</v>
      </c>
      <c r="E363" s="229" t="s">
        <v>855</v>
      </c>
      <c r="F363" s="230" t="s">
        <v>1138</v>
      </c>
      <c r="G363" s="231" t="s">
        <v>217</v>
      </c>
      <c r="H363" s="232">
        <v>5</v>
      </c>
      <c r="I363" s="233"/>
      <c r="J363" s="234">
        <f>ROUND(I363*H363,2)</f>
        <v>0</v>
      </c>
      <c r="K363" s="230" t="s">
        <v>206</v>
      </c>
      <c r="L363" s="45"/>
      <c r="M363" s="235" t="s">
        <v>19</v>
      </c>
      <c r="N363" s="236" t="s">
        <v>46</v>
      </c>
      <c r="O363" s="85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208</v>
      </c>
      <c r="AT363" s="226" t="s">
        <v>286</v>
      </c>
      <c r="AU363" s="226" t="s">
        <v>84</v>
      </c>
      <c r="AY363" s="18" t="s">
        <v>199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82</v>
      </c>
      <c r="BK363" s="227">
        <f>ROUND(I363*H363,2)</f>
        <v>0</v>
      </c>
      <c r="BL363" s="18" t="s">
        <v>208</v>
      </c>
      <c r="BM363" s="226" t="s">
        <v>847</v>
      </c>
    </row>
    <row r="364" s="2" customFormat="1" ht="16.5" customHeight="1">
      <c r="A364" s="39"/>
      <c r="B364" s="40"/>
      <c r="C364" s="228" t="s">
        <v>858</v>
      </c>
      <c r="D364" s="228" t="s">
        <v>286</v>
      </c>
      <c r="E364" s="229" t="s">
        <v>859</v>
      </c>
      <c r="F364" s="230" t="s">
        <v>1139</v>
      </c>
      <c r="G364" s="231" t="s">
        <v>217</v>
      </c>
      <c r="H364" s="232">
        <v>2</v>
      </c>
      <c r="I364" s="233"/>
      <c r="J364" s="234">
        <f>ROUND(I364*H364,2)</f>
        <v>0</v>
      </c>
      <c r="K364" s="230" t="s">
        <v>206</v>
      </c>
      <c r="L364" s="45"/>
      <c r="M364" s="235" t="s">
        <v>19</v>
      </c>
      <c r="N364" s="236" t="s">
        <v>46</v>
      </c>
      <c r="O364" s="85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208</v>
      </c>
      <c r="AT364" s="226" t="s">
        <v>286</v>
      </c>
      <c r="AU364" s="226" t="s">
        <v>84</v>
      </c>
      <c r="AY364" s="18" t="s">
        <v>199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82</v>
      </c>
      <c r="BK364" s="227">
        <f>ROUND(I364*H364,2)</f>
        <v>0</v>
      </c>
      <c r="BL364" s="18" t="s">
        <v>208</v>
      </c>
      <c r="BM364" s="226" t="s">
        <v>850</v>
      </c>
    </row>
    <row r="365" s="2" customFormat="1" ht="21.75" customHeight="1">
      <c r="A365" s="39"/>
      <c r="B365" s="40"/>
      <c r="C365" s="228" t="s">
        <v>566</v>
      </c>
      <c r="D365" s="228" t="s">
        <v>286</v>
      </c>
      <c r="E365" s="229" t="s">
        <v>862</v>
      </c>
      <c r="F365" s="230" t="s">
        <v>1140</v>
      </c>
      <c r="G365" s="231" t="s">
        <v>217</v>
      </c>
      <c r="H365" s="232">
        <v>2</v>
      </c>
      <c r="I365" s="233"/>
      <c r="J365" s="234">
        <f>ROUND(I365*H365,2)</f>
        <v>0</v>
      </c>
      <c r="K365" s="230" t="s">
        <v>206</v>
      </c>
      <c r="L365" s="45"/>
      <c r="M365" s="235" t="s">
        <v>19</v>
      </c>
      <c r="N365" s="236" t="s">
        <v>46</v>
      </c>
      <c r="O365" s="85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208</v>
      </c>
      <c r="AT365" s="226" t="s">
        <v>286</v>
      </c>
      <c r="AU365" s="226" t="s">
        <v>84</v>
      </c>
      <c r="AY365" s="18" t="s">
        <v>199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82</v>
      </c>
      <c r="BK365" s="227">
        <f>ROUND(I365*H365,2)</f>
        <v>0</v>
      </c>
      <c r="BL365" s="18" t="s">
        <v>208</v>
      </c>
      <c r="BM365" s="226" t="s">
        <v>854</v>
      </c>
    </row>
    <row r="366" s="2" customFormat="1">
      <c r="A366" s="39"/>
      <c r="B366" s="40"/>
      <c r="C366" s="228" t="s">
        <v>865</v>
      </c>
      <c r="D366" s="228" t="s">
        <v>286</v>
      </c>
      <c r="E366" s="229" t="s">
        <v>866</v>
      </c>
      <c r="F366" s="230" t="s">
        <v>1141</v>
      </c>
      <c r="G366" s="231" t="s">
        <v>217</v>
      </c>
      <c r="H366" s="232">
        <v>1</v>
      </c>
      <c r="I366" s="233"/>
      <c r="J366" s="234">
        <f>ROUND(I366*H366,2)</f>
        <v>0</v>
      </c>
      <c r="K366" s="230" t="s">
        <v>206</v>
      </c>
      <c r="L366" s="45"/>
      <c r="M366" s="235" t="s">
        <v>19</v>
      </c>
      <c r="N366" s="236" t="s">
        <v>46</v>
      </c>
      <c r="O366" s="85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208</v>
      </c>
      <c r="AT366" s="226" t="s">
        <v>286</v>
      </c>
      <c r="AU366" s="226" t="s">
        <v>84</v>
      </c>
      <c r="AY366" s="18" t="s">
        <v>199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82</v>
      </c>
      <c r="BK366" s="227">
        <f>ROUND(I366*H366,2)</f>
        <v>0</v>
      </c>
      <c r="BL366" s="18" t="s">
        <v>208</v>
      </c>
      <c r="BM366" s="226" t="s">
        <v>857</v>
      </c>
    </row>
    <row r="367" s="2" customFormat="1">
      <c r="A367" s="39"/>
      <c r="B367" s="40"/>
      <c r="C367" s="228" t="s">
        <v>570</v>
      </c>
      <c r="D367" s="228" t="s">
        <v>286</v>
      </c>
      <c r="E367" s="229" t="s">
        <v>1142</v>
      </c>
      <c r="F367" s="230" t="s">
        <v>1143</v>
      </c>
      <c r="G367" s="231" t="s">
        <v>217</v>
      </c>
      <c r="H367" s="232">
        <v>1</v>
      </c>
      <c r="I367" s="233"/>
      <c r="J367" s="234">
        <f>ROUND(I367*H367,2)</f>
        <v>0</v>
      </c>
      <c r="K367" s="230" t="s">
        <v>341</v>
      </c>
      <c r="L367" s="45"/>
      <c r="M367" s="235" t="s">
        <v>19</v>
      </c>
      <c r="N367" s="236" t="s">
        <v>46</v>
      </c>
      <c r="O367" s="85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208</v>
      </c>
      <c r="AT367" s="226" t="s">
        <v>286</v>
      </c>
      <c r="AU367" s="226" t="s">
        <v>84</v>
      </c>
      <c r="AY367" s="18" t="s">
        <v>199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82</v>
      </c>
      <c r="BK367" s="227">
        <f>ROUND(I367*H367,2)</f>
        <v>0</v>
      </c>
      <c r="BL367" s="18" t="s">
        <v>208</v>
      </c>
      <c r="BM367" s="226" t="s">
        <v>861</v>
      </c>
    </row>
    <row r="368" s="2" customFormat="1">
      <c r="A368" s="39"/>
      <c r="B368" s="40"/>
      <c r="C368" s="228" t="s">
        <v>873</v>
      </c>
      <c r="D368" s="228" t="s">
        <v>286</v>
      </c>
      <c r="E368" s="229" t="s">
        <v>869</v>
      </c>
      <c r="F368" s="230" t="s">
        <v>1144</v>
      </c>
      <c r="G368" s="231" t="s">
        <v>871</v>
      </c>
      <c r="H368" s="232">
        <v>6</v>
      </c>
      <c r="I368" s="233"/>
      <c r="J368" s="234">
        <f>ROUND(I368*H368,2)</f>
        <v>0</v>
      </c>
      <c r="K368" s="230" t="s">
        <v>206</v>
      </c>
      <c r="L368" s="45"/>
      <c r="M368" s="235" t="s">
        <v>19</v>
      </c>
      <c r="N368" s="236" t="s">
        <v>46</v>
      </c>
      <c r="O368" s="85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208</v>
      </c>
      <c r="AT368" s="226" t="s">
        <v>286</v>
      </c>
      <c r="AU368" s="226" t="s">
        <v>84</v>
      </c>
      <c r="AY368" s="18" t="s">
        <v>199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82</v>
      </c>
      <c r="BK368" s="227">
        <f>ROUND(I368*H368,2)</f>
        <v>0</v>
      </c>
      <c r="BL368" s="18" t="s">
        <v>208</v>
      </c>
      <c r="BM368" s="226" t="s">
        <v>864</v>
      </c>
    </row>
    <row r="369" s="2" customFormat="1" ht="21.75" customHeight="1">
      <c r="A369" s="39"/>
      <c r="B369" s="40"/>
      <c r="C369" s="228" t="s">
        <v>573</v>
      </c>
      <c r="D369" s="228" t="s">
        <v>286</v>
      </c>
      <c r="E369" s="229" t="s">
        <v>874</v>
      </c>
      <c r="F369" s="230" t="s">
        <v>1145</v>
      </c>
      <c r="G369" s="231" t="s">
        <v>871</v>
      </c>
      <c r="H369" s="232">
        <v>3</v>
      </c>
      <c r="I369" s="233"/>
      <c r="J369" s="234">
        <f>ROUND(I369*H369,2)</f>
        <v>0</v>
      </c>
      <c r="K369" s="230" t="s">
        <v>206</v>
      </c>
      <c r="L369" s="45"/>
      <c r="M369" s="235" t="s">
        <v>19</v>
      </c>
      <c r="N369" s="236" t="s">
        <v>46</v>
      </c>
      <c r="O369" s="85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208</v>
      </c>
      <c r="AT369" s="226" t="s">
        <v>286</v>
      </c>
      <c r="AU369" s="226" t="s">
        <v>84</v>
      </c>
      <c r="AY369" s="18" t="s">
        <v>199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82</v>
      </c>
      <c r="BK369" s="227">
        <f>ROUND(I369*H369,2)</f>
        <v>0</v>
      </c>
      <c r="BL369" s="18" t="s">
        <v>208</v>
      </c>
      <c r="BM369" s="226" t="s">
        <v>868</v>
      </c>
    </row>
    <row r="370" s="2" customFormat="1">
      <c r="A370" s="39"/>
      <c r="B370" s="40"/>
      <c r="C370" s="228" t="s">
        <v>880</v>
      </c>
      <c r="D370" s="228" t="s">
        <v>286</v>
      </c>
      <c r="E370" s="229" t="s">
        <v>877</v>
      </c>
      <c r="F370" s="230" t="s">
        <v>1146</v>
      </c>
      <c r="G370" s="231" t="s">
        <v>871</v>
      </c>
      <c r="H370" s="232">
        <v>1</v>
      </c>
      <c r="I370" s="233"/>
      <c r="J370" s="234">
        <f>ROUND(I370*H370,2)</f>
        <v>0</v>
      </c>
      <c r="K370" s="230" t="s">
        <v>206</v>
      </c>
      <c r="L370" s="45"/>
      <c r="M370" s="235" t="s">
        <v>19</v>
      </c>
      <c r="N370" s="236" t="s">
        <v>46</v>
      </c>
      <c r="O370" s="85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208</v>
      </c>
      <c r="AT370" s="226" t="s">
        <v>286</v>
      </c>
      <c r="AU370" s="226" t="s">
        <v>84</v>
      </c>
      <c r="AY370" s="18" t="s">
        <v>199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82</v>
      </c>
      <c r="BK370" s="227">
        <f>ROUND(I370*H370,2)</f>
        <v>0</v>
      </c>
      <c r="BL370" s="18" t="s">
        <v>208</v>
      </c>
      <c r="BM370" s="226" t="s">
        <v>872</v>
      </c>
    </row>
    <row r="371" s="2" customFormat="1">
      <c r="A371" s="39"/>
      <c r="B371" s="40"/>
      <c r="C371" s="228" t="s">
        <v>577</v>
      </c>
      <c r="D371" s="228" t="s">
        <v>286</v>
      </c>
      <c r="E371" s="229" t="s">
        <v>881</v>
      </c>
      <c r="F371" s="230" t="s">
        <v>1147</v>
      </c>
      <c r="G371" s="231" t="s">
        <v>871</v>
      </c>
      <c r="H371" s="232">
        <v>3</v>
      </c>
      <c r="I371" s="233"/>
      <c r="J371" s="234">
        <f>ROUND(I371*H371,2)</f>
        <v>0</v>
      </c>
      <c r="K371" s="230" t="s">
        <v>206</v>
      </c>
      <c r="L371" s="45"/>
      <c r="M371" s="235" t="s">
        <v>19</v>
      </c>
      <c r="N371" s="236" t="s">
        <v>46</v>
      </c>
      <c r="O371" s="85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208</v>
      </c>
      <c r="AT371" s="226" t="s">
        <v>286</v>
      </c>
      <c r="AU371" s="226" t="s">
        <v>84</v>
      </c>
      <c r="AY371" s="18" t="s">
        <v>199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82</v>
      </c>
      <c r="BK371" s="227">
        <f>ROUND(I371*H371,2)</f>
        <v>0</v>
      </c>
      <c r="BL371" s="18" t="s">
        <v>208</v>
      </c>
      <c r="BM371" s="226" t="s">
        <v>876</v>
      </c>
    </row>
    <row r="372" s="2" customFormat="1" ht="16.5" customHeight="1">
      <c r="A372" s="39"/>
      <c r="B372" s="40"/>
      <c r="C372" s="228" t="s">
        <v>887</v>
      </c>
      <c r="D372" s="228" t="s">
        <v>286</v>
      </c>
      <c r="E372" s="229" t="s">
        <v>884</v>
      </c>
      <c r="F372" s="230" t="s">
        <v>1148</v>
      </c>
      <c r="G372" s="231" t="s">
        <v>217</v>
      </c>
      <c r="H372" s="232">
        <v>1</v>
      </c>
      <c r="I372" s="233"/>
      <c r="J372" s="234">
        <f>ROUND(I372*H372,2)</f>
        <v>0</v>
      </c>
      <c r="K372" s="230" t="s">
        <v>206</v>
      </c>
      <c r="L372" s="45"/>
      <c r="M372" s="235" t="s">
        <v>19</v>
      </c>
      <c r="N372" s="236" t="s">
        <v>46</v>
      </c>
      <c r="O372" s="85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208</v>
      </c>
      <c r="AT372" s="226" t="s">
        <v>286</v>
      </c>
      <c r="AU372" s="226" t="s">
        <v>84</v>
      </c>
      <c r="AY372" s="18" t="s">
        <v>199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82</v>
      </c>
      <c r="BK372" s="227">
        <f>ROUND(I372*H372,2)</f>
        <v>0</v>
      </c>
      <c r="BL372" s="18" t="s">
        <v>208</v>
      </c>
      <c r="BM372" s="226" t="s">
        <v>879</v>
      </c>
    </row>
    <row r="373" s="2" customFormat="1" ht="33" customHeight="1">
      <c r="A373" s="39"/>
      <c r="B373" s="40"/>
      <c r="C373" s="228" t="s">
        <v>582</v>
      </c>
      <c r="D373" s="228" t="s">
        <v>286</v>
      </c>
      <c r="E373" s="229" t="s">
        <v>1149</v>
      </c>
      <c r="F373" s="230" t="s">
        <v>1150</v>
      </c>
      <c r="G373" s="231" t="s">
        <v>217</v>
      </c>
      <c r="H373" s="232">
        <v>2</v>
      </c>
      <c r="I373" s="233"/>
      <c r="J373" s="234">
        <f>ROUND(I373*H373,2)</f>
        <v>0</v>
      </c>
      <c r="K373" s="230" t="s">
        <v>206</v>
      </c>
      <c r="L373" s="45"/>
      <c r="M373" s="235" t="s">
        <v>19</v>
      </c>
      <c r="N373" s="236" t="s">
        <v>46</v>
      </c>
      <c r="O373" s="85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6" t="s">
        <v>208</v>
      </c>
      <c r="AT373" s="226" t="s">
        <v>286</v>
      </c>
      <c r="AU373" s="226" t="s">
        <v>84</v>
      </c>
      <c r="AY373" s="18" t="s">
        <v>199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8" t="s">
        <v>82</v>
      </c>
      <c r="BK373" s="227">
        <f>ROUND(I373*H373,2)</f>
        <v>0</v>
      </c>
      <c r="BL373" s="18" t="s">
        <v>208</v>
      </c>
      <c r="BM373" s="226" t="s">
        <v>883</v>
      </c>
    </row>
    <row r="374" s="2" customFormat="1">
      <c r="A374" s="39"/>
      <c r="B374" s="40"/>
      <c r="C374" s="228" t="s">
        <v>896</v>
      </c>
      <c r="D374" s="228" t="s">
        <v>286</v>
      </c>
      <c r="E374" s="229" t="s">
        <v>888</v>
      </c>
      <c r="F374" s="230" t="s">
        <v>1151</v>
      </c>
      <c r="G374" s="231" t="s">
        <v>217</v>
      </c>
      <c r="H374" s="232">
        <v>1</v>
      </c>
      <c r="I374" s="233"/>
      <c r="J374" s="234">
        <f>ROUND(I374*H374,2)</f>
        <v>0</v>
      </c>
      <c r="K374" s="230" t="s">
        <v>206</v>
      </c>
      <c r="L374" s="45"/>
      <c r="M374" s="235" t="s">
        <v>19</v>
      </c>
      <c r="N374" s="236" t="s">
        <v>46</v>
      </c>
      <c r="O374" s="85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208</v>
      </c>
      <c r="AT374" s="226" t="s">
        <v>286</v>
      </c>
      <c r="AU374" s="226" t="s">
        <v>84</v>
      </c>
      <c r="AY374" s="18" t="s">
        <v>199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82</v>
      </c>
      <c r="BK374" s="227">
        <f>ROUND(I374*H374,2)</f>
        <v>0</v>
      </c>
      <c r="BL374" s="18" t="s">
        <v>208</v>
      </c>
      <c r="BM374" s="226" t="s">
        <v>886</v>
      </c>
    </row>
    <row r="375" s="2" customFormat="1">
      <c r="A375" s="39"/>
      <c r="B375" s="40"/>
      <c r="C375" s="228" t="s">
        <v>586</v>
      </c>
      <c r="D375" s="228" t="s">
        <v>286</v>
      </c>
      <c r="E375" s="229" t="s">
        <v>891</v>
      </c>
      <c r="F375" s="230" t="s">
        <v>1152</v>
      </c>
      <c r="G375" s="231" t="s">
        <v>871</v>
      </c>
      <c r="H375" s="232">
        <v>6</v>
      </c>
      <c r="I375" s="233"/>
      <c r="J375" s="234">
        <f>ROUND(I375*H375,2)</f>
        <v>0</v>
      </c>
      <c r="K375" s="230" t="s">
        <v>206</v>
      </c>
      <c r="L375" s="45"/>
      <c r="M375" s="235" t="s">
        <v>19</v>
      </c>
      <c r="N375" s="236" t="s">
        <v>46</v>
      </c>
      <c r="O375" s="85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6" t="s">
        <v>208</v>
      </c>
      <c r="AT375" s="226" t="s">
        <v>286</v>
      </c>
      <c r="AU375" s="226" t="s">
        <v>84</v>
      </c>
      <c r="AY375" s="18" t="s">
        <v>199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8" t="s">
        <v>82</v>
      </c>
      <c r="BK375" s="227">
        <f>ROUND(I375*H375,2)</f>
        <v>0</v>
      </c>
      <c r="BL375" s="18" t="s">
        <v>208</v>
      </c>
      <c r="BM375" s="226" t="s">
        <v>890</v>
      </c>
    </row>
    <row r="376" s="12" customFormat="1" ht="22.8" customHeight="1">
      <c r="A376" s="12"/>
      <c r="B376" s="198"/>
      <c r="C376" s="199"/>
      <c r="D376" s="200" t="s">
        <v>74</v>
      </c>
      <c r="E376" s="212" t="s">
        <v>894</v>
      </c>
      <c r="F376" s="212" t="s">
        <v>895</v>
      </c>
      <c r="G376" s="199"/>
      <c r="H376" s="199"/>
      <c r="I376" s="202"/>
      <c r="J376" s="213">
        <f>BK376</f>
        <v>0</v>
      </c>
      <c r="K376" s="199"/>
      <c r="L376" s="204"/>
      <c r="M376" s="205"/>
      <c r="N376" s="206"/>
      <c r="O376" s="206"/>
      <c r="P376" s="207">
        <f>SUM(P377:P392)</f>
        <v>0</v>
      </c>
      <c r="Q376" s="206"/>
      <c r="R376" s="207">
        <f>SUM(R377:R392)</f>
        <v>0</v>
      </c>
      <c r="S376" s="206"/>
      <c r="T376" s="208">
        <f>SUM(T377:T392)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9" t="s">
        <v>82</v>
      </c>
      <c r="AT376" s="210" t="s">
        <v>74</v>
      </c>
      <c r="AU376" s="210" t="s">
        <v>82</v>
      </c>
      <c r="AY376" s="209" t="s">
        <v>199</v>
      </c>
      <c r="BK376" s="211">
        <f>SUM(BK377:BK392)</f>
        <v>0</v>
      </c>
    </row>
    <row r="377" s="2" customFormat="1">
      <c r="A377" s="39"/>
      <c r="B377" s="40"/>
      <c r="C377" s="228" t="s">
        <v>904</v>
      </c>
      <c r="D377" s="228" t="s">
        <v>286</v>
      </c>
      <c r="E377" s="229" t="s">
        <v>897</v>
      </c>
      <c r="F377" s="230" t="s">
        <v>1153</v>
      </c>
      <c r="G377" s="231" t="s">
        <v>899</v>
      </c>
      <c r="H377" s="232">
        <v>7.25</v>
      </c>
      <c r="I377" s="233"/>
      <c r="J377" s="234">
        <f>ROUND(I377*H377,2)</f>
        <v>0</v>
      </c>
      <c r="K377" s="230" t="s">
        <v>341</v>
      </c>
      <c r="L377" s="45"/>
      <c r="M377" s="235" t="s">
        <v>19</v>
      </c>
      <c r="N377" s="236" t="s">
        <v>46</v>
      </c>
      <c r="O377" s="85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208</v>
      </c>
      <c r="AT377" s="226" t="s">
        <v>286</v>
      </c>
      <c r="AU377" s="226" t="s">
        <v>84</v>
      </c>
      <c r="AY377" s="18" t="s">
        <v>199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82</v>
      </c>
      <c r="BK377" s="227">
        <f>ROUND(I377*H377,2)</f>
        <v>0</v>
      </c>
      <c r="BL377" s="18" t="s">
        <v>208</v>
      </c>
      <c r="BM377" s="226" t="s">
        <v>893</v>
      </c>
    </row>
    <row r="378" s="2" customFormat="1">
      <c r="A378" s="39"/>
      <c r="B378" s="40"/>
      <c r="C378" s="228" t="s">
        <v>591</v>
      </c>
      <c r="D378" s="228" t="s">
        <v>286</v>
      </c>
      <c r="E378" s="229" t="s">
        <v>901</v>
      </c>
      <c r="F378" s="230" t="s">
        <v>1154</v>
      </c>
      <c r="G378" s="231" t="s">
        <v>899</v>
      </c>
      <c r="H378" s="232">
        <v>7.25</v>
      </c>
      <c r="I378" s="233"/>
      <c r="J378" s="234">
        <f>ROUND(I378*H378,2)</f>
        <v>0</v>
      </c>
      <c r="K378" s="230" t="s">
        <v>341</v>
      </c>
      <c r="L378" s="45"/>
      <c r="M378" s="235" t="s">
        <v>19</v>
      </c>
      <c r="N378" s="236" t="s">
        <v>46</v>
      </c>
      <c r="O378" s="85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208</v>
      </c>
      <c r="AT378" s="226" t="s">
        <v>286</v>
      </c>
      <c r="AU378" s="226" t="s">
        <v>84</v>
      </c>
      <c r="AY378" s="18" t="s">
        <v>199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82</v>
      </c>
      <c r="BK378" s="227">
        <f>ROUND(I378*H378,2)</f>
        <v>0</v>
      </c>
      <c r="BL378" s="18" t="s">
        <v>208</v>
      </c>
      <c r="BM378" s="226" t="s">
        <v>900</v>
      </c>
    </row>
    <row r="379" s="2" customFormat="1" ht="21.75" customHeight="1">
      <c r="A379" s="39"/>
      <c r="B379" s="40"/>
      <c r="C379" s="228" t="s">
        <v>911</v>
      </c>
      <c r="D379" s="228" t="s">
        <v>286</v>
      </c>
      <c r="E379" s="229" t="s">
        <v>1155</v>
      </c>
      <c r="F379" s="230" t="s">
        <v>1156</v>
      </c>
      <c r="G379" s="231" t="s">
        <v>217</v>
      </c>
      <c r="H379" s="232">
        <v>1</v>
      </c>
      <c r="I379" s="233"/>
      <c r="J379" s="234">
        <f>ROUND(I379*H379,2)</f>
        <v>0</v>
      </c>
      <c r="K379" s="230" t="s">
        <v>341</v>
      </c>
      <c r="L379" s="45"/>
      <c r="M379" s="235" t="s">
        <v>19</v>
      </c>
      <c r="N379" s="236" t="s">
        <v>46</v>
      </c>
      <c r="O379" s="85"/>
      <c r="P379" s="224">
        <f>O379*H379</f>
        <v>0</v>
      </c>
      <c r="Q379" s="224">
        <v>0</v>
      </c>
      <c r="R379" s="224">
        <f>Q379*H379</f>
        <v>0</v>
      </c>
      <c r="S379" s="224">
        <v>0</v>
      </c>
      <c r="T379" s="22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6" t="s">
        <v>208</v>
      </c>
      <c r="AT379" s="226" t="s">
        <v>286</v>
      </c>
      <c r="AU379" s="226" t="s">
        <v>84</v>
      </c>
      <c r="AY379" s="18" t="s">
        <v>199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8" t="s">
        <v>82</v>
      </c>
      <c r="BK379" s="227">
        <f>ROUND(I379*H379,2)</f>
        <v>0</v>
      </c>
      <c r="BL379" s="18" t="s">
        <v>208</v>
      </c>
      <c r="BM379" s="226" t="s">
        <v>903</v>
      </c>
    </row>
    <row r="380" s="2" customFormat="1">
      <c r="A380" s="39"/>
      <c r="B380" s="40"/>
      <c r="C380" s="228" t="s">
        <v>597</v>
      </c>
      <c r="D380" s="228" t="s">
        <v>286</v>
      </c>
      <c r="E380" s="229" t="s">
        <v>912</v>
      </c>
      <c r="F380" s="230" t="s">
        <v>1157</v>
      </c>
      <c r="G380" s="231" t="s">
        <v>217</v>
      </c>
      <c r="H380" s="232">
        <v>1</v>
      </c>
      <c r="I380" s="233"/>
      <c r="J380" s="234">
        <f>ROUND(I380*H380,2)</f>
        <v>0</v>
      </c>
      <c r="K380" s="230" t="s">
        <v>341</v>
      </c>
      <c r="L380" s="45"/>
      <c r="M380" s="235" t="s">
        <v>19</v>
      </c>
      <c r="N380" s="236" t="s">
        <v>46</v>
      </c>
      <c r="O380" s="85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208</v>
      </c>
      <c r="AT380" s="226" t="s">
        <v>286</v>
      </c>
      <c r="AU380" s="226" t="s">
        <v>84</v>
      </c>
      <c r="AY380" s="18" t="s">
        <v>199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82</v>
      </c>
      <c r="BK380" s="227">
        <f>ROUND(I380*H380,2)</f>
        <v>0</v>
      </c>
      <c r="BL380" s="18" t="s">
        <v>208</v>
      </c>
      <c r="BM380" s="226" t="s">
        <v>907</v>
      </c>
    </row>
    <row r="381" s="2" customFormat="1" ht="16.5" customHeight="1">
      <c r="A381" s="39"/>
      <c r="B381" s="40"/>
      <c r="C381" s="228" t="s">
        <v>918</v>
      </c>
      <c r="D381" s="228" t="s">
        <v>286</v>
      </c>
      <c r="E381" s="229" t="s">
        <v>915</v>
      </c>
      <c r="F381" s="230" t="s">
        <v>1158</v>
      </c>
      <c r="G381" s="231" t="s">
        <v>217</v>
      </c>
      <c r="H381" s="232">
        <v>1</v>
      </c>
      <c r="I381" s="233"/>
      <c r="J381" s="234">
        <f>ROUND(I381*H381,2)</f>
        <v>0</v>
      </c>
      <c r="K381" s="230" t="s">
        <v>341</v>
      </c>
      <c r="L381" s="45"/>
      <c r="M381" s="235" t="s">
        <v>19</v>
      </c>
      <c r="N381" s="236" t="s">
        <v>46</v>
      </c>
      <c r="O381" s="85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6" t="s">
        <v>208</v>
      </c>
      <c r="AT381" s="226" t="s">
        <v>286</v>
      </c>
      <c r="AU381" s="226" t="s">
        <v>84</v>
      </c>
      <c r="AY381" s="18" t="s">
        <v>199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8" t="s">
        <v>82</v>
      </c>
      <c r="BK381" s="227">
        <f>ROUND(I381*H381,2)</f>
        <v>0</v>
      </c>
      <c r="BL381" s="18" t="s">
        <v>208</v>
      </c>
      <c r="BM381" s="226" t="s">
        <v>910</v>
      </c>
    </row>
    <row r="382" s="2" customFormat="1" ht="44.25" customHeight="1">
      <c r="A382" s="39"/>
      <c r="B382" s="40"/>
      <c r="C382" s="228" t="s">
        <v>602</v>
      </c>
      <c r="D382" s="228" t="s">
        <v>286</v>
      </c>
      <c r="E382" s="229" t="s">
        <v>919</v>
      </c>
      <c r="F382" s="230" t="s">
        <v>1159</v>
      </c>
      <c r="G382" s="231" t="s">
        <v>217</v>
      </c>
      <c r="H382" s="232">
        <v>1</v>
      </c>
      <c r="I382" s="233"/>
      <c r="J382" s="234">
        <f>ROUND(I382*H382,2)</f>
        <v>0</v>
      </c>
      <c r="K382" s="230" t="s">
        <v>341</v>
      </c>
      <c r="L382" s="45"/>
      <c r="M382" s="235" t="s">
        <v>19</v>
      </c>
      <c r="N382" s="236" t="s">
        <v>46</v>
      </c>
      <c r="O382" s="85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6" t="s">
        <v>208</v>
      </c>
      <c r="AT382" s="226" t="s">
        <v>286</v>
      </c>
      <c r="AU382" s="226" t="s">
        <v>84</v>
      </c>
      <c r="AY382" s="18" t="s">
        <v>199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8" t="s">
        <v>82</v>
      </c>
      <c r="BK382" s="227">
        <f>ROUND(I382*H382,2)</f>
        <v>0</v>
      </c>
      <c r="BL382" s="18" t="s">
        <v>208</v>
      </c>
      <c r="BM382" s="226" t="s">
        <v>914</v>
      </c>
    </row>
    <row r="383" s="2" customFormat="1">
      <c r="A383" s="39"/>
      <c r="B383" s="40"/>
      <c r="C383" s="228" t="s">
        <v>925</v>
      </c>
      <c r="D383" s="228" t="s">
        <v>286</v>
      </c>
      <c r="E383" s="229" t="s">
        <v>922</v>
      </c>
      <c r="F383" s="230" t="s">
        <v>1160</v>
      </c>
      <c r="G383" s="231" t="s">
        <v>217</v>
      </c>
      <c r="H383" s="232">
        <v>1</v>
      </c>
      <c r="I383" s="233"/>
      <c r="J383" s="234">
        <f>ROUND(I383*H383,2)</f>
        <v>0</v>
      </c>
      <c r="K383" s="230" t="s">
        <v>341</v>
      </c>
      <c r="L383" s="45"/>
      <c r="M383" s="235" t="s">
        <v>19</v>
      </c>
      <c r="N383" s="236" t="s">
        <v>46</v>
      </c>
      <c r="O383" s="85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6" t="s">
        <v>208</v>
      </c>
      <c r="AT383" s="226" t="s">
        <v>286</v>
      </c>
      <c r="AU383" s="226" t="s">
        <v>84</v>
      </c>
      <c r="AY383" s="18" t="s">
        <v>199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8" t="s">
        <v>82</v>
      </c>
      <c r="BK383" s="227">
        <f>ROUND(I383*H383,2)</f>
        <v>0</v>
      </c>
      <c r="BL383" s="18" t="s">
        <v>208</v>
      </c>
      <c r="BM383" s="226" t="s">
        <v>917</v>
      </c>
    </row>
    <row r="384" s="2" customFormat="1" ht="16.5" customHeight="1">
      <c r="A384" s="39"/>
      <c r="B384" s="40"/>
      <c r="C384" s="228" t="s">
        <v>606</v>
      </c>
      <c r="D384" s="228" t="s">
        <v>286</v>
      </c>
      <c r="E384" s="229" t="s">
        <v>1161</v>
      </c>
      <c r="F384" s="230" t="s">
        <v>1162</v>
      </c>
      <c r="G384" s="231" t="s">
        <v>217</v>
      </c>
      <c r="H384" s="232">
        <v>4</v>
      </c>
      <c r="I384" s="233"/>
      <c r="J384" s="234">
        <f>ROUND(I384*H384,2)</f>
        <v>0</v>
      </c>
      <c r="K384" s="230" t="s">
        <v>341</v>
      </c>
      <c r="L384" s="45"/>
      <c r="M384" s="235" t="s">
        <v>19</v>
      </c>
      <c r="N384" s="236" t="s">
        <v>46</v>
      </c>
      <c r="O384" s="85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6" t="s">
        <v>208</v>
      </c>
      <c r="AT384" s="226" t="s">
        <v>286</v>
      </c>
      <c r="AU384" s="226" t="s">
        <v>84</v>
      </c>
      <c r="AY384" s="18" t="s">
        <v>199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8" t="s">
        <v>82</v>
      </c>
      <c r="BK384" s="227">
        <f>ROUND(I384*H384,2)</f>
        <v>0</v>
      </c>
      <c r="BL384" s="18" t="s">
        <v>208</v>
      </c>
      <c r="BM384" s="226" t="s">
        <v>921</v>
      </c>
    </row>
    <row r="385" s="2" customFormat="1" ht="33" customHeight="1">
      <c r="A385" s="39"/>
      <c r="B385" s="40"/>
      <c r="C385" s="228" t="s">
        <v>932</v>
      </c>
      <c r="D385" s="228" t="s">
        <v>286</v>
      </c>
      <c r="E385" s="229" t="s">
        <v>1163</v>
      </c>
      <c r="F385" s="230" t="s">
        <v>1164</v>
      </c>
      <c r="G385" s="231" t="s">
        <v>217</v>
      </c>
      <c r="H385" s="232">
        <v>1</v>
      </c>
      <c r="I385" s="233"/>
      <c r="J385" s="234">
        <f>ROUND(I385*H385,2)</f>
        <v>0</v>
      </c>
      <c r="K385" s="230" t="s">
        <v>341</v>
      </c>
      <c r="L385" s="45"/>
      <c r="M385" s="235" t="s">
        <v>19</v>
      </c>
      <c r="N385" s="236" t="s">
        <v>46</v>
      </c>
      <c r="O385" s="85"/>
      <c r="P385" s="224">
        <f>O385*H385</f>
        <v>0</v>
      </c>
      <c r="Q385" s="224">
        <v>0</v>
      </c>
      <c r="R385" s="224">
        <f>Q385*H385</f>
        <v>0</v>
      </c>
      <c r="S385" s="224">
        <v>0</v>
      </c>
      <c r="T385" s="22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6" t="s">
        <v>208</v>
      </c>
      <c r="AT385" s="226" t="s">
        <v>286</v>
      </c>
      <c r="AU385" s="226" t="s">
        <v>84</v>
      </c>
      <c r="AY385" s="18" t="s">
        <v>199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18" t="s">
        <v>82</v>
      </c>
      <c r="BK385" s="227">
        <f>ROUND(I385*H385,2)</f>
        <v>0</v>
      </c>
      <c r="BL385" s="18" t="s">
        <v>208</v>
      </c>
      <c r="BM385" s="226" t="s">
        <v>924</v>
      </c>
    </row>
    <row r="386" s="2" customFormat="1">
      <c r="A386" s="39"/>
      <c r="B386" s="40"/>
      <c r="C386" s="228" t="s">
        <v>609</v>
      </c>
      <c r="D386" s="228" t="s">
        <v>286</v>
      </c>
      <c r="E386" s="229" t="s">
        <v>1165</v>
      </c>
      <c r="F386" s="230" t="s">
        <v>1166</v>
      </c>
      <c r="G386" s="231" t="s">
        <v>1167</v>
      </c>
      <c r="H386" s="232">
        <v>2</v>
      </c>
      <c r="I386" s="233"/>
      <c r="J386" s="234">
        <f>ROUND(I386*H386,2)</f>
        <v>0</v>
      </c>
      <c r="K386" s="230" t="s">
        <v>341</v>
      </c>
      <c r="L386" s="45"/>
      <c r="M386" s="235" t="s">
        <v>19</v>
      </c>
      <c r="N386" s="236" t="s">
        <v>46</v>
      </c>
      <c r="O386" s="85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6" t="s">
        <v>208</v>
      </c>
      <c r="AT386" s="226" t="s">
        <v>286</v>
      </c>
      <c r="AU386" s="226" t="s">
        <v>84</v>
      </c>
      <c r="AY386" s="18" t="s">
        <v>199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8" t="s">
        <v>82</v>
      </c>
      <c r="BK386" s="227">
        <f>ROUND(I386*H386,2)</f>
        <v>0</v>
      </c>
      <c r="BL386" s="18" t="s">
        <v>208</v>
      </c>
      <c r="BM386" s="226" t="s">
        <v>928</v>
      </c>
    </row>
    <row r="387" s="2" customFormat="1" ht="16.5" customHeight="1">
      <c r="A387" s="39"/>
      <c r="B387" s="40"/>
      <c r="C387" s="228" t="s">
        <v>940</v>
      </c>
      <c r="D387" s="228" t="s">
        <v>286</v>
      </c>
      <c r="E387" s="229" t="s">
        <v>929</v>
      </c>
      <c r="F387" s="230" t="s">
        <v>1168</v>
      </c>
      <c r="G387" s="231" t="s">
        <v>217</v>
      </c>
      <c r="H387" s="232">
        <v>2</v>
      </c>
      <c r="I387" s="233"/>
      <c r="J387" s="234">
        <f>ROUND(I387*H387,2)</f>
        <v>0</v>
      </c>
      <c r="K387" s="230" t="s">
        <v>341</v>
      </c>
      <c r="L387" s="45"/>
      <c r="M387" s="235" t="s">
        <v>19</v>
      </c>
      <c r="N387" s="236" t="s">
        <v>46</v>
      </c>
      <c r="O387" s="85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6" t="s">
        <v>208</v>
      </c>
      <c r="AT387" s="226" t="s">
        <v>286</v>
      </c>
      <c r="AU387" s="226" t="s">
        <v>84</v>
      </c>
      <c r="AY387" s="18" t="s">
        <v>199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8" t="s">
        <v>82</v>
      </c>
      <c r="BK387" s="227">
        <f>ROUND(I387*H387,2)</f>
        <v>0</v>
      </c>
      <c r="BL387" s="18" t="s">
        <v>208</v>
      </c>
      <c r="BM387" s="226" t="s">
        <v>931</v>
      </c>
    </row>
    <row r="388" s="2" customFormat="1">
      <c r="A388" s="39"/>
      <c r="B388" s="40"/>
      <c r="C388" s="228" t="s">
        <v>617</v>
      </c>
      <c r="D388" s="228" t="s">
        <v>286</v>
      </c>
      <c r="E388" s="229" t="s">
        <v>1169</v>
      </c>
      <c r="F388" s="230" t="s">
        <v>1170</v>
      </c>
      <c r="G388" s="231" t="s">
        <v>217</v>
      </c>
      <c r="H388" s="232">
        <v>1</v>
      </c>
      <c r="I388" s="233"/>
      <c r="J388" s="234">
        <f>ROUND(I388*H388,2)</f>
        <v>0</v>
      </c>
      <c r="K388" s="230" t="s">
        <v>341</v>
      </c>
      <c r="L388" s="45"/>
      <c r="M388" s="235" t="s">
        <v>19</v>
      </c>
      <c r="N388" s="236" t="s">
        <v>46</v>
      </c>
      <c r="O388" s="85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6" t="s">
        <v>208</v>
      </c>
      <c r="AT388" s="226" t="s">
        <v>286</v>
      </c>
      <c r="AU388" s="226" t="s">
        <v>84</v>
      </c>
      <c r="AY388" s="18" t="s">
        <v>199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8" t="s">
        <v>82</v>
      </c>
      <c r="BK388" s="227">
        <f>ROUND(I388*H388,2)</f>
        <v>0</v>
      </c>
      <c r="BL388" s="18" t="s">
        <v>208</v>
      </c>
      <c r="BM388" s="226" t="s">
        <v>936</v>
      </c>
    </row>
    <row r="389" s="2" customFormat="1" ht="16.5" customHeight="1">
      <c r="A389" s="39"/>
      <c r="B389" s="40"/>
      <c r="C389" s="228" t="s">
        <v>1171</v>
      </c>
      <c r="D389" s="228" t="s">
        <v>286</v>
      </c>
      <c r="E389" s="229" t="s">
        <v>933</v>
      </c>
      <c r="F389" s="230" t="s">
        <v>1172</v>
      </c>
      <c r="G389" s="231" t="s">
        <v>935</v>
      </c>
      <c r="H389" s="232">
        <v>248</v>
      </c>
      <c r="I389" s="233"/>
      <c r="J389" s="234">
        <f>ROUND(I389*H389,2)</f>
        <v>0</v>
      </c>
      <c r="K389" s="230" t="s">
        <v>341</v>
      </c>
      <c r="L389" s="45"/>
      <c r="M389" s="235" t="s">
        <v>19</v>
      </c>
      <c r="N389" s="236" t="s">
        <v>46</v>
      </c>
      <c r="O389" s="85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6" t="s">
        <v>208</v>
      </c>
      <c r="AT389" s="226" t="s">
        <v>286</v>
      </c>
      <c r="AU389" s="226" t="s">
        <v>84</v>
      </c>
      <c r="AY389" s="18" t="s">
        <v>199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8" t="s">
        <v>82</v>
      </c>
      <c r="BK389" s="227">
        <f>ROUND(I389*H389,2)</f>
        <v>0</v>
      </c>
      <c r="BL389" s="18" t="s">
        <v>208</v>
      </c>
      <c r="BM389" s="226" t="s">
        <v>939</v>
      </c>
    </row>
    <row r="390" s="2" customFormat="1" ht="16.5" customHeight="1">
      <c r="A390" s="39"/>
      <c r="B390" s="40"/>
      <c r="C390" s="228" t="s">
        <v>620</v>
      </c>
      <c r="D390" s="228" t="s">
        <v>286</v>
      </c>
      <c r="E390" s="229" t="s">
        <v>1173</v>
      </c>
      <c r="F390" s="230" t="s">
        <v>1174</v>
      </c>
      <c r="G390" s="231" t="s">
        <v>935</v>
      </c>
      <c r="H390" s="232">
        <v>2</v>
      </c>
      <c r="I390" s="233"/>
      <c r="J390" s="234">
        <f>ROUND(I390*H390,2)</f>
        <v>0</v>
      </c>
      <c r="K390" s="230" t="s">
        <v>341</v>
      </c>
      <c r="L390" s="45"/>
      <c r="M390" s="235" t="s">
        <v>19</v>
      </c>
      <c r="N390" s="236" t="s">
        <v>46</v>
      </c>
      <c r="O390" s="85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6" t="s">
        <v>208</v>
      </c>
      <c r="AT390" s="226" t="s">
        <v>286</v>
      </c>
      <c r="AU390" s="226" t="s">
        <v>84</v>
      </c>
      <c r="AY390" s="18" t="s">
        <v>199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8" t="s">
        <v>82</v>
      </c>
      <c r="BK390" s="227">
        <f>ROUND(I390*H390,2)</f>
        <v>0</v>
      </c>
      <c r="BL390" s="18" t="s">
        <v>208</v>
      </c>
      <c r="BM390" s="226" t="s">
        <v>943</v>
      </c>
    </row>
    <row r="391" s="2" customFormat="1" ht="16.5" customHeight="1">
      <c r="A391" s="39"/>
      <c r="B391" s="40"/>
      <c r="C391" s="228" t="s">
        <v>1175</v>
      </c>
      <c r="D391" s="228" t="s">
        <v>286</v>
      </c>
      <c r="E391" s="229" t="s">
        <v>941</v>
      </c>
      <c r="F391" s="230" t="s">
        <v>942</v>
      </c>
      <c r="G391" s="231" t="s">
        <v>205</v>
      </c>
      <c r="H391" s="232">
        <v>20</v>
      </c>
      <c r="I391" s="233"/>
      <c r="J391" s="234">
        <f>ROUND(I391*H391,2)</f>
        <v>0</v>
      </c>
      <c r="K391" s="230" t="s">
        <v>341</v>
      </c>
      <c r="L391" s="45"/>
      <c r="M391" s="235" t="s">
        <v>19</v>
      </c>
      <c r="N391" s="236" t="s">
        <v>46</v>
      </c>
      <c r="O391" s="85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6" t="s">
        <v>208</v>
      </c>
      <c r="AT391" s="226" t="s">
        <v>286</v>
      </c>
      <c r="AU391" s="226" t="s">
        <v>84</v>
      </c>
      <c r="AY391" s="18" t="s">
        <v>199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8" t="s">
        <v>82</v>
      </c>
      <c r="BK391" s="227">
        <f>ROUND(I391*H391,2)</f>
        <v>0</v>
      </c>
      <c r="BL391" s="18" t="s">
        <v>208</v>
      </c>
      <c r="BM391" s="226" t="s">
        <v>946</v>
      </c>
    </row>
    <row r="392" s="2" customFormat="1" ht="44.25" customHeight="1">
      <c r="A392" s="39"/>
      <c r="B392" s="40"/>
      <c r="C392" s="228" t="s">
        <v>625</v>
      </c>
      <c r="D392" s="228" t="s">
        <v>286</v>
      </c>
      <c r="E392" s="229" t="s">
        <v>1176</v>
      </c>
      <c r="F392" s="230" t="s">
        <v>1177</v>
      </c>
      <c r="G392" s="231" t="s">
        <v>217</v>
      </c>
      <c r="H392" s="232">
        <v>1</v>
      </c>
      <c r="I392" s="233"/>
      <c r="J392" s="234">
        <f>ROUND(I392*H392,2)</f>
        <v>0</v>
      </c>
      <c r="K392" s="230" t="s">
        <v>341</v>
      </c>
      <c r="L392" s="45"/>
      <c r="M392" s="235" t="s">
        <v>19</v>
      </c>
      <c r="N392" s="236" t="s">
        <v>46</v>
      </c>
      <c r="O392" s="85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6" t="s">
        <v>208</v>
      </c>
      <c r="AT392" s="226" t="s">
        <v>286</v>
      </c>
      <c r="AU392" s="226" t="s">
        <v>84</v>
      </c>
      <c r="AY392" s="18" t="s">
        <v>199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82</v>
      </c>
      <c r="BK392" s="227">
        <f>ROUND(I392*H392,2)</f>
        <v>0</v>
      </c>
      <c r="BL392" s="18" t="s">
        <v>208</v>
      </c>
      <c r="BM392" s="226" t="s">
        <v>1178</v>
      </c>
    </row>
    <row r="393" s="12" customFormat="1" ht="25.92" customHeight="1">
      <c r="A393" s="12"/>
      <c r="B393" s="198"/>
      <c r="C393" s="199"/>
      <c r="D393" s="200" t="s">
        <v>74</v>
      </c>
      <c r="E393" s="201" t="s">
        <v>1179</v>
      </c>
      <c r="F393" s="201" t="s">
        <v>1180</v>
      </c>
      <c r="G393" s="199"/>
      <c r="H393" s="199"/>
      <c r="I393" s="202"/>
      <c r="J393" s="203">
        <f>BK393</f>
        <v>0</v>
      </c>
      <c r="K393" s="199"/>
      <c r="L393" s="204"/>
      <c r="M393" s="205"/>
      <c r="N393" s="206"/>
      <c r="O393" s="206"/>
      <c r="P393" s="207">
        <f>SUM(P394:P398)</f>
        <v>0</v>
      </c>
      <c r="Q393" s="206"/>
      <c r="R393" s="207">
        <f>SUM(R394:R398)</f>
        <v>0</v>
      </c>
      <c r="S393" s="206"/>
      <c r="T393" s="208">
        <f>SUM(T394:T398)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9" t="s">
        <v>208</v>
      </c>
      <c r="AT393" s="210" t="s">
        <v>74</v>
      </c>
      <c r="AU393" s="210" t="s">
        <v>75</v>
      </c>
      <c r="AY393" s="209" t="s">
        <v>199</v>
      </c>
      <c r="BK393" s="211">
        <f>SUM(BK394:BK398)</f>
        <v>0</v>
      </c>
    </row>
    <row r="394" s="2" customFormat="1" ht="90" customHeight="1">
      <c r="A394" s="39"/>
      <c r="B394" s="40"/>
      <c r="C394" s="228" t="s">
        <v>1181</v>
      </c>
      <c r="D394" s="228" t="s">
        <v>286</v>
      </c>
      <c r="E394" s="229" t="s">
        <v>1182</v>
      </c>
      <c r="F394" s="230" t="s">
        <v>1183</v>
      </c>
      <c r="G394" s="231" t="s">
        <v>217</v>
      </c>
      <c r="H394" s="232">
        <v>1</v>
      </c>
      <c r="I394" s="233"/>
      <c r="J394" s="234">
        <f>ROUND(I394*H394,2)</f>
        <v>0</v>
      </c>
      <c r="K394" s="230" t="s">
        <v>341</v>
      </c>
      <c r="L394" s="45"/>
      <c r="M394" s="235" t="s">
        <v>19</v>
      </c>
      <c r="N394" s="236" t="s">
        <v>46</v>
      </c>
      <c r="O394" s="85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6" t="s">
        <v>1184</v>
      </c>
      <c r="AT394" s="226" t="s">
        <v>286</v>
      </c>
      <c r="AU394" s="226" t="s">
        <v>82</v>
      </c>
      <c r="AY394" s="18" t="s">
        <v>199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8" t="s">
        <v>82</v>
      </c>
      <c r="BK394" s="227">
        <f>ROUND(I394*H394,2)</f>
        <v>0</v>
      </c>
      <c r="BL394" s="18" t="s">
        <v>1184</v>
      </c>
      <c r="BM394" s="226" t="s">
        <v>1185</v>
      </c>
    </row>
    <row r="395" s="2" customFormat="1">
      <c r="A395" s="39"/>
      <c r="B395" s="40"/>
      <c r="C395" s="228" t="s">
        <v>628</v>
      </c>
      <c r="D395" s="228" t="s">
        <v>286</v>
      </c>
      <c r="E395" s="229" t="s">
        <v>1186</v>
      </c>
      <c r="F395" s="230" t="s">
        <v>1187</v>
      </c>
      <c r="G395" s="231" t="s">
        <v>899</v>
      </c>
      <c r="H395" s="232">
        <v>5.4000000000000004</v>
      </c>
      <c r="I395" s="233"/>
      <c r="J395" s="234">
        <f>ROUND(I395*H395,2)</f>
        <v>0</v>
      </c>
      <c r="K395" s="230" t="s">
        <v>341</v>
      </c>
      <c r="L395" s="45"/>
      <c r="M395" s="235" t="s">
        <v>19</v>
      </c>
      <c r="N395" s="236" t="s">
        <v>46</v>
      </c>
      <c r="O395" s="85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6" t="s">
        <v>1184</v>
      </c>
      <c r="AT395" s="226" t="s">
        <v>286</v>
      </c>
      <c r="AU395" s="226" t="s">
        <v>82</v>
      </c>
      <c r="AY395" s="18" t="s">
        <v>199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8" t="s">
        <v>82</v>
      </c>
      <c r="BK395" s="227">
        <f>ROUND(I395*H395,2)</f>
        <v>0</v>
      </c>
      <c r="BL395" s="18" t="s">
        <v>1184</v>
      </c>
      <c r="BM395" s="226" t="s">
        <v>1188</v>
      </c>
    </row>
    <row r="396" s="2" customFormat="1" ht="33" customHeight="1">
      <c r="A396" s="39"/>
      <c r="B396" s="40"/>
      <c r="C396" s="228" t="s">
        <v>1189</v>
      </c>
      <c r="D396" s="228" t="s">
        <v>286</v>
      </c>
      <c r="E396" s="229" t="s">
        <v>1190</v>
      </c>
      <c r="F396" s="230" t="s">
        <v>1191</v>
      </c>
      <c r="G396" s="231" t="s">
        <v>899</v>
      </c>
      <c r="H396" s="232">
        <v>5.4000000000000004</v>
      </c>
      <c r="I396" s="233"/>
      <c r="J396" s="234">
        <f>ROUND(I396*H396,2)</f>
        <v>0</v>
      </c>
      <c r="K396" s="230" t="s">
        <v>341</v>
      </c>
      <c r="L396" s="45"/>
      <c r="M396" s="235" t="s">
        <v>19</v>
      </c>
      <c r="N396" s="236" t="s">
        <v>46</v>
      </c>
      <c r="O396" s="85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6" t="s">
        <v>1184</v>
      </c>
      <c r="AT396" s="226" t="s">
        <v>286</v>
      </c>
      <c r="AU396" s="226" t="s">
        <v>82</v>
      </c>
      <c r="AY396" s="18" t="s">
        <v>199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8" t="s">
        <v>82</v>
      </c>
      <c r="BK396" s="227">
        <f>ROUND(I396*H396,2)</f>
        <v>0</v>
      </c>
      <c r="BL396" s="18" t="s">
        <v>1184</v>
      </c>
      <c r="BM396" s="226" t="s">
        <v>1192</v>
      </c>
    </row>
    <row r="397" s="2" customFormat="1" ht="16.5" customHeight="1">
      <c r="A397" s="39"/>
      <c r="B397" s="40"/>
      <c r="C397" s="228" t="s">
        <v>632</v>
      </c>
      <c r="D397" s="228" t="s">
        <v>286</v>
      </c>
      <c r="E397" s="229" t="s">
        <v>1193</v>
      </c>
      <c r="F397" s="230" t="s">
        <v>1194</v>
      </c>
      <c r="G397" s="231" t="s">
        <v>935</v>
      </c>
      <c r="H397" s="232">
        <v>40</v>
      </c>
      <c r="I397" s="233"/>
      <c r="J397" s="234">
        <f>ROUND(I397*H397,2)</f>
        <v>0</v>
      </c>
      <c r="K397" s="230" t="s">
        <v>341</v>
      </c>
      <c r="L397" s="45"/>
      <c r="M397" s="235" t="s">
        <v>19</v>
      </c>
      <c r="N397" s="236" t="s">
        <v>46</v>
      </c>
      <c r="O397" s="85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6" t="s">
        <v>1184</v>
      </c>
      <c r="AT397" s="226" t="s">
        <v>286</v>
      </c>
      <c r="AU397" s="226" t="s">
        <v>82</v>
      </c>
      <c r="AY397" s="18" t="s">
        <v>199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8" t="s">
        <v>82</v>
      </c>
      <c r="BK397" s="227">
        <f>ROUND(I397*H397,2)</f>
        <v>0</v>
      </c>
      <c r="BL397" s="18" t="s">
        <v>1184</v>
      </c>
      <c r="BM397" s="226" t="s">
        <v>1195</v>
      </c>
    </row>
    <row r="398" s="2" customFormat="1" ht="16.5" customHeight="1">
      <c r="A398" s="39"/>
      <c r="B398" s="40"/>
      <c r="C398" s="228" t="s">
        <v>1196</v>
      </c>
      <c r="D398" s="228" t="s">
        <v>286</v>
      </c>
      <c r="E398" s="229" t="s">
        <v>944</v>
      </c>
      <c r="F398" s="230" t="s">
        <v>945</v>
      </c>
      <c r="G398" s="231" t="s">
        <v>217</v>
      </c>
      <c r="H398" s="232">
        <v>2</v>
      </c>
      <c r="I398" s="233"/>
      <c r="J398" s="234">
        <f>ROUND(I398*H398,2)</f>
        <v>0</v>
      </c>
      <c r="K398" s="230" t="s">
        <v>341</v>
      </c>
      <c r="L398" s="45"/>
      <c r="M398" s="249" t="s">
        <v>19</v>
      </c>
      <c r="N398" s="250" t="s">
        <v>46</v>
      </c>
      <c r="O398" s="251"/>
      <c r="P398" s="252">
        <f>O398*H398</f>
        <v>0</v>
      </c>
      <c r="Q398" s="252">
        <v>0</v>
      </c>
      <c r="R398" s="252">
        <f>Q398*H398</f>
        <v>0</v>
      </c>
      <c r="S398" s="252">
        <v>0</v>
      </c>
      <c r="T398" s="253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6" t="s">
        <v>1184</v>
      </c>
      <c r="AT398" s="226" t="s">
        <v>286</v>
      </c>
      <c r="AU398" s="226" t="s">
        <v>82</v>
      </c>
      <c r="AY398" s="18" t="s">
        <v>199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8" t="s">
        <v>82</v>
      </c>
      <c r="BK398" s="227">
        <f>ROUND(I398*H398,2)</f>
        <v>0</v>
      </c>
      <c r="BL398" s="18" t="s">
        <v>1184</v>
      </c>
      <c r="BM398" s="226" t="s">
        <v>1197</v>
      </c>
    </row>
    <row r="399" s="2" customFormat="1" ht="6.96" customHeight="1">
      <c r="A399" s="39"/>
      <c r="B399" s="60"/>
      <c r="C399" s="61"/>
      <c r="D399" s="61"/>
      <c r="E399" s="61"/>
      <c r="F399" s="61"/>
      <c r="G399" s="61"/>
      <c r="H399" s="61"/>
      <c r="I399" s="61"/>
      <c r="J399" s="61"/>
      <c r="K399" s="61"/>
      <c r="L399" s="45"/>
      <c r="M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</row>
  </sheetData>
  <sheetProtection sheet="1" autoFilter="0" formatColumns="0" formatRows="0" objects="1" scenarios="1" spinCount="100000" saltValue="LommlDJq0JGgU7zVK+crcZTlNbU2u4mEcfS1dgzxysLzvxuWrLIuZYcvd3GvOCX7hW+IxY0z8KfeWC5s6/4DFg==" hashValue="yn/X+YgHok4B0fdlXYhCkSS9/Z+qEj+l63MRNfNCqYMPf4lADdwsn5Tl+wy/PD8bsfFHxk7bKsBZ2ikS0i2HMw==" algorithmName="SHA-512" password="CC35"/>
  <autoFilter ref="C145:K3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34:H134"/>
    <mergeCell ref="E136:H136"/>
    <mergeCell ref="E138:H13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1198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ROUND(J143,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ROUND((SUM(BE143:BE378)),  2)</f>
        <v>0</v>
      </c>
      <c r="G35" s="39"/>
      <c r="H35" s="39"/>
      <c r="I35" s="159">
        <v>0.20999999999999999</v>
      </c>
      <c r="J35" s="158">
        <f>ROUND(((SUM(BE143:BE378))*I35),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ROUND((SUM(BF143:BF378)),  2)</f>
        <v>0</v>
      </c>
      <c r="G36" s="39"/>
      <c r="H36" s="39"/>
      <c r="I36" s="159">
        <v>0.14999999999999999</v>
      </c>
      <c r="J36" s="158">
        <f>ROUND(((SUM(BF143:BF378))*I36),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ROUND((SUM(BG143:BG378)),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ROUND((SUM(BH143:BH378)),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ROUND((SUM(BI143:BI378)),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OV4 -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J143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128</v>
      </c>
      <c r="E64" s="179"/>
      <c r="F64" s="179"/>
      <c r="G64" s="179"/>
      <c r="H64" s="179"/>
      <c r="I64" s="179"/>
      <c r="J64" s="180">
        <f>J144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J145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J149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948</v>
      </c>
      <c r="E67" s="184"/>
      <c r="F67" s="184"/>
      <c r="G67" s="184"/>
      <c r="H67" s="184"/>
      <c r="I67" s="184"/>
      <c r="J67" s="185">
        <f>J150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131</v>
      </c>
      <c r="E68" s="184"/>
      <c r="F68" s="184"/>
      <c r="G68" s="184"/>
      <c r="H68" s="184"/>
      <c r="I68" s="184"/>
      <c r="J68" s="185">
        <f>J155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132</v>
      </c>
      <c r="E69" s="179"/>
      <c r="F69" s="179"/>
      <c r="G69" s="179"/>
      <c r="H69" s="179"/>
      <c r="I69" s="179"/>
      <c r="J69" s="180">
        <f>J158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133</v>
      </c>
      <c r="E70" s="184"/>
      <c r="F70" s="184"/>
      <c r="G70" s="184"/>
      <c r="H70" s="184"/>
      <c r="I70" s="184"/>
      <c r="J70" s="185">
        <f>J159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134</v>
      </c>
      <c r="E71" s="179"/>
      <c r="F71" s="179"/>
      <c r="G71" s="179"/>
      <c r="H71" s="179"/>
      <c r="I71" s="179"/>
      <c r="J71" s="180">
        <f>J161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6"/>
      <c r="D72" s="183" t="s">
        <v>135</v>
      </c>
      <c r="E72" s="184"/>
      <c r="F72" s="184"/>
      <c r="G72" s="184"/>
      <c r="H72" s="184"/>
      <c r="I72" s="184"/>
      <c r="J72" s="185">
        <f>J162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136</v>
      </c>
      <c r="E73" s="184"/>
      <c r="F73" s="184"/>
      <c r="G73" s="184"/>
      <c r="H73" s="184"/>
      <c r="I73" s="184"/>
      <c r="J73" s="185">
        <f>J165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137</v>
      </c>
      <c r="E74" s="184"/>
      <c r="F74" s="184"/>
      <c r="G74" s="184"/>
      <c r="H74" s="184"/>
      <c r="I74" s="184"/>
      <c r="J74" s="185">
        <f>J169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138</v>
      </c>
      <c r="E75" s="179"/>
      <c r="F75" s="179"/>
      <c r="G75" s="179"/>
      <c r="H75" s="179"/>
      <c r="I75" s="179"/>
      <c r="J75" s="180">
        <f>J173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2"/>
      <c r="C76" s="126"/>
      <c r="D76" s="183" t="s">
        <v>139</v>
      </c>
      <c r="E76" s="184"/>
      <c r="F76" s="184"/>
      <c r="G76" s="184"/>
      <c r="H76" s="184"/>
      <c r="I76" s="184"/>
      <c r="J76" s="185">
        <f>J174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6"/>
      <c r="C77" s="177"/>
      <c r="D77" s="178" t="s">
        <v>140</v>
      </c>
      <c r="E77" s="179"/>
      <c r="F77" s="179"/>
      <c r="G77" s="179"/>
      <c r="H77" s="179"/>
      <c r="I77" s="179"/>
      <c r="J77" s="180">
        <f>J181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2"/>
      <c r="C78" s="126"/>
      <c r="D78" s="183" t="s">
        <v>141</v>
      </c>
      <c r="E78" s="184"/>
      <c r="F78" s="184"/>
      <c r="G78" s="184"/>
      <c r="H78" s="184"/>
      <c r="I78" s="184"/>
      <c r="J78" s="185">
        <f>J182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142</v>
      </c>
      <c r="E79" s="184"/>
      <c r="F79" s="184"/>
      <c r="G79" s="184"/>
      <c r="H79" s="184"/>
      <c r="I79" s="184"/>
      <c r="J79" s="185">
        <f>J184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6"/>
      <c r="C80" s="177"/>
      <c r="D80" s="178" t="s">
        <v>143</v>
      </c>
      <c r="E80" s="179"/>
      <c r="F80" s="179"/>
      <c r="G80" s="179"/>
      <c r="H80" s="179"/>
      <c r="I80" s="179"/>
      <c r="J80" s="180">
        <f>J186</f>
        <v>0</v>
      </c>
      <c r="K80" s="177"/>
      <c r="L80" s="181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82"/>
      <c r="C81" s="126"/>
      <c r="D81" s="183" t="s">
        <v>144</v>
      </c>
      <c r="E81" s="184"/>
      <c r="F81" s="184"/>
      <c r="G81" s="184"/>
      <c r="H81" s="184"/>
      <c r="I81" s="184"/>
      <c r="J81" s="185">
        <f>J187</f>
        <v>0</v>
      </c>
      <c r="K81" s="126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76"/>
      <c r="C82" s="177"/>
      <c r="D82" s="178" t="s">
        <v>145</v>
      </c>
      <c r="E82" s="179"/>
      <c r="F82" s="179"/>
      <c r="G82" s="179"/>
      <c r="H82" s="179"/>
      <c r="I82" s="179"/>
      <c r="J82" s="180">
        <f>J191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2"/>
      <c r="C83" s="126"/>
      <c r="D83" s="183" t="s">
        <v>146</v>
      </c>
      <c r="E83" s="184"/>
      <c r="F83" s="184"/>
      <c r="G83" s="184"/>
      <c r="H83" s="184"/>
      <c r="I83" s="184"/>
      <c r="J83" s="185">
        <f>J192</f>
        <v>0</v>
      </c>
      <c r="K83" s="126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76"/>
      <c r="C84" s="177"/>
      <c r="D84" s="178" t="s">
        <v>147</v>
      </c>
      <c r="E84" s="179"/>
      <c r="F84" s="179"/>
      <c r="G84" s="179"/>
      <c r="H84" s="179"/>
      <c r="I84" s="179"/>
      <c r="J84" s="180">
        <f>J194</f>
        <v>0</v>
      </c>
      <c r="K84" s="177"/>
      <c r="L84" s="18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82"/>
      <c r="C85" s="126"/>
      <c r="D85" s="183" t="s">
        <v>950</v>
      </c>
      <c r="E85" s="184"/>
      <c r="F85" s="184"/>
      <c r="G85" s="184"/>
      <c r="H85" s="184"/>
      <c r="I85" s="184"/>
      <c r="J85" s="185">
        <f>J195</f>
        <v>0</v>
      </c>
      <c r="K85" s="126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6"/>
      <c r="D86" s="183" t="s">
        <v>952</v>
      </c>
      <c r="E86" s="184"/>
      <c r="F86" s="184"/>
      <c r="G86" s="184"/>
      <c r="H86" s="184"/>
      <c r="I86" s="184"/>
      <c r="J86" s="185">
        <f>J197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2"/>
      <c r="C87" s="126"/>
      <c r="D87" s="183" t="s">
        <v>148</v>
      </c>
      <c r="E87" s="184"/>
      <c r="F87" s="184"/>
      <c r="G87" s="184"/>
      <c r="H87" s="184"/>
      <c r="I87" s="184"/>
      <c r="J87" s="185">
        <f>J199</f>
        <v>0</v>
      </c>
      <c r="K87" s="126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9" customFormat="1" ht="24.96" customHeight="1">
      <c r="A88" s="9"/>
      <c r="B88" s="176"/>
      <c r="C88" s="177"/>
      <c r="D88" s="178" t="s">
        <v>149</v>
      </c>
      <c r="E88" s="179"/>
      <c r="F88" s="179"/>
      <c r="G88" s="179"/>
      <c r="H88" s="179"/>
      <c r="I88" s="179"/>
      <c r="J88" s="180">
        <f>J202</f>
        <v>0</v>
      </c>
      <c r="K88" s="177"/>
      <c r="L88" s="18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10" customFormat="1" ht="19.92" customHeight="1">
      <c r="A89" s="10"/>
      <c r="B89" s="182"/>
      <c r="C89" s="126"/>
      <c r="D89" s="183" t="s">
        <v>150</v>
      </c>
      <c r="E89" s="184"/>
      <c r="F89" s="184"/>
      <c r="G89" s="184"/>
      <c r="H89" s="184"/>
      <c r="I89" s="184"/>
      <c r="J89" s="185">
        <f>J203</f>
        <v>0</v>
      </c>
      <c r="K89" s="126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9" customFormat="1" ht="24.96" customHeight="1">
      <c r="A90" s="9"/>
      <c r="B90" s="176"/>
      <c r="C90" s="177"/>
      <c r="D90" s="178" t="s">
        <v>151</v>
      </c>
      <c r="E90" s="179"/>
      <c r="F90" s="179"/>
      <c r="G90" s="179"/>
      <c r="H90" s="179"/>
      <c r="I90" s="179"/>
      <c r="J90" s="180">
        <f>J205</f>
        <v>0</v>
      </c>
      <c r="K90" s="177"/>
      <c r="L90" s="18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="10" customFormat="1" ht="19.92" customHeight="1">
      <c r="A91" s="10"/>
      <c r="B91" s="182"/>
      <c r="C91" s="126"/>
      <c r="D91" s="183" t="s">
        <v>152</v>
      </c>
      <c r="E91" s="184"/>
      <c r="F91" s="184"/>
      <c r="G91" s="184"/>
      <c r="H91" s="184"/>
      <c r="I91" s="184"/>
      <c r="J91" s="185">
        <f>J206</f>
        <v>0</v>
      </c>
      <c r="K91" s="126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2"/>
      <c r="C92" s="126"/>
      <c r="D92" s="183" t="s">
        <v>153</v>
      </c>
      <c r="E92" s="184"/>
      <c r="F92" s="184"/>
      <c r="G92" s="184"/>
      <c r="H92" s="184"/>
      <c r="I92" s="184"/>
      <c r="J92" s="185">
        <f>J209</f>
        <v>0</v>
      </c>
      <c r="K92" s="126"/>
      <c r="L92" s="18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2"/>
      <c r="C93" s="126"/>
      <c r="D93" s="183" t="s">
        <v>154</v>
      </c>
      <c r="E93" s="184"/>
      <c r="F93" s="184"/>
      <c r="G93" s="184"/>
      <c r="H93" s="184"/>
      <c r="I93" s="184"/>
      <c r="J93" s="185">
        <f>J211</f>
        <v>0</v>
      </c>
      <c r="K93" s="126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6"/>
      <c r="D94" s="183" t="s">
        <v>155</v>
      </c>
      <c r="E94" s="184"/>
      <c r="F94" s="184"/>
      <c r="G94" s="184"/>
      <c r="H94" s="184"/>
      <c r="I94" s="184"/>
      <c r="J94" s="185">
        <f>J214</f>
        <v>0</v>
      </c>
      <c r="K94" s="126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2"/>
      <c r="C95" s="126"/>
      <c r="D95" s="183" t="s">
        <v>156</v>
      </c>
      <c r="E95" s="184"/>
      <c r="F95" s="184"/>
      <c r="G95" s="184"/>
      <c r="H95" s="184"/>
      <c r="I95" s="184"/>
      <c r="J95" s="185">
        <f>J217</f>
        <v>0</v>
      </c>
      <c r="K95" s="126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82"/>
      <c r="C96" s="126"/>
      <c r="D96" s="183" t="s">
        <v>157</v>
      </c>
      <c r="E96" s="184"/>
      <c r="F96" s="184"/>
      <c r="G96" s="184"/>
      <c r="H96" s="184"/>
      <c r="I96" s="184"/>
      <c r="J96" s="185">
        <f>J222</f>
        <v>0</v>
      </c>
      <c r="K96" s="126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2"/>
      <c r="C97" s="126"/>
      <c r="D97" s="183" t="s">
        <v>158</v>
      </c>
      <c r="E97" s="184"/>
      <c r="F97" s="184"/>
      <c r="G97" s="184"/>
      <c r="H97" s="184"/>
      <c r="I97" s="184"/>
      <c r="J97" s="185">
        <f>J225</f>
        <v>0</v>
      </c>
      <c r="K97" s="126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76"/>
      <c r="C98" s="177"/>
      <c r="D98" s="178" t="s">
        <v>159</v>
      </c>
      <c r="E98" s="179"/>
      <c r="F98" s="179"/>
      <c r="G98" s="179"/>
      <c r="H98" s="179"/>
      <c r="I98" s="179"/>
      <c r="J98" s="180">
        <f>J227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2"/>
      <c r="C99" s="126"/>
      <c r="D99" s="183" t="s">
        <v>160</v>
      </c>
      <c r="E99" s="184"/>
      <c r="F99" s="184"/>
      <c r="G99" s="184"/>
      <c r="H99" s="184"/>
      <c r="I99" s="184"/>
      <c r="J99" s="185">
        <f>J228</f>
        <v>0</v>
      </c>
      <c r="K99" s="126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26"/>
      <c r="D100" s="183" t="s">
        <v>161</v>
      </c>
      <c r="E100" s="184"/>
      <c r="F100" s="184"/>
      <c r="G100" s="184"/>
      <c r="H100" s="184"/>
      <c r="I100" s="184"/>
      <c r="J100" s="185">
        <f>J230</f>
        <v>0</v>
      </c>
      <c r="K100" s="126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26"/>
      <c r="D101" s="183" t="s">
        <v>162</v>
      </c>
      <c r="E101" s="184"/>
      <c r="F101" s="184"/>
      <c r="G101" s="184"/>
      <c r="H101" s="184"/>
      <c r="I101" s="184"/>
      <c r="J101" s="185">
        <f>J245</f>
        <v>0</v>
      </c>
      <c r="K101" s="126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26"/>
      <c r="D102" s="183" t="s">
        <v>163</v>
      </c>
      <c r="E102" s="184"/>
      <c r="F102" s="184"/>
      <c r="G102" s="184"/>
      <c r="H102" s="184"/>
      <c r="I102" s="184"/>
      <c r="J102" s="185">
        <f>J247</f>
        <v>0</v>
      </c>
      <c r="K102" s="126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26"/>
      <c r="D103" s="183" t="s">
        <v>164</v>
      </c>
      <c r="E103" s="184"/>
      <c r="F103" s="184"/>
      <c r="G103" s="184"/>
      <c r="H103" s="184"/>
      <c r="I103" s="184"/>
      <c r="J103" s="185">
        <f>J252</f>
        <v>0</v>
      </c>
      <c r="K103" s="126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26"/>
      <c r="D104" s="183" t="s">
        <v>165</v>
      </c>
      <c r="E104" s="184"/>
      <c r="F104" s="184"/>
      <c r="G104" s="184"/>
      <c r="H104" s="184"/>
      <c r="I104" s="184"/>
      <c r="J104" s="185">
        <f>J255</f>
        <v>0</v>
      </c>
      <c r="K104" s="126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166</v>
      </c>
      <c r="E105" s="179"/>
      <c r="F105" s="179"/>
      <c r="G105" s="179"/>
      <c r="H105" s="179"/>
      <c r="I105" s="179"/>
      <c r="J105" s="180">
        <f>J257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26"/>
      <c r="D106" s="183" t="s">
        <v>167</v>
      </c>
      <c r="E106" s="184"/>
      <c r="F106" s="184"/>
      <c r="G106" s="184"/>
      <c r="H106" s="184"/>
      <c r="I106" s="184"/>
      <c r="J106" s="185">
        <f>J258</f>
        <v>0</v>
      </c>
      <c r="K106" s="126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26"/>
      <c r="D107" s="183" t="s">
        <v>169</v>
      </c>
      <c r="E107" s="184"/>
      <c r="F107" s="184"/>
      <c r="G107" s="184"/>
      <c r="H107" s="184"/>
      <c r="I107" s="184"/>
      <c r="J107" s="185">
        <f>J260</f>
        <v>0</v>
      </c>
      <c r="K107" s="126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26"/>
      <c r="D108" s="183" t="s">
        <v>171</v>
      </c>
      <c r="E108" s="184"/>
      <c r="F108" s="184"/>
      <c r="G108" s="184"/>
      <c r="H108" s="184"/>
      <c r="I108" s="184"/>
      <c r="J108" s="185">
        <f>J262</f>
        <v>0</v>
      </c>
      <c r="K108" s="126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26"/>
      <c r="D109" s="183" t="s">
        <v>172</v>
      </c>
      <c r="E109" s="184"/>
      <c r="F109" s="184"/>
      <c r="G109" s="184"/>
      <c r="H109" s="184"/>
      <c r="I109" s="184"/>
      <c r="J109" s="185">
        <f>J264</f>
        <v>0</v>
      </c>
      <c r="K109" s="126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26"/>
      <c r="D110" s="183" t="s">
        <v>173</v>
      </c>
      <c r="E110" s="184"/>
      <c r="F110" s="184"/>
      <c r="G110" s="184"/>
      <c r="H110" s="184"/>
      <c r="I110" s="184"/>
      <c r="J110" s="185">
        <f>J266</f>
        <v>0</v>
      </c>
      <c r="K110" s="126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26"/>
      <c r="D111" s="183" t="s">
        <v>174</v>
      </c>
      <c r="E111" s="184"/>
      <c r="F111" s="184"/>
      <c r="G111" s="184"/>
      <c r="H111" s="184"/>
      <c r="I111" s="184"/>
      <c r="J111" s="185">
        <f>J272</f>
        <v>0</v>
      </c>
      <c r="K111" s="126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26"/>
      <c r="D112" s="183" t="s">
        <v>176</v>
      </c>
      <c r="E112" s="184"/>
      <c r="F112" s="184"/>
      <c r="G112" s="184"/>
      <c r="H112" s="184"/>
      <c r="I112" s="184"/>
      <c r="J112" s="185">
        <f>J275</f>
        <v>0</v>
      </c>
      <c r="K112" s="126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26"/>
      <c r="D113" s="183" t="s">
        <v>177</v>
      </c>
      <c r="E113" s="184"/>
      <c r="F113" s="184"/>
      <c r="G113" s="184"/>
      <c r="H113" s="184"/>
      <c r="I113" s="184"/>
      <c r="J113" s="185">
        <f>J277</f>
        <v>0</v>
      </c>
      <c r="K113" s="126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178</v>
      </c>
      <c r="E114" s="179"/>
      <c r="F114" s="179"/>
      <c r="G114" s="179"/>
      <c r="H114" s="179"/>
      <c r="I114" s="179"/>
      <c r="J114" s="180">
        <f>J280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26"/>
      <c r="D115" s="183" t="s">
        <v>179</v>
      </c>
      <c r="E115" s="184"/>
      <c r="F115" s="184"/>
      <c r="G115" s="184"/>
      <c r="H115" s="184"/>
      <c r="I115" s="184"/>
      <c r="J115" s="185">
        <f>J281</f>
        <v>0</v>
      </c>
      <c r="K115" s="126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26"/>
      <c r="D116" s="183" t="s">
        <v>180</v>
      </c>
      <c r="E116" s="184"/>
      <c r="F116" s="184"/>
      <c r="G116" s="184"/>
      <c r="H116" s="184"/>
      <c r="I116" s="184"/>
      <c r="J116" s="185">
        <f>J286</f>
        <v>0</v>
      </c>
      <c r="K116" s="126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76"/>
      <c r="C117" s="177"/>
      <c r="D117" s="178" t="s">
        <v>181</v>
      </c>
      <c r="E117" s="179"/>
      <c r="F117" s="179"/>
      <c r="G117" s="179"/>
      <c r="H117" s="179"/>
      <c r="I117" s="179"/>
      <c r="J117" s="180">
        <f>J308</f>
        <v>0</v>
      </c>
      <c r="K117" s="177"/>
      <c r="L117" s="181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2"/>
      <c r="C118" s="126"/>
      <c r="D118" s="183" t="s">
        <v>182</v>
      </c>
      <c r="E118" s="184"/>
      <c r="F118" s="184"/>
      <c r="G118" s="184"/>
      <c r="H118" s="184"/>
      <c r="I118" s="184"/>
      <c r="J118" s="185">
        <f>J309</f>
        <v>0</v>
      </c>
      <c r="K118" s="126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26"/>
      <c r="D119" s="183" t="s">
        <v>183</v>
      </c>
      <c r="E119" s="184"/>
      <c r="F119" s="184"/>
      <c r="G119" s="184"/>
      <c r="H119" s="184"/>
      <c r="I119" s="184"/>
      <c r="J119" s="185">
        <f>J354</f>
        <v>0</v>
      </c>
      <c r="K119" s="126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26"/>
      <c r="D120" s="183" t="s">
        <v>1199</v>
      </c>
      <c r="E120" s="184"/>
      <c r="F120" s="184"/>
      <c r="G120" s="184"/>
      <c r="H120" s="184"/>
      <c r="I120" s="184"/>
      <c r="J120" s="185">
        <f>J355</f>
        <v>0</v>
      </c>
      <c r="K120" s="126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6"/>
      <c r="C121" s="177"/>
      <c r="D121" s="178" t="s">
        <v>953</v>
      </c>
      <c r="E121" s="179"/>
      <c r="F121" s="179"/>
      <c r="G121" s="179"/>
      <c r="H121" s="179"/>
      <c r="I121" s="179"/>
      <c r="J121" s="180">
        <f>J373</f>
        <v>0</v>
      </c>
      <c r="K121" s="177"/>
      <c r="L121" s="181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146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146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7" s="2" customFormat="1" ht="6.96" customHeight="1">
      <c r="A127" s="39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146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96" customHeight="1">
      <c r="A128" s="39"/>
      <c r="B128" s="40"/>
      <c r="C128" s="24" t="s">
        <v>184</v>
      </c>
      <c r="D128" s="41"/>
      <c r="E128" s="41"/>
      <c r="F128" s="41"/>
      <c r="G128" s="41"/>
      <c r="H128" s="41"/>
      <c r="I128" s="41"/>
      <c r="J128" s="41"/>
      <c r="K128" s="41"/>
      <c r="L128" s="146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146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16</v>
      </c>
      <c r="D130" s="41"/>
      <c r="E130" s="41"/>
      <c r="F130" s="41"/>
      <c r="G130" s="41"/>
      <c r="H130" s="41"/>
      <c r="I130" s="41"/>
      <c r="J130" s="41"/>
      <c r="K130" s="41"/>
      <c r="L130" s="146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171" t="str">
        <f>E7</f>
        <v>Oprava osvětlení v žst. Ostrava Kunčice</v>
      </c>
      <c r="F131" s="33"/>
      <c r="G131" s="33"/>
      <c r="H131" s="33"/>
      <c r="I131" s="41"/>
      <c r="J131" s="41"/>
      <c r="K131" s="41"/>
      <c r="L131" s="146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" customFormat="1" ht="12" customHeight="1">
      <c r="B132" s="22"/>
      <c r="C132" s="33" t="s">
        <v>119</v>
      </c>
      <c r="D132" s="23"/>
      <c r="E132" s="23"/>
      <c r="F132" s="23"/>
      <c r="G132" s="23"/>
      <c r="H132" s="23"/>
      <c r="I132" s="23"/>
      <c r="J132" s="23"/>
      <c r="K132" s="23"/>
      <c r="L132" s="21"/>
    </row>
    <row r="133" s="2" customFormat="1" ht="16.5" customHeight="1">
      <c r="A133" s="39"/>
      <c r="B133" s="40"/>
      <c r="C133" s="41"/>
      <c r="D133" s="41"/>
      <c r="E133" s="171" t="s">
        <v>120</v>
      </c>
      <c r="F133" s="41"/>
      <c r="G133" s="41"/>
      <c r="H133" s="41"/>
      <c r="I133" s="41"/>
      <c r="J133" s="41"/>
      <c r="K133" s="41"/>
      <c r="L133" s="146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121</v>
      </c>
      <c r="D134" s="41"/>
      <c r="E134" s="41"/>
      <c r="F134" s="41"/>
      <c r="G134" s="41"/>
      <c r="H134" s="41"/>
      <c r="I134" s="41"/>
      <c r="J134" s="41"/>
      <c r="K134" s="41"/>
      <c r="L134" s="146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0" t="str">
        <f>E11</f>
        <v>OV4 - Žst. Ostrava Kunčice, venkovní osvětlení</v>
      </c>
      <c r="F135" s="41"/>
      <c r="G135" s="41"/>
      <c r="H135" s="41"/>
      <c r="I135" s="41"/>
      <c r="J135" s="41"/>
      <c r="K135" s="41"/>
      <c r="L135" s="146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146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21</v>
      </c>
      <c r="D137" s="41"/>
      <c r="E137" s="41"/>
      <c r="F137" s="28" t="str">
        <f>F14</f>
        <v>Ostrava</v>
      </c>
      <c r="G137" s="41"/>
      <c r="H137" s="41"/>
      <c r="I137" s="33" t="s">
        <v>23</v>
      </c>
      <c r="J137" s="73" t="str">
        <f>IF(J14="","",J14)</f>
        <v>22. 4. 2021</v>
      </c>
      <c r="K137" s="41"/>
      <c r="L137" s="146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146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25.65" customHeight="1">
      <c r="A139" s="39"/>
      <c r="B139" s="40"/>
      <c r="C139" s="33" t="s">
        <v>25</v>
      </c>
      <c r="D139" s="41"/>
      <c r="E139" s="41"/>
      <c r="F139" s="28" t="str">
        <f>E17</f>
        <v>Správa železnic, s.o.</v>
      </c>
      <c r="G139" s="41"/>
      <c r="H139" s="41"/>
      <c r="I139" s="33" t="s">
        <v>33</v>
      </c>
      <c r="J139" s="37" t="str">
        <f>E23</f>
        <v>MORAVIA CONSULT Olomouc a.s.</v>
      </c>
      <c r="K139" s="41"/>
      <c r="L139" s="146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25.65" customHeight="1">
      <c r="A140" s="39"/>
      <c r="B140" s="40"/>
      <c r="C140" s="33" t="s">
        <v>31</v>
      </c>
      <c r="D140" s="41"/>
      <c r="E140" s="41"/>
      <c r="F140" s="28" t="str">
        <f>IF(E20="","",E20)</f>
        <v>Vyplň údaj</v>
      </c>
      <c r="G140" s="41"/>
      <c r="H140" s="41"/>
      <c r="I140" s="33" t="s">
        <v>38</v>
      </c>
      <c r="J140" s="37" t="str">
        <f>E26</f>
        <v>MORAVIA CONSULT Olomouc a.s.</v>
      </c>
      <c r="K140" s="41"/>
      <c r="L140" s="146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146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187"/>
      <c r="B142" s="188"/>
      <c r="C142" s="189" t="s">
        <v>185</v>
      </c>
      <c r="D142" s="190" t="s">
        <v>60</v>
      </c>
      <c r="E142" s="190" t="s">
        <v>56</v>
      </c>
      <c r="F142" s="190" t="s">
        <v>57</v>
      </c>
      <c r="G142" s="190" t="s">
        <v>186</v>
      </c>
      <c r="H142" s="190" t="s">
        <v>187</v>
      </c>
      <c r="I142" s="190" t="s">
        <v>188</v>
      </c>
      <c r="J142" s="190" t="s">
        <v>126</v>
      </c>
      <c r="K142" s="191" t="s">
        <v>189</v>
      </c>
      <c r="L142" s="192"/>
      <c r="M142" s="93" t="s">
        <v>19</v>
      </c>
      <c r="N142" s="94" t="s">
        <v>45</v>
      </c>
      <c r="O142" s="94" t="s">
        <v>190</v>
      </c>
      <c r="P142" s="94" t="s">
        <v>191</v>
      </c>
      <c r="Q142" s="94" t="s">
        <v>192</v>
      </c>
      <c r="R142" s="94" t="s">
        <v>193</v>
      </c>
      <c r="S142" s="94" t="s">
        <v>194</v>
      </c>
      <c r="T142" s="95" t="s">
        <v>195</v>
      </c>
      <c r="U142" s="187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/>
    </row>
    <row r="143" s="2" customFormat="1" ht="22.8" customHeight="1">
      <c r="A143" s="39"/>
      <c r="B143" s="40"/>
      <c r="C143" s="100" t="s">
        <v>196</v>
      </c>
      <c r="D143" s="41"/>
      <c r="E143" s="41"/>
      <c r="F143" s="41"/>
      <c r="G143" s="41"/>
      <c r="H143" s="41"/>
      <c r="I143" s="41"/>
      <c r="J143" s="193">
        <f>BK143</f>
        <v>0</v>
      </c>
      <c r="K143" s="41"/>
      <c r="L143" s="45"/>
      <c r="M143" s="96"/>
      <c r="N143" s="194"/>
      <c r="O143" s="97"/>
      <c r="P143" s="195">
        <f>P144+P149+P158+P161+P173+P181+P186+P191+P194+P202+P205+P227+P257+P280+P308+P373</f>
        <v>0</v>
      </c>
      <c r="Q143" s="97"/>
      <c r="R143" s="195">
        <f>R144+R149+R158+R161+R173+R181+R186+R191+R194+R202+R205+R227+R257+R280+R308+R373</f>
        <v>0</v>
      </c>
      <c r="S143" s="97"/>
      <c r="T143" s="196">
        <f>T144+T149+T158+T161+T173+T181+T186+T191+T194+T202+T205+T227+T257+T280+T308+T373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74</v>
      </c>
      <c r="AU143" s="18" t="s">
        <v>127</v>
      </c>
      <c r="BK143" s="197">
        <f>BK144+BK149+BK158+BK161+BK173+BK181+BK186+BK191+BK194+BK202+BK205+BK227+BK257+BK280+BK308+BK373</f>
        <v>0</v>
      </c>
    </row>
    <row r="144" s="12" customFormat="1" ht="25.92" customHeight="1">
      <c r="A144" s="12"/>
      <c r="B144" s="198"/>
      <c r="C144" s="199"/>
      <c r="D144" s="200" t="s">
        <v>74</v>
      </c>
      <c r="E144" s="201" t="s">
        <v>197</v>
      </c>
      <c r="F144" s="201" t="s">
        <v>198</v>
      </c>
      <c r="G144" s="199"/>
      <c r="H144" s="199"/>
      <c r="I144" s="202"/>
      <c r="J144" s="203">
        <f>BK144</f>
        <v>0</v>
      </c>
      <c r="K144" s="199"/>
      <c r="L144" s="204"/>
      <c r="M144" s="205"/>
      <c r="N144" s="206"/>
      <c r="O144" s="206"/>
      <c r="P144" s="207">
        <f>P145</f>
        <v>0</v>
      </c>
      <c r="Q144" s="206"/>
      <c r="R144" s="207">
        <f>R145</f>
        <v>0</v>
      </c>
      <c r="S144" s="206"/>
      <c r="T144" s="208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82</v>
      </c>
      <c r="AT144" s="210" t="s">
        <v>74</v>
      </c>
      <c r="AU144" s="210" t="s">
        <v>75</v>
      </c>
      <c r="AY144" s="209" t="s">
        <v>199</v>
      </c>
      <c r="BK144" s="211">
        <f>BK145</f>
        <v>0</v>
      </c>
    </row>
    <row r="145" s="12" customFormat="1" ht="22.8" customHeight="1">
      <c r="A145" s="12"/>
      <c r="B145" s="198"/>
      <c r="C145" s="199"/>
      <c r="D145" s="200" t="s">
        <v>74</v>
      </c>
      <c r="E145" s="212" t="s">
        <v>200</v>
      </c>
      <c r="F145" s="212" t="s">
        <v>201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SUM(P146:P148)</f>
        <v>0</v>
      </c>
      <c r="Q145" s="206"/>
      <c r="R145" s="207">
        <f>SUM(R146:R148)</f>
        <v>0</v>
      </c>
      <c r="S145" s="206"/>
      <c r="T145" s="208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82</v>
      </c>
      <c r="AT145" s="210" t="s">
        <v>74</v>
      </c>
      <c r="AU145" s="210" t="s">
        <v>82</v>
      </c>
      <c r="AY145" s="209" t="s">
        <v>199</v>
      </c>
      <c r="BK145" s="211">
        <f>SUM(BK146:BK148)</f>
        <v>0</v>
      </c>
    </row>
    <row r="146" s="2" customFormat="1" ht="16.5" customHeight="1">
      <c r="A146" s="39"/>
      <c r="B146" s="40"/>
      <c r="C146" s="214" t="s">
        <v>82</v>
      </c>
      <c r="D146" s="214" t="s">
        <v>202</v>
      </c>
      <c r="E146" s="215" t="s">
        <v>203</v>
      </c>
      <c r="F146" s="216" t="s">
        <v>204</v>
      </c>
      <c r="G146" s="217" t="s">
        <v>205</v>
      </c>
      <c r="H146" s="218">
        <v>17</v>
      </c>
      <c r="I146" s="219"/>
      <c r="J146" s="220">
        <f>ROUND(I146*H146,2)</f>
        <v>0</v>
      </c>
      <c r="K146" s="216" t="s">
        <v>206</v>
      </c>
      <c r="L146" s="221"/>
      <c r="M146" s="222" t="s">
        <v>19</v>
      </c>
      <c r="N146" s="223" t="s">
        <v>46</v>
      </c>
      <c r="O146" s="85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6" t="s">
        <v>207</v>
      </c>
      <c r="AT146" s="226" t="s">
        <v>202</v>
      </c>
      <c r="AU146" s="226" t="s">
        <v>84</v>
      </c>
      <c r="AY146" s="18" t="s">
        <v>199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82</v>
      </c>
      <c r="BK146" s="227">
        <f>ROUND(I146*H146,2)</f>
        <v>0</v>
      </c>
      <c r="BL146" s="18" t="s">
        <v>208</v>
      </c>
      <c r="BM146" s="226" t="s">
        <v>84</v>
      </c>
    </row>
    <row r="147" s="2" customFormat="1" ht="16.5" customHeight="1">
      <c r="A147" s="39"/>
      <c r="B147" s="40"/>
      <c r="C147" s="214" t="s">
        <v>84</v>
      </c>
      <c r="D147" s="214" t="s">
        <v>202</v>
      </c>
      <c r="E147" s="215" t="s">
        <v>955</v>
      </c>
      <c r="F147" s="216" t="s">
        <v>1200</v>
      </c>
      <c r="G147" s="217" t="s">
        <v>205</v>
      </c>
      <c r="H147" s="218">
        <v>6</v>
      </c>
      <c r="I147" s="219"/>
      <c r="J147" s="220">
        <f>ROUND(I147*H147,2)</f>
        <v>0</v>
      </c>
      <c r="K147" s="216" t="s">
        <v>206</v>
      </c>
      <c r="L147" s="221"/>
      <c r="M147" s="222" t="s">
        <v>19</v>
      </c>
      <c r="N147" s="223" t="s">
        <v>46</v>
      </c>
      <c r="O147" s="85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6" t="s">
        <v>207</v>
      </c>
      <c r="AT147" s="226" t="s">
        <v>202</v>
      </c>
      <c r="AU147" s="226" t="s">
        <v>84</v>
      </c>
      <c r="AY147" s="18" t="s">
        <v>199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8" t="s">
        <v>82</v>
      </c>
      <c r="BK147" s="227">
        <f>ROUND(I147*H147,2)</f>
        <v>0</v>
      </c>
      <c r="BL147" s="18" t="s">
        <v>208</v>
      </c>
      <c r="BM147" s="226" t="s">
        <v>208</v>
      </c>
    </row>
    <row r="148" s="2" customFormat="1" ht="16.5" customHeight="1">
      <c r="A148" s="39"/>
      <c r="B148" s="40"/>
      <c r="C148" s="214" t="s">
        <v>104</v>
      </c>
      <c r="D148" s="214" t="s">
        <v>202</v>
      </c>
      <c r="E148" s="215" t="s">
        <v>209</v>
      </c>
      <c r="F148" s="216" t="s">
        <v>210</v>
      </c>
      <c r="G148" s="217" t="s">
        <v>205</v>
      </c>
      <c r="H148" s="218">
        <v>14</v>
      </c>
      <c r="I148" s="219"/>
      <c r="J148" s="220">
        <f>ROUND(I148*H148,2)</f>
        <v>0</v>
      </c>
      <c r="K148" s="216" t="s">
        <v>206</v>
      </c>
      <c r="L148" s="221"/>
      <c r="M148" s="222" t="s">
        <v>19</v>
      </c>
      <c r="N148" s="223" t="s">
        <v>46</v>
      </c>
      <c r="O148" s="85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6" t="s">
        <v>207</v>
      </c>
      <c r="AT148" s="226" t="s">
        <v>202</v>
      </c>
      <c r="AU148" s="226" t="s">
        <v>84</v>
      </c>
      <c r="AY148" s="18" t="s">
        <v>199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8" t="s">
        <v>82</v>
      </c>
      <c r="BK148" s="227">
        <f>ROUND(I148*H148,2)</f>
        <v>0</v>
      </c>
      <c r="BL148" s="18" t="s">
        <v>208</v>
      </c>
      <c r="BM148" s="226" t="s">
        <v>218</v>
      </c>
    </row>
    <row r="149" s="12" customFormat="1" ht="25.92" customHeight="1">
      <c r="A149" s="12"/>
      <c r="B149" s="198"/>
      <c r="C149" s="199"/>
      <c r="D149" s="200" t="s">
        <v>74</v>
      </c>
      <c r="E149" s="201" t="s">
        <v>211</v>
      </c>
      <c r="F149" s="201" t="s">
        <v>212</v>
      </c>
      <c r="G149" s="199"/>
      <c r="H149" s="199"/>
      <c r="I149" s="202"/>
      <c r="J149" s="203">
        <f>BK149</f>
        <v>0</v>
      </c>
      <c r="K149" s="199"/>
      <c r="L149" s="204"/>
      <c r="M149" s="205"/>
      <c r="N149" s="206"/>
      <c r="O149" s="206"/>
      <c r="P149" s="207">
        <f>P150+P155</f>
        <v>0</v>
      </c>
      <c r="Q149" s="206"/>
      <c r="R149" s="207">
        <f>R150+R155</f>
        <v>0</v>
      </c>
      <c r="S149" s="206"/>
      <c r="T149" s="208">
        <f>T150+T155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82</v>
      </c>
      <c r="AT149" s="210" t="s">
        <v>74</v>
      </c>
      <c r="AU149" s="210" t="s">
        <v>75</v>
      </c>
      <c r="AY149" s="209" t="s">
        <v>199</v>
      </c>
      <c r="BK149" s="211">
        <f>BK150+BK155</f>
        <v>0</v>
      </c>
    </row>
    <row r="150" s="12" customFormat="1" ht="22.8" customHeight="1">
      <c r="A150" s="12"/>
      <c r="B150" s="198"/>
      <c r="C150" s="199"/>
      <c r="D150" s="200" t="s">
        <v>74</v>
      </c>
      <c r="E150" s="212" t="s">
        <v>958</v>
      </c>
      <c r="F150" s="212" t="s">
        <v>959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SUM(P151:P154)</f>
        <v>0</v>
      </c>
      <c r="Q150" s="206"/>
      <c r="R150" s="207">
        <f>SUM(R151:R154)</f>
        <v>0</v>
      </c>
      <c r="S150" s="206"/>
      <c r="T150" s="208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82</v>
      </c>
      <c r="AT150" s="210" t="s">
        <v>74</v>
      </c>
      <c r="AU150" s="210" t="s">
        <v>82</v>
      </c>
      <c r="AY150" s="209" t="s">
        <v>199</v>
      </c>
      <c r="BK150" s="211">
        <f>SUM(BK151:BK154)</f>
        <v>0</v>
      </c>
    </row>
    <row r="151" s="2" customFormat="1">
      <c r="A151" s="39"/>
      <c r="B151" s="40"/>
      <c r="C151" s="214" t="s">
        <v>208</v>
      </c>
      <c r="D151" s="214" t="s">
        <v>202</v>
      </c>
      <c r="E151" s="215" t="s">
        <v>960</v>
      </c>
      <c r="F151" s="216" t="s">
        <v>1201</v>
      </c>
      <c r="G151" s="217" t="s">
        <v>217</v>
      </c>
      <c r="H151" s="218">
        <v>1</v>
      </c>
      <c r="I151" s="219"/>
      <c r="J151" s="220">
        <f>ROUND(I151*H151,2)</f>
        <v>0</v>
      </c>
      <c r="K151" s="216" t="s">
        <v>206</v>
      </c>
      <c r="L151" s="221"/>
      <c r="M151" s="222" t="s">
        <v>19</v>
      </c>
      <c r="N151" s="223" t="s">
        <v>46</v>
      </c>
      <c r="O151" s="85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207</v>
      </c>
      <c r="AT151" s="226" t="s">
        <v>202</v>
      </c>
      <c r="AU151" s="226" t="s">
        <v>84</v>
      </c>
      <c r="AY151" s="18" t="s">
        <v>199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82</v>
      </c>
      <c r="BK151" s="227">
        <f>ROUND(I151*H151,2)</f>
        <v>0</v>
      </c>
      <c r="BL151" s="18" t="s">
        <v>208</v>
      </c>
      <c r="BM151" s="226" t="s">
        <v>207</v>
      </c>
    </row>
    <row r="152" s="2" customFormat="1">
      <c r="A152" s="39"/>
      <c r="B152" s="40"/>
      <c r="C152" s="214" t="s">
        <v>225</v>
      </c>
      <c r="D152" s="214" t="s">
        <v>202</v>
      </c>
      <c r="E152" s="215" t="s">
        <v>962</v>
      </c>
      <c r="F152" s="216" t="s">
        <v>1202</v>
      </c>
      <c r="G152" s="217" t="s">
        <v>217</v>
      </c>
      <c r="H152" s="218">
        <v>2</v>
      </c>
      <c r="I152" s="219"/>
      <c r="J152" s="220">
        <f>ROUND(I152*H152,2)</f>
        <v>0</v>
      </c>
      <c r="K152" s="216" t="s">
        <v>206</v>
      </c>
      <c r="L152" s="221"/>
      <c r="M152" s="222" t="s">
        <v>19</v>
      </c>
      <c r="N152" s="223" t="s">
        <v>46</v>
      </c>
      <c r="O152" s="85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6" t="s">
        <v>207</v>
      </c>
      <c r="AT152" s="226" t="s">
        <v>202</v>
      </c>
      <c r="AU152" s="226" t="s">
        <v>84</v>
      </c>
      <c r="AY152" s="18" t="s">
        <v>199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8" t="s">
        <v>82</v>
      </c>
      <c r="BK152" s="227">
        <f>ROUND(I152*H152,2)</f>
        <v>0</v>
      </c>
      <c r="BL152" s="18" t="s">
        <v>208</v>
      </c>
      <c r="BM152" s="226" t="s">
        <v>228</v>
      </c>
    </row>
    <row r="153" s="2" customFormat="1">
      <c r="A153" s="39"/>
      <c r="B153" s="40"/>
      <c r="C153" s="214" t="s">
        <v>218</v>
      </c>
      <c r="D153" s="214" t="s">
        <v>202</v>
      </c>
      <c r="E153" s="215" t="s">
        <v>964</v>
      </c>
      <c r="F153" s="216" t="s">
        <v>1203</v>
      </c>
      <c r="G153" s="217" t="s">
        <v>217</v>
      </c>
      <c r="H153" s="218">
        <v>1</v>
      </c>
      <c r="I153" s="219"/>
      <c r="J153" s="220">
        <f>ROUND(I153*H153,2)</f>
        <v>0</v>
      </c>
      <c r="K153" s="216" t="s">
        <v>206</v>
      </c>
      <c r="L153" s="221"/>
      <c r="M153" s="222" t="s">
        <v>19</v>
      </c>
      <c r="N153" s="223" t="s">
        <v>46</v>
      </c>
      <c r="O153" s="85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207</v>
      </c>
      <c r="AT153" s="226" t="s">
        <v>202</v>
      </c>
      <c r="AU153" s="226" t="s">
        <v>84</v>
      </c>
      <c r="AY153" s="18" t="s">
        <v>199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82</v>
      </c>
      <c r="BK153" s="227">
        <f>ROUND(I153*H153,2)</f>
        <v>0</v>
      </c>
      <c r="BL153" s="18" t="s">
        <v>208</v>
      </c>
      <c r="BM153" s="226" t="s">
        <v>235</v>
      </c>
    </row>
    <row r="154" s="2" customFormat="1">
      <c r="A154" s="39"/>
      <c r="B154" s="40"/>
      <c r="C154" s="214" t="s">
        <v>236</v>
      </c>
      <c r="D154" s="214" t="s">
        <v>202</v>
      </c>
      <c r="E154" s="215" t="s">
        <v>966</v>
      </c>
      <c r="F154" s="216" t="s">
        <v>1204</v>
      </c>
      <c r="G154" s="217" t="s">
        <v>217</v>
      </c>
      <c r="H154" s="218">
        <v>2</v>
      </c>
      <c r="I154" s="219"/>
      <c r="J154" s="220">
        <f>ROUND(I154*H154,2)</f>
        <v>0</v>
      </c>
      <c r="K154" s="216" t="s">
        <v>206</v>
      </c>
      <c r="L154" s="221"/>
      <c r="M154" s="222" t="s">
        <v>19</v>
      </c>
      <c r="N154" s="223" t="s">
        <v>46</v>
      </c>
      <c r="O154" s="85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207</v>
      </c>
      <c r="AT154" s="226" t="s">
        <v>202</v>
      </c>
      <c r="AU154" s="226" t="s">
        <v>84</v>
      </c>
      <c r="AY154" s="18" t="s">
        <v>199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82</v>
      </c>
      <c r="BK154" s="227">
        <f>ROUND(I154*H154,2)</f>
        <v>0</v>
      </c>
      <c r="BL154" s="18" t="s">
        <v>208</v>
      </c>
      <c r="BM154" s="226" t="s">
        <v>239</v>
      </c>
    </row>
    <row r="155" s="12" customFormat="1" ht="22.8" customHeight="1">
      <c r="A155" s="12"/>
      <c r="B155" s="198"/>
      <c r="C155" s="199"/>
      <c r="D155" s="200" t="s">
        <v>74</v>
      </c>
      <c r="E155" s="212" t="s">
        <v>213</v>
      </c>
      <c r="F155" s="212" t="s">
        <v>214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SUM(P156:P157)</f>
        <v>0</v>
      </c>
      <c r="Q155" s="206"/>
      <c r="R155" s="207">
        <f>SUM(R156:R157)</f>
        <v>0</v>
      </c>
      <c r="S155" s="206"/>
      <c r="T155" s="208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82</v>
      </c>
      <c r="AT155" s="210" t="s">
        <v>74</v>
      </c>
      <c r="AU155" s="210" t="s">
        <v>82</v>
      </c>
      <c r="AY155" s="209" t="s">
        <v>199</v>
      </c>
      <c r="BK155" s="211">
        <f>SUM(BK156:BK157)</f>
        <v>0</v>
      </c>
    </row>
    <row r="156" s="2" customFormat="1" ht="16.5" customHeight="1">
      <c r="A156" s="39"/>
      <c r="B156" s="40"/>
      <c r="C156" s="214" t="s">
        <v>207</v>
      </c>
      <c r="D156" s="214" t="s">
        <v>202</v>
      </c>
      <c r="E156" s="215" t="s">
        <v>215</v>
      </c>
      <c r="F156" s="216" t="s">
        <v>216</v>
      </c>
      <c r="G156" s="217" t="s">
        <v>217</v>
      </c>
      <c r="H156" s="218">
        <v>1</v>
      </c>
      <c r="I156" s="219"/>
      <c r="J156" s="220">
        <f>ROUND(I156*H156,2)</f>
        <v>0</v>
      </c>
      <c r="K156" s="216" t="s">
        <v>206</v>
      </c>
      <c r="L156" s="221"/>
      <c r="M156" s="222" t="s">
        <v>19</v>
      </c>
      <c r="N156" s="223" t="s">
        <v>46</v>
      </c>
      <c r="O156" s="85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207</v>
      </c>
      <c r="AT156" s="226" t="s">
        <v>202</v>
      </c>
      <c r="AU156" s="226" t="s">
        <v>84</v>
      </c>
      <c r="AY156" s="18" t="s">
        <v>199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82</v>
      </c>
      <c r="BK156" s="227">
        <f>ROUND(I156*H156,2)</f>
        <v>0</v>
      </c>
      <c r="BL156" s="18" t="s">
        <v>208</v>
      </c>
      <c r="BM156" s="226" t="s">
        <v>242</v>
      </c>
    </row>
    <row r="157" s="2" customFormat="1" ht="21.75" customHeight="1">
      <c r="A157" s="39"/>
      <c r="B157" s="40"/>
      <c r="C157" s="214" t="s">
        <v>245</v>
      </c>
      <c r="D157" s="214" t="s">
        <v>202</v>
      </c>
      <c r="E157" s="215" t="s">
        <v>219</v>
      </c>
      <c r="F157" s="216" t="s">
        <v>220</v>
      </c>
      <c r="G157" s="217" t="s">
        <v>217</v>
      </c>
      <c r="H157" s="218">
        <v>1</v>
      </c>
      <c r="I157" s="219"/>
      <c r="J157" s="220">
        <f>ROUND(I157*H157,2)</f>
        <v>0</v>
      </c>
      <c r="K157" s="216" t="s">
        <v>206</v>
      </c>
      <c r="L157" s="221"/>
      <c r="M157" s="222" t="s">
        <v>19</v>
      </c>
      <c r="N157" s="223" t="s">
        <v>46</v>
      </c>
      <c r="O157" s="85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207</v>
      </c>
      <c r="AT157" s="226" t="s">
        <v>202</v>
      </c>
      <c r="AU157" s="226" t="s">
        <v>84</v>
      </c>
      <c r="AY157" s="18" t="s">
        <v>199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82</v>
      </c>
      <c r="BK157" s="227">
        <f>ROUND(I157*H157,2)</f>
        <v>0</v>
      </c>
      <c r="BL157" s="18" t="s">
        <v>208</v>
      </c>
      <c r="BM157" s="226" t="s">
        <v>248</v>
      </c>
    </row>
    <row r="158" s="12" customFormat="1" ht="25.92" customHeight="1">
      <c r="A158" s="12"/>
      <c r="B158" s="198"/>
      <c r="C158" s="199"/>
      <c r="D158" s="200" t="s">
        <v>74</v>
      </c>
      <c r="E158" s="201" t="s">
        <v>221</v>
      </c>
      <c r="F158" s="201" t="s">
        <v>222</v>
      </c>
      <c r="G158" s="199"/>
      <c r="H158" s="199"/>
      <c r="I158" s="202"/>
      <c r="J158" s="203">
        <f>BK158</f>
        <v>0</v>
      </c>
      <c r="K158" s="199"/>
      <c r="L158" s="204"/>
      <c r="M158" s="205"/>
      <c r="N158" s="206"/>
      <c r="O158" s="206"/>
      <c r="P158" s="207">
        <f>P159</f>
        <v>0</v>
      </c>
      <c r="Q158" s="206"/>
      <c r="R158" s="207">
        <f>R159</f>
        <v>0</v>
      </c>
      <c r="S158" s="206"/>
      <c r="T158" s="208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82</v>
      </c>
      <c r="AT158" s="210" t="s">
        <v>74</v>
      </c>
      <c r="AU158" s="210" t="s">
        <v>75</v>
      </c>
      <c r="AY158" s="209" t="s">
        <v>199</v>
      </c>
      <c r="BK158" s="211">
        <f>BK159</f>
        <v>0</v>
      </c>
    </row>
    <row r="159" s="12" customFormat="1" ht="22.8" customHeight="1">
      <c r="A159" s="12"/>
      <c r="B159" s="198"/>
      <c r="C159" s="199"/>
      <c r="D159" s="200" t="s">
        <v>74</v>
      </c>
      <c r="E159" s="212" t="s">
        <v>223</v>
      </c>
      <c r="F159" s="212" t="s">
        <v>224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P160</f>
        <v>0</v>
      </c>
      <c r="Q159" s="206"/>
      <c r="R159" s="207">
        <f>R160</f>
        <v>0</v>
      </c>
      <c r="S159" s="206"/>
      <c r="T159" s="208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82</v>
      </c>
      <c r="AT159" s="210" t="s">
        <v>74</v>
      </c>
      <c r="AU159" s="210" t="s">
        <v>82</v>
      </c>
      <c r="AY159" s="209" t="s">
        <v>199</v>
      </c>
      <c r="BK159" s="211">
        <f>BK160</f>
        <v>0</v>
      </c>
    </row>
    <row r="160" s="2" customFormat="1" ht="16.5" customHeight="1">
      <c r="A160" s="39"/>
      <c r="B160" s="40"/>
      <c r="C160" s="214" t="s">
        <v>228</v>
      </c>
      <c r="D160" s="214" t="s">
        <v>202</v>
      </c>
      <c r="E160" s="215" t="s">
        <v>226</v>
      </c>
      <c r="F160" s="216" t="s">
        <v>227</v>
      </c>
      <c r="G160" s="217" t="s">
        <v>217</v>
      </c>
      <c r="H160" s="218">
        <v>5</v>
      </c>
      <c r="I160" s="219"/>
      <c r="J160" s="220">
        <f>ROUND(I160*H160,2)</f>
        <v>0</v>
      </c>
      <c r="K160" s="216" t="s">
        <v>206</v>
      </c>
      <c r="L160" s="221"/>
      <c r="M160" s="222" t="s">
        <v>19</v>
      </c>
      <c r="N160" s="223" t="s">
        <v>46</v>
      </c>
      <c r="O160" s="8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207</v>
      </c>
      <c r="AT160" s="226" t="s">
        <v>202</v>
      </c>
      <c r="AU160" s="226" t="s">
        <v>84</v>
      </c>
      <c r="AY160" s="18" t="s">
        <v>199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82</v>
      </c>
      <c r="BK160" s="227">
        <f>ROUND(I160*H160,2)</f>
        <v>0</v>
      </c>
      <c r="BL160" s="18" t="s">
        <v>208</v>
      </c>
      <c r="BM160" s="226" t="s">
        <v>251</v>
      </c>
    </row>
    <row r="161" s="12" customFormat="1" ht="25.92" customHeight="1">
      <c r="A161" s="12"/>
      <c r="B161" s="198"/>
      <c r="C161" s="199"/>
      <c r="D161" s="200" t="s">
        <v>74</v>
      </c>
      <c r="E161" s="201" t="s">
        <v>229</v>
      </c>
      <c r="F161" s="201" t="s">
        <v>230</v>
      </c>
      <c r="G161" s="199"/>
      <c r="H161" s="199"/>
      <c r="I161" s="202"/>
      <c r="J161" s="203">
        <f>BK161</f>
        <v>0</v>
      </c>
      <c r="K161" s="199"/>
      <c r="L161" s="204"/>
      <c r="M161" s="205"/>
      <c r="N161" s="206"/>
      <c r="O161" s="206"/>
      <c r="P161" s="207">
        <f>P162+P165+P169</f>
        <v>0</v>
      </c>
      <c r="Q161" s="206"/>
      <c r="R161" s="207">
        <f>R162+R165+R169</f>
        <v>0</v>
      </c>
      <c r="S161" s="206"/>
      <c r="T161" s="208">
        <f>T162+T165+T169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82</v>
      </c>
      <c r="AT161" s="210" t="s">
        <v>74</v>
      </c>
      <c r="AU161" s="210" t="s">
        <v>75</v>
      </c>
      <c r="AY161" s="209" t="s">
        <v>199</v>
      </c>
      <c r="BK161" s="211">
        <f>BK162+BK165+BK169</f>
        <v>0</v>
      </c>
    </row>
    <row r="162" s="12" customFormat="1" ht="22.8" customHeight="1">
      <c r="A162" s="12"/>
      <c r="B162" s="198"/>
      <c r="C162" s="199"/>
      <c r="D162" s="200" t="s">
        <v>74</v>
      </c>
      <c r="E162" s="212" t="s">
        <v>231</v>
      </c>
      <c r="F162" s="212" t="s">
        <v>232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SUM(P163:P164)</f>
        <v>0</v>
      </c>
      <c r="Q162" s="206"/>
      <c r="R162" s="207">
        <f>SUM(R163:R164)</f>
        <v>0</v>
      </c>
      <c r="S162" s="206"/>
      <c r="T162" s="208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82</v>
      </c>
      <c r="AT162" s="210" t="s">
        <v>74</v>
      </c>
      <c r="AU162" s="210" t="s">
        <v>82</v>
      </c>
      <c r="AY162" s="209" t="s">
        <v>199</v>
      </c>
      <c r="BK162" s="211">
        <f>SUM(BK163:BK164)</f>
        <v>0</v>
      </c>
    </row>
    <row r="163" s="2" customFormat="1" ht="16.5" customHeight="1">
      <c r="A163" s="39"/>
      <c r="B163" s="40"/>
      <c r="C163" s="214" t="s">
        <v>252</v>
      </c>
      <c r="D163" s="214" t="s">
        <v>202</v>
      </c>
      <c r="E163" s="215" t="s">
        <v>237</v>
      </c>
      <c r="F163" s="216" t="s">
        <v>238</v>
      </c>
      <c r="G163" s="217" t="s">
        <v>217</v>
      </c>
      <c r="H163" s="218">
        <v>1</v>
      </c>
      <c r="I163" s="219"/>
      <c r="J163" s="220">
        <f>ROUND(I163*H163,2)</f>
        <v>0</v>
      </c>
      <c r="K163" s="216" t="s">
        <v>206</v>
      </c>
      <c r="L163" s="221"/>
      <c r="M163" s="222" t="s">
        <v>19</v>
      </c>
      <c r="N163" s="223" t="s">
        <v>46</v>
      </c>
      <c r="O163" s="85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207</v>
      </c>
      <c r="AT163" s="226" t="s">
        <v>202</v>
      </c>
      <c r="AU163" s="226" t="s">
        <v>84</v>
      </c>
      <c r="AY163" s="18" t="s">
        <v>199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82</v>
      </c>
      <c r="BK163" s="227">
        <f>ROUND(I163*H163,2)</f>
        <v>0</v>
      </c>
      <c r="BL163" s="18" t="s">
        <v>208</v>
      </c>
      <c r="BM163" s="226" t="s">
        <v>255</v>
      </c>
    </row>
    <row r="164" s="2" customFormat="1" ht="16.5" customHeight="1">
      <c r="A164" s="39"/>
      <c r="B164" s="40"/>
      <c r="C164" s="214" t="s">
        <v>235</v>
      </c>
      <c r="D164" s="214" t="s">
        <v>202</v>
      </c>
      <c r="E164" s="215" t="s">
        <v>240</v>
      </c>
      <c r="F164" s="216" t="s">
        <v>241</v>
      </c>
      <c r="G164" s="217" t="s">
        <v>217</v>
      </c>
      <c r="H164" s="218">
        <v>1</v>
      </c>
      <c r="I164" s="219"/>
      <c r="J164" s="220">
        <f>ROUND(I164*H164,2)</f>
        <v>0</v>
      </c>
      <c r="K164" s="216" t="s">
        <v>206</v>
      </c>
      <c r="L164" s="221"/>
      <c r="M164" s="222" t="s">
        <v>19</v>
      </c>
      <c r="N164" s="223" t="s">
        <v>46</v>
      </c>
      <c r="O164" s="85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207</v>
      </c>
      <c r="AT164" s="226" t="s">
        <v>202</v>
      </c>
      <c r="AU164" s="226" t="s">
        <v>84</v>
      </c>
      <c r="AY164" s="18" t="s">
        <v>199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82</v>
      </c>
      <c r="BK164" s="227">
        <f>ROUND(I164*H164,2)</f>
        <v>0</v>
      </c>
      <c r="BL164" s="18" t="s">
        <v>208</v>
      </c>
      <c r="BM164" s="226" t="s">
        <v>260</v>
      </c>
    </row>
    <row r="165" s="12" customFormat="1" ht="22.8" customHeight="1">
      <c r="A165" s="12"/>
      <c r="B165" s="198"/>
      <c r="C165" s="199"/>
      <c r="D165" s="200" t="s">
        <v>74</v>
      </c>
      <c r="E165" s="212" t="s">
        <v>243</v>
      </c>
      <c r="F165" s="212" t="s">
        <v>244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SUM(P166:P168)</f>
        <v>0</v>
      </c>
      <c r="Q165" s="206"/>
      <c r="R165" s="207">
        <f>SUM(R166:R168)</f>
        <v>0</v>
      </c>
      <c r="S165" s="206"/>
      <c r="T165" s="208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82</v>
      </c>
      <c r="AT165" s="210" t="s">
        <v>74</v>
      </c>
      <c r="AU165" s="210" t="s">
        <v>82</v>
      </c>
      <c r="AY165" s="209" t="s">
        <v>199</v>
      </c>
      <c r="BK165" s="211">
        <f>SUM(BK166:BK168)</f>
        <v>0</v>
      </c>
    </row>
    <row r="166" s="2" customFormat="1" ht="16.5" customHeight="1">
      <c r="A166" s="39"/>
      <c r="B166" s="40"/>
      <c r="C166" s="228" t="s">
        <v>261</v>
      </c>
      <c r="D166" s="228" t="s">
        <v>286</v>
      </c>
      <c r="E166" s="229" t="s">
        <v>246</v>
      </c>
      <c r="F166" s="230" t="s">
        <v>247</v>
      </c>
      <c r="G166" s="231" t="s">
        <v>205</v>
      </c>
      <c r="H166" s="232">
        <v>1</v>
      </c>
      <c r="I166" s="233"/>
      <c r="J166" s="234">
        <f>ROUND(I166*H166,2)</f>
        <v>0</v>
      </c>
      <c r="K166" s="230" t="s">
        <v>206</v>
      </c>
      <c r="L166" s="45"/>
      <c r="M166" s="235" t="s">
        <v>19</v>
      </c>
      <c r="N166" s="236" t="s">
        <v>46</v>
      </c>
      <c r="O166" s="85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6" t="s">
        <v>208</v>
      </c>
      <c r="AT166" s="226" t="s">
        <v>286</v>
      </c>
      <c r="AU166" s="226" t="s">
        <v>84</v>
      </c>
      <c r="AY166" s="18" t="s">
        <v>199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8" t="s">
        <v>82</v>
      </c>
      <c r="BK166" s="227">
        <f>ROUND(I166*H166,2)</f>
        <v>0</v>
      </c>
      <c r="BL166" s="18" t="s">
        <v>208</v>
      </c>
      <c r="BM166" s="226" t="s">
        <v>264</v>
      </c>
    </row>
    <row r="167" s="2" customFormat="1" ht="16.5" customHeight="1">
      <c r="A167" s="39"/>
      <c r="B167" s="40"/>
      <c r="C167" s="214" t="s">
        <v>239</v>
      </c>
      <c r="D167" s="214" t="s">
        <v>202</v>
      </c>
      <c r="E167" s="215" t="s">
        <v>249</v>
      </c>
      <c r="F167" s="216" t="s">
        <v>250</v>
      </c>
      <c r="G167" s="217" t="s">
        <v>217</v>
      </c>
      <c r="H167" s="218">
        <v>2</v>
      </c>
      <c r="I167" s="219"/>
      <c r="J167" s="220">
        <f>ROUND(I167*H167,2)</f>
        <v>0</v>
      </c>
      <c r="K167" s="216" t="s">
        <v>206</v>
      </c>
      <c r="L167" s="221"/>
      <c r="M167" s="222" t="s">
        <v>19</v>
      </c>
      <c r="N167" s="223" t="s">
        <v>46</v>
      </c>
      <c r="O167" s="85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207</v>
      </c>
      <c r="AT167" s="226" t="s">
        <v>202</v>
      </c>
      <c r="AU167" s="226" t="s">
        <v>84</v>
      </c>
      <c r="AY167" s="18" t="s">
        <v>199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82</v>
      </c>
      <c r="BK167" s="227">
        <f>ROUND(I167*H167,2)</f>
        <v>0</v>
      </c>
      <c r="BL167" s="18" t="s">
        <v>208</v>
      </c>
      <c r="BM167" s="226" t="s">
        <v>274</v>
      </c>
    </row>
    <row r="168" s="2" customFormat="1" ht="16.5" customHeight="1">
      <c r="A168" s="39"/>
      <c r="B168" s="40"/>
      <c r="C168" s="214" t="s">
        <v>8</v>
      </c>
      <c r="D168" s="214" t="s">
        <v>202</v>
      </c>
      <c r="E168" s="215" t="s">
        <v>253</v>
      </c>
      <c r="F168" s="216" t="s">
        <v>254</v>
      </c>
      <c r="G168" s="217" t="s">
        <v>217</v>
      </c>
      <c r="H168" s="218">
        <v>1</v>
      </c>
      <c r="I168" s="219"/>
      <c r="J168" s="220">
        <f>ROUND(I168*H168,2)</f>
        <v>0</v>
      </c>
      <c r="K168" s="216" t="s">
        <v>206</v>
      </c>
      <c r="L168" s="221"/>
      <c r="M168" s="222" t="s">
        <v>19</v>
      </c>
      <c r="N168" s="223" t="s">
        <v>46</v>
      </c>
      <c r="O168" s="85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207</v>
      </c>
      <c r="AT168" s="226" t="s">
        <v>202</v>
      </c>
      <c r="AU168" s="226" t="s">
        <v>84</v>
      </c>
      <c r="AY168" s="18" t="s">
        <v>199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82</v>
      </c>
      <c r="BK168" s="227">
        <f>ROUND(I168*H168,2)</f>
        <v>0</v>
      </c>
      <c r="BL168" s="18" t="s">
        <v>208</v>
      </c>
      <c r="BM168" s="226" t="s">
        <v>277</v>
      </c>
    </row>
    <row r="169" s="12" customFormat="1" ht="22.8" customHeight="1">
      <c r="A169" s="12"/>
      <c r="B169" s="198"/>
      <c r="C169" s="199"/>
      <c r="D169" s="200" t="s">
        <v>74</v>
      </c>
      <c r="E169" s="212" t="s">
        <v>256</v>
      </c>
      <c r="F169" s="212" t="s">
        <v>257</v>
      </c>
      <c r="G169" s="199"/>
      <c r="H169" s="199"/>
      <c r="I169" s="202"/>
      <c r="J169" s="213">
        <f>BK169</f>
        <v>0</v>
      </c>
      <c r="K169" s="199"/>
      <c r="L169" s="204"/>
      <c r="M169" s="205"/>
      <c r="N169" s="206"/>
      <c r="O169" s="206"/>
      <c r="P169" s="207">
        <f>SUM(P170:P172)</f>
        <v>0</v>
      </c>
      <c r="Q169" s="206"/>
      <c r="R169" s="207">
        <f>SUM(R170:R172)</f>
        <v>0</v>
      </c>
      <c r="S169" s="206"/>
      <c r="T169" s="208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82</v>
      </c>
      <c r="AT169" s="210" t="s">
        <v>74</v>
      </c>
      <c r="AU169" s="210" t="s">
        <v>82</v>
      </c>
      <c r="AY169" s="209" t="s">
        <v>199</v>
      </c>
      <c r="BK169" s="211">
        <f>SUM(BK170:BK172)</f>
        <v>0</v>
      </c>
    </row>
    <row r="170" s="2" customFormat="1" ht="16.5" customHeight="1">
      <c r="A170" s="39"/>
      <c r="B170" s="40"/>
      <c r="C170" s="214" t="s">
        <v>242</v>
      </c>
      <c r="D170" s="214" t="s">
        <v>202</v>
      </c>
      <c r="E170" s="215" t="s">
        <v>258</v>
      </c>
      <c r="F170" s="216" t="s">
        <v>259</v>
      </c>
      <c r="G170" s="217" t="s">
        <v>217</v>
      </c>
      <c r="H170" s="218">
        <v>1</v>
      </c>
      <c r="I170" s="219"/>
      <c r="J170" s="220">
        <f>ROUND(I170*H170,2)</f>
        <v>0</v>
      </c>
      <c r="K170" s="216" t="s">
        <v>206</v>
      </c>
      <c r="L170" s="221"/>
      <c r="M170" s="222" t="s">
        <v>19</v>
      </c>
      <c r="N170" s="223" t="s">
        <v>46</v>
      </c>
      <c r="O170" s="85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207</v>
      </c>
      <c r="AT170" s="226" t="s">
        <v>202</v>
      </c>
      <c r="AU170" s="226" t="s">
        <v>84</v>
      </c>
      <c r="AY170" s="18" t="s">
        <v>199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208</v>
      </c>
      <c r="BM170" s="226" t="s">
        <v>281</v>
      </c>
    </row>
    <row r="171" s="2" customFormat="1" ht="16.5" customHeight="1">
      <c r="A171" s="39"/>
      <c r="B171" s="40"/>
      <c r="C171" s="214" t="s">
        <v>278</v>
      </c>
      <c r="D171" s="214" t="s">
        <v>202</v>
      </c>
      <c r="E171" s="215" t="s">
        <v>262</v>
      </c>
      <c r="F171" s="216" t="s">
        <v>263</v>
      </c>
      <c r="G171" s="217" t="s">
        <v>217</v>
      </c>
      <c r="H171" s="218">
        <v>1</v>
      </c>
      <c r="I171" s="219"/>
      <c r="J171" s="220">
        <f>ROUND(I171*H171,2)</f>
        <v>0</v>
      </c>
      <c r="K171" s="216" t="s">
        <v>206</v>
      </c>
      <c r="L171" s="221"/>
      <c r="M171" s="222" t="s">
        <v>19</v>
      </c>
      <c r="N171" s="223" t="s">
        <v>46</v>
      </c>
      <c r="O171" s="85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207</v>
      </c>
      <c r="AT171" s="226" t="s">
        <v>202</v>
      </c>
      <c r="AU171" s="226" t="s">
        <v>84</v>
      </c>
      <c r="AY171" s="18" t="s">
        <v>199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82</v>
      </c>
      <c r="BK171" s="227">
        <f>ROUND(I171*H171,2)</f>
        <v>0</v>
      </c>
      <c r="BL171" s="18" t="s">
        <v>208</v>
      </c>
      <c r="BM171" s="226" t="s">
        <v>284</v>
      </c>
    </row>
    <row r="172" s="2" customFormat="1" ht="16.5" customHeight="1">
      <c r="A172" s="39"/>
      <c r="B172" s="40"/>
      <c r="C172" s="214" t="s">
        <v>248</v>
      </c>
      <c r="D172" s="214" t="s">
        <v>202</v>
      </c>
      <c r="E172" s="215" t="s">
        <v>265</v>
      </c>
      <c r="F172" s="216" t="s">
        <v>266</v>
      </c>
      <c r="G172" s="217" t="s">
        <v>217</v>
      </c>
      <c r="H172" s="218">
        <v>1</v>
      </c>
      <c r="I172" s="219"/>
      <c r="J172" s="220">
        <f>ROUND(I172*H172,2)</f>
        <v>0</v>
      </c>
      <c r="K172" s="216" t="s">
        <v>206</v>
      </c>
      <c r="L172" s="221"/>
      <c r="M172" s="222" t="s">
        <v>19</v>
      </c>
      <c r="N172" s="223" t="s">
        <v>46</v>
      </c>
      <c r="O172" s="85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207</v>
      </c>
      <c r="AT172" s="226" t="s">
        <v>202</v>
      </c>
      <c r="AU172" s="226" t="s">
        <v>84</v>
      </c>
      <c r="AY172" s="18" t="s">
        <v>199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82</v>
      </c>
      <c r="BK172" s="227">
        <f>ROUND(I172*H172,2)</f>
        <v>0</v>
      </c>
      <c r="BL172" s="18" t="s">
        <v>208</v>
      </c>
      <c r="BM172" s="226" t="s">
        <v>289</v>
      </c>
    </row>
    <row r="173" s="12" customFormat="1" ht="25.92" customHeight="1">
      <c r="A173" s="12"/>
      <c r="B173" s="198"/>
      <c r="C173" s="199"/>
      <c r="D173" s="200" t="s">
        <v>74</v>
      </c>
      <c r="E173" s="201" t="s">
        <v>268</v>
      </c>
      <c r="F173" s="201" t="s">
        <v>269</v>
      </c>
      <c r="G173" s="199"/>
      <c r="H173" s="199"/>
      <c r="I173" s="202"/>
      <c r="J173" s="203">
        <f>BK173</f>
        <v>0</v>
      </c>
      <c r="K173" s="199"/>
      <c r="L173" s="204"/>
      <c r="M173" s="205"/>
      <c r="N173" s="206"/>
      <c r="O173" s="206"/>
      <c r="P173" s="207">
        <f>P174</f>
        <v>0</v>
      </c>
      <c r="Q173" s="206"/>
      <c r="R173" s="207">
        <f>R174</f>
        <v>0</v>
      </c>
      <c r="S173" s="206"/>
      <c r="T173" s="208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82</v>
      </c>
      <c r="AT173" s="210" t="s">
        <v>74</v>
      </c>
      <c r="AU173" s="210" t="s">
        <v>75</v>
      </c>
      <c r="AY173" s="209" t="s">
        <v>199</v>
      </c>
      <c r="BK173" s="211">
        <f>BK174</f>
        <v>0</v>
      </c>
    </row>
    <row r="174" s="12" customFormat="1" ht="22.8" customHeight="1">
      <c r="A174" s="12"/>
      <c r="B174" s="198"/>
      <c r="C174" s="199"/>
      <c r="D174" s="200" t="s">
        <v>74</v>
      </c>
      <c r="E174" s="212" t="s">
        <v>270</v>
      </c>
      <c r="F174" s="212" t="s">
        <v>271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SUM(P175:P180)</f>
        <v>0</v>
      </c>
      <c r="Q174" s="206"/>
      <c r="R174" s="207">
        <f>SUM(R175:R180)</f>
        <v>0</v>
      </c>
      <c r="S174" s="206"/>
      <c r="T174" s="208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82</v>
      </c>
      <c r="AT174" s="210" t="s">
        <v>74</v>
      </c>
      <c r="AU174" s="210" t="s">
        <v>82</v>
      </c>
      <c r="AY174" s="209" t="s">
        <v>199</v>
      </c>
      <c r="BK174" s="211">
        <f>SUM(BK175:BK180)</f>
        <v>0</v>
      </c>
    </row>
    <row r="175" s="2" customFormat="1" ht="21.75" customHeight="1">
      <c r="A175" s="39"/>
      <c r="B175" s="40"/>
      <c r="C175" s="214" t="s">
        <v>285</v>
      </c>
      <c r="D175" s="214" t="s">
        <v>202</v>
      </c>
      <c r="E175" s="215" t="s">
        <v>272</v>
      </c>
      <c r="F175" s="216" t="s">
        <v>273</v>
      </c>
      <c r="G175" s="217" t="s">
        <v>217</v>
      </c>
      <c r="H175" s="218">
        <v>1</v>
      </c>
      <c r="I175" s="219"/>
      <c r="J175" s="220">
        <f>ROUND(I175*H175,2)</f>
        <v>0</v>
      </c>
      <c r="K175" s="216" t="s">
        <v>206</v>
      </c>
      <c r="L175" s="221"/>
      <c r="M175" s="222" t="s">
        <v>19</v>
      </c>
      <c r="N175" s="223" t="s">
        <v>46</v>
      </c>
      <c r="O175" s="85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6" t="s">
        <v>207</v>
      </c>
      <c r="AT175" s="226" t="s">
        <v>202</v>
      </c>
      <c r="AU175" s="226" t="s">
        <v>84</v>
      </c>
      <c r="AY175" s="18" t="s">
        <v>199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82</v>
      </c>
      <c r="BK175" s="227">
        <f>ROUND(I175*H175,2)</f>
        <v>0</v>
      </c>
      <c r="BL175" s="18" t="s">
        <v>208</v>
      </c>
      <c r="BM175" s="226" t="s">
        <v>292</v>
      </c>
    </row>
    <row r="176" s="2" customFormat="1" ht="21.75" customHeight="1">
      <c r="A176" s="39"/>
      <c r="B176" s="40"/>
      <c r="C176" s="214" t="s">
        <v>251</v>
      </c>
      <c r="D176" s="214" t="s">
        <v>202</v>
      </c>
      <c r="E176" s="215" t="s">
        <v>279</v>
      </c>
      <c r="F176" s="216" t="s">
        <v>280</v>
      </c>
      <c r="G176" s="217" t="s">
        <v>217</v>
      </c>
      <c r="H176" s="218">
        <v>2</v>
      </c>
      <c r="I176" s="219"/>
      <c r="J176" s="220">
        <f>ROUND(I176*H176,2)</f>
        <v>0</v>
      </c>
      <c r="K176" s="216" t="s">
        <v>206</v>
      </c>
      <c r="L176" s="221"/>
      <c r="M176" s="222" t="s">
        <v>19</v>
      </c>
      <c r="N176" s="223" t="s">
        <v>46</v>
      </c>
      <c r="O176" s="85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207</v>
      </c>
      <c r="AT176" s="226" t="s">
        <v>202</v>
      </c>
      <c r="AU176" s="226" t="s">
        <v>84</v>
      </c>
      <c r="AY176" s="18" t="s">
        <v>199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82</v>
      </c>
      <c r="BK176" s="227">
        <f>ROUND(I176*H176,2)</f>
        <v>0</v>
      </c>
      <c r="BL176" s="18" t="s">
        <v>208</v>
      </c>
      <c r="BM176" s="226" t="s">
        <v>299</v>
      </c>
    </row>
    <row r="177" s="2" customFormat="1" ht="16.5" customHeight="1">
      <c r="A177" s="39"/>
      <c r="B177" s="40"/>
      <c r="C177" s="214" t="s">
        <v>7</v>
      </c>
      <c r="D177" s="214" t="s">
        <v>202</v>
      </c>
      <c r="E177" s="215" t="s">
        <v>983</v>
      </c>
      <c r="F177" s="216" t="s">
        <v>1205</v>
      </c>
      <c r="G177" s="217" t="s">
        <v>217</v>
      </c>
      <c r="H177" s="218">
        <v>2</v>
      </c>
      <c r="I177" s="219"/>
      <c r="J177" s="220">
        <f>ROUND(I177*H177,2)</f>
        <v>0</v>
      </c>
      <c r="K177" s="216" t="s">
        <v>206</v>
      </c>
      <c r="L177" s="221"/>
      <c r="M177" s="222" t="s">
        <v>19</v>
      </c>
      <c r="N177" s="223" t="s">
        <v>46</v>
      </c>
      <c r="O177" s="85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6" t="s">
        <v>207</v>
      </c>
      <c r="AT177" s="226" t="s">
        <v>202</v>
      </c>
      <c r="AU177" s="226" t="s">
        <v>84</v>
      </c>
      <c r="AY177" s="18" t="s">
        <v>199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82</v>
      </c>
      <c r="BK177" s="227">
        <f>ROUND(I177*H177,2)</f>
        <v>0</v>
      </c>
      <c r="BL177" s="18" t="s">
        <v>208</v>
      </c>
      <c r="BM177" s="226" t="s">
        <v>304</v>
      </c>
    </row>
    <row r="178" s="2" customFormat="1" ht="16.5" customHeight="1">
      <c r="A178" s="39"/>
      <c r="B178" s="40"/>
      <c r="C178" s="214" t="s">
        <v>255</v>
      </c>
      <c r="D178" s="214" t="s">
        <v>202</v>
      </c>
      <c r="E178" s="215" t="s">
        <v>985</v>
      </c>
      <c r="F178" s="216" t="s">
        <v>1206</v>
      </c>
      <c r="G178" s="217" t="s">
        <v>217</v>
      </c>
      <c r="H178" s="218">
        <v>2</v>
      </c>
      <c r="I178" s="219"/>
      <c r="J178" s="220">
        <f>ROUND(I178*H178,2)</f>
        <v>0</v>
      </c>
      <c r="K178" s="216" t="s">
        <v>206</v>
      </c>
      <c r="L178" s="221"/>
      <c r="M178" s="222" t="s">
        <v>19</v>
      </c>
      <c r="N178" s="223" t="s">
        <v>46</v>
      </c>
      <c r="O178" s="85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207</v>
      </c>
      <c r="AT178" s="226" t="s">
        <v>202</v>
      </c>
      <c r="AU178" s="226" t="s">
        <v>84</v>
      </c>
      <c r="AY178" s="18" t="s">
        <v>199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82</v>
      </c>
      <c r="BK178" s="227">
        <f>ROUND(I178*H178,2)</f>
        <v>0</v>
      </c>
      <c r="BL178" s="18" t="s">
        <v>208</v>
      </c>
      <c r="BM178" s="226" t="s">
        <v>308</v>
      </c>
    </row>
    <row r="179" s="2" customFormat="1" ht="16.5" customHeight="1">
      <c r="A179" s="39"/>
      <c r="B179" s="40"/>
      <c r="C179" s="214" t="s">
        <v>305</v>
      </c>
      <c r="D179" s="214" t="s">
        <v>202</v>
      </c>
      <c r="E179" s="215" t="s">
        <v>987</v>
      </c>
      <c r="F179" s="216" t="s">
        <v>1207</v>
      </c>
      <c r="G179" s="217" t="s">
        <v>217</v>
      </c>
      <c r="H179" s="218">
        <v>2</v>
      </c>
      <c r="I179" s="219"/>
      <c r="J179" s="220">
        <f>ROUND(I179*H179,2)</f>
        <v>0</v>
      </c>
      <c r="K179" s="216" t="s">
        <v>206</v>
      </c>
      <c r="L179" s="221"/>
      <c r="M179" s="222" t="s">
        <v>19</v>
      </c>
      <c r="N179" s="223" t="s">
        <v>46</v>
      </c>
      <c r="O179" s="85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207</v>
      </c>
      <c r="AT179" s="226" t="s">
        <v>202</v>
      </c>
      <c r="AU179" s="226" t="s">
        <v>84</v>
      </c>
      <c r="AY179" s="18" t="s">
        <v>199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82</v>
      </c>
      <c r="BK179" s="227">
        <f>ROUND(I179*H179,2)</f>
        <v>0</v>
      </c>
      <c r="BL179" s="18" t="s">
        <v>208</v>
      </c>
      <c r="BM179" s="226" t="s">
        <v>315</v>
      </c>
    </row>
    <row r="180" s="2" customFormat="1">
      <c r="A180" s="39"/>
      <c r="B180" s="40"/>
      <c r="C180" s="228" t="s">
        <v>260</v>
      </c>
      <c r="D180" s="228" t="s">
        <v>286</v>
      </c>
      <c r="E180" s="229" t="s">
        <v>989</v>
      </c>
      <c r="F180" s="230" t="s">
        <v>1208</v>
      </c>
      <c r="G180" s="231" t="s">
        <v>217</v>
      </c>
      <c r="H180" s="232">
        <v>8</v>
      </c>
      <c r="I180" s="233"/>
      <c r="J180" s="234">
        <f>ROUND(I180*H180,2)</f>
        <v>0</v>
      </c>
      <c r="K180" s="230" t="s">
        <v>341</v>
      </c>
      <c r="L180" s="45"/>
      <c r="M180" s="235" t="s">
        <v>19</v>
      </c>
      <c r="N180" s="236" t="s">
        <v>46</v>
      </c>
      <c r="O180" s="85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208</v>
      </c>
      <c r="AT180" s="226" t="s">
        <v>286</v>
      </c>
      <c r="AU180" s="226" t="s">
        <v>84</v>
      </c>
      <c r="AY180" s="18" t="s">
        <v>199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82</v>
      </c>
      <c r="BK180" s="227">
        <f>ROUND(I180*H180,2)</f>
        <v>0</v>
      </c>
      <c r="BL180" s="18" t="s">
        <v>208</v>
      </c>
      <c r="BM180" s="226" t="s">
        <v>319</v>
      </c>
    </row>
    <row r="181" s="12" customFormat="1" ht="25.92" customHeight="1">
      <c r="A181" s="12"/>
      <c r="B181" s="198"/>
      <c r="C181" s="199"/>
      <c r="D181" s="200" t="s">
        <v>74</v>
      </c>
      <c r="E181" s="201" t="s">
        <v>293</v>
      </c>
      <c r="F181" s="201" t="s">
        <v>294</v>
      </c>
      <c r="G181" s="199"/>
      <c r="H181" s="199"/>
      <c r="I181" s="202"/>
      <c r="J181" s="203">
        <f>BK181</f>
        <v>0</v>
      </c>
      <c r="K181" s="199"/>
      <c r="L181" s="204"/>
      <c r="M181" s="205"/>
      <c r="N181" s="206"/>
      <c r="O181" s="206"/>
      <c r="P181" s="207">
        <f>P182+P184</f>
        <v>0</v>
      </c>
      <c r="Q181" s="206"/>
      <c r="R181" s="207">
        <f>R182+R184</f>
        <v>0</v>
      </c>
      <c r="S181" s="206"/>
      <c r="T181" s="208">
        <f>T182+T184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74</v>
      </c>
      <c r="AU181" s="210" t="s">
        <v>75</v>
      </c>
      <c r="AY181" s="209" t="s">
        <v>199</v>
      </c>
      <c r="BK181" s="211">
        <f>BK182+BK184</f>
        <v>0</v>
      </c>
    </row>
    <row r="182" s="12" customFormat="1" ht="22.8" customHeight="1">
      <c r="A182" s="12"/>
      <c r="B182" s="198"/>
      <c r="C182" s="199"/>
      <c r="D182" s="200" t="s">
        <v>74</v>
      </c>
      <c r="E182" s="212" t="s">
        <v>295</v>
      </c>
      <c r="F182" s="212" t="s">
        <v>296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P183</f>
        <v>0</v>
      </c>
      <c r="Q182" s="206"/>
      <c r="R182" s="207">
        <f>R183</f>
        <v>0</v>
      </c>
      <c r="S182" s="206"/>
      <c r="T182" s="208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82</v>
      </c>
      <c r="AT182" s="210" t="s">
        <v>74</v>
      </c>
      <c r="AU182" s="210" t="s">
        <v>82</v>
      </c>
      <c r="AY182" s="209" t="s">
        <v>199</v>
      </c>
      <c r="BK182" s="211">
        <f>BK183</f>
        <v>0</v>
      </c>
    </row>
    <row r="183" s="2" customFormat="1" ht="16.5" customHeight="1">
      <c r="A183" s="39"/>
      <c r="B183" s="40"/>
      <c r="C183" s="214" t="s">
        <v>316</v>
      </c>
      <c r="D183" s="214" t="s">
        <v>202</v>
      </c>
      <c r="E183" s="215" t="s">
        <v>297</v>
      </c>
      <c r="F183" s="216" t="s">
        <v>298</v>
      </c>
      <c r="G183" s="217" t="s">
        <v>205</v>
      </c>
      <c r="H183" s="218">
        <v>14</v>
      </c>
      <c r="I183" s="219"/>
      <c r="J183" s="220">
        <f>ROUND(I183*H183,2)</f>
        <v>0</v>
      </c>
      <c r="K183" s="216" t="s">
        <v>206</v>
      </c>
      <c r="L183" s="221"/>
      <c r="M183" s="222" t="s">
        <v>19</v>
      </c>
      <c r="N183" s="223" t="s">
        <v>46</v>
      </c>
      <c r="O183" s="85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207</v>
      </c>
      <c r="AT183" s="226" t="s">
        <v>202</v>
      </c>
      <c r="AU183" s="226" t="s">
        <v>84</v>
      </c>
      <c r="AY183" s="18" t="s">
        <v>199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82</v>
      </c>
      <c r="BK183" s="227">
        <f>ROUND(I183*H183,2)</f>
        <v>0</v>
      </c>
      <c r="BL183" s="18" t="s">
        <v>208</v>
      </c>
      <c r="BM183" s="226" t="s">
        <v>322</v>
      </c>
    </row>
    <row r="184" s="12" customFormat="1" ht="22.8" customHeight="1">
      <c r="A184" s="12"/>
      <c r="B184" s="198"/>
      <c r="C184" s="199"/>
      <c r="D184" s="200" t="s">
        <v>74</v>
      </c>
      <c r="E184" s="212" t="s">
        <v>300</v>
      </c>
      <c r="F184" s="212" t="s">
        <v>301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P185</f>
        <v>0</v>
      </c>
      <c r="Q184" s="206"/>
      <c r="R184" s="207">
        <f>R185</f>
        <v>0</v>
      </c>
      <c r="S184" s="206"/>
      <c r="T184" s="208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82</v>
      </c>
      <c r="AT184" s="210" t="s">
        <v>74</v>
      </c>
      <c r="AU184" s="210" t="s">
        <v>82</v>
      </c>
      <c r="AY184" s="209" t="s">
        <v>199</v>
      </c>
      <c r="BK184" s="211">
        <f>BK185</f>
        <v>0</v>
      </c>
    </row>
    <row r="185" s="2" customFormat="1" ht="21.75" customHeight="1">
      <c r="A185" s="39"/>
      <c r="B185" s="40"/>
      <c r="C185" s="214" t="s">
        <v>264</v>
      </c>
      <c r="D185" s="214" t="s">
        <v>202</v>
      </c>
      <c r="E185" s="215" t="s">
        <v>302</v>
      </c>
      <c r="F185" s="216" t="s">
        <v>303</v>
      </c>
      <c r="G185" s="217" t="s">
        <v>205</v>
      </c>
      <c r="H185" s="218">
        <v>3</v>
      </c>
      <c r="I185" s="219"/>
      <c r="J185" s="220">
        <f>ROUND(I185*H185,2)</f>
        <v>0</v>
      </c>
      <c r="K185" s="216" t="s">
        <v>206</v>
      </c>
      <c r="L185" s="221"/>
      <c r="M185" s="222" t="s">
        <v>19</v>
      </c>
      <c r="N185" s="223" t="s">
        <v>46</v>
      </c>
      <c r="O185" s="85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207</v>
      </c>
      <c r="AT185" s="226" t="s">
        <v>202</v>
      </c>
      <c r="AU185" s="226" t="s">
        <v>84</v>
      </c>
      <c r="AY185" s="18" t="s">
        <v>199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82</v>
      </c>
      <c r="BK185" s="227">
        <f>ROUND(I185*H185,2)</f>
        <v>0</v>
      </c>
      <c r="BL185" s="18" t="s">
        <v>208</v>
      </c>
      <c r="BM185" s="226" t="s">
        <v>330</v>
      </c>
    </row>
    <row r="186" s="12" customFormat="1" ht="25.92" customHeight="1">
      <c r="A186" s="12"/>
      <c r="B186" s="198"/>
      <c r="C186" s="199"/>
      <c r="D186" s="200" t="s">
        <v>74</v>
      </c>
      <c r="E186" s="201" t="s">
        <v>309</v>
      </c>
      <c r="F186" s="201" t="s">
        <v>310</v>
      </c>
      <c r="G186" s="199"/>
      <c r="H186" s="199"/>
      <c r="I186" s="202"/>
      <c r="J186" s="203">
        <f>BK186</f>
        <v>0</v>
      </c>
      <c r="K186" s="199"/>
      <c r="L186" s="204"/>
      <c r="M186" s="205"/>
      <c r="N186" s="206"/>
      <c r="O186" s="206"/>
      <c r="P186" s="207">
        <f>P187</f>
        <v>0</v>
      </c>
      <c r="Q186" s="206"/>
      <c r="R186" s="207">
        <f>R187</f>
        <v>0</v>
      </c>
      <c r="S186" s="206"/>
      <c r="T186" s="208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82</v>
      </c>
      <c r="AT186" s="210" t="s">
        <v>74</v>
      </c>
      <c r="AU186" s="210" t="s">
        <v>75</v>
      </c>
      <c r="AY186" s="209" t="s">
        <v>199</v>
      </c>
      <c r="BK186" s="211">
        <f>BK187</f>
        <v>0</v>
      </c>
    </row>
    <row r="187" s="12" customFormat="1" ht="22.8" customHeight="1">
      <c r="A187" s="12"/>
      <c r="B187" s="198"/>
      <c r="C187" s="199"/>
      <c r="D187" s="200" t="s">
        <v>74</v>
      </c>
      <c r="E187" s="212" t="s">
        <v>311</v>
      </c>
      <c r="F187" s="212" t="s">
        <v>312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SUM(P188:P190)</f>
        <v>0</v>
      </c>
      <c r="Q187" s="206"/>
      <c r="R187" s="207">
        <f>SUM(R188:R190)</f>
        <v>0</v>
      </c>
      <c r="S187" s="206"/>
      <c r="T187" s="208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82</v>
      </c>
      <c r="AT187" s="210" t="s">
        <v>74</v>
      </c>
      <c r="AU187" s="210" t="s">
        <v>82</v>
      </c>
      <c r="AY187" s="209" t="s">
        <v>199</v>
      </c>
      <c r="BK187" s="211">
        <f>SUM(BK188:BK190)</f>
        <v>0</v>
      </c>
    </row>
    <row r="188" s="2" customFormat="1" ht="16.5" customHeight="1">
      <c r="A188" s="39"/>
      <c r="B188" s="40"/>
      <c r="C188" s="214" t="s">
        <v>327</v>
      </c>
      <c r="D188" s="214" t="s">
        <v>202</v>
      </c>
      <c r="E188" s="215" t="s">
        <v>317</v>
      </c>
      <c r="F188" s="216" t="s">
        <v>318</v>
      </c>
      <c r="G188" s="217" t="s">
        <v>205</v>
      </c>
      <c r="H188" s="218">
        <v>6</v>
      </c>
      <c r="I188" s="219"/>
      <c r="J188" s="220">
        <f>ROUND(I188*H188,2)</f>
        <v>0</v>
      </c>
      <c r="K188" s="216" t="s">
        <v>206</v>
      </c>
      <c r="L188" s="221"/>
      <c r="M188" s="222" t="s">
        <v>19</v>
      </c>
      <c r="N188" s="223" t="s">
        <v>46</v>
      </c>
      <c r="O188" s="85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207</v>
      </c>
      <c r="AT188" s="226" t="s">
        <v>202</v>
      </c>
      <c r="AU188" s="226" t="s">
        <v>84</v>
      </c>
      <c r="AY188" s="18" t="s">
        <v>199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82</v>
      </c>
      <c r="BK188" s="227">
        <f>ROUND(I188*H188,2)</f>
        <v>0</v>
      </c>
      <c r="BL188" s="18" t="s">
        <v>208</v>
      </c>
      <c r="BM188" s="226" t="s">
        <v>333</v>
      </c>
    </row>
    <row r="189" s="2" customFormat="1" ht="16.5" customHeight="1">
      <c r="A189" s="39"/>
      <c r="B189" s="40"/>
      <c r="C189" s="214" t="s">
        <v>267</v>
      </c>
      <c r="D189" s="214" t="s">
        <v>202</v>
      </c>
      <c r="E189" s="215" t="s">
        <v>313</v>
      </c>
      <c r="F189" s="216" t="s">
        <v>314</v>
      </c>
      <c r="G189" s="217" t="s">
        <v>205</v>
      </c>
      <c r="H189" s="218">
        <v>6</v>
      </c>
      <c r="I189" s="219"/>
      <c r="J189" s="220">
        <f>ROUND(I189*H189,2)</f>
        <v>0</v>
      </c>
      <c r="K189" s="216" t="s">
        <v>206</v>
      </c>
      <c r="L189" s="221"/>
      <c r="M189" s="222" t="s">
        <v>19</v>
      </c>
      <c r="N189" s="223" t="s">
        <v>46</v>
      </c>
      <c r="O189" s="85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6" t="s">
        <v>207</v>
      </c>
      <c r="AT189" s="226" t="s">
        <v>202</v>
      </c>
      <c r="AU189" s="226" t="s">
        <v>84</v>
      </c>
      <c r="AY189" s="18" t="s">
        <v>199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8" t="s">
        <v>82</v>
      </c>
      <c r="BK189" s="227">
        <f>ROUND(I189*H189,2)</f>
        <v>0</v>
      </c>
      <c r="BL189" s="18" t="s">
        <v>208</v>
      </c>
      <c r="BM189" s="226" t="s">
        <v>342</v>
      </c>
    </row>
    <row r="190" s="2" customFormat="1" ht="16.5" customHeight="1">
      <c r="A190" s="39"/>
      <c r="B190" s="40"/>
      <c r="C190" s="228" t="s">
        <v>338</v>
      </c>
      <c r="D190" s="228" t="s">
        <v>286</v>
      </c>
      <c r="E190" s="229" t="s">
        <v>995</v>
      </c>
      <c r="F190" s="230" t="s">
        <v>996</v>
      </c>
      <c r="G190" s="231" t="s">
        <v>205</v>
      </c>
      <c r="H190" s="232">
        <v>16</v>
      </c>
      <c r="I190" s="233"/>
      <c r="J190" s="234">
        <f>ROUND(I190*H190,2)</f>
        <v>0</v>
      </c>
      <c r="K190" s="230" t="s">
        <v>341</v>
      </c>
      <c r="L190" s="45"/>
      <c r="M190" s="235" t="s">
        <v>19</v>
      </c>
      <c r="N190" s="236" t="s">
        <v>46</v>
      </c>
      <c r="O190" s="85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208</v>
      </c>
      <c r="AT190" s="226" t="s">
        <v>286</v>
      </c>
      <c r="AU190" s="226" t="s">
        <v>84</v>
      </c>
      <c r="AY190" s="18" t="s">
        <v>199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82</v>
      </c>
      <c r="BK190" s="227">
        <f>ROUND(I190*H190,2)</f>
        <v>0</v>
      </c>
      <c r="BL190" s="18" t="s">
        <v>208</v>
      </c>
      <c r="BM190" s="226" t="s">
        <v>345</v>
      </c>
    </row>
    <row r="191" s="12" customFormat="1" ht="25.92" customHeight="1">
      <c r="A191" s="12"/>
      <c r="B191" s="198"/>
      <c r="C191" s="199"/>
      <c r="D191" s="200" t="s">
        <v>74</v>
      </c>
      <c r="E191" s="201" t="s">
        <v>323</v>
      </c>
      <c r="F191" s="201" t="s">
        <v>324</v>
      </c>
      <c r="G191" s="199"/>
      <c r="H191" s="199"/>
      <c r="I191" s="202"/>
      <c r="J191" s="203">
        <f>BK191</f>
        <v>0</v>
      </c>
      <c r="K191" s="199"/>
      <c r="L191" s="204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82</v>
      </c>
      <c r="AT191" s="210" t="s">
        <v>74</v>
      </c>
      <c r="AU191" s="210" t="s">
        <v>75</v>
      </c>
      <c r="AY191" s="209" t="s">
        <v>199</v>
      </c>
      <c r="BK191" s="211">
        <f>BK192</f>
        <v>0</v>
      </c>
    </row>
    <row r="192" s="12" customFormat="1" ht="22.8" customHeight="1">
      <c r="A192" s="12"/>
      <c r="B192" s="198"/>
      <c r="C192" s="199"/>
      <c r="D192" s="200" t="s">
        <v>74</v>
      </c>
      <c r="E192" s="212" t="s">
        <v>325</v>
      </c>
      <c r="F192" s="212" t="s">
        <v>326</v>
      </c>
      <c r="G192" s="199"/>
      <c r="H192" s="199"/>
      <c r="I192" s="202"/>
      <c r="J192" s="213">
        <f>BK192</f>
        <v>0</v>
      </c>
      <c r="K192" s="199"/>
      <c r="L192" s="204"/>
      <c r="M192" s="205"/>
      <c r="N192" s="206"/>
      <c r="O192" s="206"/>
      <c r="P192" s="207">
        <f>P193</f>
        <v>0</v>
      </c>
      <c r="Q192" s="206"/>
      <c r="R192" s="207">
        <f>R193</f>
        <v>0</v>
      </c>
      <c r="S192" s="206"/>
      <c r="T192" s="208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9" t="s">
        <v>82</v>
      </c>
      <c r="AT192" s="210" t="s">
        <v>74</v>
      </c>
      <c r="AU192" s="210" t="s">
        <v>82</v>
      </c>
      <c r="AY192" s="209" t="s">
        <v>199</v>
      </c>
      <c r="BK192" s="211">
        <f>BK193</f>
        <v>0</v>
      </c>
    </row>
    <row r="193" s="2" customFormat="1" ht="16.5" customHeight="1">
      <c r="A193" s="39"/>
      <c r="B193" s="40"/>
      <c r="C193" s="214" t="s">
        <v>274</v>
      </c>
      <c r="D193" s="214" t="s">
        <v>202</v>
      </c>
      <c r="E193" s="215" t="s">
        <v>328</v>
      </c>
      <c r="F193" s="216" t="s">
        <v>329</v>
      </c>
      <c r="G193" s="217" t="s">
        <v>217</v>
      </c>
      <c r="H193" s="218">
        <v>1</v>
      </c>
      <c r="I193" s="219"/>
      <c r="J193" s="220">
        <f>ROUND(I193*H193,2)</f>
        <v>0</v>
      </c>
      <c r="K193" s="216" t="s">
        <v>206</v>
      </c>
      <c r="L193" s="221"/>
      <c r="M193" s="222" t="s">
        <v>19</v>
      </c>
      <c r="N193" s="223" t="s">
        <v>46</v>
      </c>
      <c r="O193" s="85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207</v>
      </c>
      <c r="AT193" s="226" t="s">
        <v>202</v>
      </c>
      <c r="AU193" s="226" t="s">
        <v>84</v>
      </c>
      <c r="AY193" s="18" t="s">
        <v>199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82</v>
      </c>
      <c r="BK193" s="227">
        <f>ROUND(I193*H193,2)</f>
        <v>0</v>
      </c>
      <c r="BL193" s="18" t="s">
        <v>208</v>
      </c>
      <c r="BM193" s="226" t="s">
        <v>353</v>
      </c>
    </row>
    <row r="194" s="12" customFormat="1" ht="25.92" customHeight="1">
      <c r="A194" s="12"/>
      <c r="B194" s="198"/>
      <c r="C194" s="199"/>
      <c r="D194" s="200" t="s">
        <v>74</v>
      </c>
      <c r="E194" s="201" t="s">
        <v>334</v>
      </c>
      <c r="F194" s="201" t="s">
        <v>335</v>
      </c>
      <c r="G194" s="199"/>
      <c r="H194" s="199"/>
      <c r="I194" s="202"/>
      <c r="J194" s="203">
        <f>BK194</f>
        <v>0</v>
      </c>
      <c r="K194" s="199"/>
      <c r="L194" s="204"/>
      <c r="M194" s="205"/>
      <c r="N194" s="206"/>
      <c r="O194" s="206"/>
      <c r="P194" s="207">
        <f>P195+P197+P199</f>
        <v>0</v>
      </c>
      <c r="Q194" s="206"/>
      <c r="R194" s="207">
        <f>R195+R197+R199</f>
        <v>0</v>
      </c>
      <c r="S194" s="206"/>
      <c r="T194" s="208">
        <f>T195+T197+T199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82</v>
      </c>
      <c r="AT194" s="210" t="s">
        <v>74</v>
      </c>
      <c r="AU194" s="210" t="s">
        <v>75</v>
      </c>
      <c r="AY194" s="209" t="s">
        <v>199</v>
      </c>
      <c r="BK194" s="211">
        <f>BK195+BK197+BK199</f>
        <v>0</v>
      </c>
    </row>
    <row r="195" s="12" customFormat="1" ht="22.8" customHeight="1">
      <c r="A195" s="12"/>
      <c r="B195" s="198"/>
      <c r="C195" s="199"/>
      <c r="D195" s="200" t="s">
        <v>74</v>
      </c>
      <c r="E195" s="212" t="s">
        <v>1000</v>
      </c>
      <c r="F195" s="212" t="s">
        <v>1001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P196</f>
        <v>0</v>
      </c>
      <c r="Q195" s="206"/>
      <c r="R195" s="207">
        <f>R196</f>
        <v>0</v>
      </c>
      <c r="S195" s="206"/>
      <c r="T195" s="208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82</v>
      </c>
      <c r="AT195" s="210" t="s">
        <v>74</v>
      </c>
      <c r="AU195" s="210" t="s">
        <v>82</v>
      </c>
      <c r="AY195" s="209" t="s">
        <v>199</v>
      </c>
      <c r="BK195" s="211">
        <f>BK196</f>
        <v>0</v>
      </c>
    </row>
    <row r="196" s="2" customFormat="1">
      <c r="A196" s="39"/>
      <c r="B196" s="40"/>
      <c r="C196" s="214" t="s">
        <v>350</v>
      </c>
      <c r="D196" s="214" t="s">
        <v>202</v>
      </c>
      <c r="E196" s="215" t="s">
        <v>1002</v>
      </c>
      <c r="F196" s="216" t="s">
        <v>1209</v>
      </c>
      <c r="G196" s="217" t="s">
        <v>217</v>
      </c>
      <c r="H196" s="218">
        <v>1</v>
      </c>
      <c r="I196" s="219"/>
      <c r="J196" s="220">
        <f>ROUND(I196*H196,2)</f>
        <v>0</v>
      </c>
      <c r="K196" s="216" t="s">
        <v>341</v>
      </c>
      <c r="L196" s="221"/>
      <c r="M196" s="222" t="s">
        <v>19</v>
      </c>
      <c r="N196" s="223" t="s">
        <v>46</v>
      </c>
      <c r="O196" s="85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6" t="s">
        <v>207</v>
      </c>
      <c r="AT196" s="226" t="s">
        <v>202</v>
      </c>
      <c r="AU196" s="226" t="s">
        <v>84</v>
      </c>
      <c r="AY196" s="18" t="s">
        <v>199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8" t="s">
        <v>82</v>
      </c>
      <c r="BK196" s="227">
        <f>ROUND(I196*H196,2)</f>
        <v>0</v>
      </c>
      <c r="BL196" s="18" t="s">
        <v>208</v>
      </c>
      <c r="BM196" s="226" t="s">
        <v>360</v>
      </c>
    </row>
    <row r="197" s="12" customFormat="1" ht="22.8" customHeight="1">
      <c r="A197" s="12"/>
      <c r="B197" s="198"/>
      <c r="C197" s="199"/>
      <c r="D197" s="200" t="s">
        <v>74</v>
      </c>
      <c r="E197" s="212" t="s">
        <v>1008</v>
      </c>
      <c r="F197" s="212" t="s">
        <v>1009</v>
      </c>
      <c r="G197" s="199"/>
      <c r="H197" s="199"/>
      <c r="I197" s="202"/>
      <c r="J197" s="213">
        <f>BK197</f>
        <v>0</v>
      </c>
      <c r="K197" s="199"/>
      <c r="L197" s="204"/>
      <c r="M197" s="205"/>
      <c r="N197" s="206"/>
      <c r="O197" s="206"/>
      <c r="P197" s="207">
        <f>P198</f>
        <v>0</v>
      </c>
      <c r="Q197" s="206"/>
      <c r="R197" s="207">
        <f>R198</f>
        <v>0</v>
      </c>
      <c r="S197" s="206"/>
      <c r="T197" s="208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82</v>
      </c>
      <c r="AT197" s="210" t="s">
        <v>74</v>
      </c>
      <c r="AU197" s="210" t="s">
        <v>82</v>
      </c>
      <c r="AY197" s="209" t="s">
        <v>199</v>
      </c>
      <c r="BK197" s="211">
        <f>BK198</f>
        <v>0</v>
      </c>
    </row>
    <row r="198" s="2" customFormat="1" ht="16.5" customHeight="1">
      <c r="A198" s="39"/>
      <c r="B198" s="40"/>
      <c r="C198" s="214" t="s">
        <v>277</v>
      </c>
      <c r="D198" s="214" t="s">
        <v>202</v>
      </c>
      <c r="E198" s="215" t="s">
        <v>1010</v>
      </c>
      <c r="F198" s="216" t="s">
        <v>1210</v>
      </c>
      <c r="G198" s="217" t="s">
        <v>217</v>
      </c>
      <c r="H198" s="218">
        <v>1</v>
      </c>
      <c r="I198" s="219"/>
      <c r="J198" s="220">
        <f>ROUND(I198*H198,2)</f>
        <v>0</v>
      </c>
      <c r="K198" s="216" t="s">
        <v>341</v>
      </c>
      <c r="L198" s="221"/>
      <c r="M198" s="222" t="s">
        <v>19</v>
      </c>
      <c r="N198" s="223" t="s">
        <v>46</v>
      </c>
      <c r="O198" s="85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207</v>
      </c>
      <c r="AT198" s="226" t="s">
        <v>202</v>
      </c>
      <c r="AU198" s="226" t="s">
        <v>84</v>
      </c>
      <c r="AY198" s="18" t="s">
        <v>199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82</v>
      </c>
      <c r="BK198" s="227">
        <f>ROUND(I198*H198,2)</f>
        <v>0</v>
      </c>
      <c r="BL198" s="18" t="s">
        <v>208</v>
      </c>
      <c r="BM198" s="226" t="s">
        <v>364</v>
      </c>
    </row>
    <row r="199" s="12" customFormat="1" ht="22.8" customHeight="1">
      <c r="A199" s="12"/>
      <c r="B199" s="198"/>
      <c r="C199" s="199"/>
      <c r="D199" s="200" t="s">
        <v>74</v>
      </c>
      <c r="E199" s="212" t="s">
        <v>336</v>
      </c>
      <c r="F199" s="212" t="s">
        <v>337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SUM(P200:P201)</f>
        <v>0</v>
      </c>
      <c r="Q199" s="206"/>
      <c r="R199" s="207">
        <f>SUM(R200:R201)</f>
        <v>0</v>
      </c>
      <c r="S199" s="206"/>
      <c r="T199" s="208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82</v>
      </c>
      <c r="AT199" s="210" t="s">
        <v>74</v>
      </c>
      <c r="AU199" s="210" t="s">
        <v>82</v>
      </c>
      <c r="AY199" s="209" t="s">
        <v>199</v>
      </c>
      <c r="BK199" s="211">
        <f>SUM(BK200:BK201)</f>
        <v>0</v>
      </c>
    </row>
    <row r="200" s="2" customFormat="1" ht="16.5" customHeight="1">
      <c r="A200" s="39"/>
      <c r="B200" s="40"/>
      <c r="C200" s="214" t="s">
        <v>361</v>
      </c>
      <c r="D200" s="214" t="s">
        <v>202</v>
      </c>
      <c r="E200" s="215" t="s">
        <v>339</v>
      </c>
      <c r="F200" s="216" t="s">
        <v>340</v>
      </c>
      <c r="G200" s="217" t="s">
        <v>217</v>
      </c>
      <c r="H200" s="218">
        <v>2</v>
      </c>
      <c r="I200" s="219"/>
      <c r="J200" s="220">
        <f>ROUND(I200*H200,2)</f>
        <v>0</v>
      </c>
      <c r="K200" s="216" t="s">
        <v>341</v>
      </c>
      <c r="L200" s="221"/>
      <c r="M200" s="222" t="s">
        <v>19</v>
      </c>
      <c r="N200" s="223" t="s">
        <v>46</v>
      </c>
      <c r="O200" s="85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207</v>
      </c>
      <c r="AT200" s="226" t="s">
        <v>202</v>
      </c>
      <c r="AU200" s="226" t="s">
        <v>84</v>
      </c>
      <c r="AY200" s="18" t="s">
        <v>199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82</v>
      </c>
      <c r="BK200" s="227">
        <f>ROUND(I200*H200,2)</f>
        <v>0</v>
      </c>
      <c r="BL200" s="18" t="s">
        <v>208</v>
      </c>
      <c r="BM200" s="226" t="s">
        <v>367</v>
      </c>
    </row>
    <row r="201" s="2" customFormat="1" ht="33" customHeight="1">
      <c r="A201" s="39"/>
      <c r="B201" s="40"/>
      <c r="C201" s="214" t="s">
        <v>281</v>
      </c>
      <c r="D201" s="214" t="s">
        <v>202</v>
      </c>
      <c r="E201" s="215" t="s">
        <v>343</v>
      </c>
      <c r="F201" s="216" t="s">
        <v>344</v>
      </c>
      <c r="G201" s="217" t="s">
        <v>217</v>
      </c>
      <c r="H201" s="218">
        <v>1</v>
      </c>
      <c r="I201" s="219"/>
      <c r="J201" s="220">
        <f>ROUND(I201*H201,2)</f>
        <v>0</v>
      </c>
      <c r="K201" s="216" t="s">
        <v>341</v>
      </c>
      <c r="L201" s="221"/>
      <c r="M201" s="222" t="s">
        <v>19</v>
      </c>
      <c r="N201" s="223" t="s">
        <v>46</v>
      </c>
      <c r="O201" s="85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207</v>
      </c>
      <c r="AT201" s="226" t="s">
        <v>202</v>
      </c>
      <c r="AU201" s="226" t="s">
        <v>84</v>
      </c>
      <c r="AY201" s="18" t="s">
        <v>199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82</v>
      </c>
      <c r="BK201" s="227">
        <f>ROUND(I201*H201,2)</f>
        <v>0</v>
      </c>
      <c r="BL201" s="18" t="s">
        <v>208</v>
      </c>
      <c r="BM201" s="226" t="s">
        <v>373</v>
      </c>
    </row>
    <row r="202" s="12" customFormat="1" ht="25.92" customHeight="1">
      <c r="A202" s="12"/>
      <c r="B202" s="198"/>
      <c r="C202" s="199"/>
      <c r="D202" s="200" t="s">
        <v>74</v>
      </c>
      <c r="E202" s="201" t="s">
        <v>346</v>
      </c>
      <c r="F202" s="201" t="s">
        <v>347</v>
      </c>
      <c r="G202" s="199"/>
      <c r="H202" s="199"/>
      <c r="I202" s="202"/>
      <c r="J202" s="203">
        <f>BK202</f>
        <v>0</v>
      </c>
      <c r="K202" s="199"/>
      <c r="L202" s="204"/>
      <c r="M202" s="205"/>
      <c r="N202" s="206"/>
      <c r="O202" s="206"/>
      <c r="P202" s="207">
        <f>P203</f>
        <v>0</v>
      </c>
      <c r="Q202" s="206"/>
      <c r="R202" s="207">
        <f>R203</f>
        <v>0</v>
      </c>
      <c r="S202" s="206"/>
      <c r="T202" s="208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82</v>
      </c>
      <c r="AT202" s="210" t="s">
        <v>74</v>
      </c>
      <c r="AU202" s="210" t="s">
        <v>75</v>
      </c>
      <c r="AY202" s="209" t="s">
        <v>199</v>
      </c>
      <c r="BK202" s="211">
        <f>BK203</f>
        <v>0</v>
      </c>
    </row>
    <row r="203" s="12" customFormat="1" ht="22.8" customHeight="1">
      <c r="A203" s="12"/>
      <c r="B203" s="198"/>
      <c r="C203" s="199"/>
      <c r="D203" s="200" t="s">
        <v>74</v>
      </c>
      <c r="E203" s="212" t="s">
        <v>348</v>
      </c>
      <c r="F203" s="212" t="s">
        <v>349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P204</f>
        <v>0</v>
      </c>
      <c r="Q203" s="206"/>
      <c r="R203" s="207">
        <f>R204</f>
        <v>0</v>
      </c>
      <c r="S203" s="206"/>
      <c r="T203" s="208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82</v>
      </c>
      <c r="AT203" s="210" t="s">
        <v>74</v>
      </c>
      <c r="AU203" s="210" t="s">
        <v>82</v>
      </c>
      <c r="AY203" s="209" t="s">
        <v>199</v>
      </c>
      <c r="BK203" s="211">
        <f>BK204</f>
        <v>0</v>
      </c>
    </row>
    <row r="204" s="2" customFormat="1" ht="33" customHeight="1">
      <c r="A204" s="39"/>
      <c r="B204" s="40"/>
      <c r="C204" s="214" t="s">
        <v>370</v>
      </c>
      <c r="D204" s="214" t="s">
        <v>202</v>
      </c>
      <c r="E204" s="215" t="s">
        <v>351</v>
      </c>
      <c r="F204" s="216" t="s">
        <v>352</v>
      </c>
      <c r="G204" s="217" t="s">
        <v>217</v>
      </c>
      <c r="H204" s="218">
        <v>1</v>
      </c>
      <c r="I204" s="219"/>
      <c r="J204" s="220">
        <f>ROUND(I204*H204,2)</f>
        <v>0</v>
      </c>
      <c r="K204" s="216" t="s">
        <v>206</v>
      </c>
      <c r="L204" s="221"/>
      <c r="M204" s="222" t="s">
        <v>19</v>
      </c>
      <c r="N204" s="223" t="s">
        <v>46</v>
      </c>
      <c r="O204" s="85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207</v>
      </c>
      <c r="AT204" s="226" t="s">
        <v>202</v>
      </c>
      <c r="AU204" s="226" t="s">
        <v>84</v>
      </c>
      <c r="AY204" s="18" t="s">
        <v>199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82</v>
      </c>
      <c r="BK204" s="227">
        <f>ROUND(I204*H204,2)</f>
        <v>0</v>
      </c>
      <c r="BL204" s="18" t="s">
        <v>208</v>
      </c>
      <c r="BM204" s="226" t="s">
        <v>378</v>
      </c>
    </row>
    <row r="205" s="12" customFormat="1" ht="25.92" customHeight="1">
      <c r="A205" s="12"/>
      <c r="B205" s="198"/>
      <c r="C205" s="199"/>
      <c r="D205" s="200" t="s">
        <v>74</v>
      </c>
      <c r="E205" s="201" t="s">
        <v>354</v>
      </c>
      <c r="F205" s="201" t="s">
        <v>355</v>
      </c>
      <c r="G205" s="199"/>
      <c r="H205" s="199"/>
      <c r="I205" s="202"/>
      <c r="J205" s="203">
        <f>BK205</f>
        <v>0</v>
      </c>
      <c r="K205" s="199"/>
      <c r="L205" s="204"/>
      <c r="M205" s="205"/>
      <c r="N205" s="206"/>
      <c r="O205" s="206"/>
      <c r="P205" s="207">
        <f>P206+P209+P211+P214+P217+P222+P225</f>
        <v>0</v>
      </c>
      <c r="Q205" s="206"/>
      <c r="R205" s="207">
        <f>R206+R209+R211+R214+R217+R222+R225</f>
        <v>0</v>
      </c>
      <c r="S205" s="206"/>
      <c r="T205" s="208">
        <f>T206+T209+T211+T214+T217+T222+T225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9" t="s">
        <v>82</v>
      </c>
      <c r="AT205" s="210" t="s">
        <v>74</v>
      </c>
      <c r="AU205" s="210" t="s">
        <v>75</v>
      </c>
      <c r="AY205" s="209" t="s">
        <v>199</v>
      </c>
      <c r="BK205" s="211">
        <f>BK206+BK209+BK211+BK214+BK217+BK222+BK225</f>
        <v>0</v>
      </c>
    </row>
    <row r="206" s="12" customFormat="1" ht="22.8" customHeight="1">
      <c r="A206" s="12"/>
      <c r="B206" s="198"/>
      <c r="C206" s="199"/>
      <c r="D206" s="200" t="s">
        <v>74</v>
      </c>
      <c r="E206" s="212" t="s">
        <v>356</v>
      </c>
      <c r="F206" s="212" t="s">
        <v>357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SUM(P207:P208)</f>
        <v>0</v>
      </c>
      <c r="Q206" s="206"/>
      <c r="R206" s="207">
        <f>SUM(R207:R208)</f>
        <v>0</v>
      </c>
      <c r="S206" s="206"/>
      <c r="T206" s="208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9" t="s">
        <v>82</v>
      </c>
      <c r="AT206" s="210" t="s">
        <v>74</v>
      </c>
      <c r="AU206" s="210" t="s">
        <v>82</v>
      </c>
      <c r="AY206" s="209" t="s">
        <v>199</v>
      </c>
      <c r="BK206" s="211">
        <f>SUM(BK207:BK208)</f>
        <v>0</v>
      </c>
    </row>
    <row r="207" s="2" customFormat="1">
      <c r="A207" s="39"/>
      <c r="B207" s="40"/>
      <c r="C207" s="214" t="s">
        <v>284</v>
      </c>
      <c r="D207" s="214" t="s">
        <v>202</v>
      </c>
      <c r="E207" s="215" t="s">
        <v>358</v>
      </c>
      <c r="F207" s="216" t="s">
        <v>359</v>
      </c>
      <c r="G207" s="217" t="s">
        <v>217</v>
      </c>
      <c r="H207" s="218">
        <v>3</v>
      </c>
      <c r="I207" s="219"/>
      <c r="J207" s="220">
        <f>ROUND(I207*H207,2)</f>
        <v>0</v>
      </c>
      <c r="K207" s="216" t="s">
        <v>206</v>
      </c>
      <c r="L207" s="221"/>
      <c r="M207" s="222" t="s">
        <v>19</v>
      </c>
      <c r="N207" s="223" t="s">
        <v>46</v>
      </c>
      <c r="O207" s="85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6" t="s">
        <v>207</v>
      </c>
      <c r="AT207" s="226" t="s">
        <v>202</v>
      </c>
      <c r="AU207" s="226" t="s">
        <v>84</v>
      </c>
      <c r="AY207" s="18" t="s">
        <v>199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82</v>
      </c>
      <c r="BK207" s="227">
        <f>ROUND(I207*H207,2)</f>
        <v>0</v>
      </c>
      <c r="BL207" s="18" t="s">
        <v>208</v>
      </c>
      <c r="BM207" s="226" t="s">
        <v>382</v>
      </c>
    </row>
    <row r="208" s="2" customFormat="1">
      <c r="A208" s="39"/>
      <c r="B208" s="40"/>
      <c r="C208" s="214" t="s">
        <v>379</v>
      </c>
      <c r="D208" s="214" t="s">
        <v>202</v>
      </c>
      <c r="E208" s="215" t="s">
        <v>365</v>
      </c>
      <c r="F208" s="216" t="s">
        <v>366</v>
      </c>
      <c r="G208" s="217" t="s">
        <v>217</v>
      </c>
      <c r="H208" s="218">
        <v>1</v>
      </c>
      <c r="I208" s="219"/>
      <c r="J208" s="220">
        <f>ROUND(I208*H208,2)</f>
        <v>0</v>
      </c>
      <c r="K208" s="216" t="s">
        <v>206</v>
      </c>
      <c r="L208" s="221"/>
      <c r="M208" s="222" t="s">
        <v>19</v>
      </c>
      <c r="N208" s="223" t="s">
        <v>46</v>
      </c>
      <c r="O208" s="85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207</v>
      </c>
      <c r="AT208" s="226" t="s">
        <v>202</v>
      </c>
      <c r="AU208" s="226" t="s">
        <v>84</v>
      </c>
      <c r="AY208" s="18" t="s">
        <v>199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82</v>
      </c>
      <c r="BK208" s="227">
        <f>ROUND(I208*H208,2)</f>
        <v>0</v>
      </c>
      <c r="BL208" s="18" t="s">
        <v>208</v>
      </c>
      <c r="BM208" s="226" t="s">
        <v>387</v>
      </c>
    </row>
    <row r="209" s="12" customFormat="1" ht="22.8" customHeight="1">
      <c r="A209" s="12"/>
      <c r="B209" s="198"/>
      <c r="C209" s="199"/>
      <c r="D209" s="200" t="s">
        <v>74</v>
      </c>
      <c r="E209" s="212" t="s">
        <v>368</v>
      </c>
      <c r="F209" s="212" t="s">
        <v>369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P210</f>
        <v>0</v>
      </c>
      <c r="Q209" s="206"/>
      <c r="R209" s="207">
        <f>R210</f>
        <v>0</v>
      </c>
      <c r="S209" s="206"/>
      <c r="T209" s="208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82</v>
      </c>
      <c r="AT209" s="210" t="s">
        <v>74</v>
      </c>
      <c r="AU209" s="210" t="s">
        <v>82</v>
      </c>
      <c r="AY209" s="209" t="s">
        <v>199</v>
      </c>
      <c r="BK209" s="211">
        <f>BK210</f>
        <v>0</v>
      </c>
    </row>
    <row r="210" s="2" customFormat="1">
      <c r="A210" s="39"/>
      <c r="B210" s="40"/>
      <c r="C210" s="214" t="s">
        <v>289</v>
      </c>
      <c r="D210" s="214" t="s">
        <v>202</v>
      </c>
      <c r="E210" s="215" t="s">
        <v>371</v>
      </c>
      <c r="F210" s="216" t="s">
        <v>372</v>
      </c>
      <c r="G210" s="217" t="s">
        <v>217</v>
      </c>
      <c r="H210" s="218">
        <v>1</v>
      </c>
      <c r="I210" s="219"/>
      <c r="J210" s="220">
        <f>ROUND(I210*H210,2)</f>
        <v>0</v>
      </c>
      <c r="K210" s="216" t="s">
        <v>206</v>
      </c>
      <c r="L210" s="221"/>
      <c r="M210" s="222" t="s">
        <v>19</v>
      </c>
      <c r="N210" s="223" t="s">
        <v>46</v>
      </c>
      <c r="O210" s="85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207</v>
      </c>
      <c r="AT210" s="226" t="s">
        <v>202</v>
      </c>
      <c r="AU210" s="226" t="s">
        <v>84</v>
      </c>
      <c r="AY210" s="18" t="s">
        <v>199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82</v>
      </c>
      <c r="BK210" s="227">
        <f>ROUND(I210*H210,2)</f>
        <v>0</v>
      </c>
      <c r="BL210" s="18" t="s">
        <v>208</v>
      </c>
      <c r="BM210" s="226" t="s">
        <v>391</v>
      </c>
    </row>
    <row r="211" s="12" customFormat="1" ht="22.8" customHeight="1">
      <c r="A211" s="12"/>
      <c r="B211" s="198"/>
      <c r="C211" s="199"/>
      <c r="D211" s="200" t="s">
        <v>74</v>
      </c>
      <c r="E211" s="212" t="s">
        <v>374</v>
      </c>
      <c r="F211" s="212" t="s">
        <v>375</v>
      </c>
      <c r="G211" s="199"/>
      <c r="H211" s="199"/>
      <c r="I211" s="202"/>
      <c r="J211" s="213">
        <f>BK211</f>
        <v>0</v>
      </c>
      <c r="K211" s="199"/>
      <c r="L211" s="204"/>
      <c r="M211" s="205"/>
      <c r="N211" s="206"/>
      <c r="O211" s="206"/>
      <c r="P211" s="207">
        <f>SUM(P212:P213)</f>
        <v>0</v>
      </c>
      <c r="Q211" s="206"/>
      <c r="R211" s="207">
        <f>SUM(R212:R213)</f>
        <v>0</v>
      </c>
      <c r="S211" s="206"/>
      <c r="T211" s="208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82</v>
      </c>
      <c r="AT211" s="210" t="s">
        <v>74</v>
      </c>
      <c r="AU211" s="210" t="s">
        <v>82</v>
      </c>
      <c r="AY211" s="209" t="s">
        <v>199</v>
      </c>
      <c r="BK211" s="211">
        <f>SUM(BK212:BK213)</f>
        <v>0</v>
      </c>
    </row>
    <row r="212" s="2" customFormat="1">
      <c r="A212" s="39"/>
      <c r="B212" s="40"/>
      <c r="C212" s="214" t="s">
        <v>388</v>
      </c>
      <c r="D212" s="214" t="s">
        <v>202</v>
      </c>
      <c r="E212" s="215" t="s">
        <v>376</v>
      </c>
      <c r="F212" s="216" t="s">
        <v>377</v>
      </c>
      <c r="G212" s="217" t="s">
        <v>217</v>
      </c>
      <c r="H212" s="218">
        <v>3</v>
      </c>
      <c r="I212" s="219"/>
      <c r="J212" s="220">
        <f>ROUND(I212*H212,2)</f>
        <v>0</v>
      </c>
      <c r="K212" s="216" t="s">
        <v>206</v>
      </c>
      <c r="L212" s="221"/>
      <c r="M212" s="222" t="s">
        <v>19</v>
      </c>
      <c r="N212" s="223" t="s">
        <v>46</v>
      </c>
      <c r="O212" s="85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207</v>
      </c>
      <c r="AT212" s="226" t="s">
        <v>202</v>
      </c>
      <c r="AU212" s="226" t="s">
        <v>84</v>
      </c>
      <c r="AY212" s="18" t="s">
        <v>199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82</v>
      </c>
      <c r="BK212" s="227">
        <f>ROUND(I212*H212,2)</f>
        <v>0</v>
      </c>
      <c r="BL212" s="18" t="s">
        <v>208</v>
      </c>
      <c r="BM212" s="226" t="s">
        <v>394</v>
      </c>
    </row>
    <row r="213" s="2" customFormat="1">
      <c r="A213" s="39"/>
      <c r="B213" s="40"/>
      <c r="C213" s="214" t="s">
        <v>292</v>
      </c>
      <c r="D213" s="214" t="s">
        <v>202</v>
      </c>
      <c r="E213" s="215" t="s">
        <v>380</v>
      </c>
      <c r="F213" s="216" t="s">
        <v>381</v>
      </c>
      <c r="G213" s="217" t="s">
        <v>217</v>
      </c>
      <c r="H213" s="218">
        <v>1</v>
      </c>
      <c r="I213" s="219"/>
      <c r="J213" s="220">
        <f>ROUND(I213*H213,2)</f>
        <v>0</v>
      </c>
      <c r="K213" s="216" t="s">
        <v>206</v>
      </c>
      <c r="L213" s="221"/>
      <c r="M213" s="222" t="s">
        <v>19</v>
      </c>
      <c r="N213" s="223" t="s">
        <v>46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207</v>
      </c>
      <c r="AT213" s="226" t="s">
        <v>202</v>
      </c>
      <c r="AU213" s="226" t="s">
        <v>84</v>
      </c>
      <c r="AY213" s="18" t="s">
        <v>199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208</v>
      </c>
      <c r="BM213" s="226" t="s">
        <v>400</v>
      </c>
    </row>
    <row r="214" s="12" customFormat="1" ht="22.8" customHeight="1">
      <c r="A214" s="12"/>
      <c r="B214" s="198"/>
      <c r="C214" s="199"/>
      <c r="D214" s="200" t="s">
        <v>74</v>
      </c>
      <c r="E214" s="212" t="s">
        <v>383</v>
      </c>
      <c r="F214" s="212" t="s">
        <v>384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SUM(P215:P216)</f>
        <v>0</v>
      </c>
      <c r="Q214" s="206"/>
      <c r="R214" s="207">
        <f>SUM(R215:R216)</f>
        <v>0</v>
      </c>
      <c r="S214" s="206"/>
      <c r="T214" s="208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82</v>
      </c>
      <c r="AT214" s="210" t="s">
        <v>74</v>
      </c>
      <c r="AU214" s="210" t="s">
        <v>82</v>
      </c>
      <c r="AY214" s="209" t="s">
        <v>199</v>
      </c>
      <c r="BK214" s="211">
        <f>SUM(BK215:BK216)</f>
        <v>0</v>
      </c>
    </row>
    <row r="215" s="2" customFormat="1">
      <c r="A215" s="39"/>
      <c r="B215" s="40"/>
      <c r="C215" s="214" t="s">
        <v>397</v>
      </c>
      <c r="D215" s="214" t="s">
        <v>202</v>
      </c>
      <c r="E215" s="215" t="s">
        <v>385</v>
      </c>
      <c r="F215" s="216" t="s">
        <v>386</v>
      </c>
      <c r="G215" s="217" t="s">
        <v>217</v>
      </c>
      <c r="H215" s="218">
        <v>1</v>
      </c>
      <c r="I215" s="219"/>
      <c r="J215" s="220">
        <f>ROUND(I215*H215,2)</f>
        <v>0</v>
      </c>
      <c r="K215" s="216" t="s">
        <v>206</v>
      </c>
      <c r="L215" s="221"/>
      <c r="M215" s="222" t="s">
        <v>19</v>
      </c>
      <c r="N215" s="223" t="s">
        <v>46</v>
      </c>
      <c r="O215" s="85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6" t="s">
        <v>207</v>
      </c>
      <c r="AT215" s="226" t="s">
        <v>202</v>
      </c>
      <c r="AU215" s="226" t="s">
        <v>84</v>
      </c>
      <c r="AY215" s="18" t="s">
        <v>199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8" t="s">
        <v>82</v>
      </c>
      <c r="BK215" s="227">
        <f>ROUND(I215*H215,2)</f>
        <v>0</v>
      </c>
      <c r="BL215" s="18" t="s">
        <v>208</v>
      </c>
      <c r="BM215" s="226" t="s">
        <v>403</v>
      </c>
    </row>
    <row r="216" s="2" customFormat="1">
      <c r="A216" s="39"/>
      <c r="B216" s="40"/>
      <c r="C216" s="214" t="s">
        <v>299</v>
      </c>
      <c r="D216" s="214" t="s">
        <v>202</v>
      </c>
      <c r="E216" s="215" t="s">
        <v>389</v>
      </c>
      <c r="F216" s="216" t="s">
        <v>390</v>
      </c>
      <c r="G216" s="217" t="s">
        <v>217</v>
      </c>
      <c r="H216" s="218">
        <v>1</v>
      </c>
      <c r="I216" s="219"/>
      <c r="J216" s="220">
        <f>ROUND(I216*H216,2)</f>
        <v>0</v>
      </c>
      <c r="K216" s="216" t="s">
        <v>206</v>
      </c>
      <c r="L216" s="221"/>
      <c r="M216" s="222" t="s">
        <v>19</v>
      </c>
      <c r="N216" s="223" t="s">
        <v>46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207</v>
      </c>
      <c r="AT216" s="226" t="s">
        <v>202</v>
      </c>
      <c r="AU216" s="226" t="s">
        <v>84</v>
      </c>
      <c r="AY216" s="18" t="s">
        <v>199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208</v>
      </c>
      <c r="BM216" s="226" t="s">
        <v>407</v>
      </c>
    </row>
    <row r="217" s="12" customFormat="1" ht="22.8" customHeight="1">
      <c r="A217" s="12"/>
      <c r="B217" s="198"/>
      <c r="C217" s="199"/>
      <c r="D217" s="200" t="s">
        <v>74</v>
      </c>
      <c r="E217" s="212" t="s">
        <v>395</v>
      </c>
      <c r="F217" s="212" t="s">
        <v>396</v>
      </c>
      <c r="G217" s="199"/>
      <c r="H217" s="199"/>
      <c r="I217" s="202"/>
      <c r="J217" s="213">
        <f>BK217</f>
        <v>0</v>
      </c>
      <c r="K217" s="199"/>
      <c r="L217" s="204"/>
      <c r="M217" s="205"/>
      <c r="N217" s="206"/>
      <c r="O217" s="206"/>
      <c r="P217" s="207">
        <f>SUM(P218:P221)</f>
        <v>0</v>
      </c>
      <c r="Q217" s="206"/>
      <c r="R217" s="207">
        <f>SUM(R218:R221)</f>
        <v>0</v>
      </c>
      <c r="S217" s="206"/>
      <c r="T217" s="208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9" t="s">
        <v>82</v>
      </c>
      <c r="AT217" s="210" t="s">
        <v>74</v>
      </c>
      <c r="AU217" s="210" t="s">
        <v>82</v>
      </c>
      <c r="AY217" s="209" t="s">
        <v>199</v>
      </c>
      <c r="BK217" s="211">
        <f>SUM(BK218:BK221)</f>
        <v>0</v>
      </c>
    </row>
    <row r="218" s="2" customFormat="1">
      <c r="A218" s="39"/>
      <c r="B218" s="40"/>
      <c r="C218" s="214" t="s">
        <v>404</v>
      </c>
      <c r="D218" s="214" t="s">
        <v>202</v>
      </c>
      <c r="E218" s="215" t="s">
        <v>398</v>
      </c>
      <c r="F218" s="216" t="s">
        <v>399</v>
      </c>
      <c r="G218" s="217" t="s">
        <v>217</v>
      </c>
      <c r="H218" s="218">
        <v>1</v>
      </c>
      <c r="I218" s="219"/>
      <c r="J218" s="220">
        <f>ROUND(I218*H218,2)</f>
        <v>0</v>
      </c>
      <c r="K218" s="216" t="s">
        <v>206</v>
      </c>
      <c r="L218" s="221"/>
      <c r="M218" s="222" t="s">
        <v>19</v>
      </c>
      <c r="N218" s="223" t="s">
        <v>46</v>
      </c>
      <c r="O218" s="85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207</v>
      </c>
      <c r="AT218" s="226" t="s">
        <v>202</v>
      </c>
      <c r="AU218" s="226" t="s">
        <v>84</v>
      </c>
      <c r="AY218" s="18" t="s">
        <v>199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82</v>
      </c>
      <c r="BK218" s="227">
        <f>ROUND(I218*H218,2)</f>
        <v>0</v>
      </c>
      <c r="BL218" s="18" t="s">
        <v>208</v>
      </c>
      <c r="BM218" s="226" t="s">
        <v>410</v>
      </c>
    </row>
    <row r="219" s="2" customFormat="1">
      <c r="A219" s="39"/>
      <c r="B219" s="40"/>
      <c r="C219" s="214" t="s">
        <v>304</v>
      </c>
      <c r="D219" s="214" t="s">
        <v>202</v>
      </c>
      <c r="E219" s="215" t="s">
        <v>401</v>
      </c>
      <c r="F219" s="216" t="s">
        <v>402</v>
      </c>
      <c r="G219" s="217" t="s">
        <v>217</v>
      </c>
      <c r="H219" s="218">
        <v>1</v>
      </c>
      <c r="I219" s="219"/>
      <c r="J219" s="220">
        <f>ROUND(I219*H219,2)</f>
        <v>0</v>
      </c>
      <c r="K219" s="216" t="s">
        <v>206</v>
      </c>
      <c r="L219" s="221"/>
      <c r="M219" s="222" t="s">
        <v>19</v>
      </c>
      <c r="N219" s="223" t="s">
        <v>46</v>
      </c>
      <c r="O219" s="85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207</v>
      </c>
      <c r="AT219" s="226" t="s">
        <v>202</v>
      </c>
      <c r="AU219" s="226" t="s">
        <v>84</v>
      </c>
      <c r="AY219" s="18" t="s">
        <v>199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208</v>
      </c>
      <c r="BM219" s="226" t="s">
        <v>416</v>
      </c>
    </row>
    <row r="220" s="2" customFormat="1">
      <c r="A220" s="39"/>
      <c r="B220" s="40"/>
      <c r="C220" s="214" t="s">
        <v>413</v>
      </c>
      <c r="D220" s="214" t="s">
        <v>202</v>
      </c>
      <c r="E220" s="215" t="s">
        <v>405</v>
      </c>
      <c r="F220" s="216" t="s">
        <v>406</v>
      </c>
      <c r="G220" s="217" t="s">
        <v>217</v>
      </c>
      <c r="H220" s="218">
        <v>1</v>
      </c>
      <c r="I220" s="219"/>
      <c r="J220" s="220">
        <f>ROUND(I220*H220,2)</f>
        <v>0</v>
      </c>
      <c r="K220" s="216" t="s">
        <v>206</v>
      </c>
      <c r="L220" s="221"/>
      <c r="M220" s="222" t="s">
        <v>19</v>
      </c>
      <c r="N220" s="223" t="s">
        <v>46</v>
      </c>
      <c r="O220" s="85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207</v>
      </c>
      <c r="AT220" s="226" t="s">
        <v>202</v>
      </c>
      <c r="AU220" s="226" t="s">
        <v>84</v>
      </c>
      <c r="AY220" s="18" t="s">
        <v>199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82</v>
      </c>
      <c r="BK220" s="227">
        <f>ROUND(I220*H220,2)</f>
        <v>0</v>
      </c>
      <c r="BL220" s="18" t="s">
        <v>208</v>
      </c>
      <c r="BM220" s="226" t="s">
        <v>419</v>
      </c>
    </row>
    <row r="221" s="2" customFormat="1" ht="16.5" customHeight="1">
      <c r="A221" s="39"/>
      <c r="B221" s="40"/>
      <c r="C221" s="214" t="s">
        <v>308</v>
      </c>
      <c r="D221" s="214" t="s">
        <v>202</v>
      </c>
      <c r="E221" s="215" t="s">
        <v>408</v>
      </c>
      <c r="F221" s="216" t="s">
        <v>409</v>
      </c>
      <c r="G221" s="217" t="s">
        <v>217</v>
      </c>
      <c r="H221" s="218">
        <v>2</v>
      </c>
      <c r="I221" s="219"/>
      <c r="J221" s="220">
        <f>ROUND(I221*H221,2)</f>
        <v>0</v>
      </c>
      <c r="K221" s="216" t="s">
        <v>206</v>
      </c>
      <c r="L221" s="221"/>
      <c r="M221" s="222" t="s">
        <v>19</v>
      </c>
      <c r="N221" s="223" t="s">
        <v>46</v>
      </c>
      <c r="O221" s="85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6" t="s">
        <v>207</v>
      </c>
      <c r="AT221" s="226" t="s">
        <v>202</v>
      </c>
      <c r="AU221" s="226" t="s">
        <v>84</v>
      </c>
      <c r="AY221" s="18" t="s">
        <v>199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82</v>
      </c>
      <c r="BK221" s="227">
        <f>ROUND(I221*H221,2)</f>
        <v>0</v>
      </c>
      <c r="BL221" s="18" t="s">
        <v>208</v>
      </c>
      <c r="BM221" s="226" t="s">
        <v>425</v>
      </c>
    </row>
    <row r="222" s="12" customFormat="1" ht="22.8" customHeight="1">
      <c r="A222" s="12"/>
      <c r="B222" s="198"/>
      <c r="C222" s="199"/>
      <c r="D222" s="200" t="s">
        <v>74</v>
      </c>
      <c r="E222" s="212" t="s">
        <v>411</v>
      </c>
      <c r="F222" s="212" t="s">
        <v>412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SUM(P223:P224)</f>
        <v>0</v>
      </c>
      <c r="Q222" s="206"/>
      <c r="R222" s="207">
        <f>SUM(R223:R224)</f>
        <v>0</v>
      </c>
      <c r="S222" s="206"/>
      <c r="T222" s="208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82</v>
      </c>
      <c r="AT222" s="210" t="s">
        <v>74</v>
      </c>
      <c r="AU222" s="210" t="s">
        <v>82</v>
      </c>
      <c r="AY222" s="209" t="s">
        <v>199</v>
      </c>
      <c r="BK222" s="211">
        <f>SUM(BK223:BK224)</f>
        <v>0</v>
      </c>
    </row>
    <row r="223" s="2" customFormat="1">
      <c r="A223" s="39"/>
      <c r="B223" s="40"/>
      <c r="C223" s="214" t="s">
        <v>422</v>
      </c>
      <c r="D223" s="214" t="s">
        <v>202</v>
      </c>
      <c r="E223" s="215" t="s">
        <v>414</v>
      </c>
      <c r="F223" s="216" t="s">
        <v>415</v>
      </c>
      <c r="G223" s="217" t="s">
        <v>217</v>
      </c>
      <c r="H223" s="218">
        <v>1</v>
      </c>
      <c r="I223" s="219"/>
      <c r="J223" s="220">
        <f>ROUND(I223*H223,2)</f>
        <v>0</v>
      </c>
      <c r="K223" s="216" t="s">
        <v>206</v>
      </c>
      <c r="L223" s="221"/>
      <c r="M223" s="222" t="s">
        <v>19</v>
      </c>
      <c r="N223" s="223" t="s">
        <v>46</v>
      </c>
      <c r="O223" s="85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6" t="s">
        <v>207</v>
      </c>
      <c r="AT223" s="226" t="s">
        <v>202</v>
      </c>
      <c r="AU223" s="226" t="s">
        <v>84</v>
      </c>
      <c r="AY223" s="18" t="s">
        <v>199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8" t="s">
        <v>82</v>
      </c>
      <c r="BK223" s="227">
        <f>ROUND(I223*H223,2)</f>
        <v>0</v>
      </c>
      <c r="BL223" s="18" t="s">
        <v>208</v>
      </c>
      <c r="BM223" s="226" t="s">
        <v>432</v>
      </c>
    </row>
    <row r="224" s="2" customFormat="1">
      <c r="A224" s="39"/>
      <c r="B224" s="40"/>
      <c r="C224" s="214" t="s">
        <v>315</v>
      </c>
      <c r="D224" s="214" t="s">
        <v>202</v>
      </c>
      <c r="E224" s="215" t="s">
        <v>417</v>
      </c>
      <c r="F224" s="216" t="s">
        <v>418</v>
      </c>
      <c r="G224" s="217" t="s">
        <v>217</v>
      </c>
      <c r="H224" s="218">
        <v>1</v>
      </c>
      <c r="I224" s="219"/>
      <c r="J224" s="220">
        <f>ROUND(I224*H224,2)</f>
        <v>0</v>
      </c>
      <c r="K224" s="216" t="s">
        <v>206</v>
      </c>
      <c r="L224" s="221"/>
      <c r="M224" s="222" t="s">
        <v>19</v>
      </c>
      <c r="N224" s="223" t="s">
        <v>46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207</v>
      </c>
      <c r="AT224" s="226" t="s">
        <v>202</v>
      </c>
      <c r="AU224" s="226" t="s">
        <v>84</v>
      </c>
      <c r="AY224" s="18" t="s">
        <v>199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208</v>
      </c>
      <c r="BM224" s="226" t="s">
        <v>438</v>
      </c>
    </row>
    <row r="225" s="12" customFormat="1" ht="22.8" customHeight="1">
      <c r="A225" s="12"/>
      <c r="B225" s="198"/>
      <c r="C225" s="199"/>
      <c r="D225" s="200" t="s">
        <v>74</v>
      </c>
      <c r="E225" s="212" t="s">
        <v>420</v>
      </c>
      <c r="F225" s="212" t="s">
        <v>421</v>
      </c>
      <c r="G225" s="199"/>
      <c r="H225" s="199"/>
      <c r="I225" s="202"/>
      <c r="J225" s="213">
        <f>BK225</f>
        <v>0</v>
      </c>
      <c r="K225" s="199"/>
      <c r="L225" s="204"/>
      <c r="M225" s="205"/>
      <c r="N225" s="206"/>
      <c r="O225" s="206"/>
      <c r="P225" s="207">
        <f>P226</f>
        <v>0</v>
      </c>
      <c r="Q225" s="206"/>
      <c r="R225" s="207">
        <f>R226</f>
        <v>0</v>
      </c>
      <c r="S225" s="206"/>
      <c r="T225" s="208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9" t="s">
        <v>82</v>
      </c>
      <c r="AT225" s="210" t="s">
        <v>74</v>
      </c>
      <c r="AU225" s="210" t="s">
        <v>82</v>
      </c>
      <c r="AY225" s="209" t="s">
        <v>199</v>
      </c>
      <c r="BK225" s="211">
        <f>BK226</f>
        <v>0</v>
      </c>
    </row>
    <row r="226" s="2" customFormat="1">
      <c r="A226" s="39"/>
      <c r="B226" s="40"/>
      <c r="C226" s="214" t="s">
        <v>435</v>
      </c>
      <c r="D226" s="214" t="s">
        <v>202</v>
      </c>
      <c r="E226" s="215" t="s">
        <v>423</v>
      </c>
      <c r="F226" s="216" t="s">
        <v>424</v>
      </c>
      <c r="G226" s="217" t="s">
        <v>217</v>
      </c>
      <c r="H226" s="218">
        <v>1</v>
      </c>
      <c r="I226" s="219"/>
      <c r="J226" s="220">
        <f>ROUND(I226*H226,2)</f>
        <v>0</v>
      </c>
      <c r="K226" s="216" t="s">
        <v>206</v>
      </c>
      <c r="L226" s="221"/>
      <c r="M226" s="222" t="s">
        <v>19</v>
      </c>
      <c r="N226" s="223" t="s">
        <v>46</v>
      </c>
      <c r="O226" s="85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207</v>
      </c>
      <c r="AT226" s="226" t="s">
        <v>202</v>
      </c>
      <c r="AU226" s="226" t="s">
        <v>84</v>
      </c>
      <c r="AY226" s="18" t="s">
        <v>199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82</v>
      </c>
      <c r="BK226" s="227">
        <f>ROUND(I226*H226,2)</f>
        <v>0</v>
      </c>
      <c r="BL226" s="18" t="s">
        <v>208</v>
      </c>
      <c r="BM226" s="226" t="s">
        <v>441</v>
      </c>
    </row>
    <row r="227" s="12" customFormat="1" ht="25.92" customHeight="1">
      <c r="A227" s="12"/>
      <c r="B227" s="198"/>
      <c r="C227" s="199"/>
      <c r="D227" s="200" t="s">
        <v>74</v>
      </c>
      <c r="E227" s="201" t="s">
        <v>426</v>
      </c>
      <c r="F227" s="201" t="s">
        <v>427</v>
      </c>
      <c r="G227" s="199"/>
      <c r="H227" s="199"/>
      <c r="I227" s="202"/>
      <c r="J227" s="203">
        <f>BK227</f>
        <v>0</v>
      </c>
      <c r="K227" s="199"/>
      <c r="L227" s="204"/>
      <c r="M227" s="205"/>
      <c r="N227" s="206"/>
      <c r="O227" s="206"/>
      <c r="P227" s="207">
        <f>P228+P230+P245+P247+P252+P255</f>
        <v>0</v>
      </c>
      <c r="Q227" s="206"/>
      <c r="R227" s="207">
        <f>R228+R230+R245+R247+R252+R255</f>
        <v>0</v>
      </c>
      <c r="S227" s="206"/>
      <c r="T227" s="208">
        <f>T228+T230+T245+T247+T252+T255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82</v>
      </c>
      <c r="AT227" s="210" t="s">
        <v>74</v>
      </c>
      <c r="AU227" s="210" t="s">
        <v>75</v>
      </c>
      <c r="AY227" s="209" t="s">
        <v>199</v>
      </c>
      <c r="BK227" s="211">
        <f>BK228+BK230+BK245+BK247+BK252+BK255</f>
        <v>0</v>
      </c>
    </row>
    <row r="228" s="12" customFormat="1" ht="22.8" customHeight="1">
      <c r="A228" s="12"/>
      <c r="B228" s="198"/>
      <c r="C228" s="199"/>
      <c r="D228" s="200" t="s">
        <v>74</v>
      </c>
      <c r="E228" s="212" t="s">
        <v>428</v>
      </c>
      <c r="F228" s="212" t="s">
        <v>429</v>
      </c>
      <c r="G228" s="199"/>
      <c r="H228" s="199"/>
      <c r="I228" s="202"/>
      <c r="J228" s="213">
        <f>BK228</f>
        <v>0</v>
      </c>
      <c r="K228" s="199"/>
      <c r="L228" s="204"/>
      <c r="M228" s="205"/>
      <c r="N228" s="206"/>
      <c r="O228" s="206"/>
      <c r="P228" s="207">
        <f>P229</f>
        <v>0</v>
      </c>
      <c r="Q228" s="206"/>
      <c r="R228" s="207">
        <f>R229</f>
        <v>0</v>
      </c>
      <c r="S228" s="206"/>
      <c r="T228" s="208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82</v>
      </c>
      <c r="AT228" s="210" t="s">
        <v>74</v>
      </c>
      <c r="AU228" s="210" t="s">
        <v>82</v>
      </c>
      <c r="AY228" s="209" t="s">
        <v>199</v>
      </c>
      <c r="BK228" s="211">
        <f>BK229</f>
        <v>0</v>
      </c>
    </row>
    <row r="229" s="2" customFormat="1">
      <c r="A229" s="39"/>
      <c r="B229" s="40"/>
      <c r="C229" s="214" t="s">
        <v>319</v>
      </c>
      <c r="D229" s="214" t="s">
        <v>202</v>
      </c>
      <c r="E229" s="215" t="s">
        <v>430</v>
      </c>
      <c r="F229" s="216" t="s">
        <v>431</v>
      </c>
      <c r="G229" s="217" t="s">
        <v>217</v>
      </c>
      <c r="H229" s="218">
        <v>4</v>
      </c>
      <c r="I229" s="219"/>
      <c r="J229" s="220">
        <f>ROUND(I229*H229,2)</f>
        <v>0</v>
      </c>
      <c r="K229" s="216" t="s">
        <v>206</v>
      </c>
      <c r="L229" s="221"/>
      <c r="M229" s="222" t="s">
        <v>19</v>
      </c>
      <c r="N229" s="223" t="s">
        <v>46</v>
      </c>
      <c r="O229" s="85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207</v>
      </c>
      <c r="AT229" s="226" t="s">
        <v>202</v>
      </c>
      <c r="AU229" s="226" t="s">
        <v>84</v>
      </c>
      <c r="AY229" s="18" t="s">
        <v>199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208</v>
      </c>
      <c r="BM229" s="226" t="s">
        <v>445</v>
      </c>
    </row>
    <row r="230" s="12" customFormat="1" ht="22.8" customHeight="1">
      <c r="A230" s="12"/>
      <c r="B230" s="198"/>
      <c r="C230" s="199"/>
      <c r="D230" s="200" t="s">
        <v>74</v>
      </c>
      <c r="E230" s="212" t="s">
        <v>433</v>
      </c>
      <c r="F230" s="212" t="s">
        <v>434</v>
      </c>
      <c r="G230" s="199"/>
      <c r="H230" s="199"/>
      <c r="I230" s="202"/>
      <c r="J230" s="213">
        <f>BK230</f>
        <v>0</v>
      </c>
      <c r="K230" s="199"/>
      <c r="L230" s="204"/>
      <c r="M230" s="205"/>
      <c r="N230" s="206"/>
      <c r="O230" s="206"/>
      <c r="P230" s="207">
        <f>SUM(P231:P244)</f>
        <v>0</v>
      </c>
      <c r="Q230" s="206"/>
      <c r="R230" s="207">
        <f>SUM(R231:R244)</f>
        <v>0</v>
      </c>
      <c r="S230" s="206"/>
      <c r="T230" s="208">
        <f>SUM(T231:T244)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9" t="s">
        <v>82</v>
      </c>
      <c r="AT230" s="210" t="s">
        <v>74</v>
      </c>
      <c r="AU230" s="210" t="s">
        <v>82</v>
      </c>
      <c r="AY230" s="209" t="s">
        <v>199</v>
      </c>
      <c r="BK230" s="211">
        <f>SUM(BK231:BK244)</f>
        <v>0</v>
      </c>
    </row>
    <row r="231" s="2" customFormat="1">
      <c r="A231" s="39"/>
      <c r="B231" s="40"/>
      <c r="C231" s="214" t="s">
        <v>442</v>
      </c>
      <c r="D231" s="214" t="s">
        <v>202</v>
      </c>
      <c r="E231" s="215" t="s">
        <v>436</v>
      </c>
      <c r="F231" s="216" t="s">
        <v>437</v>
      </c>
      <c r="G231" s="217" t="s">
        <v>217</v>
      </c>
      <c r="H231" s="218">
        <v>4</v>
      </c>
      <c r="I231" s="219"/>
      <c r="J231" s="220">
        <f>ROUND(I231*H231,2)</f>
        <v>0</v>
      </c>
      <c r="K231" s="216" t="s">
        <v>206</v>
      </c>
      <c r="L231" s="221"/>
      <c r="M231" s="222" t="s">
        <v>19</v>
      </c>
      <c r="N231" s="223" t="s">
        <v>46</v>
      </c>
      <c r="O231" s="85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207</v>
      </c>
      <c r="AT231" s="226" t="s">
        <v>202</v>
      </c>
      <c r="AU231" s="226" t="s">
        <v>84</v>
      </c>
      <c r="AY231" s="18" t="s">
        <v>199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208</v>
      </c>
      <c r="BM231" s="226" t="s">
        <v>447</v>
      </c>
    </row>
    <row r="232" s="2" customFormat="1">
      <c r="A232" s="39"/>
      <c r="B232" s="40"/>
      <c r="C232" s="214" t="s">
        <v>322</v>
      </c>
      <c r="D232" s="214" t="s">
        <v>202</v>
      </c>
      <c r="E232" s="215" t="s">
        <v>439</v>
      </c>
      <c r="F232" s="216" t="s">
        <v>440</v>
      </c>
      <c r="G232" s="217" t="s">
        <v>217</v>
      </c>
      <c r="H232" s="218">
        <v>4</v>
      </c>
      <c r="I232" s="219"/>
      <c r="J232" s="220">
        <f>ROUND(I232*H232,2)</f>
        <v>0</v>
      </c>
      <c r="K232" s="216" t="s">
        <v>206</v>
      </c>
      <c r="L232" s="221"/>
      <c r="M232" s="222" t="s">
        <v>19</v>
      </c>
      <c r="N232" s="223" t="s">
        <v>46</v>
      </c>
      <c r="O232" s="85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207</v>
      </c>
      <c r="AT232" s="226" t="s">
        <v>202</v>
      </c>
      <c r="AU232" s="226" t="s">
        <v>84</v>
      </c>
      <c r="AY232" s="18" t="s">
        <v>199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82</v>
      </c>
      <c r="BK232" s="227">
        <f>ROUND(I232*H232,2)</f>
        <v>0</v>
      </c>
      <c r="BL232" s="18" t="s">
        <v>208</v>
      </c>
      <c r="BM232" s="226" t="s">
        <v>451</v>
      </c>
    </row>
    <row r="233" s="2" customFormat="1" ht="16.5" customHeight="1">
      <c r="A233" s="39"/>
      <c r="B233" s="40"/>
      <c r="C233" s="214" t="s">
        <v>448</v>
      </c>
      <c r="D233" s="214" t="s">
        <v>202</v>
      </c>
      <c r="E233" s="215" t="s">
        <v>443</v>
      </c>
      <c r="F233" s="216" t="s">
        <v>444</v>
      </c>
      <c r="G233" s="217" t="s">
        <v>217</v>
      </c>
      <c r="H233" s="218">
        <v>4</v>
      </c>
      <c r="I233" s="219"/>
      <c r="J233" s="220">
        <f>ROUND(I233*H233,2)</f>
        <v>0</v>
      </c>
      <c r="K233" s="216" t="s">
        <v>206</v>
      </c>
      <c r="L233" s="221"/>
      <c r="M233" s="222" t="s">
        <v>19</v>
      </c>
      <c r="N233" s="223" t="s">
        <v>46</v>
      </c>
      <c r="O233" s="85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207</v>
      </c>
      <c r="AT233" s="226" t="s">
        <v>202</v>
      </c>
      <c r="AU233" s="226" t="s">
        <v>84</v>
      </c>
      <c r="AY233" s="18" t="s">
        <v>199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208</v>
      </c>
      <c r="BM233" s="226" t="s">
        <v>453</v>
      </c>
    </row>
    <row r="234" s="2" customFormat="1" ht="16.5" customHeight="1">
      <c r="A234" s="39"/>
      <c r="B234" s="40"/>
      <c r="C234" s="214" t="s">
        <v>330</v>
      </c>
      <c r="D234" s="214" t="s">
        <v>202</v>
      </c>
      <c r="E234" s="215" t="s">
        <v>446</v>
      </c>
      <c r="F234" s="216" t="s">
        <v>444</v>
      </c>
      <c r="G234" s="217" t="s">
        <v>217</v>
      </c>
      <c r="H234" s="218">
        <v>4</v>
      </c>
      <c r="I234" s="219"/>
      <c r="J234" s="220">
        <f>ROUND(I234*H234,2)</f>
        <v>0</v>
      </c>
      <c r="K234" s="216" t="s">
        <v>206</v>
      </c>
      <c r="L234" s="221"/>
      <c r="M234" s="222" t="s">
        <v>19</v>
      </c>
      <c r="N234" s="223" t="s">
        <v>46</v>
      </c>
      <c r="O234" s="85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207</v>
      </c>
      <c r="AT234" s="226" t="s">
        <v>202</v>
      </c>
      <c r="AU234" s="226" t="s">
        <v>84</v>
      </c>
      <c r="AY234" s="18" t="s">
        <v>199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208</v>
      </c>
      <c r="BM234" s="226" t="s">
        <v>456</v>
      </c>
    </row>
    <row r="235" s="2" customFormat="1" ht="16.5" customHeight="1">
      <c r="A235" s="39"/>
      <c r="B235" s="40"/>
      <c r="C235" s="214" t="s">
        <v>454</v>
      </c>
      <c r="D235" s="214" t="s">
        <v>202</v>
      </c>
      <c r="E235" s="215" t="s">
        <v>449</v>
      </c>
      <c r="F235" s="216" t="s">
        <v>450</v>
      </c>
      <c r="G235" s="217" t="s">
        <v>217</v>
      </c>
      <c r="H235" s="218">
        <v>4</v>
      </c>
      <c r="I235" s="219"/>
      <c r="J235" s="220">
        <f>ROUND(I235*H235,2)</f>
        <v>0</v>
      </c>
      <c r="K235" s="216" t="s">
        <v>206</v>
      </c>
      <c r="L235" s="221"/>
      <c r="M235" s="222" t="s">
        <v>19</v>
      </c>
      <c r="N235" s="223" t="s">
        <v>46</v>
      </c>
      <c r="O235" s="85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207</v>
      </c>
      <c r="AT235" s="226" t="s">
        <v>202</v>
      </c>
      <c r="AU235" s="226" t="s">
        <v>84</v>
      </c>
      <c r="AY235" s="18" t="s">
        <v>199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82</v>
      </c>
      <c r="BK235" s="227">
        <f>ROUND(I235*H235,2)</f>
        <v>0</v>
      </c>
      <c r="BL235" s="18" t="s">
        <v>208</v>
      </c>
      <c r="BM235" s="226" t="s">
        <v>459</v>
      </c>
    </row>
    <row r="236" s="2" customFormat="1" ht="16.5" customHeight="1">
      <c r="A236" s="39"/>
      <c r="B236" s="40"/>
      <c r="C236" s="214" t="s">
        <v>333</v>
      </c>
      <c r="D236" s="214" t="s">
        <v>202</v>
      </c>
      <c r="E236" s="215" t="s">
        <v>452</v>
      </c>
      <c r="F236" s="216" t="s">
        <v>450</v>
      </c>
      <c r="G236" s="217" t="s">
        <v>217</v>
      </c>
      <c r="H236" s="218">
        <v>4</v>
      </c>
      <c r="I236" s="219"/>
      <c r="J236" s="220">
        <f>ROUND(I236*H236,2)</f>
        <v>0</v>
      </c>
      <c r="K236" s="216" t="s">
        <v>206</v>
      </c>
      <c r="L236" s="221"/>
      <c r="M236" s="222" t="s">
        <v>19</v>
      </c>
      <c r="N236" s="223" t="s">
        <v>46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207</v>
      </c>
      <c r="AT236" s="226" t="s">
        <v>202</v>
      </c>
      <c r="AU236" s="226" t="s">
        <v>84</v>
      </c>
      <c r="AY236" s="18" t="s">
        <v>199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208</v>
      </c>
      <c r="BM236" s="226" t="s">
        <v>463</v>
      </c>
    </row>
    <row r="237" s="2" customFormat="1" ht="16.5" customHeight="1">
      <c r="A237" s="39"/>
      <c r="B237" s="40"/>
      <c r="C237" s="214" t="s">
        <v>460</v>
      </c>
      <c r="D237" s="214" t="s">
        <v>202</v>
      </c>
      <c r="E237" s="215" t="s">
        <v>455</v>
      </c>
      <c r="F237" s="216" t="s">
        <v>450</v>
      </c>
      <c r="G237" s="217" t="s">
        <v>217</v>
      </c>
      <c r="H237" s="218">
        <v>4</v>
      </c>
      <c r="I237" s="219"/>
      <c r="J237" s="220">
        <f>ROUND(I237*H237,2)</f>
        <v>0</v>
      </c>
      <c r="K237" s="216" t="s">
        <v>206</v>
      </c>
      <c r="L237" s="221"/>
      <c r="M237" s="222" t="s">
        <v>19</v>
      </c>
      <c r="N237" s="223" t="s">
        <v>46</v>
      </c>
      <c r="O237" s="85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207</v>
      </c>
      <c r="AT237" s="226" t="s">
        <v>202</v>
      </c>
      <c r="AU237" s="226" t="s">
        <v>84</v>
      </c>
      <c r="AY237" s="18" t="s">
        <v>199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82</v>
      </c>
      <c r="BK237" s="227">
        <f>ROUND(I237*H237,2)</f>
        <v>0</v>
      </c>
      <c r="BL237" s="18" t="s">
        <v>208</v>
      </c>
      <c r="BM237" s="226" t="s">
        <v>466</v>
      </c>
    </row>
    <row r="238" s="2" customFormat="1">
      <c r="A238" s="39"/>
      <c r="B238" s="40"/>
      <c r="C238" s="214" t="s">
        <v>342</v>
      </c>
      <c r="D238" s="214" t="s">
        <v>202</v>
      </c>
      <c r="E238" s="215" t="s">
        <v>457</v>
      </c>
      <c r="F238" s="216" t="s">
        <v>458</v>
      </c>
      <c r="G238" s="217" t="s">
        <v>217</v>
      </c>
      <c r="H238" s="218">
        <v>2</v>
      </c>
      <c r="I238" s="219"/>
      <c r="J238" s="220">
        <f>ROUND(I238*H238,2)</f>
        <v>0</v>
      </c>
      <c r="K238" s="216" t="s">
        <v>206</v>
      </c>
      <c r="L238" s="221"/>
      <c r="M238" s="222" t="s">
        <v>19</v>
      </c>
      <c r="N238" s="223" t="s">
        <v>46</v>
      </c>
      <c r="O238" s="85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207</v>
      </c>
      <c r="AT238" s="226" t="s">
        <v>202</v>
      </c>
      <c r="AU238" s="226" t="s">
        <v>84</v>
      </c>
      <c r="AY238" s="18" t="s">
        <v>199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82</v>
      </c>
      <c r="BK238" s="227">
        <f>ROUND(I238*H238,2)</f>
        <v>0</v>
      </c>
      <c r="BL238" s="18" t="s">
        <v>208</v>
      </c>
      <c r="BM238" s="226" t="s">
        <v>470</v>
      </c>
    </row>
    <row r="239" s="2" customFormat="1" ht="16.5" customHeight="1">
      <c r="A239" s="39"/>
      <c r="B239" s="40"/>
      <c r="C239" s="214" t="s">
        <v>467</v>
      </c>
      <c r="D239" s="214" t="s">
        <v>202</v>
      </c>
      <c r="E239" s="215" t="s">
        <v>461</v>
      </c>
      <c r="F239" s="216" t="s">
        <v>462</v>
      </c>
      <c r="G239" s="217" t="s">
        <v>217</v>
      </c>
      <c r="H239" s="218">
        <v>2</v>
      </c>
      <c r="I239" s="219"/>
      <c r="J239" s="220">
        <f>ROUND(I239*H239,2)</f>
        <v>0</v>
      </c>
      <c r="K239" s="216" t="s">
        <v>206</v>
      </c>
      <c r="L239" s="221"/>
      <c r="M239" s="222" t="s">
        <v>19</v>
      </c>
      <c r="N239" s="223" t="s">
        <v>46</v>
      </c>
      <c r="O239" s="85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207</v>
      </c>
      <c r="AT239" s="226" t="s">
        <v>202</v>
      </c>
      <c r="AU239" s="226" t="s">
        <v>84</v>
      </c>
      <c r="AY239" s="18" t="s">
        <v>199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82</v>
      </c>
      <c r="BK239" s="227">
        <f>ROUND(I239*H239,2)</f>
        <v>0</v>
      </c>
      <c r="BL239" s="18" t="s">
        <v>208</v>
      </c>
      <c r="BM239" s="226" t="s">
        <v>473</v>
      </c>
    </row>
    <row r="240" s="2" customFormat="1" ht="16.5" customHeight="1">
      <c r="A240" s="39"/>
      <c r="B240" s="40"/>
      <c r="C240" s="214" t="s">
        <v>345</v>
      </c>
      <c r="D240" s="214" t="s">
        <v>202</v>
      </c>
      <c r="E240" s="215" t="s">
        <v>464</v>
      </c>
      <c r="F240" s="216" t="s">
        <v>465</v>
      </c>
      <c r="G240" s="217" t="s">
        <v>217</v>
      </c>
      <c r="H240" s="218">
        <v>2</v>
      </c>
      <c r="I240" s="219"/>
      <c r="J240" s="220">
        <f>ROUND(I240*H240,2)</f>
        <v>0</v>
      </c>
      <c r="K240" s="216" t="s">
        <v>206</v>
      </c>
      <c r="L240" s="221"/>
      <c r="M240" s="222" t="s">
        <v>19</v>
      </c>
      <c r="N240" s="223" t="s">
        <v>46</v>
      </c>
      <c r="O240" s="85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6" t="s">
        <v>207</v>
      </c>
      <c r="AT240" s="226" t="s">
        <v>202</v>
      </c>
      <c r="AU240" s="226" t="s">
        <v>84</v>
      </c>
      <c r="AY240" s="18" t="s">
        <v>199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82</v>
      </c>
      <c r="BK240" s="227">
        <f>ROUND(I240*H240,2)</f>
        <v>0</v>
      </c>
      <c r="BL240" s="18" t="s">
        <v>208</v>
      </c>
      <c r="BM240" s="226" t="s">
        <v>477</v>
      </c>
    </row>
    <row r="241" s="2" customFormat="1" ht="16.5" customHeight="1">
      <c r="A241" s="39"/>
      <c r="B241" s="40"/>
      <c r="C241" s="214" t="s">
        <v>474</v>
      </c>
      <c r="D241" s="214" t="s">
        <v>202</v>
      </c>
      <c r="E241" s="215" t="s">
        <v>468</v>
      </c>
      <c r="F241" s="216" t="s">
        <v>469</v>
      </c>
      <c r="G241" s="217" t="s">
        <v>217</v>
      </c>
      <c r="H241" s="218">
        <v>2</v>
      </c>
      <c r="I241" s="219"/>
      <c r="J241" s="220">
        <f>ROUND(I241*H241,2)</f>
        <v>0</v>
      </c>
      <c r="K241" s="216" t="s">
        <v>206</v>
      </c>
      <c r="L241" s="221"/>
      <c r="M241" s="222" t="s">
        <v>19</v>
      </c>
      <c r="N241" s="223" t="s">
        <v>46</v>
      </c>
      <c r="O241" s="85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207</v>
      </c>
      <c r="AT241" s="226" t="s">
        <v>202</v>
      </c>
      <c r="AU241" s="226" t="s">
        <v>84</v>
      </c>
      <c r="AY241" s="18" t="s">
        <v>199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208</v>
      </c>
      <c r="BM241" s="226" t="s">
        <v>479</v>
      </c>
    </row>
    <row r="242" s="2" customFormat="1" ht="16.5" customHeight="1">
      <c r="A242" s="39"/>
      <c r="B242" s="40"/>
      <c r="C242" s="214" t="s">
        <v>353</v>
      </c>
      <c r="D242" s="214" t="s">
        <v>202</v>
      </c>
      <c r="E242" s="215" t="s">
        <v>471</v>
      </c>
      <c r="F242" s="216" t="s">
        <v>472</v>
      </c>
      <c r="G242" s="217" t="s">
        <v>217</v>
      </c>
      <c r="H242" s="218">
        <v>2</v>
      </c>
      <c r="I242" s="219"/>
      <c r="J242" s="220">
        <f>ROUND(I242*H242,2)</f>
        <v>0</v>
      </c>
      <c r="K242" s="216" t="s">
        <v>206</v>
      </c>
      <c r="L242" s="221"/>
      <c r="M242" s="222" t="s">
        <v>19</v>
      </c>
      <c r="N242" s="223" t="s">
        <v>46</v>
      </c>
      <c r="O242" s="85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207</v>
      </c>
      <c r="AT242" s="226" t="s">
        <v>202</v>
      </c>
      <c r="AU242" s="226" t="s">
        <v>84</v>
      </c>
      <c r="AY242" s="18" t="s">
        <v>199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82</v>
      </c>
      <c r="BK242" s="227">
        <f>ROUND(I242*H242,2)</f>
        <v>0</v>
      </c>
      <c r="BL242" s="18" t="s">
        <v>208</v>
      </c>
      <c r="BM242" s="226" t="s">
        <v>485</v>
      </c>
    </row>
    <row r="243" s="2" customFormat="1" ht="16.5" customHeight="1">
      <c r="A243" s="39"/>
      <c r="B243" s="40"/>
      <c r="C243" s="214" t="s">
        <v>482</v>
      </c>
      <c r="D243" s="214" t="s">
        <v>202</v>
      </c>
      <c r="E243" s="215" t="s">
        <v>475</v>
      </c>
      <c r="F243" s="216" t="s">
        <v>476</v>
      </c>
      <c r="G243" s="217" t="s">
        <v>217</v>
      </c>
      <c r="H243" s="218">
        <v>2</v>
      </c>
      <c r="I243" s="219"/>
      <c r="J243" s="220">
        <f>ROUND(I243*H243,2)</f>
        <v>0</v>
      </c>
      <c r="K243" s="216" t="s">
        <v>206</v>
      </c>
      <c r="L243" s="221"/>
      <c r="M243" s="222" t="s">
        <v>19</v>
      </c>
      <c r="N243" s="223" t="s">
        <v>46</v>
      </c>
      <c r="O243" s="85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207</v>
      </c>
      <c r="AT243" s="226" t="s">
        <v>202</v>
      </c>
      <c r="AU243" s="226" t="s">
        <v>84</v>
      </c>
      <c r="AY243" s="18" t="s">
        <v>199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82</v>
      </c>
      <c r="BK243" s="227">
        <f>ROUND(I243*H243,2)</f>
        <v>0</v>
      </c>
      <c r="BL243" s="18" t="s">
        <v>208</v>
      </c>
      <c r="BM243" s="226" t="s">
        <v>490</v>
      </c>
    </row>
    <row r="244" s="2" customFormat="1" ht="16.5" customHeight="1">
      <c r="A244" s="39"/>
      <c r="B244" s="40"/>
      <c r="C244" s="214" t="s">
        <v>360</v>
      </c>
      <c r="D244" s="214" t="s">
        <v>202</v>
      </c>
      <c r="E244" s="215" t="s">
        <v>478</v>
      </c>
      <c r="F244" s="216" t="s">
        <v>476</v>
      </c>
      <c r="G244" s="217" t="s">
        <v>217</v>
      </c>
      <c r="H244" s="218">
        <v>2</v>
      </c>
      <c r="I244" s="219"/>
      <c r="J244" s="220">
        <f>ROUND(I244*H244,2)</f>
        <v>0</v>
      </c>
      <c r="K244" s="216" t="s">
        <v>206</v>
      </c>
      <c r="L244" s="221"/>
      <c r="M244" s="222" t="s">
        <v>19</v>
      </c>
      <c r="N244" s="223" t="s">
        <v>46</v>
      </c>
      <c r="O244" s="85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207</v>
      </c>
      <c r="AT244" s="226" t="s">
        <v>202</v>
      </c>
      <c r="AU244" s="226" t="s">
        <v>84</v>
      </c>
      <c r="AY244" s="18" t="s">
        <v>199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82</v>
      </c>
      <c r="BK244" s="227">
        <f>ROUND(I244*H244,2)</f>
        <v>0</v>
      </c>
      <c r="BL244" s="18" t="s">
        <v>208</v>
      </c>
      <c r="BM244" s="226" t="s">
        <v>494</v>
      </c>
    </row>
    <row r="245" s="12" customFormat="1" ht="22.8" customHeight="1">
      <c r="A245" s="12"/>
      <c r="B245" s="198"/>
      <c r="C245" s="199"/>
      <c r="D245" s="200" t="s">
        <v>74</v>
      </c>
      <c r="E245" s="212" t="s">
        <v>480</v>
      </c>
      <c r="F245" s="212" t="s">
        <v>481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P246</f>
        <v>0</v>
      </c>
      <c r="Q245" s="206"/>
      <c r="R245" s="207">
        <f>R246</f>
        <v>0</v>
      </c>
      <c r="S245" s="206"/>
      <c r="T245" s="208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9" t="s">
        <v>82</v>
      </c>
      <c r="AT245" s="210" t="s">
        <v>74</v>
      </c>
      <c r="AU245" s="210" t="s">
        <v>82</v>
      </c>
      <c r="AY245" s="209" t="s">
        <v>199</v>
      </c>
      <c r="BK245" s="211">
        <f>BK246</f>
        <v>0</v>
      </c>
    </row>
    <row r="246" s="2" customFormat="1">
      <c r="A246" s="39"/>
      <c r="B246" s="40"/>
      <c r="C246" s="214" t="s">
        <v>491</v>
      </c>
      <c r="D246" s="214" t="s">
        <v>202</v>
      </c>
      <c r="E246" s="215" t="s">
        <v>483</v>
      </c>
      <c r="F246" s="216" t="s">
        <v>484</v>
      </c>
      <c r="G246" s="217" t="s">
        <v>217</v>
      </c>
      <c r="H246" s="218">
        <v>2</v>
      </c>
      <c r="I246" s="219"/>
      <c r="J246" s="220">
        <f>ROUND(I246*H246,2)</f>
        <v>0</v>
      </c>
      <c r="K246" s="216" t="s">
        <v>206</v>
      </c>
      <c r="L246" s="221"/>
      <c r="M246" s="222" t="s">
        <v>19</v>
      </c>
      <c r="N246" s="223" t="s">
        <v>46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207</v>
      </c>
      <c r="AT246" s="226" t="s">
        <v>202</v>
      </c>
      <c r="AU246" s="226" t="s">
        <v>84</v>
      </c>
      <c r="AY246" s="18" t="s">
        <v>199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82</v>
      </c>
      <c r="BK246" s="227">
        <f>ROUND(I246*H246,2)</f>
        <v>0</v>
      </c>
      <c r="BL246" s="18" t="s">
        <v>208</v>
      </c>
      <c r="BM246" s="226" t="s">
        <v>497</v>
      </c>
    </row>
    <row r="247" s="12" customFormat="1" ht="22.8" customHeight="1">
      <c r="A247" s="12"/>
      <c r="B247" s="198"/>
      <c r="C247" s="199"/>
      <c r="D247" s="200" t="s">
        <v>74</v>
      </c>
      <c r="E247" s="212" t="s">
        <v>486</v>
      </c>
      <c r="F247" s="212" t="s">
        <v>487</v>
      </c>
      <c r="G247" s="199"/>
      <c r="H247" s="199"/>
      <c r="I247" s="202"/>
      <c r="J247" s="213">
        <f>BK247</f>
        <v>0</v>
      </c>
      <c r="K247" s="199"/>
      <c r="L247" s="204"/>
      <c r="M247" s="205"/>
      <c r="N247" s="206"/>
      <c r="O247" s="206"/>
      <c r="P247" s="207">
        <f>SUM(P248:P251)</f>
        <v>0</v>
      </c>
      <c r="Q247" s="206"/>
      <c r="R247" s="207">
        <f>SUM(R248:R251)</f>
        <v>0</v>
      </c>
      <c r="S247" s="206"/>
      <c r="T247" s="208">
        <f>SUM(T248:T251)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82</v>
      </c>
      <c r="AT247" s="210" t="s">
        <v>74</v>
      </c>
      <c r="AU247" s="210" t="s">
        <v>82</v>
      </c>
      <c r="AY247" s="209" t="s">
        <v>199</v>
      </c>
      <c r="BK247" s="211">
        <f>SUM(BK248:BK251)</f>
        <v>0</v>
      </c>
    </row>
    <row r="248" s="2" customFormat="1" ht="33" customHeight="1">
      <c r="A248" s="39"/>
      <c r="B248" s="40"/>
      <c r="C248" s="214" t="s">
        <v>364</v>
      </c>
      <c r="D248" s="214" t="s">
        <v>202</v>
      </c>
      <c r="E248" s="215" t="s">
        <v>488</v>
      </c>
      <c r="F248" s="216" t="s">
        <v>489</v>
      </c>
      <c r="G248" s="217" t="s">
        <v>217</v>
      </c>
      <c r="H248" s="218">
        <v>3</v>
      </c>
      <c r="I248" s="219"/>
      <c r="J248" s="220">
        <f>ROUND(I248*H248,2)</f>
        <v>0</v>
      </c>
      <c r="K248" s="216" t="s">
        <v>206</v>
      </c>
      <c r="L248" s="221"/>
      <c r="M248" s="222" t="s">
        <v>19</v>
      </c>
      <c r="N248" s="223" t="s">
        <v>46</v>
      </c>
      <c r="O248" s="85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207</v>
      </c>
      <c r="AT248" s="226" t="s">
        <v>202</v>
      </c>
      <c r="AU248" s="226" t="s">
        <v>84</v>
      </c>
      <c r="AY248" s="18" t="s">
        <v>199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82</v>
      </c>
      <c r="BK248" s="227">
        <f>ROUND(I248*H248,2)</f>
        <v>0</v>
      </c>
      <c r="BL248" s="18" t="s">
        <v>208</v>
      </c>
      <c r="BM248" s="226" t="s">
        <v>501</v>
      </c>
    </row>
    <row r="249" s="2" customFormat="1" ht="33" customHeight="1">
      <c r="A249" s="39"/>
      <c r="B249" s="40"/>
      <c r="C249" s="214" t="s">
        <v>498</v>
      </c>
      <c r="D249" s="214" t="s">
        <v>202</v>
      </c>
      <c r="E249" s="215" t="s">
        <v>492</v>
      </c>
      <c r="F249" s="216" t="s">
        <v>493</v>
      </c>
      <c r="G249" s="217" t="s">
        <v>217</v>
      </c>
      <c r="H249" s="218">
        <v>3</v>
      </c>
      <c r="I249" s="219"/>
      <c r="J249" s="220">
        <f>ROUND(I249*H249,2)</f>
        <v>0</v>
      </c>
      <c r="K249" s="216" t="s">
        <v>206</v>
      </c>
      <c r="L249" s="221"/>
      <c r="M249" s="222" t="s">
        <v>19</v>
      </c>
      <c r="N249" s="223" t="s">
        <v>46</v>
      </c>
      <c r="O249" s="85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207</v>
      </c>
      <c r="AT249" s="226" t="s">
        <v>202</v>
      </c>
      <c r="AU249" s="226" t="s">
        <v>84</v>
      </c>
      <c r="AY249" s="18" t="s">
        <v>199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82</v>
      </c>
      <c r="BK249" s="227">
        <f>ROUND(I249*H249,2)</f>
        <v>0</v>
      </c>
      <c r="BL249" s="18" t="s">
        <v>208</v>
      </c>
      <c r="BM249" s="226" t="s">
        <v>504</v>
      </c>
    </row>
    <row r="250" s="2" customFormat="1" ht="33" customHeight="1">
      <c r="A250" s="39"/>
      <c r="B250" s="40"/>
      <c r="C250" s="214" t="s">
        <v>367</v>
      </c>
      <c r="D250" s="214" t="s">
        <v>202</v>
      </c>
      <c r="E250" s="215" t="s">
        <v>499</v>
      </c>
      <c r="F250" s="216" t="s">
        <v>500</v>
      </c>
      <c r="G250" s="217" t="s">
        <v>217</v>
      </c>
      <c r="H250" s="218">
        <v>3</v>
      </c>
      <c r="I250" s="219"/>
      <c r="J250" s="220">
        <f>ROUND(I250*H250,2)</f>
        <v>0</v>
      </c>
      <c r="K250" s="216" t="s">
        <v>206</v>
      </c>
      <c r="L250" s="221"/>
      <c r="M250" s="222" t="s">
        <v>19</v>
      </c>
      <c r="N250" s="223" t="s">
        <v>46</v>
      </c>
      <c r="O250" s="85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207</v>
      </c>
      <c r="AT250" s="226" t="s">
        <v>202</v>
      </c>
      <c r="AU250" s="226" t="s">
        <v>84</v>
      </c>
      <c r="AY250" s="18" t="s">
        <v>199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82</v>
      </c>
      <c r="BK250" s="227">
        <f>ROUND(I250*H250,2)</f>
        <v>0</v>
      </c>
      <c r="BL250" s="18" t="s">
        <v>208</v>
      </c>
      <c r="BM250" s="226" t="s">
        <v>510</v>
      </c>
    </row>
    <row r="251" s="2" customFormat="1" ht="33" customHeight="1">
      <c r="A251" s="39"/>
      <c r="B251" s="40"/>
      <c r="C251" s="214" t="s">
        <v>507</v>
      </c>
      <c r="D251" s="214" t="s">
        <v>202</v>
      </c>
      <c r="E251" s="215" t="s">
        <v>502</v>
      </c>
      <c r="F251" s="216" t="s">
        <v>503</v>
      </c>
      <c r="G251" s="217" t="s">
        <v>217</v>
      </c>
      <c r="H251" s="218">
        <v>3</v>
      </c>
      <c r="I251" s="219"/>
      <c r="J251" s="220">
        <f>ROUND(I251*H251,2)</f>
        <v>0</v>
      </c>
      <c r="K251" s="216" t="s">
        <v>206</v>
      </c>
      <c r="L251" s="221"/>
      <c r="M251" s="222" t="s">
        <v>19</v>
      </c>
      <c r="N251" s="223" t="s">
        <v>46</v>
      </c>
      <c r="O251" s="85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207</v>
      </c>
      <c r="AT251" s="226" t="s">
        <v>202</v>
      </c>
      <c r="AU251" s="226" t="s">
        <v>84</v>
      </c>
      <c r="AY251" s="18" t="s">
        <v>199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82</v>
      </c>
      <c r="BK251" s="227">
        <f>ROUND(I251*H251,2)</f>
        <v>0</v>
      </c>
      <c r="BL251" s="18" t="s">
        <v>208</v>
      </c>
      <c r="BM251" s="226" t="s">
        <v>513</v>
      </c>
    </row>
    <row r="252" s="12" customFormat="1" ht="22.8" customHeight="1">
      <c r="A252" s="12"/>
      <c r="B252" s="198"/>
      <c r="C252" s="199"/>
      <c r="D252" s="200" t="s">
        <v>74</v>
      </c>
      <c r="E252" s="212" t="s">
        <v>505</v>
      </c>
      <c r="F252" s="212" t="s">
        <v>506</v>
      </c>
      <c r="G252" s="199"/>
      <c r="H252" s="199"/>
      <c r="I252" s="202"/>
      <c r="J252" s="213">
        <f>BK252</f>
        <v>0</v>
      </c>
      <c r="K252" s="199"/>
      <c r="L252" s="204"/>
      <c r="M252" s="205"/>
      <c r="N252" s="206"/>
      <c r="O252" s="206"/>
      <c r="P252" s="207">
        <f>SUM(P253:P254)</f>
        <v>0</v>
      </c>
      <c r="Q252" s="206"/>
      <c r="R252" s="207">
        <f>SUM(R253:R254)</f>
        <v>0</v>
      </c>
      <c r="S252" s="206"/>
      <c r="T252" s="208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82</v>
      </c>
      <c r="AT252" s="210" t="s">
        <v>74</v>
      </c>
      <c r="AU252" s="210" t="s">
        <v>82</v>
      </c>
      <c r="AY252" s="209" t="s">
        <v>199</v>
      </c>
      <c r="BK252" s="211">
        <f>SUM(BK253:BK254)</f>
        <v>0</v>
      </c>
    </row>
    <row r="253" s="2" customFormat="1" ht="33" customHeight="1">
      <c r="A253" s="39"/>
      <c r="B253" s="40"/>
      <c r="C253" s="214" t="s">
        <v>373</v>
      </c>
      <c r="D253" s="214" t="s">
        <v>202</v>
      </c>
      <c r="E253" s="215" t="s">
        <v>508</v>
      </c>
      <c r="F253" s="216" t="s">
        <v>509</v>
      </c>
      <c r="G253" s="217" t="s">
        <v>217</v>
      </c>
      <c r="H253" s="218">
        <v>3</v>
      </c>
      <c r="I253" s="219"/>
      <c r="J253" s="220">
        <f>ROUND(I253*H253,2)</f>
        <v>0</v>
      </c>
      <c r="K253" s="216" t="s">
        <v>206</v>
      </c>
      <c r="L253" s="221"/>
      <c r="M253" s="222" t="s">
        <v>19</v>
      </c>
      <c r="N253" s="223" t="s">
        <v>46</v>
      </c>
      <c r="O253" s="85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6" t="s">
        <v>207</v>
      </c>
      <c r="AT253" s="226" t="s">
        <v>202</v>
      </c>
      <c r="AU253" s="226" t="s">
        <v>84</v>
      </c>
      <c r="AY253" s="18" t="s">
        <v>199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82</v>
      </c>
      <c r="BK253" s="227">
        <f>ROUND(I253*H253,2)</f>
        <v>0</v>
      </c>
      <c r="BL253" s="18" t="s">
        <v>208</v>
      </c>
      <c r="BM253" s="226" t="s">
        <v>519</v>
      </c>
    </row>
    <row r="254" s="2" customFormat="1" ht="33" customHeight="1">
      <c r="A254" s="39"/>
      <c r="B254" s="40"/>
      <c r="C254" s="214" t="s">
        <v>516</v>
      </c>
      <c r="D254" s="214" t="s">
        <v>202</v>
      </c>
      <c r="E254" s="215" t="s">
        <v>511</v>
      </c>
      <c r="F254" s="216" t="s">
        <v>512</v>
      </c>
      <c r="G254" s="217" t="s">
        <v>217</v>
      </c>
      <c r="H254" s="218">
        <v>3</v>
      </c>
      <c r="I254" s="219"/>
      <c r="J254" s="220">
        <f>ROUND(I254*H254,2)</f>
        <v>0</v>
      </c>
      <c r="K254" s="216" t="s">
        <v>206</v>
      </c>
      <c r="L254" s="221"/>
      <c r="M254" s="222" t="s">
        <v>19</v>
      </c>
      <c r="N254" s="223" t="s">
        <v>46</v>
      </c>
      <c r="O254" s="85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207</v>
      </c>
      <c r="AT254" s="226" t="s">
        <v>202</v>
      </c>
      <c r="AU254" s="226" t="s">
        <v>84</v>
      </c>
      <c r="AY254" s="18" t="s">
        <v>199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82</v>
      </c>
      <c r="BK254" s="227">
        <f>ROUND(I254*H254,2)</f>
        <v>0</v>
      </c>
      <c r="BL254" s="18" t="s">
        <v>208</v>
      </c>
      <c r="BM254" s="226" t="s">
        <v>526</v>
      </c>
    </row>
    <row r="255" s="12" customFormat="1" ht="22.8" customHeight="1">
      <c r="A255" s="12"/>
      <c r="B255" s="198"/>
      <c r="C255" s="199"/>
      <c r="D255" s="200" t="s">
        <v>74</v>
      </c>
      <c r="E255" s="212" t="s">
        <v>514</v>
      </c>
      <c r="F255" s="212" t="s">
        <v>515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P256</f>
        <v>0</v>
      </c>
      <c r="Q255" s="206"/>
      <c r="R255" s="207">
        <f>R256</f>
        <v>0</v>
      </c>
      <c r="S255" s="206"/>
      <c r="T255" s="208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82</v>
      </c>
      <c r="AT255" s="210" t="s">
        <v>74</v>
      </c>
      <c r="AU255" s="210" t="s">
        <v>82</v>
      </c>
      <c r="AY255" s="209" t="s">
        <v>199</v>
      </c>
      <c r="BK255" s="211">
        <f>BK256</f>
        <v>0</v>
      </c>
    </row>
    <row r="256" s="2" customFormat="1">
      <c r="A256" s="39"/>
      <c r="B256" s="40"/>
      <c r="C256" s="214" t="s">
        <v>378</v>
      </c>
      <c r="D256" s="214" t="s">
        <v>202</v>
      </c>
      <c r="E256" s="215" t="s">
        <v>517</v>
      </c>
      <c r="F256" s="216" t="s">
        <v>518</v>
      </c>
      <c r="G256" s="217" t="s">
        <v>217</v>
      </c>
      <c r="H256" s="218">
        <v>4</v>
      </c>
      <c r="I256" s="219"/>
      <c r="J256" s="220">
        <f>ROUND(I256*H256,2)</f>
        <v>0</v>
      </c>
      <c r="K256" s="216" t="s">
        <v>206</v>
      </c>
      <c r="L256" s="221"/>
      <c r="M256" s="222" t="s">
        <v>19</v>
      </c>
      <c r="N256" s="223" t="s">
        <v>46</v>
      </c>
      <c r="O256" s="85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207</v>
      </c>
      <c r="AT256" s="226" t="s">
        <v>202</v>
      </c>
      <c r="AU256" s="226" t="s">
        <v>84</v>
      </c>
      <c r="AY256" s="18" t="s">
        <v>199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82</v>
      </c>
      <c r="BK256" s="227">
        <f>ROUND(I256*H256,2)</f>
        <v>0</v>
      </c>
      <c r="BL256" s="18" t="s">
        <v>208</v>
      </c>
      <c r="BM256" s="226" t="s">
        <v>532</v>
      </c>
    </row>
    <row r="257" s="12" customFormat="1" ht="25.92" customHeight="1">
      <c r="A257" s="12"/>
      <c r="B257" s="198"/>
      <c r="C257" s="199"/>
      <c r="D257" s="200" t="s">
        <v>74</v>
      </c>
      <c r="E257" s="201" t="s">
        <v>520</v>
      </c>
      <c r="F257" s="201" t="s">
        <v>521</v>
      </c>
      <c r="G257" s="199"/>
      <c r="H257" s="199"/>
      <c r="I257" s="202"/>
      <c r="J257" s="203">
        <f>BK257</f>
        <v>0</v>
      </c>
      <c r="K257" s="199"/>
      <c r="L257" s="204"/>
      <c r="M257" s="205"/>
      <c r="N257" s="206"/>
      <c r="O257" s="206"/>
      <c r="P257" s="207">
        <f>P258+P260+P262+P264+P266+P272+P275+P277</f>
        <v>0</v>
      </c>
      <c r="Q257" s="206"/>
      <c r="R257" s="207">
        <f>R258+R260+R262+R264+R266+R272+R275+R277</f>
        <v>0</v>
      </c>
      <c r="S257" s="206"/>
      <c r="T257" s="208">
        <f>T258+T260+T262+T264+T266+T272+T275+T277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82</v>
      </c>
      <c r="AT257" s="210" t="s">
        <v>74</v>
      </c>
      <c r="AU257" s="210" t="s">
        <v>75</v>
      </c>
      <c r="AY257" s="209" t="s">
        <v>199</v>
      </c>
      <c r="BK257" s="211">
        <f>BK258+BK260+BK262+BK264+BK266+BK272+BK275+BK277</f>
        <v>0</v>
      </c>
    </row>
    <row r="258" s="12" customFormat="1" ht="22.8" customHeight="1">
      <c r="A258" s="12"/>
      <c r="B258" s="198"/>
      <c r="C258" s="199"/>
      <c r="D258" s="200" t="s">
        <v>74</v>
      </c>
      <c r="E258" s="212" t="s">
        <v>522</v>
      </c>
      <c r="F258" s="212" t="s">
        <v>523</v>
      </c>
      <c r="G258" s="199"/>
      <c r="H258" s="199"/>
      <c r="I258" s="202"/>
      <c r="J258" s="213">
        <f>BK258</f>
        <v>0</v>
      </c>
      <c r="K258" s="199"/>
      <c r="L258" s="204"/>
      <c r="M258" s="205"/>
      <c r="N258" s="206"/>
      <c r="O258" s="206"/>
      <c r="P258" s="207">
        <f>P259</f>
        <v>0</v>
      </c>
      <c r="Q258" s="206"/>
      <c r="R258" s="207">
        <f>R259</f>
        <v>0</v>
      </c>
      <c r="S258" s="206"/>
      <c r="T258" s="208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82</v>
      </c>
      <c r="AT258" s="210" t="s">
        <v>74</v>
      </c>
      <c r="AU258" s="210" t="s">
        <v>82</v>
      </c>
      <c r="AY258" s="209" t="s">
        <v>199</v>
      </c>
      <c r="BK258" s="211">
        <f>BK259</f>
        <v>0</v>
      </c>
    </row>
    <row r="259" s="2" customFormat="1">
      <c r="A259" s="39"/>
      <c r="B259" s="40"/>
      <c r="C259" s="214" t="s">
        <v>529</v>
      </c>
      <c r="D259" s="214" t="s">
        <v>202</v>
      </c>
      <c r="E259" s="215" t="s">
        <v>524</v>
      </c>
      <c r="F259" s="216" t="s">
        <v>525</v>
      </c>
      <c r="G259" s="217" t="s">
        <v>217</v>
      </c>
      <c r="H259" s="218">
        <v>2</v>
      </c>
      <c r="I259" s="219"/>
      <c r="J259" s="220">
        <f>ROUND(I259*H259,2)</f>
        <v>0</v>
      </c>
      <c r="K259" s="216" t="s">
        <v>206</v>
      </c>
      <c r="L259" s="221"/>
      <c r="M259" s="222" t="s">
        <v>19</v>
      </c>
      <c r="N259" s="223" t="s">
        <v>46</v>
      </c>
      <c r="O259" s="85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207</v>
      </c>
      <c r="AT259" s="226" t="s">
        <v>202</v>
      </c>
      <c r="AU259" s="226" t="s">
        <v>84</v>
      </c>
      <c r="AY259" s="18" t="s">
        <v>199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82</v>
      </c>
      <c r="BK259" s="227">
        <f>ROUND(I259*H259,2)</f>
        <v>0</v>
      </c>
      <c r="BL259" s="18" t="s">
        <v>208</v>
      </c>
      <c r="BM259" s="226" t="s">
        <v>537</v>
      </c>
    </row>
    <row r="260" s="12" customFormat="1" ht="22.8" customHeight="1">
      <c r="A260" s="12"/>
      <c r="B260" s="198"/>
      <c r="C260" s="199"/>
      <c r="D260" s="200" t="s">
        <v>74</v>
      </c>
      <c r="E260" s="212" t="s">
        <v>533</v>
      </c>
      <c r="F260" s="212" t="s">
        <v>534</v>
      </c>
      <c r="G260" s="199"/>
      <c r="H260" s="199"/>
      <c r="I260" s="202"/>
      <c r="J260" s="213">
        <f>BK260</f>
        <v>0</v>
      </c>
      <c r="K260" s="199"/>
      <c r="L260" s="204"/>
      <c r="M260" s="205"/>
      <c r="N260" s="206"/>
      <c r="O260" s="206"/>
      <c r="P260" s="207">
        <f>P261</f>
        <v>0</v>
      </c>
      <c r="Q260" s="206"/>
      <c r="R260" s="207">
        <f>R261</f>
        <v>0</v>
      </c>
      <c r="S260" s="206"/>
      <c r="T260" s="208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9" t="s">
        <v>82</v>
      </c>
      <c r="AT260" s="210" t="s">
        <v>74</v>
      </c>
      <c r="AU260" s="210" t="s">
        <v>82</v>
      </c>
      <c r="AY260" s="209" t="s">
        <v>199</v>
      </c>
      <c r="BK260" s="211">
        <f>BK261</f>
        <v>0</v>
      </c>
    </row>
    <row r="261" s="2" customFormat="1">
      <c r="A261" s="39"/>
      <c r="B261" s="40"/>
      <c r="C261" s="214" t="s">
        <v>382</v>
      </c>
      <c r="D261" s="214" t="s">
        <v>202</v>
      </c>
      <c r="E261" s="215" t="s">
        <v>535</v>
      </c>
      <c r="F261" s="216" t="s">
        <v>536</v>
      </c>
      <c r="G261" s="217" t="s">
        <v>217</v>
      </c>
      <c r="H261" s="218">
        <v>1</v>
      </c>
      <c r="I261" s="219"/>
      <c r="J261" s="220">
        <f>ROUND(I261*H261,2)</f>
        <v>0</v>
      </c>
      <c r="K261" s="216" t="s">
        <v>206</v>
      </c>
      <c r="L261" s="221"/>
      <c r="M261" s="222" t="s">
        <v>19</v>
      </c>
      <c r="N261" s="223" t="s">
        <v>46</v>
      </c>
      <c r="O261" s="85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207</v>
      </c>
      <c r="AT261" s="226" t="s">
        <v>202</v>
      </c>
      <c r="AU261" s="226" t="s">
        <v>84</v>
      </c>
      <c r="AY261" s="18" t="s">
        <v>199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82</v>
      </c>
      <c r="BK261" s="227">
        <f>ROUND(I261*H261,2)</f>
        <v>0</v>
      </c>
      <c r="BL261" s="18" t="s">
        <v>208</v>
      </c>
      <c r="BM261" s="226" t="s">
        <v>543</v>
      </c>
    </row>
    <row r="262" s="12" customFormat="1" ht="22.8" customHeight="1">
      <c r="A262" s="12"/>
      <c r="B262" s="198"/>
      <c r="C262" s="199"/>
      <c r="D262" s="200" t="s">
        <v>74</v>
      </c>
      <c r="E262" s="212" t="s">
        <v>544</v>
      </c>
      <c r="F262" s="212" t="s">
        <v>545</v>
      </c>
      <c r="G262" s="199"/>
      <c r="H262" s="199"/>
      <c r="I262" s="202"/>
      <c r="J262" s="213">
        <f>BK262</f>
        <v>0</v>
      </c>
      <c r="K262" s="199"/>
      <c r="L262" s="204"/>
      <c r="M262" s="205"/>
      <c r="N262" s="206"/>
      <c r="O262" s="206"/>
      <c r="P262" s="207">
        <f>P263</f>
        <v>0</v>
      </c>
      <c r="Q262" s="206"/>
      <c r="R262" s="207">
        <f>R263</f>
        <v>0</v>
      </c>
      <c r="S262" s="206"/>
      <c r="T262" s="208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9" t="s">
        <v>82</v>
      </c>
      <c r="AT262" s="210" t="s">
        <v>74</v>
      </c>
      <c r="AU262" s="210" t="s">
        <v>82</v>
      </c>
      <c r="AY262" s="209" t="s">
        <v>199</v>
      </c>
      <c r="BK262" s="211">
        <f>BK263</f>
        <v>0</v>
      </c>
    </row>
    <row r="263" s="2" customFormat="1" ht="16.5" customHeight="1">
      <c r="A263" s="39"/>
      <c r="B263" s="40"/>
      <c r="C263" s="214" t="s">
        <v>540</v>
      </c>
      <c r="D263" s="214" t="s">
        <v>202</v>
      </c>
      <c r="E263" s="215" t="s">
        <v>546</v>
      </c>
      <c r="F263" s="216" t="s">
        <v>547</v>
      </c>
      <c r="G263" s="217" t="s">
        <v>217</v>
      </c>
      <c r="H263" s="218">
        <v>2</v>
      </c>
      <c r="I263" s="219"/>
      <c r="J263" s="220">
        <f>ROUND(I263*H263,2)</f>
        <v>0</v>
      </c>
      <c r="K263" s="216" t="s">
        <v>206</v>
      </c>
      <c r="L263" s="221"/>
      <c r="M263" s="222" t="s">
        <v>19</v>
      </c>
      <c r="N263" s="223" t="s">
        <v>46</v>
      </c>
      <c r="O263" s="85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207</v>
      </c>
      <c r="AT263" s="226" t="s">
        <v>202</v>
      </c>
      <c r="AU263" s="226" t="s">
        <v>84</v>
      </c>
      <c r="AY263" s="18" t="s">
        <v>199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82</v>
      </c>
      <c r="BK263" s="227">
        <f>ROUND(I263*H263,2)</f>
        <v>0</v>
      </c>
      <c r="BL263" s="18" t="s">
        <v>208</v>
      </c>
      <c r="BM263" s="226" t="s">
        <v>548</v>
      </c>
    </row>
    <row r="264" s="12" customFormat="1" ht="22.8" customHeight="1">
      <c r="A264" s="12"/>
      <c r="B264" s="198"/>
      <c r="C264" s="199"/>
      <c r="D264" s="200" t="s">
        <v>74</v>
      </c>
      <c r="E264" s="212" t="s">
        <v>549</v>
      </c>
      <c r="F264" s="212" t="s">
        <v>550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P265</f>
        <v>0</v>
      </c>
      <c r="Q264" s="206"/>
      <c r="R264" s="207">
        <f>R265</f>
        <v>0</v>
      </c>
      <c r="S264" s="206"/>
      <c r="T264" s="208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82</v>
      </c>
      <c r="AT264" s="210" t="s">
        <v>74</v>
      </c>
      <c r="AU264" s="210" t="s">
        <v>82</v>
      </c>
      <c r="AY264" s="209" t="s">
        <v>199</v>
      </c>
      <c r="BK264" s="211">
        <f>BK265</f>
        <v>0</v>
      </c>
    </row>
    <row r="265" s="2" customFormat="1">
      <c r="A265" s="39"/>
      <c r="B265" s="40"/>
      <c r="C265" s="214" t="s">
        <v>387</v>
      </c>
      <c r="D265" s="214" t="s">
        <v>202</v>
      </c>
      <c r="E265" s="215" t="s">
        <v>552</v>
      </c>
      <c r="F265" s="216" t="s">
        <v>553</v>
      </c>
      <c r="G265" s="217" t="s">
        <v>217</v>
      </c>
      <c r="H265" s="218">
        <v>1</v>
      </c>
      <c r="I265" s="219"/>
      <c r="J265" s="220">
        <f>ROUND(I265*H265,2)</f>
        <v>0</v>
      </c>
      <c r="K265" s="216" t="s">
        <v>206</v>
      </c>
      <c r="L265" s="221"/>
      <c r="M265" s="222" t="s">
        <v>19</v>
      </c>
      <c r="N265" s="223" t="s">
        <v>46</v>
      </c>
      <c r="O265" s="85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207</v>
      </c>
      <c r="AT265" s="226" t="s">
        <v>202</v>
      </c>
      <c r="AU265" s="226" t="s">
        <v>84</v>
      </c>
      <c r="AY265" s="18" t="s">
        <v>199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82</v>
      </c>
      <c r="BK265" s="227">
        <f>ROUND(I265*H265,2)</f>
        <v>0</v>
      </c>
      <c r="BL265" s="18" t="s">
        <v>208</v>
      </c>
      <c r="BM265" s="226" t="s">
        <v>554</v>
      </c>
    </row>
    <row r="266" s="12" customFormat="1" ht="22.8" customHeight="1">
      <c r="A266" s="12"/>
      <c r="B266" s="198"/>
      <c r="C266" s="199"/>
      <c r="D266" s="200" t="s">
        <v>74</v>
      </c>
      <c r="E266" s="212" t="s">
        <v>555</v>
      </c>
      <c r="F266" s="212" t="s">
        <v>556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SUM(P267:P271)</f>
        <v>0</v>
      </c>
      <c r="Q266" s="206"/>
      <c r="R266" s="207">
        <f>SUM(R267:R271)</f>
        <v>0</v>
      </c>
      <c r="S266" s="206"/>
      <c r="T266" s="208">
        <f>SUM(T267:T271)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82</v>
      </c>
      <c r="AT266" s="210" t="s">
        <v>74</v>
      </c>
      <c r="AU266" s="210" t="s">
        <v>82</v>
      </c>
      <c r="AY266" s="209" t="s">
        <v>199</v>
      </c>
      <c r="BK266" s="211">
        <f>SUM(BK267:BK271)</f>
        <v>0</v>
      </c>
    </row>
    <row r="267" s="2" customFormat="1">
      <c r="A267" s="39"/>
      <c r="B267" s="40"/>
      <c r="C267" s="214" t="s">
        <v>551</v>
      </c>
      <c r="D267" s="214" t="s">
        <v>202</v>
      </c>
      <c r="E267" s="215" t="s">
        <v>557</v>
      </c>
      <c r="F267" s="216" t="s">
        <v>558</v>
      </c>
      <c r="G267" s="217" t="s">
        <v>217</v>
      </c>
      <c r="H267" s="218">
        <v>2</v>
      </c>
      <c r="I267" s="219"/>
      <c r="J267" s="220">
        <f>ROUND(I267*H267,2)</f>
        <v>0</v>
      </c>
      <c r="K267" s="216" t="s">
        <v>206</v>
      </c>
      <c r="L267" s="221"/>
      <c r="M267" s="222" t="s">
        <v>19</v>
      </c>
      <c r="N267" s="223" t="s">
        <v>46</v>
      </c>
      <c r="O267" s="85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207</v>
      </c>
      <c r="AT267" s="226" t="s">
        <v>202</v>
      </c>
      <c r="AU267" s="226" t="s">
        <v>84</v>
      </c>
      <c r="AY267" s="18" t="s">
        <v>199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82</v>
      </c>
      <c r="BK267" s="227">
        <f>ROUND(I267*H267,2)</f>
        <v>0</v>
      </c>
      <c r="BL267" s="18" t="s">
        <v>208</v>
      </c>
      <c r="BM267" s="226" t="s">
        <v>559</v>
      </c>
    </row>
    <row r="268" s="2" customFormat="1">
      <c r="A268" s="39"/>
      <c r="B268" s="40"/>
      <c r="C268" s="214" t="s">
        <v>391</v>
      </c>
      <c r="D268" s="214" t="s">
        <v>202</v>
      </c>
      <c r="E268" s="215" t="s">
        <v>561</v>
      </c>
      <c r="F268" s="216" t="s">
        <v>562</v>
      </c>
      <c r="G268" s="217" t="s">
        <v>217</v>
      </c>
      <c r="H268" s="218">
        <v>1</v>
      </c>
      <c r="I268" s="219"/>
      <c r="J268" s="220">
        <f>ROUND(I268*H268,2)</f>
        <v>0</v>
      </c>
      <c r="K268" s="216" t="s">
        <v>206</v>
      </c>
      <c r="L268" s="221"/>
      <c r="M268" s="222" t="s">
        <v>19</v>
      </c>
      <c r="N268" s="223" t="s">
        <v>46</v>
      </c>
      <c r="O268" s="85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6" t="s">
        <v>207</v>
      </c>
      <c r="AT268" s="226" t="s">
        <v>202</v>
      </c>
      <c r="AU268" s="226" t="s">
        <v>84</v>
      </c>
      <c r="AY268" s="18" t="s">
        <v>199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8" t="s">
        <v>82</v>
      </c>
      <c r="BK268" s="227">
        <f>ROUND(I268*H268,2)</f>
        <v>0</v>
      </c>
      <c r="BL268" s="18" t="s">
        <v>208</v>
      </c>
      <c r="BM268" s="226" t="s">
        <v>563</v>
      </c>
    </row>
    <row r="269" s="2" customFormat="1">
      <c r="A269" s="39"/>
      <c r="B269" s="40"/>
      <c r="C269" s="214" t="s">
        <v>560</v>
      </c>
      <c r="D269" s="214" t="s">
        <v>202</v>
      </c>
      <c r="E269" s="215" t="s">
        <v>568</v>
      </c>
      <c r="F269" s="216" t="s">
        <v>569</v>
      </c>
      <c r="G269" s="217" t="s">
        <v>217</v>
      </c>
      <c r="H269" s="218">
        <v>1</v>
      </c>
      <c r="I269" s="219"/>
      <c r="J269" s="220">
        <f>ROUND(I269*H269,2)</f>
        <v>0</v>
      </c>
      <c r="K269" s="216" t="s">
        <v>206</v>
      </c>
      <c r="L269" s="221"/>
      <c r="M269" s="222" t="s">
        <v>19</v>
      </c>
      <c r="N269" s="223" t="s">
        <v>46</v>
      </c>
      <c r="O269" s="85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207</v>
      </c>
      <c r="AT269" s="226" t="s">
        <v>202</v>
      </c>
      <c r="AU269" s="226" t="s">
        <v>84</v>
      </c>
      <c r="AY269" s="18" t="s">
        <v>199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82</v>
      </c>
      <c r="BK269" s="227">
        <f>ROUND(I269*H269,2)</f>
        <v>0</v>
      </c>
      <c r="BL269" s="18" t="s">
        <v>208</v>
      </c>
      <c r="BM269" s="226" t="s">
        <v>566</v>
      </c>
    </row>
    <row r="270" s="2" customFormat="1">
      <c r="A270" s="39"/>
      <c r="B270" s="40"/>
      <c r="C270" s="214" t="s">
        <v>394</v>
      </c>
      <c r="D270" s="214" t="s">
        <v>202</v>
      </c>
      <c r="E270" s="215" t="s">
        <v>571</v>
      </c>
      <c r="F270" s="216" t="s">
        <v>572</v>
      </c>
      <c r="G270" s="217" t="s">
        <v>217</v>
      </c>
      <c r="H270" s="218">
        <v>1</v>
      </c>
      <c r="I270" s="219"/>
      <c r="J270" s="220">
        <f>ROUND(I270*H270,2)</f>
        <v>0</v>
      </c>
      <c r="K270" s="216" t="s">
        <v>206</v>
      </c>
      <c r="L270" s="221"/>
      <c r="M270" s="222" t="s">
        <v>19</v>
      </c>
      <c r="N270" s="223" t="s">
        <v>46</v>
      </c>
      <c r="O270" s="85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207</v>
      </c>
      <c r="AT270" s="226" t="s">
        <v>202</v>
      </c>
      <c r="AU270" s="226" t="s">
        <v>84</v>
      </c>
      <c r="AY270" s="18" t="s">
        <v>199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82</v>
      </c>
      <c r="BK270" s="227">
        <f>ROUND(I270*H270,2)</f>
        <v>0</v>
      </c>
      <c r="BL270" s="18" t="s">
        <v>208</v>
      </c>
      <c r="BM270" s="226" t="s">
        <v>570</v>
      </c>
    </row>
    <row r="271" s="2" customFormat="1">
      <c r="A271" s="39"/>
      <c r="B271" s="40"/>
      <c r="C271" s="214" t="s">
        <v>567</v>
      </c>
      <c r="D271" s="214" t="s">
        <v>202</v>
      </c>
      <c r="E271" s="215" t="s">
        <v>575</v>
      </c>
      <c r="F271" s="216" t="s">
        <v>576</v>
      </c>
      <c r="G271" s="217" t="s">
        <v>217</v>
      </c>
      <c r="H271" s="218">
        <v>2</v>
      </c>
      <c r="I271" s="219"/>
      <c r="J271" s="220">
        <f>ROUND(I271*H271,2)</f>
        <v>0</v>
      </c>
      <c r="K271" s="216" t="s">
        <v>206</v>
      </c>
      <c r="L271" s="221"/>
      <c r="M271" s="222" t="s">
        <v>19</v>
      </c>
      <c r="N271" s="223" t="s">
        <v>46</v>
      </c>
      <c r="O271" s="85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6" t="s">
        <v>207</v>
      </c>
      <c r="AT271" s="226" t="s">
        <v>202</v>
      </c>
      <c r="AU271" s="226" t="s">
        <v>84</v>
      </c>
      <c r="AY271" s="18" t="s">
        <v>199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8" t="s">
        <v>82</v>
      </c>
      <c r="BK271" s="227">
        <f>ROUND(I271*H271,2)</f>
        <v>0</v>
      </c>
      <c r="BL271" s="18" t="s">
        <v>208</v>
      </c>
      <c r="BM271" s="226" t="s">
        <v>573</v>
      </c>
    </row>
    <row r="272" s="12" customFormat="1" ht="22.8" customHeight="1">
      <c r="A272" s="12"/>
      <c r="B272" s="198"/>
      <c r="C272" s="199"/>
      <c r="D272" s="200" t="s">
        <v>74</v>
      </c>
      <c r="E272" s="212" t="s">
        <v>578</v>
      </c>
      <c r="F272" s="212" t="s">
        <v>579</v>
      </c>
      <c r="G272" s="199"/>
      <c r="H272" s="199"/>
      <c r="I272" s="202"/>
      <c r="J272" s="213">
        <f>BK272</f>
        <v>0</v>
      </c>
      <c r="K272" s="199"/>
      <c r="L272" s="204"/>
      <c r="M272" s="205"/>
      <c r="N272" s="206"/>
      <c r="O272" s="206"/>
      <c r="P272" s="207">
        <f>SUM(P273:P274)</f>
        <v>0</v>
      </c>
      <c r="Q272" s="206"/>
      <c r="R272" s="207">
        <f>SUM(R273:R274)</f>
        <v>0</v>
      </c>
      <c r="S272" s="206"/>
      <c r="T272" s="208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9" t="s">
        <v>82</v>
      </c>
      <c r="AT272" s="210" t="s">
        <v>74</v>
      </c>
      <c r="AU272" s="210" t="s">
        <v>82</v>
      </c>
      <c r="AY272" s="209" t="s">
        <v>199</v>
      </c>
      <c r="BK272" s="211">
        <f>SUM(BK273:BK274)</f>
        <v>0</v>
      </c>
    </row>
    <row r="273" s="2" customFormat="1" ht="16.5" customHeight="1">
      <c r="A273" s="39"/>
      <c r="B273" s="40"/>
      <c r="C273" s="214" t="s">
        <v>400</v>
      </c>
      <c r="D273" s="214" t="s">
        <v>202</v>
      </c>
      <c r="E273" s="215" t="s">
        <v>580</v>
      </c>
      <c r="F273" s="216" t="s">
        <v>581</v>
      </c>
      <c r="G273" s="217" t="s">
        <v>217</v>
      </c>
      <c r="H273" s="218">
        <v>1</v>
      </c>
      <c r="I273" s="219"/>
      <c r="J273" s="220">
        <f>ROUND(I273*H273,2)</f>
        <v>0</v>
      </c>
      <c r="K273" s="216" t="s">
        <v>206</v>
      </c>
      <c r="L273" s="221"/>
      <c r="M273" s="222" t="s">
        <v>19</v>
      </c>
      <c r="N273" s="223" t="s">
        <v>46</v>
      </c>
      <c r="O273" s="85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207</v>
      </c>
      <c r="AT273" s="226" t="s">
        <v>202</v>
      </c>
      <c r="AU273" s="226" t="s">
        <v>84</v>
      </c>
      <c r="AY273" s="18" t="s">
        <v>199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82</v>
      </c>
      <c r="BK273" s="227">
        <f>ROUND(I273*H273,2)</f>
        <v>0</v>
      </c>
      <c r="BL273" s="18" t="s">
        <v>208</v>
      </c>
      <c r="BM273" s="226" t="s">
        <v>577</v>
      </c>
    </row>
    <row r="274" s="2" customFormat="1" ht="16.5" customHeight="1">
      <c r="A274" s="39"/>
      <c r="B274" s="40"/>
      <c r="C274" s="214" t="s">
        <v>574</v>
      </c>
      <c r="D274" s="214" t="s">
        <v>202</v>
      </c>
      <c r="E274" s="215" t="s">
        <v>584</v>
      </c>
      <c r="F274" s="216" t="s">
        <v>585</v>
      </c>
      <c r="G274" s="217" t="s">
        <v>217</v>
      </c>
      <c r="H274" s="218">
        <v>1</v>
      </c>
      <c r="I274" s="219"/>
      <c r="J274" s="220">
        <f>ROUND(I274*H274,2)</f>
        <v>0</v>
      </c>
      <c r="K274" s="216" t="s">
        <v>206</v>
      </c>
      <c r="L274" s="221"/>
      <c r="M274" s="222" t="s">
        <v>19</v>
      </c>
      <c r="N274" s="223" t="s">
        <v>46</v>
      </c>
      <c r="O274" s="85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6" t="s">
        <v>207</v>
      </c>
      <c r="AT274" s="226" t="s">
        <v>202</v>
      </c>
      <c r="AU274" s="226" t="s">
        <v>84</v>
      </c>
      <c r="AY274" s="18" t="s">
        <v>199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82</v>
      </c>
      <c r="BK274" s="227">
        <f>ROUND(I274*H274,2)</f>
        <v>0</v>
      </c>
      <c r="BL274" s="18" t="s">
        <v>208</v>
      </c>
      <c r="BM274" s="226" t="s">
        <v>582</v>
      </c>
    </row>
    <row r="275" s="12" customFormat="1" ht="22.8" customHeight="1">
      <c r="A275" s="12"/>
      <c r="B275" s="198"/>
      <c r="C275" s="199"/>
      <c r="D275" s="200" t="s">
        <v>74</v>
      </c>
      <c r="E275" s="212" t="s">
        <v>592</v>
      </c>
      <c r="F275" s="212" t="s">
        <v>593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P276</f>
        <v>0</v>
      </c>
      <c r="Q275" s="206"/>
      <c r="R275" s="207">
        <f>R276</f>
        <v>0</v>
      </c>
      <c r="S275" s="206"/>
      <c r="T275" s="208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82</v>
      </c>
      <c r="AT275" s="210" t="s">
        <v>74</v>
      </c>
      <c r="AU275" s="210" t="s">
        <v>82</v>
      </c>
      <c r="AY275" s="209" t="s">
        <v>199</v>
      </c>
      <c r="BK275" s="211">
        <f>BK276</f>
        <v>0</v>
      </c>
    </row>
    <row r="276" s="2" customFormat="1" ht="16.5" customHeight="1">
      <c r="A276" s="39"/>
      <c r="B276" s="40"/>
      <c r="C276" s="214" t="s">
        <v>403</v>
      </c>
      <c r="D276" s="214" t="s">
        <v>202</v>
      </c>
      <c r="E276" s="215" t="s">
        <v>595</v>
      </c>
      <c r="F276" s="216" t="s">
        <v>1211</v>
      </c>
      <c r="G276" s="217" t="s">
        <v>217</v>
      </c>
      <c r="H276" s="218">
        <v>1</v>
      </c>
      <c r="I276" s="219"/>
      <c r="J276" s="220">
        <f>ROUND(I276*H276,2)</f>
        <v>0</v>
      </c>
      <c r="K276" s="216" t="s">
        <v>341</v>
      </c>
      <c r="L276" s="221"/>
      <c r="M276" s="222" t="s">
        <v>19</v>
      </c>
      <c r="N276" s="223" t="s">
        <v>46</v>
      </c>
      <c r="O276" s="85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6" t="s">
        <v>207</v>
      </c>
      <c r="AT276" s="226" t="s">
        <v>202</v>
      </c>
      <c r="AU276" s="226" t="s">
        <v>84</v>
      </c>
      <c r="AY276" s="18" t="s">
        <v>199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82</v>
      </c>
      <c r="BK276" s="227">
        <f>ROUND(I276*H276,2)</f>
        <v>0</v>
      </c>
      <c r="BL276" s="18" t="s">
        <v>208</v>
      </c>
      <c r="BM276" s="226" t="s">
        <v>586</v>
      </c>
    </row>
    <row r="277" s="12" customFormat="1" ht="22.8" customHeight="1">
      <c r="A277" s="12"/>
      <c r="B277" s="198"/>
      <c r="C277" s="199"/>
      <c r="D277" s="200" t="s">
        <v>74</v>
      </c>
      <c r="E277" s="212" t="s">
        <v>598</v>
      </c>
      <c r="F277" s="212" t="s">
        <v>599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SUM(P278:P279)</f>
        <v>0</v>
      </c>
      <c r="Q277" s="206"/>
      <c r="R277" s="207">
        <f>SUM(R278:R279)</f>
        <v>0</v>
      </c>
      <c r="S277" s="206"/>
      <c r="T277" s="208">
        <f>SUM(T278:T279)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82</v>
      </c>
      <c r="AT277" s="210" t="s">
        <v>74</v>
      </c>
      <c r="AU277" s="210" t="s">
        <v>82</v>
      </c>
      <c r="AY277" s="209" t="s">
        <v>199</v>
      </c>
      <c r="BK277" s="211">
        <f>SUM(BK278:BK279)</f>
        <v>0</v>
      </c>
    </row>
    <row r="278" s="2" customFormat="1">
      <c r="A278" s="39"/>
      <c r="B278" s="40"/>
      <c r="C278" s="214" t="s">
        <v>583</v>
      </c>
      <c r="D278" s="214" t="s">
        <v>202</v>
      </c>
      <c r="E278" s="215" t="s">
        <v>600</v>
      </c>
      <c r="F278" s="216" t="s">
        <v>601</v>
      </c>
      <c r="G278" s="217" t="s">
        <v>217</v>
      </c>
      <c r="H278" s="218">
        <v>2</v>
      </c>
      <c r="I278" s="219"/>
      <c r="J278" s="220">
        <f>ROUND(I278*H278,2)</f>
        <v>0</v>
      </c>
      <c r="K278" s="216" t="s">
        <v>206</v>
      </c>
      <c r="L278" s="221"/>
      <c r="M278" s="222" t="s">
        <v>19</v>
      </c>
      <c r="N278" s="223" t="s">
        <v>46</v>
      </c>
      <c r="O278" s="85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6" t="s">
        <v>207</v>
      </c>
      <c r="AT278" s="226" t="s">
        <v>202</v>
      </c>
      <c r="AU278" s="226" t="s">
        <v>84</v>
      </c>
      <c r="AY278" s="18" t="s">
        <v>199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8" t="s">
        <v>82</v>
      </c>
      <c r="BK278" s="227">
        <f>ROUND(I278*H278,2)</f>
        <v>0</v>
      </c>
      <c r="BL278" s="18" t="s">
        <v>208</v>
      </c>
      <c r="BM278" s="226" t="s">
        <v>591</v>
      </c>
    </row>
    <row r="279" s="2" customFormat="1">
      <c r="A279" s="39"/>
      <c r="B279" s="40"/>
      <c r="C279" s="214" t="s">
        <v>407</v>
      </c>
      <c r="D279" s="214" t="s">
        <v>202</v>
      </c>
      <c r="E279" s="215" t="s">
        <v>607</v>
      </c>
      <c r="F279" s="216" t="s">
        <v>608</v>
      </c>
      <c r="G279" s="217" t="s">
        <v>217</v>
      </c>
      <c r="H279" s="218">
        <v>2</v>
      </c>
      <c r="I279" s="219"/>
      <c r="J279" s="220">
        <f>ROUND(I279*H279,2)</f>
        <v>0</v>
      </c>
      <c r="K279" s="216" t="s">
        <v>206</v>
      </c>
      <c r="L279" s="221"/>
      <c r="M279" s="222" t="s">
        <v>19</v>
      </c>
      <c r="N279" s="223" t="s">
        <v>46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207</v>
      </c>
      <c r="AT279" s="226" t="s">
        <v>202</v>
      </c>
      <c r="AU279" s="226" t="s">
        <v>84</v>
      </c>
      <c r="AY279" s="18" t="s">
        <v>199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208</v>
      </c>
      <c r="BM279" s="226" t="s">
        <v>597</v>
      </c>
    </row>
    <row r="280" s="12" customFormat="1" ht="25.92" customHeight="1">
      <c r="A280" s="12"/>
      <c r="B280" s="198"/>
      <c r="C280" s="199"/>
      <c r="D280" s="200" t="s">
        <v>74</v>
      </c>
      <c r="E280" s="201" t="s">
        <v>610</v>
      </c>
      <c r="F280" s="201" t="s">
        <v>611</v>
      </c>
      <c r="G280" s="199"/>
      <c r="H280" s="199"/>
      <c r="I280" s="202"/>
      <c r="J280" s="203">
        <f>BK280</f>
        <v>0</v>
      </c>
      <c r="K280" s="199"/>
      <c r="L280" s="204"/>
      <c r="M280" s="205"/>
      <c r="N280" s="206"/>
      <c r="O280" s="206"/>
      <c r="P280" s="207">
        <f>P281+P286</f>
        <v>0</v>
      </c>
      <c r="Q280" s="206"/>
      <c r="R280" s="207">
        <f>R281+R286</f>
        <v>0</v>
      </c>
      <c r="S280" s="206"/>
      <c r="T280" s="208">
        <f>T281+T286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9" t="s">
        <v>82</v>
      </c>
      <c r="AT280" s="210" t="s">
        <v>74</v>
      </c>
      <c r="AU280" s="210" t="s">
        <v>75</v>
      </c>
      <c r="AY280" s="209" t="s">
        <v>199</v>
      </c>
      <c r="BK280" s="211">
        <f>BK281+BK286</f>
        <v>0</v>
      </c>
    </row>
    <row r="281" s="12" customFormat="1" ht="22.8" customHeight="1">
      <c r="A281" s="12"/>
      <c r="B281" s="198"/>
      <c r="C281" s="199"/>
      <c r="D281" s="200" t="s">
        <v>74</v>
      </c>
      <c r="E281" s="212" t="s">
        <v>612</v>
      </c>
      <c r="F281" s="212" t="s">
        <v>613</v>
      </c>
      <c r="G281" s="199"/>
      <c r="H281" s="199"/>
      <c r="I281" s="202"/>
      <c r="J281" s="213">
        <f>BK281</f>
        <v>0</v>
      </c>
      <c r="K281" s="199"/>
      <c r="L281" s="204"/>
      <c r="M281" s="205"/>
      <c r="N281" s="206"/>
      <c r="O281" s="206"/>
      <c r="P281" s="207">
        <f>SUM(P282:P285)</f>
        <v>0</v>
      </c>
      <c r="Q281" s="206"/>
      <c r="R281" s="207">
        <f>SUM(R282:R285)</f>
        <v>0</v>
      </c>
      <c r="S281" s="206"/>
      <c r="T281" s="208">
        <f>SUM(T282:T285)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9" t="s">
        <v>82</v>
      </c>
      <c r="AT281" s="210" t="s">
        <v>74</v>
      </c>
      <c r="AU281" s="210" t="s">
        <v>82</v>
      </c>
      <c r="AY281" s="209" t="s">
        <v>199</v>
      </c>
      <c r="BK281" s="211">
        <f>SUM(BK282:BK285)</f>
        <v>0</v>
      </c>
    </row>
    <row r="282" s="2" customFormat="1" ht="16.5" customHeight="1">
      <c r="A282" s="39"/>
      <c r="B282" s="40"/>
      <c r="C282" s="214" t="s">
        <v>594</v>
      </c>
      <c r="D282" s="214" t="s">
        <v>202</v>
      </c>
      <c r="E282" s="215" t="s">
        <v>615</v>
      </c>
      <c r="F282" s="216" t="s">
        <v>616</v>
      </c>
      <c r="G282" s="217" t="s">
        <v>217</v>
      </c>
      <c r="H282" s="218">
        <v>1</v>
      </c>
      <c r="I282" s="219"/>
      <c r="J282" s="220">
        <f>ROUND(I282*H282,2)</f>
        <v>0</v>
      </c>
      <c r="K282" s="216" t="s">
        <v>206</v>
      </c>
      <c r="L282" s="221"/>
      <c r="M282" s="222" t="s">
        <v>19</v>
      </c>
      <c r="N282" s="223" t="s">
        <v>46</v>
      </c>
      <c r="O282" s="85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207</v>
      </c>
      <c r="AT282" s="226" t="s">
        <v>202</v>
      </c>
      <c r="AU282" s="226" t="s">
        <v>84</v>
      </c>
      <c r="AY282" s="18" t="s">
        <v>199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82</v>
      </c>
      <c r="BK282" s="227">
        <f>ROUND(I282*H282,2)</f>
        <v>0</v>
      </c>
      <c r="BL282" s="18" t="s">
        <v>208</v>
      </c>
      <c r="BM282" s="226" t="s">
        <v>602</v>
      </c>
    </row>
    <row r="283" s="2" customFormat="1" ht="21.75" customHeight="1">
      <c r="A283" s="39"/>
      <c r="B283" s="40"/>
      <c r="C283" s="214" t="s">
        <v>410</v>
      </c>
      <c r="D283" s="214" t="s">
        <v>202</v>
      </c>
      <c r="E283" s="215" t="s">
        <v>618</v>
      </c>
      <c r="F283" s="216" t="s">
        <v>619</v>
      </c>
      <c r="G283" s="217" t="s">
        <v>217</v>
      </c>
      <c r="H283" s="218">
        <v>1</v>
      </c>
      <c r="I283" s="219"/>
      <c r="J283" s="220">
        <f>ROUND(I283*H283,2)</f>
        <v>0</v>
      </c>
      <c r="K283" s="216" t="s">
        <v>206</v>
      </c>
      <c r="L283" s="221"/>
      <c r="M283" s="222" t="s">
        <v>19</v>
      </c>
      <c r="N283" s="223" t="s">
        <v>46</v>
      </c>
      <c r="O283" s="85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207</v>
      </c>
      <c r="AT283" s="226" t="s">
        <v>202</v>
      </c>
      <c r="AU283" s="226" t="s">
        <v>84</v>
      </c>
      <c r="AY283" s="18" t="s">
        <v>199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82</v>
      </c>
      <c r="BK283" s="227">
        <f>ROUND(I283*H283,2)</f>
        <v>0</v>
      </c>
      <c r="BL283" s="18" t="s">
        <v>208</v>
      </c>
      <c r="BM283" s="226" t="s">
        <v>606</v>
      </c>
    </row>
    <row r="284" s="2" customFormat="1" ht="21.75" customHeight="1">
      <c r="A284" s="39"/>
      <c r="B284" s="40"/>
      <c r="C284" s="228" t="s">
        <v>603</v>
      </c>
      <c r="D284" s="228" t="s">
        <v>286</v>
      </c>
      <c r="E284" s="229" t="s">
        <v>287</v>
      </c>
      <c r="F284" s="230" t="s">
        <v>288</v>
      </c>
      <c r="G284" s="231" t="s">
        <v>217</v>
      </c>
      <c r="H284" s="232">
        <v>2</v>
      </c>
      <c r="I284" s="233"/>
      <c r="J284" s="234">
        <f>ROUND(I284*H284,2)</f>
        <v>0</v>
      </c>
      <c r="K284" s="230" t="s">
        <v>206</v>
      </c>
      <c r="L284" s="45"/>
      <c r="M284" s="235" t="s">
        <v>19</v>
      </c>
      <c r="N284" s="236" t="s">
        <v>46</v>
      </c>
      <c r="O284" s="85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208</v>
      </c>
      <c r="AT284" s="226" t="s">
        <v>286</v>
      </c>
      <c r="AU284" s="226" t="s">
        <v>84</v>
      </c>
      <c r="AY284" s="18" t="s">
        <v>199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82</v>
      </c>
      <c r="BK284" s="227">
        <f>ROUND(I284*H284,2)</f>
        <v>0</v>
      </c>
      <c r="BL284" s="18" t="s">
        <v>208</v>
      </c>
      <c r="BM284" s="226" t="s">
        <v>609</v>
      </c>
    </row>
    <row r="285" s="2" customFormat="1">
      <c r="A285" s="39"/>
      <c r="B285" s="40"/>
      <c r="C285" s="228" t="s">
        <v>416</v>
      </c>
      <c r="D285" s="228" t="s">
        <v>286</v>
      </c>
      <c r="E285" s="229" t="s">
        <v>290</v>
      </c>
      <c r="F285" s="230" t="s">
        <v>291</v>
      </c>
      <c r="G285" s="231" t="s">
        <v>217</v>
      </c>
      <c r="H285" s="232">
        <v>2</v>
      </c>
      <c r="I285" s="233"/>
      <c r="J285" s="234">
        <f>ROUND(I285*H285,2)</f>
        <v>0</v>
      </c>
      <c r="K285" s="230" t="s">
        <v>206</v>
      </c>
      <c r="L285" s="45"/>
      <c r="M285" s="235" t="s">
        <v>19</v>
      </c>
      <c r="N285" s="236" t="s">
        <v>46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208</v>
      </c>
      <c r="AT285" s="226" t="s">
        <v>286</v>
      </c>
      <c r="AU285" s="226" t="s">
        <v>84</v>
      </c>
      <c r="AY285" s="18" t="s">
        <v>199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82</v>
      </c>
      <c r="BK285" s="227">
        <f>ROUND(I285*H285,2)</f>
        <v>0</v>
      </c>
      <c r="BL285" s="18" t="s">
        <v>208</v>
      </c>
      <c r="BM285" s="226" t="s">
        <v>617</v>
      </c>
    </row>
    <row r="286" s="12" customFormat="1" ht="22.8" customHeight="1">
      <c r="A286" s="12"/>
      <c r="B286" s="198"/>
      <c r="C286" s="199"/>
      <c r="D286" s="200" t="s">
        <v>74</v>
      </c>
      <c r="E286" s="212" t="s">
        <v>621</v>
      </c>
      <c r="F286" s="212" t="s">
        <v>621</v>
      </c>
      <c r="G286" s="199"/>
      <c r="H286" s="199"/>
      <c r="I286" s="202"/>
      <c r="J286" s="213">
        <f>BK286</f>
        <v>0</v>
      </c>
      <c r="K286" s="199"/>
      <c r="L286" s="204"/>
      <c r="M286" s="205"/>
      <c r="N286" s="206"/>
      <c r="O286" s="206"/>
      <c r="P286" s="207">
        <f>SUM(P287:P307)</f>
        <v>0</v>
      </c>
      <c r="Q286" s="206"/>
      <c r="R286" s="207">
        <f>SUM(R287:R307)</f>
        <v>0</v>
      </c>
      <c r="S286" s="206"/>
      <c r="T286" s="208">
        <f>SUM(T287:T307)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9" t="s">
        <v>82</v>
      </c>
      <c r="AT286" s="210" t="s">
        <v>74</v>
      </c>
      <c r="AU286" s="210" t="s">
        <v>82</v>
      </c>
      <c r="AY286" s="209" t="s">
        <v>199</v>
      </c>
      <c r="BK286" s="211">
        <f>SUM(BK287:BK307)</f>
        <v>0</v>
      </c>
    </row>
    <row r="287" s="2" customFormat="1" ht="21.75" customHeight="1">
      <c r="A287" s="39"/>
      <c r="B287" s="40"/>
      <c r="C287" s="228" t="s">
        <v>614</v>
      </c>
      <c r="D287" s="228" t="s">
        <v>286</v>
      </c>
      <c r="E287" s="229" t="s">
        <v>623</v>
      </c>
      <c r="F287" s="230" t="s">
        <v>624</v>
      </c>
      <c r="G287" s="231" t="s">
        <v>217</v>
      </c>
      <c r="H287" s="232">
        <v>2</v>
      </c>
      <c r="I287" s="233"/>
      <c r="J287" s="234">
        <f>ROUND(I287*H287,2)</f>
        <v>0</v>
      </c>
      <c r="K287" s="230" t="s">
        <v>341</v>
      </c>
      <c r="L287" s="45"/>
      <c r="M287" s="235" t="s">
        <v>19</v>
      </c>
      <c r="N287" s="236" t="s">
        <v>46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208</v>
      </c>
      <c r="AT287" s="226" t="s">
        <v>286</v>
      </c>
      <c r="AU287" s="226" t="s">
        <v>84</v>
      </c>
      <c r="AY287" s="18" t="s">
        <v>199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208</v>
      </c>
      <c r="BM287" s="226" t="s">
        <v>620</v>
      </c>
    </row>
    <row r="288" s="2" customFormat="1" ht="21.75" customHeight="1">
      <c r="A288" s="39"/>
      <c r="B288" s="40"/>
      <c r="C288" s="228" t="s">
        <v>419</v>
      </c>
      <c r="D288" s="228" t="s">
        <v>286</v>
      </c>
      <c r="E288" s="229" t="s">
        <v>626</v>
      </c>
      <c r="F288" s="230" t="s">
        <v>627</v>
      </c>
      <c r="G288" s="231" t="s">
        <v>217</v>
      </c>
      <c r="H288" s="232">
        <v>2</v>
      </c>
      <c r="I288" s="233"/>
      <c r="J288" s="234">
        <f>ROUND(I288*H288,2)</f>
        <v>0</v>
      </c>
      <c r="K288" s="230" t="s">
        <v>341</v>
      </c>
      <c r="L288" s="45"/>
      <c r="M288" s="235" t="s">
        <v>19</v>
      </c>
      <c r="N288" s="236" t="s">
        <v>46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208</v>
      </c>
      <c r="AT288" s="226" t="s">
        <v>286</v>
      </c>
      <c r="AU288" s="226" t="s">
        <v>84</v>
      </c>
      <c r="AY288" s="18" t="s">
        <v>199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82</v>
      </c>
      <c r="BK288" s="227">
        <f>ROUND(I288*H288,2)</f>
        <v>0</v>
      </c>
      <c r="BL288" s="18" t="s">
        <v>208</v>
      </c>
      <c r="BM288" s="226" t="s">
        <v>625</v>
      </c>
    </row>
    <row r="289" s="2" customFormat="1" ht="16.5" customHeight="1">
      <c r="A289" s="39"/>
      <c r="B289" s="40"/>
      <c r="C289" s="228" t="s">
        <v>622</v>
      </c>
      <c r="D289" s="228" t="s">
        <v>286</v>
      </c>
      <c r="E289" s="229" t="s">
        <v>640</v>
      </c>
      <c r="F289" s="230" t="s">
        <v>1212</v>
      </c>
      <c r="G289" s="231" t="s">
        <v>205</v>
      </c>
      <c r="H289" s="232">
        <v>111</v>
      </c>
      <c r="I289" s="233"/>
      <c r="J289" s="234">
        <f>ROUND(I289*H289,2)</f>
        <v>0</v>
      </c>
      <c r="K289" s="230" t="s">
        <v>341</v>
      </c>
      <c r="L289" s="45"/>
      <c r="M289" s="235" t="s">
        <v>19</v>
      </c>
      <c r="N289" s="236" t="s">
        <v>46</v>
      </c>
      <c r="O289" s="85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208</v>
      </c>
      <c r="AT289" s="226" t="s">
        <v>286</v>
      </c>
      <c r="AU289" s="226" t="s">
        <v>84</v>
      </c>
      <c r="AY289" s="18" t="s">
        <v>199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82</v>
      </c>
      <c r="BK289" s="227">
        <f>ROUND(I289*H289,2)</f>
        <v>0</v>
      </c>
      <c r="BL289" s="18" t="s">
        <v>208</v>
      </c>
      <c r="BM289" s="226" t="s">
        <v>628</v>
      </c>
    </row>
    <row r="290" s="2" customFormat="1" ht="16.5" customHeight="1">
      <c r="A290" s="39"/>
      <c r="B290" s="40"/>
      <c r="C290" s="228" t="s">
        <v>425</v>
      </c>
      <c r="D290" s="228" t="s">
        <v>286</v>
      </c>
      <c r="E290" s="229" t="s">
        <v>644</v>
      </c>
      <c r="F290" s="230" t="s">
        <v>1213</v>
      </c>
      <c r="G290" s="231" t="s">
        <v>217</v>
      </c>
      <c r="H290" s="232">
        <v>1</v>
      </c>
      <c r="I290" s="233"/>
      <c r="J290" s="234">
        <f>ROUND(I290*H290,2)</f>
        <v>0</v>
      </c>
      <c r="K290" s="230" t="s">
        <v>341</v>
      </c>
      <c r="L290" s="45"/>
      <c r="M290" s="235" t="s">
        <v>19</v>
      </c>
      <c r="N290" s="236" t="s">
        <v>46</v>
      </c>
      <c r="O290" s="85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208</v>
      </c>
      <c r="AT290" s="226" t="s">
        <v>286</v>
      </c>
      <c r="AU290" s="226" t="s">
        <v>84</v>
      </c>
      <c r="AY290" s="18" t="s">
        <v>199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208</v>
      </c>
      <c r="BM290" s="226" t="s">
        <v>632</v>
      </c>
    </row>
    <row r="291" s="2" customFormat="1" ht="16.5" customHeight="1">
      <c r="A291" s="39"/>
      <c r="B291" s="40"/>
      <c r="C291" s="228" t="s">
        <v>629</v>
      </c>
      <c r="D291" s="228" t="s">
        <v>286</v>
      </c>
      <c r="E291" s="229" t="s">
        <v>647</v>
      </c>
      <c r="F291" s="230" t="s">
        <v>648</v>
      </c>
      <c r="G291" s="231" t="s">
        <v>217</v>
      </c>
      <c r="H291" s="232">
        <v>2</v>
      </c>
      <c r="I291" s="233"/>
      <c r="J291" s="234">
        <f>ROUND(I291*H291,2)</f>
        <v>0</v>
      </c>
      <c r="K291" s="230" t="s">
        <v>341</v>
      </c>
      <c r="L291" s="45"/>
      <c r="M291" s="235" t="s">
        <v>19</v>
      </c>
      <c r="N291" s="236" t="s">
        <v>46</v>
      </c>
      <c r="O291" s="85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208</v>
      </c>
      <c r="AT291" s="226" t="s">
        <v>286</v>
      </c>
      <c r="AU291" s="226" t="s">
        <v>84</v>
      </c>
      <c r="AY291" s="18" t="s">
        <v>199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82</v>
      </c>
      <c r="BK291" s="227">
        <f>ROUND(I291*H291,2)</f>
        <v>0</v>
      </c>
      <c r="BL291" s="18" t="s">
        <v>208</v>
      </c>
      <c r="BM291" s="226" t="s">
        <v>635</v>
      </c>
    </row>
    <row r="292" s="2" customFormat="1" ht="16.5" customHeight="1">
      <c r="A292" s="39"/>
      <c r="B292" s="40"/>
      <c r="C292" s="228" t="s">
        <v>432</v>
      </c>
      <c r="D292" s="228" t="s">
        <v>286</v>
      </c>
      <c r="E292" s="229" t="s">
        <v>651</v>
      </c>
      <c r="F292" s="230" t="s">
        <v>652</v>
      </c>
      <c r="G292" s="231" t="s">
        <v>217</v>
      </c>
      <c r="H292" s="232">
        <v>2</v>
      </c>
      <c r="I292" s="233"/>
      <c r="J292" s="234">
        <f>ROUND(I292*H292,2)</f>
        <v>0</v>
      </c>
      <c r="K292" s="230" t="s">
        <v>341</v>
      </c>
      <c r="L292" s="45"/>
      <c r="M292" s="235" t="s">
        <v>19</v>
      </c>
      <c r="N292" s="236" t="s">
        <v>46</v>
      </c>
      <c r="O292" s="85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208</v>
      </c>
      <c r="AT292" s="226" t="s">
        <v>286</v>
      </c>
      <c r="AU292" s="226" t="s">
        <v>84</v>
      </c>
      <c r="AY292" s="18" t="s">
        <v>199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208</v>
      </c>
      <c r="BM292" s="226" t="s">
        <v>639</v>
      </c>
    </row>
    <row r="293" s="2" customFormat="1" ht="16.5" customHeight="1">
      <c r="A293" s="39"/>
      <c r="B293" s="40"/>
      <c r="C293" s="228" t="s">
        <v>636</v>
      </c>
      <c r="D293" s="228" t="s">
        <v>286</v>
      </c>
      <c r="E293" s="229" t="s">
        <v>1080</v>
      </c>
      <c r="F293" s="230" t="s">
        <v>1214</v>
      </c>
      <c r="G293" s="231" t="s">
        <v>217</v>
      </c>
      <c r="H293" s="232">
        <v>4</v>
      </c>
      <c r="I293" s="233"/>
      <c r="J293" s="234">
        <f>ROUND(I293*H293,2)</f>
        <v>0</v>
      </c>
      <c r="K293" s="230" t="s">
        <v>341</v>
      </c>
      <c r="L293" s="45"/>
      <c r="M293" s="235" t="s">
        <v>19</v>
      </c>
      <c r="N293" s="236" t="s">
        <v>46</v>
      </c>
      <c r="O293" s="85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208</v>
      </c>
      <c r="AT293" s="226" t="s">
        <v>286</v>
      </c>
      <c r="AU293" s="226" t="s">
        <v>84</v>
      </c>
      <c r="AY293" s="18" t="s">
        <v>199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82</v>
      </c>
      <c r="BK293" s="227">
        <f>ROUND(I293*H293,2)</f>
        <v>0</v>
      </c>
      <c r="BL293" s="18" t="s">
        <v>208</v>
      </c>
      <c r="BM293" s="226" t="s">
        <v>642</v>
      </c>
    </row>
    <row r="294" s="2" customFormat="1" ht="16.5" customHeight="1">
      <c r="A294" s="39"/>
      <c r="B294" s="40"/>
      <c r="C294" s="228" t="s">
        <v>438</v>
      </c>
      <c r="D294" s="228" t="s">
        <v>286</v>
      </c>
      <c r="E294" s="229" t="s">
        <v>1082</v>
      </c>
      <c r="F294" s="230" t="s">
        <v>659</v>
      </c>
      <c r="G294" s="231" t="s">
        <v>217</v>
      </c>
      <c r="H294" s="232">
        <v>3</v>
      </c>
      <c r="I294" s="233"/>
      <c r="J294" s="234">
        <f>ROUND(I294*H294,2)</f>
        <v>0</v>
      </c>
      <c r="K294" s="230" t="s">
        <v>341</v>
      </c>
      <c r="L294" s="45"/>
      <c r="M294" s="235" t="s">
        <v>19</v>
      </c>
      <c r="N294" s="236" t="s">
        <v>46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208</v>
      </c>
      <c r="AT294" s="226" t="s">
        <v>286</v>
      </c>
      <c r="AU294" s="226" t="s">
        <v>84</v>
      </c>
      <c r="AY294" s="18" t="s">
        <v>199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82</v>
      </c>
      <c r="BK294" s="227">
        <f>ROUND(I294*H294,2)</f>
        <v>0</v>
      </c>
      <c r="BL294" s="18" t="s">
        <v>208</v>
      </c>
      <c r="BM294" s="226" t="s">
        <v>646</v>
      </c>
    </row>
    <row r="295" s="2" customFormat="1" ht="16.5" customHeight="1">
      <c r="A295" s="39"/>
      <c r="B295" s="40"/>
      <c r="C295" s="228" t="s">
        <v>643</v>
      </c>
      <c r="D295" s="228" t="s">
        <v>286</v>
      </c>
      <c r="E295" s="229" t="s">
        <v>662</v>
      </c>
      <c r="F295" s="230" t="s">
        <v>663</v>
      </c>
      <c r="G295" s="231" t="s">
        <v>217</v>
      </c>
      <c r="H295" s="232">
        <v>1</v>
      </c>
      <c r="I295" s="233"/>
      <c r="J295" s="234">
        <f>ROUND(I295*H295,2)</f>
        <v>0</v>
      </c>
      <c r="K295" s="230" t="s">
        <v>341</v>
      </c>
      <c r="L295" s="45"/>
      <c r="M295" s="235" t="s">
        <v>19</v>
      </c>
      <c r="N295" s="236" t="s">
        <v>46</v>
      </c>
      <c r="O295" s="85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208</v>
      </c>
      <c r="AT295" s="226" t="s">
        <v>286</v>
      </c>
      <c r="AU295" s="226" t="s">
        <v>84</v>
      </c>
      <c r="AY295" s="18" t="s">
        <v>199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82</v>
      </c>
      <c r="BK295" s="227">
        <f>ROUND(I295*H295,2)</f>
        <v>0</v>
      </c>
      <c r="BL295" s="18" t="s">
        <v>208</v>
      </c>
      <c r="BM295" s="226" t="s">
        <v>649</v>
      </c>
    </row>
    <row r="296" s="2" customFormat="1" ht="16.5" customHeight="1">
      <c r="A296" s="39"/>
      <c r="B296" s="40"/>
      <c r="C296" s="228" t="s">
        <v>441</v>
      </c>
      <c r="D296" s="228" t="s">
        <v>286</v>
      </c>
      <c r="E296" s="229" t="s">
        <v>669</v>
      </c>
      <c r="F296" s="230" t="s">
        <v>670</v>
      </c>
      <c r="G296" s="231" t="s">
        <v>217</v>
      </c>
      <c r="H296" s="232">
        <v>2</v>
      </c>
      <c r="I296" s="233"/>
      <c r="J296" s="234">
        <f>ROUND(I296*H296,2)</f>
        <v>0</v>
      </c>
      <c r="K296" s="230" t="s">
        <v>341</v>
      </c>
      <c r="L296" s="45"/>
      <c r="M296" s="235" t="s">
        <v>19</v>
      </c>
      <c r="N296" s="236" t="s">
        <v>46</v>
      </c>
      <c r="O296" s="85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208</v>
      </c>
      <c r="AT296" s="226" t="s">
        <v>286</v>
      </c>
      <c r="AU296" s="226" t="s">
        <v>84</v>
      </c>
      <c r="AY296" s="18" t="s">
        <v>199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82</v>
      </c>
      <c r="BK296" s="227">
        <f>ROUND(I296*H296,2)</f>
        <v>0</v>
      </c>
      <c r="BL296" s="18" t="s">
        <v>208</v>
      </c>
      <c r="BM296" s="226" t="s">
        <v>653</v>
      </c>
    </row>
    <row r="297" s="2" customFormat="1">
      <c r="A297" s="39"/>
      <c r="B297" s="40"/>
      <c r="C297" s="214" t="s">
        <v>650</v>
      </c>
      <c r="D297" s="214" t="s">
        <v>202</v>
      </c>
      <c r="E297" s="215" t="s">
        <v>673</v>
      </c>
      <c r="F297" s="216" t="s">
        <v>674</v>
      </c>
      <c r="G297" s="217" t="s">
        <v>217</v>
      </c>
      <c r="H297" s="218">
        <v>1</v>
      </c>
      <c r="I297" s="219"/>
      <c r="J297" s="220">
        <f>ROUND(I297*H297,2)</f>
        <v>0</v>
      </c>
      <c r="K297" s="216" t="s">
        <v>341</v>
      </c>
      <c r="L297" s="221"/>
      <c r="M297" s="222" t="s">
        <v>19</v>
      </c>
      <c r="N297" s="223" t="s">
        <v>46</v>
      </c>
      <c r="O297" s="85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207</v>
      </c>
      <c r="AT297" s="226" t="s">
        <v>202</v>
      </c>
      <c r="AU297" s="226" t="s">
        <v>84</v>
      </c>
      <c r="AY297" s="18" t="s">
        <v>199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82</v>
      </c>
      <c r="BK297" s="227">
        <f>ROUND(I297*H297,2)</f>
        <v>0</v>
      </c>
      <c r="BL297" s="18" t="s">
        <v>208</v>
      </c>
      <c r="BM297" s="226" t="s">
        <v>656</v>
      </c>
    </row>
    <row r="298" s="2" customFormat="1" ht="16.5" customHeight="1">
      <c r="A298" s="39"/>
      <c r="B298" s="40"/>
      <c r="C298" s="228" t="s">
        <v>445</v>
      </c>
      <c r="D298" s="228" t="s">
        <v>286</v>
      </c>
      <c r="E298" s="229" t="s">
        <v>676</v>
      </c>
      <c r="F298" s="230" t="s">
        <v>677</v>
      </c>
      <c r="G298" s="231" t="s">
        <v>217</v>
      </c>
      <c r="H298" s="232">
        <v>1</v>
      </c>
      <c r="I298" s="233"/>
      <c r="J298" s="234">
        <f>ROUND(I298*H298,2)</f>
        <v>0</v>
      </c>
      <c r="K298" s="230" t="s">
        <v>341</v>
      </c>
      <c r="L298" s="45"/>
      <c r="M298" s="235" t="s">
        <v>19</v>
      </c>
      <c r="N298" s="236" t="s">
        <v>46</v>
      </c>
      <c r="O298" s="85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208</v>
      </c>
      <c r="AT298" s="226" t="s">
        <v>286</v>
      </c>
      <c r="AU298" s="226" t="s">
        <v>84</v>
      </c>
      <c r="AY298" s="18" t="s">
        <v>199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82</v>
      </c>
      <c r="BK298" s="227">
        <f>ROUND(I298*H298,2)</f>
        <v>0</v>
      </c>
      <c r="BL298" s="18" t="s">
        <v>208</v>
      </c>
      <c r="BM298" s="226" t="s">
        <v>1077</v>
      </c>
    </row>
    <row r="299" s="2" customFormat="1" ht="16.5" customHeight="1">
      <c r="A299" s="39"/>
      <c r="B299" s="40"/>
      <c r="C299" s="228" t="s">
        <v>657</v>
      </c>
      <c r="D299" s="228" t="s">
        <v>286</v>
      </c>
      <c r="E299" s="229" t="s">
        <v>680</v>
      </c>
      <c r="F299" s="230" t="s">
        <v>681</v>
      </c>
      <c r="G299" s="231" t="s">
        <v>217</v>
      </c>
      <c r="H299" s="232">
        <v>1</v>
      </c>
      <c r="I299" s="233"/>
      <c r="J299" s="234">
        <f>ROUND(I299*H299,2)</f>
        <v>0</v>
      </c>
      <c r="K299" s="230" t="s">
        <v>341</v>
      </c>
      <c r="L299" s="45"/>
      <c r="M299" s="235" t="s">
        <v>19</v>
      </c>
      <c r="N299" s="236" t="s">
        <v>46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208</v>
      </c>
      <c r="AT299" s="226" t="s">
        <v>286</v>
      </c>
      <c r="AU299" s="226" t="s">
        <v>84</v>
      </c>
      <c r="AY299" s="18" t="s">
        <v>199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82</v>
      </c>
      <c r="BK299" s="227">
        <f>ROUND(I299*H299,2)</f>
        <v>0</v>
      </c>
      <c r="BL299" s="18" t="s">
        <v>208</v>
      </c>
      <c r="BM299" s="226" t="s">
        <v>1079</v>
      </c>
    </row>
    <row r="300" s="2" customFormat="1" ht="16.5" customHeight="1">
      <c r="A300" s="39"/>
      <c r="B300" s="40"/>
      <c r="C300" s="228" t="s">
        <v>447</v>
      </c>
      <c r="D300" s="228" t="s">
        <v>286</v>
      </c>
      <c r="E300" s="229" t="s">
        <v>683</v>
      </c>
      <c r="F300" s="230" t="s">
        <v>684</v>
      </c>
      <c r="G300" s="231" t="s">
        <v>217</v>
      </c>
      <c r="H300" s="232">
        <v>1</v>
      </c>
      <c r="I300" s="233"/>
      <c r="J300" s="234">
        <f>ROUND(I300*H300,2)</f>
        <v>0</v>
      </c>
      <c r="K300" s="230" t="s">
        <v>341</v>
      </c>
      <c r="L300" s="45"/>
      <c r="M300" s="235" t="s">
        <v>19</v>
      </c>
      <c r="N300" s="236" t="s">
        <v>46</v>
      </c>
      <c r="O300" s="85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208</v>
      </c>
      <c r="AT300" s="226" t="s">
        <v>286</v>
      </c>
      <c r="AU300" s="226" t="s">
        <v>84</v>
      </c>
      <c r="AY300" s="18" t="s">
        <v>199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82</v>
      </c>
      <c r="BK300" s="227">
        <f>ROUND(I300*H300,2)</f>
        <v>0</v>
      </c>
      <c r="BL300" s="18" t="s">
        <v>208</v>
      </c>
      <c r="BM300" s="226" t="s">
        <v>660</v>
      </c>
    </row>
    <row r="301" s="2" customFormat="1">
      <c r="A301" s="39"/>
      <c r="B301" s="40"/>
      <c r="C301" s="228" t="s">
        <v>665</v>
      </c>
      <c r="D301" s="228" t="s">
        <v>286</v>
      </c>
      <c r="E301" s="229" t="s">
        <v>687</v>
      </c>
      <c r="F301" s="230" t="s">
        <v>688</v>
      </c>
      <c r="G301" s="231" t="s">
        <v>217</v>
      </c>
      <c r="H301" s="232">
        <v>1</v>
      </c>
      <c r="I301" s="233"/>
      <c r="J301" s="234">
        <f>ROUND(I301*H301,2)</f>
        <v>0</v>
      </c>
      <c r="K301" s="230" t="s">
        <v>341</v>
      </c>
      <c r="L301" s="45"/>
      <c r="M301" s="235" t="s">
        <v>19</v>
      </c>
      <c r="N301" s="236" t="s">
        <v>46</v>
      </c>
      <c r="O301" s="85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208</v>
      </c>
      <c r="AT301" s="226" t="s">
        <v>286</v>
      </c>
      <c r="AU301" s="226" t="s">
        <v>84</v>
      </c>
      <c r="AY301" s="18" t="s">
        <v>199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82</v>
      </c>
      <c r="BK301" s="227">
        <f>ROUND(I301*H301,2)</f>
        <v>0</v>
      </c>
      <c r="BL301" s="18" t="s">
        <v>208</v>
      </c>
      <c r="BM301" s="226" t="s">
        <v>664</v>
      </c>
    </row>
    <row r="302" s="2" customFormat="1" ht="16.5" customHeight="1">
      <c r="A302" s="39"/>
      <c r="B302" s="40"/>
      <c r="C302" s="214" t="s">
        <v>451</v>
      </c>
      <c r="D302" s="214" t="s">
        <v>202</v>
      </c>
      <c r="E302" s="215" t="s">
        <v>1091</v>
      </c>
      <c r="F302" s="216" t="s">
        <v>1215</v>
      </c>
      <c r="G302" s="217" t="s">
        <v>205</v>
      </c>
      <c r="H302" s="218">
        <v>25</v>
      </c>
      <c r="I302" s="219"/>
      <c r="J302" s="220">
        <f>ROUND(I302*H302,2)</f>
        <v>0</v>
      </c>
      <c r="K302" s="216" t="s">
        <v>341</v>
      </c>
      <c r="L302" s="221"/>
      <c r="M302" s="222" t="s">
        <v>19</v>
      </c>
      <c r="N302" s="223" t="s">
        <v>46</v>
      </c>
      <c r="O302" s="85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207</v>
      </c>
      <c r="AT302" s="226" t="s">
        <v>202</v>
      </c>
      <c r="AU302" s="226" t="s">
        <v>84</v>
      </c>
      <c r="AY302" s="18" t="s">
        <v>199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82</v>
      </c>
      <c r="BK302" s="227">
        <f>ROUND(I302*H302,2)</f>
        <v>0</v>
      </c>
      <c r="BL302" s="18" t="s">
        <v>208</v>
      </c>
      <c r="BM302" s="226" t="s">
        <v>668</v>
      </c>
    </row>
    <row r="303" s="2" customFormat="1" ht="16.5" customHeight="1">
      <c r="A303" s="39"/>
      <c r="B303" s="40"/>
      <c r="C303" s="214" t="s">
        <v>672</v>
      </c>
      <c r="D303" s="214" t="s">
        <v>202</v>
      </c>
      <c r="E303" s="215" t="s">
        <v>1093</v>
      </c>
      <c r="F303" s="216" t="s">
        <v>1216</v>
      </c>
      <c r="G303" s="217" t="s">
        <v>217</v>
      </c>
      <c r="H303" s="218">
        <v>6</v>
      </c>
      <c r="I303" s="219"/>
      <c r="J303" s="220">
        <f>ROUND(I303*H303,2)</f>
        <v>0</v>
      </c>
      <c r="K303" s="216" t="s">
        <v>341</v>
      </c>
      <c r="L303" s="221"/>
      <c r="M303" s="222" t="s">
        <v>19</v>
      </c>
      <c r="N303" s="223" t="s">
        <v>46</v>
      </c>
      <c r="O303" s="85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207</v>
      </c>
      <c r="AT303" s="226" t="s">
        <v>202</v>
      </c>
      <c r="AU303" s="226" t="s">
        <v>84</v>
      </c>
      <c r="AY303" s="18" t="s">
        <v>199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82</v>
      </c>
      <c r="BK303" s="227">
        <f>ROUND(I303*H303,2)</f>
        <v>0</v>
      </c>
      <c r="BL303" s="18" t="s">
        <v>208</v>
      </c>
      <c r="BM303" s="226" t="s">
        <v>671</v>
      </c>
    </row>
    <row r="304" s="2" customFormat="1" ht="16.5" customHeight="1">
      <c r="A304" s="39"/>
      <c r="B304" s="40"/>
      <c r="C304" s="214" t="s">
        <v>453</v>
      </c>
      <c r="D304" s="214" t="s">
        <v>202</v>
      </c>
      <c r="E304" s="215" t="s">
        <v>690</v>
      </c>
      <c r="F304" s="216" t="s">
        <v>691</v>
      </c>
      <c r="G304" s="217" t="s">
        <v>217</v>
      </c>
      <c r="H304" s="218">
        <v>2</v>
      </c>
      <c r="I304" s="219"/>
      <c r="J304" s="220">
        <f>ROUND(I304*H304,2)</f>
        <v>0</v>
      </c>
      <c r="K304" s="216" t="s">
        <v>341</v>
      </c>
      <c r="L304" s="221"/>
      <c r="M304" s="222" t="s">
        <v>19</v>
      </c>
      <c r="N304" s="223" t="s">
        <v>46</v>
      </c>
      <c r="O304" s="85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207</v>
      </c>
      <c r="AT304" s="226" t="s">
        <v>202</v>
      </c>
      <c r="AU304" s="226" t="s">
        <v>84</v>
      </c>
      <c r="AY304" s="18" t="s">
        <v>199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82</v>
      </c>
      <c r="BK304" s="227">
        <f>ROUND(I304*H304,2)</f>
        <v>0</v>
      </c>
      <c r="BL304" s="18" t="s">
        <v>208</v>
      </c>
      <c r="BM304" s="226" t="s">
        <v>675</v>
      </c>
    </row>
    <row r="305" s="2" customFormat="1">
      <c r="A305" s="39"/>
      <c r="B305" s="40"/>
      <c r="C305" s="214" t="s">
        <v>679</v>
      </c>
      <c r="D305" s="214" t="s">
        <v>202</v>
      </c>
      <c r="E305" s="215" t="s">
        <v>694</v>
      </c>
      <c r="F305" s="216" t="s">
        <v>1217</v>
      </c>
      <c r="G305" s="217" t="s">
        <v>217</v>
      </c>
      <c r="H305" s="218">
        <v>1</v>
      </c>
      <c r="I305" s="219"/>
      <c r="J305" s="220">
        <f>ROUND(I305*H305,2)</f>
        <v>0</v>
      </c>
      <c r="K305" s="216" t="s">
        <v>341</v>
      </c>
      <c r="L305" s="221"/>
      <c r="M305" s="222" t="s">
        <v>19</v>
      </c>
      <c r="N305" s="223" t="s">
        <v>46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207</v>
      </c>
      <c r="AT305" s="226" t="s">
        <v>202</v>
      </c>
      <c r="AU305" s="226" t="s">
        <v>84</v>
      </c>
      <c r="AY305" s="18" t="s">
        <v>199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82</v>
      </c>
      <c r="BK305" s="227">
        <f>ROUND(I305*H305,2)</f>
        <v>0</v>
      </c>
      <c r="BL305" s="18" t="s">
        <v>208</v>
      </c>
      <c r="BM305" s="226" t="s">
        <v>678</v>
      </c>
    </row>
    <row r="306" s="2" customFormat="1" ht="16.5" customHeight="1">
      <c r="A306" s="39"/>
      <c r="B306" s="40"/>
      <c r="C306" s="214" t="s">
        <v>456</v>
      </c>
      <c r="D306" s="214" t="s">
        <v>202</v>
      </c>
      <c r="E306" s="215" t="s">
        <v>697</v>
      </c>
      <c r="F306" s="216" t="s">
        <v>1218</v>
      </c>
      <c r="G306" s="217" t="s">
        <v>217</v>
      </c>
      <c r="H306" s="218">
        <v>2</v>
      </c>
      <c r="I306" s="219"/>
      <c r="J306" s="220">
        <f>ROUND(I306*H306,2)</f>
        <v>0</v>
      </c>
      <c r="K306" s="216" t="s">
        <v>341</v>
      </c>
      <c r="L306" s="221"/>
      <c r="M306" s="222" t="s">
        <v>19</v>
      </c>
      <c r="N306" s="223" t="s">
        <v>46</v>
      </c>
      <c r="O306" s="85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207</v>
      </c>
      <c r="AT306" s="226" t="s">
        <v>202</v>
      </c>
      <c r="AU306" s="226" t="s">
        <v>84</v>
      </c>
      <c r="AY306" s="18" t="s">
        <v>199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82</v>
      </c>
      <c r="BK306" s="227">
        <f>ROUND(I306*H306,2)</f>
        <v>0</v>
      </c>
      <c r="BL306" s="18" t="s">
        <v>208</v>
      </c>
      <c r="BM306" s="226" t="s">
        <v>682</v>
      </c>
    </row>
    <row r="307" s="2" customFormat="1" ht="16.5" customHeight="1">
      <c r="A307" s="39"/>
      <c r="B307" s="40"/>
      <c r="C307" s="214" t="s">
        <v>686</v>
      </c>
      <c r="D307" s="214" t="s">
        <v>202</v>
      </c>
      <c r="E307" s="215" t="s">
        <v>704</v>
      </c>
      <c r="F307" s="216" t="s">
        <v>705</v>
      </c>
      <c r="G307" s="217" t="s">
        <v>217</v>
      </c>
      <c r="H307" s="218">
        <v>2</v>
      </c>
      <c r="I307" s="219"/>
      <c r="J307" s="220">
        <f>ROUND(I307*H307,2)</f>
        <v>0</v>
      </c>
      <c r="K307" s="216" t="s">
        <v>341</v>
      </c>
      <c r="L307" s="221"/>
      <c r="M307" s="222" t="s">
        <v>19</v>
      </c>
      <c r="N307" s="223" t="s">
        <v>46</v>
      </c>
      <c r="O307" s="85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207</v>
      </c>
      <c r="AT307" s="226" t="s">
        <v>202</v>
      </c>
      <c r="AU307" s="226" t="s">
        <v>84</v>
      </c>
      <c r="AY307" s="18" t="s">
        <v>199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82</v>
      </c>
      <c r="BK307" s="227">
        <f>ROUND(I307*H307,2)</f>
        <v>0</v>
      </c>
      <c r="BL307" s="18" t="s">
        <v>208</v>
      </c>
      <c r="BM307" s="226" t="s">
        <v>685</v>
      </c>
    </row>
    <row r="308" s="12" customFormat="1" ht="25.92" customHeight="1">
      <c r="A308" s="12"/>
      <c r="B308" s="198"/>
      <c r="C308" s="199"/>
      <c r="D308" s="200" t="s">
        <v>74</v>
      </c>
      <c r="E308" s="201" t="s">
        <v>707</v>
      </c>
      <c r="F308" s="201" t="s">
        <v>708</v>
      </c>
      <c r="G308" s="199"/>
      <c r="H308" s="199"/>
      <c r="I308" s="202"/>
      <c r="J308" s="203">
        <f>BK308</f>
        <v>0</v>
      </c>
      <c r="K308" s="199"/>
      <c r="L308" s="204"/>
      <c r="M308" s="205"/>
      <c r="N308" s="206"/>
      <c r="O308" s="206"/>
      <c r="P308" s="207">
        <f>P309+P354+P355</f>
        <v>0</v>
      </c>
      <c r="Q308" s="206"/>
      <c r="R308" s="207">
        <f>R309+R354+R355</f>
        <v>0</v>
      </c>
      <c r="S308" s="206"/>
      <c r="T308" s="208">
        <f>T309+T354+T355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9" t="s">
        <v>82</v>
      </c>
      <c r="AT308" s="210" t="s">
        <v>74</v>
      </c>
      <c r="AU308" s="210" t="s">
        <v>75</v>
      </c>
      <c r="AY308" s="209" t="s">
        <v>199</v>
      </c>
      <c r="BK308" s="211">
        <f>BK309+BK354+BK355</f>
        <v>0</v>
      </c>
    </row>
    <row r="309" s="12" customFormat="1" ht="22.8" customHeight="1">
      <c r="A309" s="12"/>
      <c r="B309" s="198"/>
      <c r="C309" s="199"/>
      <c r="D309" s="200" t="s">
        <v>74</v>
      </c>
      <c r="E309" s="212" t="s">
        <v>709</v>
      </c>
      <c r="F309" s="212" t="s">
        <v>710</v>
      </c>
      <c r="G309" s="199"/>
      <c r="H309" s="199"/>
      <c r="I309" s="202"/>
      <c r="J309" s="213">
        <f>BK309</f>
        <v>0</v>
      </c>
      <c r="K309" s="199"/>
      <c r="L309" s="204"/>
      <c r="M309" s="205"/>
      <c r="N309" s="206"/>
      <c r="O309" s="206"/>
      <c r="P309" s="207">
        <f>SUM(P310:P353)</f>
        <v>0</v>
      </c>
      <c r="Q309" s="206"/>
      <c r="R309" s="207">
        <f>SUM(R310:R353)</f>
        <v>0</v>
      </c>
      <c r="S309" s="206"/>
      <c r="T309" s="208">
        <f>SUM(T310:T353)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9" t="s">
        <v>82</v>
      </c>
      <c r="AT309" s="210" t="s">
        <v>74</v>
      </c>
      <c r="AU309" s="210" t="s">
        <v>82</v>
      </c>
      <c r="AY309" s="209" t="s">
        <v>199</v>
      </c>
      <c r="BK309" s="211">
        <f>SUM(BK310:BK353)</f>
        <v>0</v>
      </c>
    </row>
    <row r="310" s="2" customFormat="1" ht="33" customHeight="1">
      <c r="A310" s="39"/>
      <c r="B310" s="40"/>
      <c r="C310" s="228" t="s">
        <v>459</v>
      </c>
      <c r="D310" s="228" t="s">
        <v>286</v>
      </c>
      <c r="E310" s="229" t="s">
        <v>712</v>
      </c>
      <c r="F310" s="230" t="s">
        <v>713</v>
      </c>
      <c r="G310" s="231" t="s">
        <v>205</v>
      </c>
      <c r="H310" s="232">
        <v>17</v>
      </c>
      <c r="I310" s="233"/>
      <c r="J310" s="234">
        <f>ROUND(I310*H310,2)</f>
        <v>0</v>
      </c>
      <c r="K310" s="230" t="s">
        <v>206</v>
      </c>
      <c r="L310" s="45"/>
      <c r="M310" s="235" t="s">
        <v>19</v>
      </c>
      <c r="N310" s="236" t="s">
        <v>46</v>
      </c>
      <c r="O310" s="85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208</v>
      </c>
      <c r="AT310" s="226" t="s">
        <v>286</v>
      </c>
      <c r="AU310" s="226" t="s">
        <v>84</v>
      </c>
      <c r="AY310" s="18" t="s">
        <v>199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82</v>
      </c>
      <c r="BK310" s="227">
        <f>ROUND(I310*H310,2)</f>
        <v>0</v>
      </c>
      <c r="BL310" s="18" t="s">
        <v>208</v>
      </c>
      <c r="BM310" s="226" t="s">
        <v>689</v>
      </c>
    </row>
    <row r="311" s="2" customFormat="1" ht="33" customHeight="1">
      <c r="A311" s="39"/>
      <c r="B311" s="40"/>
      <c r="C311" s="228" t="s">
        <v>693</v>
      </c>
      <c r="D311" s="228" t="s">
        <v>286</v>
      </c>
      <c r="E311" s="229" t="s">
        <v>715</v>
      </c>
      <c r="F311" s="230" t="s">
        <v>716</v>
      </c>
      <c r="G311" s="231" t="s">
        <v>205</v>
      </c>
      <c r="H311" s="232">
        <v>20</v>
      </c>
      <c r="I311" s="233"/>
      <c r="J311" s="234">
        <f>ROUND(I311*H311,2)</f>
        <v>0</v>
      </c>
      <c r="K311" s="230" t="s">
        <v>206</v>
      </c>
      <c r="L311" s="45"/>
      <c r="M311" s="235" t="s">
        <v>19</v>
      </c>
      <c r="N311" s="236" t="s">
        <v>46</v>
      </c>
      <c r="O311" s="85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208</v>
      </c>
      <c r="AT311" s="226" t="s">
        <v>286</v>
      </c>
      <c r="AU311" s="226" t="s">
        <v>84</v>
      </c>
      <c r="AY311" s="18" t="s">
        <v>199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82</v>
      </c>
      <c r="BK311" s="227">
        <f>ROUND(I311*H311,2)</f>
        <v>0</v>
      </c>
      <c r="BL311" s="18" t="s">
        <v>208</v>
      </c>
      <c r="BM311" s="226" t="s">
        <v>692</v>
      </c>
    </row>
    <row r="312" s="2" customFormat="1">
      <c r="A312" s="39"/>
      <c r="B312" s="40"/>
      <c r="C312" s="228" t="s">
        <v>463</v>
      </c>
      <c r="D312" s="228" t="s">
        <v>286</v>
      </c>
      <c r="E312" s="229" t="s">
        <v>722</v>
      </c>
      <c r="F312" s="230" t="s">
        <v>723</v>
      </c>
      <c r="G312" s="231" t="s">
        <v>217</v>
      </c>
      <c r="H312" s="232">
        <v>8</v>
      </c>
      <c r="I312" s="233"/>
      <c r="J312" s="234">
        <f>ROUND(I312*H312,2)</f>
        <v>0</v>
      </c>
      <c r="K312" s="230" t="s">
        <v>206</v>
      </c>
      <c r="L312" s="45"/>
      <c r="M312" s="235" t="s">
        <v>19</v>
      </c>
      <c r="N312" s="236" t="s">
        <v>46</v>
      </c>
      <c r="O312" s="85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208</v>
      </c>
      <c r="AT312" s="226" t="s">
        <v>286</v>
      </c>
      <c r="AU312" s="226" t="s">
        <v>84</v>
      </c>
      <c r="AY312" s="18" t="s">
        <v>199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82</v>
      </c>
      <c r="BK312" s="227">
        <f>ROUND(I312*H312,2)</f>
        <v>0</v>
      </c>
      <c r="BL312" s="18" t="s">
        <v>208</v>
      </c>
      <c r="BM312" s="226" t="s">
        <v>696</v>
      </c>
    </row>
    <row r="313" s="2" customFormat="1">
      <c r="A313" s="39"/>
      <c r="B313" s="40"/>
      <c r="C313" s="228" t="s">
        <v>700</v>
      </c>
      <c r="D313" s="228" t="s">
        <v>286</v>
      </c>
      <c r="E313" s="229" t="s">
        <v>726</v>
      </c>
      <c r="F313" s="230" t="s">
        <v>727</v>
      </c>
      <c r="G313" s="231" t="s">
        <v>217</v>
      </c>
      <c r="H313" s="232">
        <v>2</v>
      </c>
      <c r="I313" s="233"/>
      <c r="J313" s="234">
        <f>ROUND(I313*H313,2)</f>
        <v>0</v>
      </c>
      <c r="K313" s="230" t="s">
        <v>206</v>
      </c>
      <c r="L313" s="45"/>
      <c r="M313" s="235" t="s">
        <v>19</v>
      </c>
      <c r="N313" s="236" t="s">
        <v>46</v>
      </c>
      <c r="O313" s="85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208</v>
      </c>
      <c r="AT313" s="226" t="s">
        <v>286</v>
      </c>
      <c r="AU313" s="226" t="s">
        <v>84</v>
      </c>
      <c r="AY313" s="18" t="s">
        <v>199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82</v>
      </c>
      <c r="BK313" s="227">
        <f>ROUND(I313*H313,2)</f>
        <v>0</v>
      </c>
      <c r="BL313" s="18" t="s">
        <v>208</v>
      </c>
      <c r="BM313" s="226" t="s">
        <v>699</v>
      </c>
    </row>
    <row r="314" s="2" customFormat="1" ht="44.25" customHeight="1">
      <c r="A314" s="39"/>
      <c r="B314" s="40"/>
      <c r="C314" s="228" t="s">
        <v>466</v>
      </c>
      <c r="D314" s="228" t="s">
        <v>286</v>
      </c>
      <c r="E314" s="229" t="s">
        <v>729</v>
      </c>
      <c r="F314" s="230" t="s">
        <v>730</v>
      </c>
      <c r="G314" s="231" t="s">
        <v>205</v>
      </c>
      <c r="H314" s="232">
        <v>1</v>
      </c>
      <c r="I314" s="233"/>
      <c r="J314" s="234">
        <f>ROUND(I314*H314,2)</f>
        <v>0</v>
      </c>
      <c r="K314" s="230" t="s">
        <v>206</v>
      </c>
      <c r="L314" s="45"/>
      <c r="M314" s="235" t="s">
        <v>19</v>
      </c>
      <c r="N314" s="236" t="s">
        <v>46</v>
      </c>
      <c r="O314" s="85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208</v>
      </c>
      <c r="AT314" s="226" t="s">
        <v>286</v>
      </c>
      <c r="AU314" s="226" t="s">
        <v>84</v>
      </c>
      <c r="AY314" s="18" t="s">
        <v>199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82</v>
      </c>
      <c r="BK314" s="227">
        <f>ROUND(I314*H314,2)</f>
        <v>0</v>
      </c>
      <c r="BL314" s="18" t="s">
        <v>208</v>
      </c>
      <c r="BM314" s="226" t="s">
        <v>703</v>
      </c>
    </row>
    <row r="315" s="2" customFormat="1" ht="16.5" customHeight="1">
      <c r="A315" s="39"/>
      <c r="B315" s="40"/>
      <c r="C315" s="228" t="s">
        <v>711</v>
      </c>
      <c r="D315" s="228" t="s">
        <v>286</v>
      </c>
      <c r="E315" s="229" t="s">
        <v>736</v>
      </c>
      <c r="F315" s="230" t="s">
        <v>737</v>
      </c>
      <c r="G315" s="231" t="s">
        <v>205</v>
      </c>
      <c r="H315" s="232">
        <v>26</v>
      </c>
      <c r="I315" s="233"/>
      <c r="J315" s="234">
        <f>ROUND(I315*H315,2)</f>
        <v>0</v>
      </c>
      <c r="K315" s="230" t="s">
        <v>19</v>
      </c>
      <c r="L315" s="45"/>
      <c r="M315" s="235" t="s">
        <v>19</v>
      </c>
      <c r="N315" s="236" t="s">
        <v>46</v>
      </c>
      <c r="O315" s="85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208</v>
      </c>
      <c r="AT315" s="226" t="s">
        <v>286</v>
      </c>
      <c r="AU315" s="226" t="s">
        <v>84</v>
      </c>
      <c r="AY315" s="18" t="s">
        <v>199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82</v>
      </c>
      <c r="BK315" s="227">
        <f>ROUND(I315*H315,2)</f>
        <v>0</v>
      </c>
      <c r="BL315" s="18" t="s">
        <v>208</v>
      </c>
      <c r="BM315" s="226" t="s">
        <v>706</v>
      </c>
    </row>
    <row r="316" s="2" customFormat="1" ht="16.5" customHeight="1">
      <c r="A316" s="39"/>
      <c r="B316" s="40"/>
      <c r="C316" s="228" t="s">
        <v>470</v>
      </c>
      <c r="D316" s="228" t="s">
        <v>286</v>
      </c>
      <c r="E316" s="229" t="s">
        <v>740</v>
      </c>
      <c r="F316" s="230" t="s">
        <v>1101</v>
      </c>
      <c r="G316" s="231" t="s">
        <v>935</v>
      </c>
      <c r="H316" s="232">
        <v>2</v>
      </c>
      <c r="I316" s="233"/>
      <c r="J316" s="234">
        <f>ROUND(I316*H316,2)</f>
        <v>0</v>
      </c>
      <c r="K316" s="230" t="s">
        <v>19</v>
      </c>
      <c r="L316" s="45"/>
      <c r="M316" s="235" t="s">
        <v>19</v>
      </c>
      <c r="N316" s="236" t="s">
        <v>46</v>
      </c>
      <c r="O316" s="85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208</v>
      </c>
      <c r="AT316" s="226" t="s">
        <v>286</v>
      </c>
      <c r="AU316" s="226" t="s">
        <v>84</v>
      </c>
      <c r="AY316" s="18" t="s">
        <v>199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82</v>
      </c>
      <c r="BK316" s="227">
        <f>ROUND(I316*H316,2)</f>
        <v>0</v>
      </c>
      <c r="BL316" s="18" t="s">
        <v>208</v>
      </c>
      <c r="BM316" s="226" t="s">
        <v>714</v>
      </c>
    </row>
    <row r="317" s="2" customFormat="1" ht="16.5" customHeight="1">
      <c r="A317" s="39"/>
      <c r="B317" s="40"/>
      <c r="C317" s="228" t="s">
        <v>718</v>
      </c>
      <c r="D317" s="228" t="s">
        <v>286</v>
      </c>
      <c r="E317" s="229" t="s">
        <v>1102</v>
      </c>
      <c r="F317" s="230" t="s">
        <v>1103</v>
      </c>
      <c r="G317" s="231" t="s">
        <v>217</v>
      </c>
      <c r="H317" s="232">
        <v>8</v>
      </c>
      <c r="I317" s="233"/>
      <c r="J317" s="234">
        <f>ROUND(I317*H317,2)</f>
        <v>0</v>
      </c>
      <c r="K317" s="230" t="s">
        <v>19</v>
      </c>
      <c r="L317" s="45"/>
      <c r="M317" s="235" t="s">
        <v>19</v>
      </c>
      <c r="N317" s="236" t="s">
        <v>46</v>
      </c>
      <c r="O317" s="85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208</v>
      </c>
      <c r="AT317" s="226" t="s">
        <v>286</v>
      </c>
      <c r="AU317" s="226" t="s">
        <v>84</v>
      </c>
      <c r="AY317" s="18" t="s">
        <v>199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82</v>
      </c>
      <c r="BK317" s="227">
        <f>ROUND(I317*H317,2)</f>
        <v>0</v>
      </c>
      <c r="BL317" s="18" t="s">
        <v>208</v>
      </c>
      <c r="BM317" s="226" t="s">
        <v>1219</v>
      </c>
    </row>
    <row r="318" s="2" customFormat="1" ht="16.5" customHeight="1">
      <c r="A318" s="39"/>
      <c r="B318" s="40"/>
      <c r="C318" s="228" t="s">
        <v>473</v>
      </c>
      <c r="D318" s="228" t="s">
        <v>286</v>
      </c>
      <c r="E318" s="229" t="s">
        <v>743</v>
      </c>
      <c r="F318" s="230" t="s">
        <v>744</v>
      </c>
      <c r="G318" s="231" t="s">
        <v>217</v>
      </c>
      <c r="H318" s="232">
        <v>9</v>
      </c>
      <c r="I318" s="233"/>
      <c r="J318" s="234">
        <f>ROUND(I318*H318,2)</f>
        <v>0</v>
      </c>
      <c r="K318" s="230" t="s">
        <v>206</v>
      </c>
      <c r="L318" s="45"/>
      <c r="M318" s="235" t="s">
        <v>19</v>
      </c>
      <c r="N318" s="236" t="s">
        <v>46</v>
      </c>
      <c r="O318" s="85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208</v>
      </c>
      <c r="AT318" s="226" t="s">
        <v>286</v>
      </c>
      <c r="AU318" s="226" t="s">
        <v>84</v>
      </c>
      <c r="AY318" s="18" t="s">
        <v>199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82</v>
      </c>
      <c r="BK318" s="227">
        <f>ROUND(I318*H318,2)</f>
        <v>0</v>
      </c>
      <c r="BL318" s="18" t="s">
        <v>208</v>
      </c>
      <c r="BM318" s="226" t="s">
        <v>717</v>
      </c>
    </row>
    <row r="319" s="2" customFormat="1" ht="16.5" customHeight="1">
      <c r="A319" s="39"/>
      <c r="B319" s="40"/>
      <c r="C319" s="228" t="s">
        <v>725</v>
      </c>
      <c r="D319" s="228" t="s">
        <v>286</v>
      </c>
      <c r="E319" s="229" t="s">
        <v>747</v>
      </c>
      <c r="F319" s="230" t="s">
        <v>748</v>
      </c>
      <c r="G319" s="231" t="s">
        <v>205</v>
      </c>
      <c r="H319" s="232">
        <v>14</v>
      </c>
      <c r="I319" s="233"/>
      <c r="J319" s="234">
        <f>ROUND(I319*H319,2)</f>
        <v>0</v>
      </c>
      <c r="K319" s="230" t="s">
        <v>206</v>
      </c>
      <c r="L319" s="45"/>
      <c r="M319" s="235" t="s">
        <v>19</v>
      </c>
      <c r="N319" s="236" t="s">
        <v>46</v>
      </c>
      <c r="O319" s="85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208</v>
      </c>
      <c r="AT319" s="226" t="s">
        <v>286</v>
      </c>
      <c r="AU319" s="226" t="s">
        <v>84</v>
      </c>
      <c r="AY319" s="18" t="s">
        <v>199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82</v>
      </c>
      <c r="BK319" s="227">
        <f>ROUND(I319*H319,2)</f>
        <v>0</v>
      </c>
      <c r="BL319" s="18" t="s">
        <v>208</v>
      </c>
      <c r="BM319" s="226" t="s">
        <v>721</v>
      </c>
    </row>
    <row r="320" s="2" customFormat="1" ht="21.75" customHeight="1">
      <c r="A320" s="39"/>
      <c r="B320" s="40"/>
      <c r="C320" s="228" t="s">
        <v>477</v>
      </c>
      <c r="D320" s="228" t="s">
        <v>286</v>
      </c>
      <c r="E320" s="229" t="s">
        <v>757</v>
      </c>
      <c r="F320" s="230" t="s">
        <v>758</v>
      </c>
      <c r="G320" s="231" t="s">
        <v>205</v>
      </c>
      <c r="H320" s="232">
        <v>14</v>
      </c>
      <c r="I320" s="233"/>
      <c r="J320" s="234">
        <f>ROUND(I320*H320,2)</f>
        <v>0</v>
      </c>
      <c r="K320" s="230" t="s">
        <v>206</v>
      </c>
      <c r="L320" s="45"/>
      <c r="M320" s="235" t="s">
        <v>19</v>
      </c>
      <c r="N320" s="236" t="s">
        <v>46</v>
      </c>
      <c r="O320" s="85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208</v>
      </c>
      <c r="AT320" s="226" t="s">
        <v>286</v>
      </c>
      <c r="AU320" s="226" t="s">
        <v>84</v>
      </c>
      <c r="AY320" s="18" t="s">
        <v>199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8" t="s">
        <v>82</v>
      </c>
      <c r="BK320" s="227">
        <f>ROUND(I320*H320,2)</f>
        <v>0</v>
      </c>
      <c r="BL320" s="18" t="s">
        <v>208</v>
      </c>
      <c r="BM320" s="226" t="s">
        <v>724</v>
      </c>
    </row>
    <row r="321" s="2" customFormat="1" ht="21.75" customHeight="1">
      <c r="A321" s="39"/>
      <c r="B321" s="40"/>
      <c r="C321" s="228" t="s">
        <v>732</v>
      </c>
      <c r="D321" s="228" t="s">
        <v>286</v>
      </c>
      <c r="E321" s="229" t="s">
        <v>761</v>
      </c>
      <c r="F321" s="230" t="s">
        <v>762</v>
      </c>
      <c r="G321" s="231" t="s">
        <v>205</v>
      </c>
      <c r="H321" s="232">
        <v>2</v>
      </c>
      <c r="I321" s="233"/>
      <c r="J321" s="234">
        <f>ROUND(I321*H321,2)</f>
        <v>0</v>
      </c>
      <c r="K321" s="230" t="s">
        <v>206</v>
      </c>
      <c r="L321" s="45"/>
      <c r="M321" s="235" t="s">
        <v>19</v>
      </c>
      <c r="N321" s="236" t="s">
        <v>46</v>
      </c>
      <c r="O321" s="85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208</v>
      </c>
      <c r="AT321" s="226" t="s">
        <v>286</v>
      </c>
      <c r="AU321" s="226" t="s">
        <v>84</v>
      </c>
      <c r="AY321" s="18" t="s">
        <v>199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82</v>
      </c>
      <c r="BK321" s="227">
        <f>ROUND(I321*H321,2)</f>
        <v>0</v>
      </c>
      <c r="BL321" s="18" t="s">
        <v>208</v>
      </c>
      <c r="BM321" s="226" t="s">
        <v>728</v>
      </c>
    </row>
    <row r="322" s="2" customFormat="1" ht="21.75" customHeight="1">
      <c r="A322" s="39"/>
      <c r="B322" s="40"/>
      <c r="C322" s="228" t="s">
        <v>479</v>
      </c>
      <c r="D322" s="228" t="s">
        <v>286</v>
      </c>
      <c r="E322" s="229" t="s">
        <v>754</v>
      </c>
      <c r="F322" s="230" t="s">
        <v>755</v>
      </c>
      <c r="G322" s="231" t="s">
        <v>205</v>
      </c>
      <c r="H322" s="232">
        <v>133</v>
      </c>
      <c r="I322" s="233"/>
      <c r="J322" s="234">
        <f>ROUND(I322*H322,2)</f>
        <v>0</v>
      </c>
      <c r="K322" s="230" t="s">
        <v>206</v>
      </c>
      <c r="L322" s="45"/>
      <c r="M322" s="235" t="s">
        <v>19</v>
      </c>
      <c r="N322" s="236" t="s">
        <v>46</v>
      </c>
      <c r="O322" s="85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208</v>
      </c>
      <c r="AT322" s="226" t="s">
        <v>286</v>
      </c>
      <c r="AU322" s="226" t="s">
        <v>84</v>
      </c>
      <c r="AY322" s="18" t="s">
        <v>199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82</v>
      </c>
      <c r="BK322" s="227">
        <f>ROUND(I322*H322,2)</f>
        <v>0</v>
      </c>
      <c r="BL322" s="18" t="s">
        <v>208</v>
      </c>
      <c r="BM322" s="226" t="s">
        <v>731</v>
      </c>
    </row>
    <row r="323" s="2" customFormat="1" ht="21.75" customHeight="1">
      <c r="A323" s="39"/>
      <c r="B323" s="40"/>
      <c r="C323" s="228" t="s">
        <v>739</v>
      </c>
      <c r="D323" s="228" t="s">
        <v>286</v>
      </c>
      <c r="E323" s="229" t="s">
        <v>775</v>
      </c>
      <c r="F323" s="230" t="s">
        <v>776</v>
      </c>
      <c r="G323" s="231" t="s">
        <v>205</v>
      </c>
      <c r="H323" s="232">
        <v>6</v>
      </c>
      <c r="I323" s="233"/>
      <c r="J323" s="234">
        <f>ROUND(I323*H323,2)</f>
        <v>0</v>
      </c>
      <c r="K323" s="230" t="s">
        <v>206</v>
      </c>
      <c r="L323" s="45"/>
      <c r="M323" s="235" t="s">
        <v>19</v>
      </c>
      <c r="N323" s="236" t="s">
        <v>46</v>
      </c>
      <c r="O323" s="85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208</v>
      </c>
      <c r="AT323" s="226" t="s">
        <v>286</v>
      </c>
      <c r="AU323" s="226" t="s">
        <v>84</v>
      </c>
      <c r="AY323" s="18" t="s">
        <v>199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82</v>
      </c>
      <c r="BK323" s="227">
        <f>ROUND(I323*H323,2)</f>
        <v>0</v>
      </c>
      <c r="BL323" s="18" t="s">
        <v>208</v>
      </c>
      <c r="BM323" s="226" t="s">
        <v>735</v>
      </c>
    </row>
    <row r="324" s="2" customFormat="1" ht="44.25" customHeight="1">
      <c r="A324" s="39"/>
      <c r="B324" s="40"/>
      <c r="C324" s="228" t="s">
        <v>485</v>
      </c>
      <c r="D324" s="228" t="s">
        <v>286</v>
      </c>
      <c r="E324" s="229" t="s">
        <v>778</v>
      </c>
      <c r="F324" s="230" t="s">
        <v>779</v>
      </c>
      <c r="G324" s="231" t="s">
        <v>217</v>
      </c>
      <c r="H324" s="232">
        <v>5</v>
      </c>
      <c r="I324" s="233"/>
      <c r="J324" s="234">
        <f>ROUND(I324*H324,2)</f>
        <v>0</v>
      </c>
      <c r="K324" s="230" t="s">
        <v>206</v>
      </c>
      <c r="L324" s="45"/>
      <c r="M324" s="235" t="s">
        <v>19</v>
      </c>
      <c r="N324" s="236" t="s">
        <v>46</v>
      </c>
      <c r="O324" s="85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208</v>
      </c>
      <c r="AT324" s="226" t="s">
        <v>286</v>
      </c>
      <c r="AU324" s="226" t="s">
        <v>84</v>
      </c>
      <c r="AY324" s="18" t="s">
        <v>199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82</v>
      </c>
      <c r="BK324" s="227">
        <f>ROUND(I324*H324,2)</f>
        <v>0</v>
      </c>
      <c r="BL324" s="18" t="s">
        <v>208</v>
      </c>
      <c r="BM324" s="226" t="s">
        <v>738</v>
      </c>
    </row>
    <row r="325" s="2" customFormat="1" ht="44.25" customHeight="1">
      <c r="A325" s="39"/>
      <c r="B325" s="40"/>
      <c r="C325" s="228" t="s">
        <v>746</v>
      </c>
      <c r="D325" s="228" t="s">
        <v>286</v>
      </c>
      <c r="E325" s="229" t="s">
        <v>782</v>
      </c>
      <c r="F325" s="230" t="s">
        <v>783</v>
      </c>
      <c r="G325" s="231" t="s">
        <v>217</v>
      </c>
      <c r="H325" s="232">
        <v>2</v>
      </c>
      <c r="I325" s="233"/>
      <c r="J325" s="234">
        <f>ROUND(I325*H325,2)</f>
        <v>0</v>
      </c>
      <c r="K325" s="230" t="s">
        <v>206</v>
      </c>
      <c r="L325" s="45"/>
      <c r="M325" s="235" t="s">
        <v>19</v>
      </c>
      <c r="N325" s="236" t="s">
        <v>46</v>
      </c>
      <c r="O325" s="85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208</v>
      </c>
      <c r="AT325" s="226" t="s">
        <v>286</v>
      </c>
      <c r="AU325" s="226" t="s">
        <v>84</v>
      </c>
      <c r="AY325" s="18" t="s">
        <v>199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82</v>
      </c>
      <c r="BK325" s="227">
        <f>ROUND(I325*H325,2)</f>
        <v>0</v>
      </c>
      <c r="BL325" s="18" t="s">
        <v>208</v>
      </c>
      <c r="BM325" s="226" t="s">
        <v>742</v>
      </c>
    </row>
    <row r="326" s="2" customFormat="1" ht="44.25" customHeight="1">
      <c r="A326" s="39"/>
      <c r="B326" s="40"/>
      <c r="C326" s="228" t="s">
        <v>490</v>
      </c>
      <c r="D326" s="228" t="s">
        <v>286</v>
      </c>
      <c r="E326" s="229" t="s">
        <v>789</v>
      </c>
      <c r="F326" s="230" t="s">
        <v>790</v>
      </c>
      <c r="G326" s="231" t="s">
        <v>217</v>
      </c>
      <c r="H326" s="232">
        <v>2</v>
      </c>
      <c r="I326" s="233"/>
      <c r="J326" s="234">
        <f>ROUND(I326*H326,2)</f>
        <v>0</v>
      </c>
      <c r="K326" s="230" t="s">
        <v>206</v>
      </c>
      <c r="L326" s="45"/>
      <c r="M326" s="235" t="s">
        <v>19</v>
      </c>
      <c r="N326" s="236" t="s">
        <v>46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208</v>
      </c>
      <c r="AT326" s="226" t="s">
        <v>286</v>
      </c>
      <c r="AU326" s="226" t="s">
        <v>84</v>
      </c>
      <c r="AY326" s="18" t="s">
        <v>199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82</v>
      </c>
      <c r="BK326" s="227">
        <f>ROUND(I326*H326,2)</f>
        <v>0</v>
      </c>
      <c r="BL326" s="18" t="s">
        <v>208</v>
      </c>
      <c r="BM326" s="226" t="s">
        <v>745</v>
      </c>
    </row>
    <row r="327" s="2" customFormat="1" ht="44.25" customHeight="1">
      <c r="A327" s="39"/>
      <c r="B327" s="40"/>
      <c r="C327" s="228" t="s">
        <v>753</v>
      </c>
      <c r="D327" s="228" t="s">
        <v>286</v>
      </c>
      <c r="E327" s="229" t="s">
        <v>796</v>
      </c>
      <c r="F327" s="230" t="s">
        <v>797</v>
      </c>
      <c r="G327" s="231" t="s">
        <v>217</v>
      </c>
      <c r="H327" s="232">
        <v>2</v>
      </c>
      <c r="I327" s="233"/>
      <c r="J327" s="234">
        <f>ROUND(I327*H327,2)</f>
        <v>0</v>
      </c>
      <c r="K327" s="230" t="s">
        <v>206</v>
      </c>
      <c r="L327" s="45"/>
      <c r="M327" s="235" t="s">
        <v>19</v>
      </c>
      <c r="N327" s="236" t="s">
        <v>46</v>
      </c>
      <c r="O327" s="85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208</v>
      </c>
      <c r="AT327" s="226" t="s">
        <v>286</v>
      </c>
      <c r="AU327" s="226" t="s">
        <v>84</v>
      </c>
      <c r="AY327" s="18" t="s">
        <v>199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82</v>
      </c>
      <c r="BK327" s="227">
        <f>ROUND(I327*H327,2)</f>
        <v>0</v>
      </c>
      <c r="BL327" s="18" t="s">
        <v>208</v>
      </c>
      <c r="BM327" s="226" t="s">
        <v>749</v>
      </c>
    </row>
    <row r="328" s="2" customFormat="1" ht="33" customHeight="1">
      <c r="A328" s="39"/>
      <c r="B328" s="40"/>
      <c r="C328" s="228" t="s">
        <v>494</v>
      </c>
      <c r="D328" s="228" t="s">
        <v>286</v>
      </c>
      <c r="E328" s="229" t="s">
        <v>806</v>
      </c>
      <c r="F328" s="230" t="s">
        <v>807</v>
      </c>
      <c r="G328" s="231" t="s">
        <v>217</v>
      </c>
      <c r="H328" s="232">
        <v>1</v>
      </c>
      <c r="I328" s="233"/>
      <c r="J328" s="234">
        <f>ROUND(I328*H328,2)</f>
        <v>0</v>
      </c>
      <c r="K328" s="230" t="s">
        <v>206</v>
      </c>
      <c r="L328" s="45"/>
      <c r="M328" s="235" t="s">
        <v>19</v>
      </c>
      <c r="N328" s="236" t="s">
        <v>46</v>
      </c>
      <c r="O328" s="85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208</v>
      </c>
      <c r="AT328" s="226" t="s">
        <v>286</v>
      </c>
      <c r="AU328" s="226" t="s">
        <v>84</v>
      </c>
      <c r="AY328" s="18" t="s">
        <v>199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82</v>
      </c>
      <c r="BK328" s="227">
        <f>ROUND(I328*H328,2)</f>
        <v>0</v>
      </c>
      <c r="BL328" s="18" t="s">
        <v>208</v>
      </c>
      <c r="BM328" s="226" t="s">
        <v>752</v>
      </c>
    </row>
    <row r="329" s="2" customFormat="1" ht="16.5" customHeight="1">
      <c r="A329" s="39"/>
      <c r="B329" s="40"/>
      <c r="C329" s="228" t="s">
        <v>760</v>
      </c>
      <c r="D329" s="228" t="s">
        <v>286</v>
      </c>
      <c r="E329" s="229" t="s">
        <v>810</v>
      </c>
      <c r="F329" s="230" t="s">
        <v>811</v>
      </c>
      <c r="G329" s="231" t="s">
        <v>205</v>
      </c>
      <c r="H329" s="232">
        <v>1</v>
      </c>
      <c r="I329" s="233"/>
      <c r="J329" s="234">
        <f>ROUND(I329*H329,2)</f>
        <v>0</v>
      </c>
      <c r="K329" s="230" t="s">
        <v>206</v>
      </c>
      <c r="L329" s="45"/>
      <c r="M329" s="235" t="s">
        <v>19</v>
      </c>
      <c r="N329" s="236" t="s">
        <v>46</v>
      </c>
      <c r="O329" s="85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208</v>
      </c>
      <c r="AT329" s="226" t="s">
        <v>286</v>
      </c>
      <c r="AU329" s="226" t="s">
        <v>84</v>
      </c>
      <c r="AY329" s="18" t="s">
        <v>199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82</v>
      </c>
      <c r="BK329" s="227">
        <f>ROUND(I329*H329,2)</f>
        <v>0</v>
      </c>
      <c r="BL329" s="18" t="s">
        <v>208</v>
      </c>
      <c r="BM329" s="226" t="s">
        <v>756</v>
      </c>
    </row>
    <row r="330" s="2" customFormat="1" ht="16.5" customHeight="1">
      <c r="A330" s="39"/>
      <c r="B330" s="40"/>
      <c r="C330" s="228" t="s">
        <v>497</v>
      </c>
      <c r="D330" s="228" t="s">
        <v>286</v>
      </c>
      <c r="E330" s="229" t="s">
        <v>1220</v>
      </c>
      <c r="F330" s="230" t="s">
        <v>1221</v>
      </c>
      <c r="G330" s="231" t="s">
        <v>217</v>
      </c>
      <c r="H330" s="232">
        <v>5</v>
      </c>
      <c r="I330" s="233"/>
      <c r="J330" s="234">
        <f>ROUND(I330*H330,2)</f>
        <v>0</v>
      </c>
      <c r="K330" s="230" t="s">
        <v>206</v>
      </c>
      <c r="L330" s="45"/>
      <c r="M330" s="235" t="s">
        <v>19</v>
      </c>
      <c r="N330" s="236" t="s">
        <v>46</v>
      </c>
      <c r="O330" s="85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208</v>
      </c>
      <c r="AT330" s="226" t="s">
        <v>286</v>
      </c>
      <c r="AU330" s="226" t="s">
        <v>84</v>
      </c>
      <c r="AY330" s="18" t="s">
        <v>199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82</v>
      </c>
      <c r="BK330" s="227">
        <f>ROUND(I330*H330,2)</f>
        <v>0</v>
      </c>
      <c r="BL330" s="18" t="s">
        <v>208</v>
      </c>
      <c r="BM330" s="226" t="s">
        <v>759</v>
      </c>
    </row>
    <row r="331" s="2" customFormat="1">
      <c r="A331" s="39"/>
      <c r="B331" s="40"/>
      <c r="C331" s="228" t="s">
        <v>767</v>
      </c>
      <c r="D331" s="228" t="s">
        <v>286</v>
      </c>
      <c r="E331" s="229" t="s">
        <v>1121</v>
      </c>
      <c r="F331" s="230" t="s">
        <v>1222</v>
      </c>
      <c r="G331" s="231" t="s">
        <v>217</v>
      </c>
      <c r="H331" s="232">
        <v>1</v>
      </c>
      <c r="I331" s="233"/>
      <c r="J331" s="234">
        <f>ROUND(I331*H331,2)</f>
        <v>0</v>
      </c>
      <c r="K331" s="230" t="s">
        <v>206</v>
      </c>
      <c r="L331" s="45"/>
      <c r="M331" s="235" t="s">
        <v>19</v>
      </c>
      <c r="N331" s="236" t="s">
        <v>46</v>
      </c>
      <c r="O331" s="85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208</v>
      </c>
      <c r="AT331" s="226" t="s">
        <v>286</v>
      </c>
      <c r="AU331" s="226" t="s">
        <v>84</v>
      </c>
      <c r="AY331" s="18" t="s">
        <v>199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82</v>
      </c>
      <c r="BK331" s="227">
        <f>ROUND(I331*H331,2)</f>
        <v>0</v>
      </c>
      <c r="BL331" s="18" t="s">
        <v>208</v>
      </c>
      <c r="BM331" s="226" t="s">
        <v>763</v>
      </c>
    </row>
    <row r="332" s="2" customFormat="1" ht="16.5" customHeight="1">
      <c r="A332" s="39"/>
      <c r="B332" s="40"/>
      <c r="C332" s="228" t="s">
        <v>501</v>
      </c>
      <c r="D332" s="228" t="s">
        <v>286</v>
      </c>
      <c r="E332" s="229" t="s">
        <v>813</v>
      </c>
      <c r="F332" s="230" t="s">
        <v>814</v>
      </c>
      <c r="G332" s="231" t="s">
        <v>205</v>
      </c>
      <c r="H332" s="232">
        <v>28</v>
      </c>
      <c r="I332" s="233"/>
      <c r="J332" s="234">
        <f>ROUND(I332*H332,2)</f>
        <v>0</v>
      </c>
      <c r="K332" s="230" t="s">
        <v>206</v>
      </c>
      <c r="L332" s="45"/>
      <c r="M332" s="235" t="s">
        <v>19</v>
      </c>
      <c r="N332" s="236" t="s">
        <v>46</v>
      </c>
      <c r="O332" s="85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208</v>
      </c>
      <c r="AT332" s="226" t="s">
        <v>286</v>
      </c>
      <c r="AU332" s="226" t="s">
        <v>84</v>
      </c>
      <c r="AY332" s="18" t="s">
        <v>199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82</v>
      </c>
      <c r="BK332" s="227">
        <f>ROUND(I332*H332,2)</f>
        <v>0</v>
      </c>
      <c r="BL332" s="18" t="s">
        <v>208</v>
      </c>
      <c r="BM332" s="226" t="s">
        <v>766</v>
      </c>
    </row>
    <row r="333" s="2" customFormat="1" ht="21.75" customHeight="1">
      <c r="A333" s="39"/>
      <c r="B333" s="40"/>
      <c r="C333" s="228" t="s">
        <v>774</v>
      </c>
      <c r="D333" s="228" t="s">
        <v>286</v>
      </c>
      <c r="E333" s="229" t="s">
        <v>817</v>
      </c>
      <c r="F333" s="230" t="s">
        <v>818</v>
      </c>
      <c r="G333" s="231" t="s">
        <v>205</v>
      </c>
      <c r="H333" s="232">
        <v>19</v>
      </c>
      <c r="I333" s="233"/>
      <c r="J333" s="234">
        <f>ROUND(I333*H333,2)</f>
        <v>0</v>
      </c>
      <c r="K333" s="230" t="s">
        <v>206</v>
      </c>
      <c r="L333" s="45"/>
      <c r="M333" s="235" t="s">
        <v>19</v>
      </c>
      <c r="N333" s="236" t="s">
        <v>46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208</v>
      </c>
      <c r="AT333" s="226" t="s">
        <v>286</v>
      </c>
      <c r="AU333" s="226" t="s">
        <v>84</v>
      </c>
      <c r="AY333" s="18" t="s">
        <v>199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82</v>
      </c>
      <c r="BK333" s="227">
        <f>ROUND(I333*H333,2)</f>
        <v>0</v>
      </c>
      <c r="BL333" s="18" t="s">
        <v>208</v>
      </c>
      <c r="BM333" s="226" t="s">
        <v>770</v>
      </c>
    </row>
    <row r="334" s="2" customFormat="1" ht="33" customHeight="1">
      <c r="A334" s="39"/>
      <c r="B334" s="40"/>
      <c r="C334" s="228" t="s">
        <v>504</v>
      </c>
      <c r="D334" s="228" t="s">
        <v>286</v>
      </c>
      <c r="E334" s="229" t="s">
        <v>820</v>
      </c>
      <c r="F334" s="230" t="s">
        <v>821</v>
      </c>
      <c r="G334" s="231" t="s">
        <v>205</v>
      </c>
      <c r="H334" s="232">
        <v>1</v>
      </c>
      <c r="I334" s="233"/>
      <c r="J334" s="234">
        <f>ROUND(I334*H334,2)</f>
        <v>0</v>
      </c>
      <c r="K334" s="230" t="s">
        <v>206</v>
      </c>
      <c r="L334" s="45"/>
      <c r="M334" s="235" t="s">
        <v>19</v>
      </c>
      <c r="N334" s="236" t="s">
        <v>46</v>
      </c>
      <c r="O334" s="85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208</v>
      </c>
      <c r="AT334" s="226" t="s">
        <v>286</v>
      </c>
      <c r="AU334" s="226" t="s">
        <v>84</v>
      </c>
      <c r="AY334" s="18" t="s">
        <v>199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82</v>
      </c>
      <c r="BK334" s="227">
        <f>ROUND(I334*H334,2)</f>
        <v>0</v>
      </c>
      <c r="BL334" s="18" t="s">
        <v>208</v>
      </c>
      <c r="BM334" s="226" t="s">
        <v>773</v>
      </c>
    </row>
    <row r="335" s="2" customFormat="1">
      <c r="A335" s="39"/>
      <c r="B335" s="40"/>
      <c r="C335" s="228" t="s">
        <v>781</v>
      </c>
      <c r="D335" s="228" t="s">
        <v>286</v>
      </c>
      <c r="E335" s="229" t="s">
        <v>1126</v>
      </c>
      <c r="F335" s="230" t="s">
        <v>1223</v>
      </c>
      <c r="G335" s="231" t="s">
        <v>217</v>
      </c>
      <c r="H335" s="232">
        <v>1</v>
      </c>
      <c r="I335" s="233"/>
      <c r="J335" s="234">
        <f>ROUND(I335*H335,2)</f>
        <v>0</v>
      </c>
      <c r="K335" s="230" t="s">
        <v>341</v>
      </c>
      <c r="L335" s="45"/>
      <c r="M335" s="235" t="s">
        <v>19</v>
      </c>
      <c r="N335" s="236" t="s">
        <v>46</v>
      </c>
      <c r="O335" s="85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208</v>
      </c>
      <c r="AT335" s="226" t="s">
        <v>286</v>
      </c>
      <c r="AU335" s="226" t="s">
        <v>84</v>
      </c>
      <c r="AY335" s="18" t="s">
        <v>199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82</v>
      </c>
      <c r="BK335" s="227">
        <f>ROUND(I335*H335,2)</f>
        <v>0</v>
      </c>
      <c r="BL335" s="18" t="s">
        <v>208</v>
      </c>
      <c r="BM335" s="226" t="s">
        <v>777</v>
      </c>
    </row>
    <row r="336" s="2" customFormat="1">
      <c r="A336" s="39"/>
      <c r="B336" s="40"/>
      <c r="C336" s="228" t="s">
        <v>510</v>
      </c>
      <c r="D336" s="228" t="s">
        <v>286</v>
      </c>
      <c r="E336" s="229" t="s">
        <v>1128</v>
      </c>
      <c r="F336" s="230" t="s">
        <v>1224</v>
      </c>
      <c r="G336" s="231" t="s">
        <v>217</v>
      </c>
      <c r="H336" s="232">
        <v>3</v>
      </c>
      <c r="I336" s="233"/>
      <c r="J336" s="234">
        <f>ROUND(I336*H336,2)</f>
        <v>0</v>
      </c>
      <c r="K336" s="230" t="s">
        <v>206</v>
      </c>
      <c r="L336" s="45"/>
      <c r="M336" s="235" t="s">
        <v>19</v>
      </c>
      <c r="N336" s="236" t="s">
        <v>46</v>
      </c>
      <c r="O336" s="85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208</v>
      </c>
      <c r="AT336" s="226" t="s">
        <v>286</v>
      </c>
      <c r="AU336" s="226" t="s">
        <v>84</v>
      </c>
      <c r="AY336" s="18" t="s">
        <v>199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82</v>
      </c>
      <c r="BK336" s="227">
        <f>ROUND(I336*H336,2)</f>
        <v>0</v>
      </c>
      <c r="BL336" s="18" t="s">
        <v>208</v>
      </c>
      <c r="BM336" s="226" t="s">
        <v>780</v>
      </c>
    </row>
    <row r="337" s="2" customFormat="1" ht="33" customHeight="1">
      <c r="A337" s="39"/>
      <c r="B337" s="40"/>
      <c r="C337" s="228" t="s">
        <v>788</v>
      </c>
      <c r="D337" s="228" t="s">
        <v>286</v>
      </c>
      <c r="E337" s="229" t="s">
        <v>1130</v>
      </c>
      <c r="F337" s="230" t="s">
        <v>1225</v>
      </c>
      <c r="G337" s="231" t="s">
        <v>217</v>
      </c>
      <c r="H337" s="232">
        <v>1</v>
      </c>
      <c r="I337" s="233"/>
      <c r="J337" s="234">
        <f>ROUND(I337*H337,2)</f>
        <v>0</v>
      </c>
      <c r="K337" s="230" t="s">
        <v>341</v>
      </c>
      <c r="L337" s="45"/>
      <c r="M337" s="235" t="s">
        <v>19</v>
      </c>
      <c r="N337" s="236" t="s">
        <v>46</v>
      </c>
      <c r="O337" s="85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208</v>
      </c>
      <c r="AT337" s="226" t="s">
        <v>286</v>
      </c>
      <c r="AU337" s="226" t="s">
        <v>84</v>
      </c>
      <c r="AY337" s="18" t="s">
        <v>199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82</v>
      </c>
      <c r="BK337" s="227">
        <f>ROUND(I337*H337,2)</f>
        <v>0</v>
      </c>
      <c r="BL337" s="18" t="s">
        <v>208</v>
      </c>
      <c r="BM337" s="226" t="s">
        <v>784</v>
      </c>
    </row>
    <row r="338" s="2" customFormat="1">
      <c r="A338" s="39"/>
      <c r="B338" s="40"/>
      <c r="C338" s="228" t="s">
        <v>513</v>
      </c>
      <c r="D338" s="228" t="s">
        <v>286</v>
      </c>
      <c r="E338" s="229" t="s">
        <v>831</v>
      </c>
      <c r="F338" s="230" t="s">
        <v>832</v>
      </c>
      <c r="G338" s="231" t="s">
        <v>217</v>
      </c>
      <c r="H338" s="232">
        <v>1</v>
      </c>
      <c r="I338" s="233"/>
      <c r="J338" s="234">
        <f>ROUND(I338*H338,2)</f>
        <v>0</v>
      </c>
      <c r="K338" s="230" t="s">
        <v>341</v>
      </c>
      <c r="L338" s="45"/>
      <c r="M338" s="235" t="s">
        <v>19</v>
      </c>
      <c r="N338" s="236" t="s">
        <v>46</v>
      </c>
      <c r="O338" s="85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208</v>
      </c>
      <c r="AT338" s="226" t="s">
        <v>286</v>
      </c>
      <c r="AU338" s="226" t="s">
        <v>84</v>
      </c>
      <c r="AY338" s="18" t="s">
        <v>199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82</v>
      </c>
      <c r="BK338" s="227">
        <f>ROUND(I338*H338,2)</f>
        <v>0</v>
      </c>
      <c r="BL338" s="18" t="s">
        <v>208</v>
      </c>
      <c r="BM338" s="226" t="s">
        <v>787</v>
      </c>
    </row>
    <row r="339" s="2" customFormat="1" ht="21.75" customHeight="1">
      <c r="A339" s="39"/>
      <c r="B339" s="40"/>
      <c r="C339" s="228" t="s">
        <v>795</v>
      </c>
      <c r="D339" s="228" t="s">
        <v>286</v>
      </c>
      <c r="E339" s="229" t="s">
        <v>838</v>
      </c>
      <c r="F339" s="230" t="s">
        <v>839</v>
      </c>
      <c r="G339" s="231" t="s">
        <v>217</v>
      </c>
      <c r="H339" s="232">
        <v>2</v>
      </c>
      <c r="I339" s="233"/>
      <c r="J339" s="234">
        <f>ROUND(I339*H339,2)</f>
        <v>0</v>
      </c>
      <c r="K339" s="230" t="s">
        <v>206</v>
      </c>
      <c r="L339" s="45"/>
      <c r="M339" s="235" t="s">
        <v>19</v>
      </c>
      <c r="N339" s="236" t="s">
        <v>46</v>
      </c>
      <c r="O339" s="85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208</v>
      </c>
      <c r="AT339" s="226" t="s">
        <v>286</v>
      </c>
      <c r="AU339" s="226" t="s">
        <v>84</v>
      </c>
      <c r="AY339" s="18" t="s">
        <v>199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82</v>
      </c>
      <c r="BK339" s="227">
        <f>ROUND(I339*H339,2)</f>
        <v>0</v>
      </c>
      <c r="BL339" s="18" t="s">
        <v>208</v>
      </c>
      <c r="BM339" s="226" t="s">
        <v>791</v>
      </c>
    </row>
    <row r="340" s="2" customFormat="1" ht="21.75" customHeight="1">
      <c r="A340" s="39"/>
      <c r="B340" s="40"/>
      <c r="C340" s="228" t="s">
        <v>519</v>
      </c>
      <c r="D340" s="228" t="s">
        <v>286</v>
      </c>
      <c r="E340" s="229" t="s">
        <v>841</v>
      </c>
      <c r="F340" s="230" t="s">
        <v>842</v>
      </c>
      <c r="G340" s="231" t="s">
        <v>217</v>
      </c>
      <c r="H340" s="232">
        <v>1</v>
      </c>
      <c r="I340" s="233"/>
      <c r="J340" s="234">
        <f>ROUND(I340*H340,2)</f>
        <v>0</v>
      </c>
      <c r="K340" s="230" t="s">
        <v>206</v>
      </c>
      <c r="L340" s="45"/>
      <c r="M340" s="235" t="s">
        <v>19</v>
      </c>
      <c r="N340" s="236" t="s">
        <v>46</v>
      </c>
      <c r="O340" s="85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208</v>
      </c>
      <c r="AT340" s="226" t="s">
        <v>286</v>
      </c>
      <c r="AU340" s="226" t="s">
        <v>84</v>
      </c>
      <c r="AY340" s="18" t="s">
        <v>199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82</v>
      </c>
      <c r="BK340" s="227">
        <f>ROUND(I340*H340,2)</f>
        <v>0</v>
      </c>
      <c r="BL340" s="18" t="s">
        <v>208</v>
      </c>
      <c r="BM340" s="226" t="s">
        <v>794</v>
      </c>
    </row>
    <row r="341" s="2" customFormat="1" ht="21.75" customHeight="1">
      <c r="A341" s="39"/>
      <c r="B341" s="40"/>
      <c r="C341" s="228" t="s">
        <v>802</v>
      </c>
      <c r="D341" s="228" t="s">
        <v>286</v>
      </c>
      <c r="E341" s="229" t="s">
        <v>845</v>
      </c>
      <c r="F341" s="230" t="s">
        <v>846</v>
      </c>
      <c r="G341" s="231" t="s">
        <v>217</v>
      </c>
      <c r="H341" s="232">
        <v>2</v>
      </c>
      <c r="I341" s="233"/>
      <c r="J341" s="234">
        <f>ROUND(I341*H341,2)</f>
        <v>0</v>
      </c>
      <c r="K341" s="230" t="s">
        <v>206</v>
      </c>
      <c r="L341" s="45"/>
      <c r="M341" s="235" t="s">
        <v>19</v>
      </c>
      <c r="N341" s="236" t="s">
        <v>46</v>
      </c>
      <c r="O341" s="85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208</v>
      </c>
      <c r="AT341" s="226" t="s">
        <v>286</v>
      </c>
      <c r="AU341" s="226" t="s">
        <v>84</v>
      </c>
      <c r="AY341" s="18" t="s">
        <v>199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82</v>
      </c>
      <c r="BK341" s="227">
        <f>ROUND(I341*H341,2)</f>
        <v>0</v>
      </c>
      <c r="BL341" s="18" t="s">
        <v>208</v>
      </c>
      <c r="BM341" s="226" t="s">
        <v>798</v>
      </c>
    </row>
    <row r="342" s="2" customFormat="1" ht="16.5" customHeight="1">
      <c r="A342" s="39"/>
      <c r="B342" s="40"/>
      <c r="C342" s="228" t="s">
        <v>526</v>
      </c>
      <c r="D342" s="228" t="s">
        <v>286</v>
      </c>
      <c r="E342" s="229" t="s">
        <v>848</v>
      </c>
      <c r="F342" s="230" t="s">
        <v>849</v>
      </c>
      <c r="G342" s="231" t="s">
        <v>217</v>
      </c>
      <c r="H342" s="232">
        <v>2</v>
      </c>
      <c r="I342" s="233"/>
      <c r="J342" s="234">
        <f>ROUND(I342*H342,2)</f>
        <v>0</v>
      </c>
      <c r="K342" s="230" t="s">
        <v>206</v>
      </c>
      <c r="L342" s="45"/>
      <c r="M342" s="235" t="s">
        <v>19</v>
      </c>
      <c r="N342" s="236" t="s">
        <v>46</v>
      </c>
      <c r="O342" s="85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208</v>
      </c>
      <c r="AT342" s="226" t="s">
        <v>286</v>
      </c>
      <c r="AU342" s="226" t="s">
        <v>84</v>
      </c>
      <c r="AY342" s="18" t="s">
        <v>199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82</v>
      </c>
      <c r="BK342" s="227">
        <f>ROUND(I342*H342,2)</f>
        <v>0</v>
      </c>
      <c r="BL342" s="18" t="s">
        <v>208</v>
      </c>
      <c r="BM342" s="226" t="s">
        <v>801</v>
      </c>
    </row>
    <row r="343" s="2" customFormat="1" ht="16.5" customHeight="1">
      <c r="A343" s="39"/>
      <c r="B343" s="40"/>
      <c r="C343" s="228" t="s">
        <v>809</v>
      </c>
      <c r="D343" s="228" t="s">
        <v>286</v>
      </c>
      <c r="E343" s="229" t="s">
        <v>852</v>
      </c>
      <c r="F343" s="230" t="s">
        <v>853</v>
      </c>
      <c r="G343" s="231" t="s">
        <v>217</v>
      </c>
      <c r="H343" s="232">
        <v>2</v>
      </c>
      <c r="I343" s="233"/>
      <c r="J343" s="234">
        <f>ROUND(I343*H343,2)</f>
        <v>0</v>
      </c>
      <c r="K343" s="230" t="s">
        <v>206</v>
      </c>
      <c r="L343" s="45"/>
      <c r="M343" s="235" t="s">
        <v>19</v>
      </c>
      <c r="N343" s="236" t="s">
        <v>46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208</v>
      </c>
      <c r="AT343" s="226" t="s">
        <v>286</v>
      </c>
      <c r="AU343" s="226" t="s">
        <v>84</v>
      </c>
      <c r="AY343" s="18" t="s">
        <v>199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82</v>
      </c>
      <c r="BK343" s="227">
        <f>ROUND(I343*H343,2)</f>
        <v>0</v>
      </c>
      <c r="BL343" s="18" t="s">
        <v>208</v>
      </c>
      <c r="BM343" s="226" t="s">
        <v>805</v>
      </c>
    </row>
    <row r="344" s="2" customFormat="1" ht="16.5" customHeight="1">
      <c r="A344" s="39"/>
      <c r="B344" s="40"/>
      <c r="C344" s="228" t="s">
        <v>532</v>
      </c>
      <c r="D344" s="228" t="s">
        <v>286</v>
      </c>
      <c r="E344" s="229" t="s">
        <v>855</v>
      </c>
      <c r="F344" s="230" t="s">
        <v>856</v>
      </c>
      <c r="G344" s="231" t="s">
        <v>217</v>
      </c>
      <c r="H344" s="232">
        <v>4</v>
      </c>
      <c r="I344" s="233"/>
      <c r="J344" s="234">
        <f>ROUND(I344*H344,2)</f>
        <v>0</v>
      </c>
      <c r="K344" s="230" t="s">
        <v>206</v>
      </c>
      <c r="L344" s="45"/>
      <c r="M344" s="235" t="s">
        <v>19</v>
      </c>
      <c r="N344" s="236" t="s">
        <v>46</v>
      </c>
      <c r="O344" s="85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208</v>
      </c>
      <c r="AT344" s="226" t="s">
        <v>286</v>
      </c>
      <c r="AU344" s="226" t="s">
        <v>84</v>
      </c>
      <c r="AY344" s="18" t="s">
        <v>199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82</v>
      </c>
      <c r="BK344" s="227">
        <f>ROUND(I344*H344,2)</f>
        <v>0</v>
      </c>
      <c r="BL344" s="18" t="s">
        <v>208</v>
      </c>
      <c r="BM344" s="226" t="s">
        <v>808</v>
      </c>
    </row>
    <row r="345" s="2" customFormat="1" ht="16.5" customHeight="1">
      <c r="A345" s="39"/>
      <c r="B345" s="40"/>
      <c r="C345" s="228" t="s">
        <v>816</v>
      </c>
      <c r="D345" s="228" t="s">
        <v>286</v>
      </c>
      <c r="E345" s="229" t="s">
        <v>859</v>
      </c>
      <c r="F345" s="230" t="s">
        <v>860</v>
      </c>
      <c r="G345" s="231" t="s">
        <v>217</v>
      </c>
      <c r="H345" s="232">
        <v>2</v>
      </c>
      <c r="I345" s="233"/>
      <c r="J345" s="234">
        <f>ROUND(I345*H345,2)</f>
        <v>0</v>
      </c>
      <c r="K345" s="230" t="s">
        <v>206</v>
      </c>
      <c r="L345" s="45"/>
      <c r="M345" s="235" t="s">
        <v>19</v>
      </c>
      <c r="N345" s="236" t="s">
        <v>46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208</v>
      </c>
      <c r="AT345" s="226" t="s">
        <v>286</v>
      </c>
      <c r="AU345" s="226" t="s">
        <v>84</v>
      </c>
      <c r="AY345" s="18" t="s">
        <v>199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82</v>
      </c>
      <c r="BK345" s="227">
        <f>ROUND(I345*H345,2)</f>
        <v>0</v>
      </c>
      <c r="BL345" s="18" t="s">
        <v>208</v>
      </c>
      <c r="BM345" s="226" t="s">
        <v>812</v>
      </c>
    </row>
    <row r="346" s="2" customFormat="1" ht="21.75" customHeight="1">
      <c r="A346" s="39"/>
      <c r="B346" s="40"/>
      <c r="C346" s="228" t="s">
        <v>537</v>
      </c>
      <c r="D346" s="228" t="s">
        <v>286</v>
      </c>
      <c r="E346" s="229" t="s">
        <v>862</v>
      </c>
      <c r="F346" s="230" t="s">
        <v>863</v>
      </c>
      <c r="G346" s="231" t="s">
        <v>217</v>
      </c>
      <c r="H346" s="232">
        <v>2</v>
      </c>
      <c r="I346" s="233"/>
      <c r="J346" s="234">
        <f>ROUND(I346*H346,2)</f>
        <v>0</v>
      </c>
      <c r="K346" s="230" t="s">
        <v>206</v>
      </c>
      <c r="L346" s="45"/>
      <c r="M346" s="235" t="s">
        <v>19</v>
      </c>
      <c r="N346" s="236" t="s">
        <v>46</v>
      </c>
      <c r="O346" s="85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208</v>
      </c>
      <c r="AT346" s="226" t="s">
        <v>286</v>
      </c>
      <c r="AU346" s="226" t="s">
        <v>84</v>
      </c>
      <c r="AY346" s="18" t="s">
        <v>199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82</v>
      </c>
      <c r="BK346" s="227">
        <f>ROUND(I346*H346,2)</f>
        <v>0</v>
      </c>
      <c r="BL346" s="18" t="s">
        <v>208</v>
      </c>
      <c r="BM346" s="226" t="s">
        <v>815</v>
      </c>
    </row>
    <row r="347" s="2" customFormat="1">
      <c r="A347" s="39"/>
      <c r="B347" s="40"/>
      <c r="C347" s="228" t="s">
        <v>823</v>
      </c>
      <c r="D347" s="228" t="s">
        <v>286</v>
      </c>
      <c r="E347" s="229" t="s">
        <v>866</v>
      </c>
      <c r="F347" s="230" t="s">
        <v>867</v>
      </c>
      <c r="G347" s="231" t="s">
        <v>217</v>
      </c>
      <c r="H347" s="232">
        <v>1</v>
      </c>
      <c r="I347" s="233"/>
      <c r="J347" s="234">
        <f>ROUND(I347*H347,2)</f>
        <v>0</v>
      </c>
      <c r="K347" s="230" t="s">
        <v>206</v>
      </c>
      <c r="L347" s="45"/>
      <c r="M347" s="235" t="s">
        <v>19</v>
      </c>
      <c r="N347" s="236" t="s">
        <v>46</v>
      </c>
      <c r="O347" s="85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208</v>
      </c>
      <c r="AT347" s="226" t="s">
        <v>286</v>
      </c>
      <c r="AU347" s="226" t="s">
        <v>84</v>
      </c>
      <c r="AY347" s="18" t="s">
        <v>199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82</v>
      </c>
      <c r="BK347" s="227">
        <f>ROUND(I347*H347,2)</f>
        <v>0</v>
      </c>
      <c r="BL347" s="18" t="s">
        <v>208</v>
      </c>
      <c r="BM347" s="226" t="s">
        <v>819</v>
      </c>
    </row>
    <row r="348" s="2" customFormat="1">
      <c r="A348" s="39"/>
      <c r="B348" s="40"/>
      <c r="C348" s="228" t="s">
        <v>543</v>
      </c>
      <c r="D348" s="228" t="s">
        <v>286</v>
      </c>
      <c r="E348" s="229" t="s">
        <v>869</v>
      </c>
      <c r="F348" s="230" t="s">
        <v>870</v>
      </c>
      <c r="G348" s="231" t="s">
        <v>871</v>
      </c>
      <c r="H348" s="232">
        <v>6</v>
      </c>
      <c r="I348" s="233"/>
      <c r="J348" s="234">
        <f>ROUND(I348*H348,2)</f>
        <v>0</v>
      </c>
      <c r="K348" s="230" t="s">
        <v>206</v>
      </c>
      <c r="L348" s="45"/>
      <c r="M348" s="235" t="s">
        <v>19</v>
      </c>
      <c r="N348" s="236" t="s">
        <v>46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208</v>
      </c>
      <c r="AT348" s="226" t="s">
        <v>286</v>
      </c>
      <c r="AU348" s="226" t="s">
        <v>84</v>
      </c>
      <c r="AY348" s="18" t="s">
        <v>199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82</v>
      </c>
      <c r="BK348" s="227">
        <f>ROUND(I348*H348,2)</f>
        <v>0</v>
      </c>
      <c r="BL348" s="18" t="s">
        <v>208</v>
      </c>
      <c r="BM348" s="226" t="s">
        <v>822</v>
      </c>
    </row>
    <row r="349" s="2" customFormat="1" ht="21.75" customHeight="1">
      <c r="A349" s="39"/>
      <c r="B349" s="40"/>
      <c r="C349" s="228" t="s">
        <v>830</v>
      </c>
      <c r="D349" s="228" t="s">
        <v>286</v>
      </c>
      <c r="E349" s="229" t="s">
        <v>874</v>
      </c>
      <c r="F349" s="230" t="s">
        <v>875</v>
      </c>
      <c r="G349" s="231" t="s">
        <v>871</v>
      </c>
      <c r="H349" s="232">
        <v>3</v>
      </c>
      <c r="I349" s="233"/>
      <c r="J349" s="234">
        <f>ROUND(I349*H349,2)</f>
        <v>0</v>
      </c>
      <c r="K349" s="230" t="s">
        <v>206</v>
      </c>
      <c r="L349" s="45"/>
      <c r="M349" s="235" t="s">
        <v>19</v>
      </c>
      <c r="N349" s="236" t="s">
        <v>46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208</v>
      </c>
      <c r="AT349" s="226" t="s">
        <v>286</v>
      </c>
      <c r="AU349" s="226" t="s">
        <v>84</v>
      </c>
      <c r="AY349" s="18" t="s">
        <v>199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82</v>
      </c>
      <c r="BK349" s="227">
        <f>ROUND(I349*H349,2)</f>
        <v>0</v>
      </c>
      <c r="BL349" s="18" t="s">
        <v>208</v>
      </c>
      <c r="BM349" s="226" t="s">
        <v>826</v>
      </c>
    </row>
    <row r="350" s="2" customFormat="1">
      <c r="A350" s="39"/>
      <c r="B350" s="40"/>
      <c r="C350" s="228" t="s">
        <v>548</v>
      </c>
      <c r="D350" s="228" t="s">
        <v>286</v>
      </c>
      <c r="E350" s="229" t="s">
        <v>877</v>
      </c>
      <c r="F350" s="230" t="s">
        <v>878</v>
      </c>
      <c r="G350" s="231" t="s">
        <v>871</v>
      </c>
      <c r="H350" s="232">
        <v>1</v>
      </c>
      <c r="I350" s="233"/>
      <c r="J350" s="234">
        <f>ROUND(I350*H350,2)</f>
        <v>0</v>
      </c>
      <c r="K350" s="230" t="s">
        <v>206</v>
      </c>
      <c r="L350" s="45"/>
      <c r="M350" s="235" t="s">
        <v>19</v>
      </c>
      <c r="N350" s="236" t="s">
        <v>46</v>
      </c>
      <c r="O350" s="85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208</v>
      </c>
      <c r="AT350" s="226" t="s">
        <v>286</v>
      </c>
      <c r="AU350" s="226" t="s">
        <v>84</v>
      </c>
      <c r="AY350" s="18" t="s">
        <v>199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82</v>
      </c>
      <c r="BK350" s="227">
        <f>ROUND(I350*H350,2)</f>
        <v>0</v>
      </c>
      <c r="BL350" s="18" t="s">
        <v>208</v>
      </c>
      <c r="BM350" s="226" t="s">
        <v>829</v>
      </c>
    </row>
    <row r="351" s="2" customFormat="1">
      <c r="A351" s="39"/>
      <c r="B351" s="40"/>
      <c r="C351" s="228" t="s">
        <v>837</v>
      </c>
      <c r="D351" s="228" t="s">
        <v>286</v>
      </c>
      <c r="E351" s="229" t="s">
        <v>881</v>
      </c>
      <c r="F351" s="230" t="s">
        <v>882</v>
      </c>
      <c r="G351" s="231" t="s">
        <v>871</v>
      </c>
      <c r="H351" s="232">
        <v>3</v>
      </c>
      <c r="I351" s="233"/>
      <c r="J351" s="234">
        <f>ROUND(I351*H351,2)</f>
        <v>0</v>
      </c>
      <c r="K351" s="230" t="s">
        <v>206</v>
      </c>
      <c r="L351" s="45"/>
      <c r="M351" s="235" t="s">
        <v>19</v>
      </c>
      <c r="N351" s="236" t="s">
        <v>46</v>
      </c>
      <c r="O351" s="85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208</v>
      </c>
      <c r="AT351" s="226" t="s">
        <v>286</v>
      </c>
      <c r="AU351" s="226" t="s">
        <v>84</v>
      </c>
      <c r="AY351" s="18" t="s">
        <v>199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82</v>
      </c>
      <c r="BK351" s="227">
        <f>ROUND(I351*H351,2)</f>
        <v>0</v>
      </c>
      <c r="BL351" s="18" t="s">
        <v>208</v>
      </c>
      <c r="BM351" s="226" t="s">
        <v>833</v>
      </c>
    </row>
    <row r="352" s="2" customFormat="1" ht="16.5" customHeight="1">
      <c r="A352" s="39"/>
      <c r="B352" s="40"/>
      <c r="C352" s="228" t="s">
        <v>554</v>
      </c>
      <c r="D352" s="228" t="s">
        <v>286</v>
      </c>
      <c r="E352" s="229" t="s">
        <v>884</v>
      </c>
      <c r="F352" s="230" t="s">
        <v>885</v>
      </c>
      <c r="G352" s="231" t="s">
        <v>217</v>
      </c>
      <c r="H352" s="232">
        <v>1</v>
      </c>
      <c r="I352" s="233"/>
      <c r="J352" s="234">
        <f>ROUND(I352*H352,2)</f>
        <v>0</v>
      </c>
      <c r="K352" s="230" t="s">
        <v>206</v>
      </c>
      <c r="L352" s="45"/>
      <c r="M352" s="235" t="s">
        <v>19</v>
      </c>
      <c r="N352" s="236" t="s">
        <v>46</v>
      </c>
      <c r="O352" s="85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208</v>
      </c>
      <c r="AT352" s="226" t="s">
        <v>286</v>
      </c>
      <c r="AU352" s="226" t="s">
        <v>84</v>
      </c>
      <c r="AY352" s="18" t="s">
        <v>199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82</v>
      </c>
      <c r="BK352" s="227">
        <f>ROUND(I352*H352,2)</f>
        <v>0</v>
      </c>
      <c r="BL352" s="18" t="s">
        <v>208</v>
      </c>
      <c r="BM352" s="226" t="s">
        <v>836</v>
      </c>
    </row>
    <row r="353" s="2" customFormat="1">
      <c r="A353" s="39"/>
      <c r="B353" s="40"/>
      <c r="C353" s="228" t="s">
        <v>844</v>
      </c>
      <c r="D353" s="228" t="s">
        <v>286</v>
      </c>
      <c r="E353" s="229" t="s">
        <v>891</v>
      </c>
      <c r="F353" s="230" t="s">
        <v>892</v>
      </c>
      <c r="G353" s="231" t="s">
        <v>871</v>
      </c>
      <c r="H353" s="232">
        <v>6</v>
      </c>
      <c r="I353" s="233"/>
      <c r="J353" s="234">
        <f>ROUND(I353*H353,2)</f>
        <v>0</v>
      </c>
      <c r="K353" s="230" t="s">
        <v>206</v>
      </c>
      <c r="L353" s="45"/>
      <c r="M353" s="235" t="s">
        <v>19</v>
      </c>
      <c r="N353" s="236" t="s">
        <v>46</v>
      </c>
      <c r="O353" s="85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208</v>
      </c>
      <c r="AT353" s="226" t="s">
        <v>286</v>
      </c>
      <c r="AU353" s="226" t="s">
        <v>84</v>
      </c>
      <c r="AY353" s="18" t="s">
        <v>199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82</v>
      </c>
      <c r="BK353" s="227">
        <f>ROUND(I353*H353,2)</f>
        <v>0</v>
      </c>
      <c r="BL353" s="18" t="s">
        <v>208</v>
      </c>
      <c r="BM353" s="226" t="s">
        <v>840</v>
      </c>
    </row>
    <row r="354" s="12" customFormat="1" ht="22.8" customHeight="1">
      <c r="A354" s="12"/>
      <c r="B354" s="198"/>
      <c r="C354" s="199"/>
      <c r="D354" s="200" t="s">
        <v>74</v>
      </c>
      <c r="E354" s="212" t="s">
        <v>894</v>
      </c>
      <c r="F354" s="212" t="s">
        <v>895</v>
      </c>
      <c r="G354" s="199"/>
      <c r="H354" s="199"/>
      <c r="I354" s="202"/>
      <c r="J354" s="213">
        <f>BK354</f>
        <v>0</v>
      </c>
      <c r="K354" s="199"/>
      <c r="L354" s="204"/>
      <c r="M354" s="205"/>
      <c r="N354" s="206"/>
      <c r="O354" s="206"/>
      <c r="P354" s="207">
        <v>0</v>
      </c>
      <c r="Q354" s="206"/>
      <c r="R354" s="207">
        <v>0</v>
      </c>
      <c r="S354" s="206"/>
      <c r="T354" s="208"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9" t="s">
        <v>82</v>
      </c>
      <c r="AT354" s="210" t="s">
        <v>74</v>
      </c>
      <c r="AU354" s="210" t="s">
        <v>82</v>
      </c>
      <c r="AY354" s="209" t="s">
        <v>199</v>
      </c>
      <c r="BK354" s="211">
        <v>0</v>
      </c>
    </row>
    <row r="355" s="12" customFormat="1" ht="22.8" customHeight="1">
      <c r="A355" s="12"/>
      <c r="B355" s="198"/>
      <c r="C355" s="199"/>
      <c r="D355" s="200" t="s">
        <v>74</v>
      </c>
      <c r="E355" s="212" t="s">
        <v>1226</v>
      </c>
      <c r="F355" s="212" t="s">
        <v>19</v>
      </c>
      <c r="G355" s="199"/>
      <c r="H355" s="199"/>
      <c r="I355" s="202"/>
      <c r="J355" s="213">
        <f>BK355</f>
        <v>0</v>
      </c>
      <c r="K355" s="199"/>
      <c r="L355" s="204"/>
      <c r="M355" s="205"/>
      <c r="N355" s="206"/>
      <c r="O355" s="206"/>
      <c r="P355" s="207">
        <f>SUM(P356:P372)</f>
        <v>0</v>
      </c>
      <c r="Q355" s="206"/>
      <c r="R355" s="207">
        <f>SUM(R356:R372)</f>
        <v>0</v>
      </c>
      <c r="S355" s="206"/>
      <c r="T355" s="208">
        <f>SUM(T356:T372)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9" t="s">
        <v>82</v>
      </c>
      <c r="AT355" s="210" t="s">
        <v>74</v>
      </c>
      <c r="AU355" s="210" t="s">
        <v>82</v>
      </c>
      <c r="AY355" s="209" t="s">
        <v>199</v>
      </c>
      <c r="BK355" s="211">
        <f>SUM(BK356:BK372)</f>
        <v>0</v>
      </c>
    </row>
    <row r="356" s="2" customFormat="1">
      <c r="A356" s="39"/>
      <c r="B356" s="40"/>
      <c r="C356" s="228" t="s">
        <v>559</v>
      </c>
      <c r="D356" s="228" t="s">
        <v>286</v>
      </c>
      <c r="E356" s="229" t="s">
        <v>897</v>
      </c>
      <c r="F356" s="230" t="s">
        <v>898</v>
      </c>
      <c r="G356" s="231" t="s">
        <v>899</v>
      </c>
      <c r="H356" s="232">
        <v>3.25</v>
      </c>
      <c r="I356" s="233"/>
      <c r="J356" s="234">
        <f>ROUND(I356*H356,2)</f>
        <v>0</v>
      </c>
      <c r="K356" s="230" t="s">
        <v>341</v>
      </c>
      <c r="L356" s="45"/>
      <c r="M356" s="235" t="s">
        <v>19</v>
      </c>
      <c r="N356" s="236" t="s">
        <v>46</v>
      </c>
      <c r="O356" s="85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208</v>
      </c>
      <c r="AT356" s="226" t="s">
        <v>286</v>
      </c>
      <c r="AU356" s="226" t="s">
        <v>84</v>
      </c>
      <c r="AY356" s="18" t="s">
        <v>199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82</v>
      </c>
      <c r="BK356" s="227">
        <f>ROUND(I356*H356,2)</f>
        <v>0</v>
      </c>
      <c r="BL356" s="18" t="s">
        <v>208</v>
      </c>
      <c r="BM356" s="226" t="s">
        <v>843</v>
      </c>
    </row>
    <row r="357" s="2" customFormat="1">
      <c r="A357" s="39"/>
      <c r="B357" s="40"/>
      <c r="C357" s="228" t="s">
        <v>851</v>
      </c>
      <c r="D357" s="228" t="s">
        <v>286</v>
      </c>
      <c r="E357" s="229" t="s">
        <v>901</v>
      </c>
      <c r="F357" s="230" t="s">
        <v>902</v>
      </c>
      <c r="G357" s="231" t="s">
        <v>899</v>
      </c>
      <c r="H357" s="232">
        <v>3.25</v>
      </c>
      <c r="I357" s="233"/>
      <c r="J357" s="234">
        <f>ROUND(I357*H357,2)</f>
        <v>0</v>
      </c>
      <c r="K357" s="230" t="s">
        <v>341</v>
      </c>
      <c r="L357" s="45"/>
      <c r="M357" s="235" t="s">
        <v>19</v>
      </c>
      <c r="N357" s="236" t="s">
        <v>46</v>
      </c>
      <c r="O357" s="85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208</v>
      </c>
      <c r="AT357" s="226" t="s">
        <v>286</v>
      </c>
      <c r="AU357" s="226" t="s">
        <v>84</v>
      </c>
      <c r="AY357" s="18" t="s">
        <v>199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82</v>
      </c>
      <c r="BK357" s="227">
        <f>ROUND(I357*H357,2)</f>
        <v>0</v>
      </c>
      <c r="BL357" s="18" t="s">
        <v>208</v>
      </c>
      <c r="BM357" s="226" t="s">
        <v>847</v>
      </c>
    </row>
    <row r="358" s="2" customFormat="1" ht="21.75" customHeight="1">
      <c r="A358" s="39"/>
      <c r="B358" s="40"/>
      <c r="C358" s="228" t="s">
        <v>563</v>
      </c>
      <c r="D358" s="228" t="s">
        <v>286</v>
      </c>
      <c r="E358" s="229" t="s">
        <v>1155</v>
      </c>
      <c r="F358" s="230" t="s">
        <v>1227</v>
      </c>
      <c r="G358" s="231" t="s">
        <v>217</v>
      </c>
      <c r="H358" s="232">
        <v>1</v>
      </c>
      <c r="I358" s="233"/>
      <c r="J358" s="234">
        <f>ROUND(I358*H358,2)</f>
        <v>0</v>
      </c>
      <c r="K358" s="230" t="s">
        <v>341</v>
      </c>
      <c r="L358" s="45"/>
      <c r="M358" s="235" t="s">
        <v>19</v>
      </c>
      <c r="N358" s="236" t="s">
        <v>46</v>
      </c>
      <c r="O358" s="85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208</v>
      </c>
      <c r="AT358" s="226" t="s">
        <v>286</v>
      </c>
      <c r="AU358" s="226" t="s">
        <v>84</v>
      </c>
      <c r="AY358" s="18" t="s">
        <v>199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82</v>
      </c>
      <c r="BK358" s="227">
        <f>ROUND(I358*H358,2)</f>
        <v>0</v>
      </c>
      <c r="BL358" s="18" t="s">
        <v>208</v>
      </c>
      <c r="BM358" s="226" t="s">
        <v>850</v>
      </c>
    </row>
    <row r="359" s="2" customFormat="1">
      <c r="A359" s="39"/>
      <c r="B359" s="40"/>
      <c r="C359" s="228" t="s">
        <v>858</v>
      </c>
      <c r="D359" s="228" t="s">
        <v>286</v>
      </c>
      <c r="E359" s="229" t="s">
        <v>912</v>
      </c>
      <c r="F359" s="230" t="s">
        <v>913</v>
      </c>
      <c r="G359" s="231" t="s">
        <v>217</v>
      </c>
      <c r="H359" s="232">
        <v>1</v>
      </c>
      <c r="I359" s="233"/>
      <c r="J359" s="234">
        <f>ROUND(I359*H359,2)</f>
        <v>0</v>
      </c>
      <c r="K359" s="230" t="s">
        <v>341</v>
      </c>
      <c r="L359" s="45"/>
      <c r="M359" s="235" t="s">
        <v>19</v>
      </c>
      <c r="N359" s="236" t="s">
        <v>46</v>
      </c>
      <c r="O359" s="85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208</v>
      </c>
      <c r="AT359" s="226" t="s">
        <v>286</v>
      </c>
      <c r="AU359" s="226" t="s">
        <v>84</v>
      </c>
      <c r="AY359" s="18" t="s">
        <v>199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82</v>
      </c>
      <c r="BK359" s="227">
        <f>ROUND(I359*H359,2)</f>
        <v>0</v>
      </c>
      <c r="BL359" s="18" t="s">
        <v>208</v>
      </c>
      <c r="BM359" s="226" t="s">
        <v>854</v>
      </c>
    </row>
    <row r="360" s="2" customFormat="1" ht="16.5" customHeight="1">
      <c r="A360" s="39"/>
      <c r="B360" s="40"/>
      <c r="C360" s="228" t="s">
        <v>566</v>
      </c>
      <c r="D360" s="228" t="s">
        <v>286</v>
      </c>
      <c r="E360" s="229" t="s">
        <v>915</v>
      </c>
      <c r="F360" s="230" t="s">
        <v>916</v>
      </c>
      <c r="G360" s="231" t="s">
        <v>217</v>
      </c>
      <c r="H360" s="232">
        <v>1</v>
      </c>
      <c r="I360" s="233"/>
      <c r="J360" s="234">
        <f>ROUND(I360*H360,2)</f>
        <v>0</v>
      </c>
      <c r="K360" s="230" t="s">
        <v>341</v>
      </c>
      <c r="L360" s="45"/>
      <c r="M360" s="235" t="s">
        <v>19</v>
      </c>
      <c r="N360" s="236" t="s">
        <v>46</v>
      </c>
      <c r="O360" s="85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208</v>
      </c>
      <c r="AT360" s="226" t="s">
        <v>286</v>
      </c>
      <c r="AU360" s="226" t="s">
        <v>84</v>
      </c>
      <c r="AY360" s="18" t="s">
        <v>199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82</v>
      </c>
      <c r="BK360" s="227">
        <f>ROUND(I360*H360,2)</f>
        <v>0</v>
      </c>
      <c r="BL360" s="18" t="s">
        <v>208</v>
      </c>
      <c r="BM360" s="226" t="s">
        <v>857</v>
      </c>
    </row>
    <row r="361" s="2" customFormat="1" ht="44.25" customHeight="1">
      <c r="A361" s="39"/>
      <c r="B361" s="40"/>
      <c r="C361" s="228" t="s">
        <v>865</v>
      </c>
      <c r="D361" s="228" t="s">
        <v>286</v>
      </c>
      <c r="E361" s="229" t="s">
        <v>919</v>
      </c>
      <c r="F361" s="230" t="s">
        <v>1228</v>
      </c>
      <c r="G361" s="231" t="s">
        <v>217</v>
      </c>
      <c r="H361" s="232">
        <v>1</v>
      </c>
      <c r="I361" s="233"/>
      <c r="J361" s="234">
        <f>ROUND(I361*H361,2)</f>
        <v>0</v>
      </c>
      <c r="K361" s="230" t="s">
        <v>341</v>
      </c>
      <c r="L361" s="45"/>
      <c r="M361" s="235" t="s">
        <v>19</v>
      </c>
      <c r="N361" s="236" t="s">
        <v>46</v>
      </c>
      <c r="O361" s="85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208</v>
      </c>
      <c r="AT361" s="226" t="s">
        <v>286</v>
      </c>
      <c r="AU361" s="226" t="s">
        <v>84</v>
      </c>
      <c r="AY361" s="18" t="s">
        <v>199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82</v>
      </c>
      <c r="BK361" s="227">
        <f>ROUND(I361*H361,2)</f>
        <v>0</v>
      </c>
      <c r="BL361" s="18" t="s">
        <v>208</v>
      </c>
      <c r="BM361" s="226" t="s">
        <v>861</v>
      </c>
    </row>
    <row r="362" s="2" customFormat="1">
      <c r="A362" s="39"/>
      <c r="B362" s="40"/>
      <c r="C362" s="228" t="s">
        <v>570</v>
      </c>
      <c r="D362" s="228" t="s">
        <v>286</v>
      </c>
      <c r="E362" s="229" t="s">
        <v>922</v>
      </c>
      <c r="F362" s="230" t="s">
        <v>1229</v>
      </c>
      <c r="G362" s="231" t="s">
        <v>217</v>
      </c>
      <c r="H362" s="232">
        <v>1</v>
      </c>
      <c r="I362" s="233"/>
      <c r="J362" s="234">
        <f>ROUND(I362*H362,2)</f>
        <v>0</v>
      </c>
      <c r="K362" s="230" t="s">
        <v>341</v>
      </c>
      <c r="L362" s="45"/>
      <c r="M362" s="235" t="s">
        <v>19</v>
      </c>
      <c r="N362" s="236" t="s">
        <v>46</v>
      </c>
      <c r="O362" s="8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208</v>
      </c>
      <c r="AT362" s="226" t="s">
        <v>286</v>
      </c>
      <c r="AU362" s="226" t="s">
        <v>84</v>
      </c>
      <c r="AY362" s="18" t="s">
        <v>199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82</v>
      </c>
      <c r="BK362" s="227">
        <f>ROUND(I362*H362,2)</f>
        <v>0</v>
      </c>
      <c r="BL362" s="18" t="s">
        <v>208</v>
      </c>
      <c r="BM362" s="226" t="s">
        <v>864</v>
      </c>
    </row>
    <row r="363" s="2" customFormat="1" ht="16.5" customHeight="1">
      <c r="A363" s="39"/>
      <c r="B363" s="40"/>
      <c r="C363" s="228" t="s">
        <v>873</v>
      </c>
      <c r="D363" s="228" t="s">
        <v>286</v>
      </c>
      <c r="E363" s="229" t="s">
        <v>1161</v>
      </c>
      <c r="F363" s="230" t="s">
        <v>1230</v>
      </c>
      <c r="G363" s="231" t="s">
        <v>217</v>
      </c>
      <c r="H363" s="232">
        <v>4</v>
      </c>
      <c r="I363" s="233"/>
      <c r="J363" s="234">
        <f>ROUND(I363*H363,2)</f>
        <v>0</v>
      </c>
      <c r="K363" s="230" t="s">
        <v>341</v>
      </c>
      <c r="L363" s="45"/>
      <c r="M363" s="235" t="s">
        <v>19</v>
      </c>
      <c r="N363" s="236" t="s">
        <v>46</v>
      </c>
      <c r="O363" s="85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208</v>
      </c>
      <c r="AT363" s="226" t="s">
        <v>286</v>
      </c>
      <c r="AU363" s="226" t="s">
        <v>84</v>
      </c>
      <c r="AY363" s="18" t="s">
        <v>199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82</v>
      </c>
      <c r="BK363" s="227">
        <f>ROUND(I363*H363,2)</f>
        <v>0</v>
      </c>
      <c r="BL363" s="18" t="s">
        <v>208</v>
      </c>
      <c r="BM363" s="226" t="s">
        <v>868</v>
      </c>
    </row>
    <row r="364" s="2" customFormat="1" ht="16.5" customHeight="1">
      <c r="A364" s="39"/>
      <c r="B364" s="40"/>
      <c r="C364" s="228" t="s">
        <v>573</v>
      </c>
      <c r="D364" s="228" t="s">
        <v>286</v>
      </c>
      <c r="E364" s="229" t="s">
        <v>926</v>
      </c>
      <c r="F364" s="230" t="s">
        <v>927</v>
      </c>
      <c r="G364" s="231" t="s">
        <v>217</v>
      </c>
      <c r="H364" s="232">
        <v>1</v>
      </c>
      <c r="I364" s="233"/>
      <c r="J364" s="234">
        <f>ROUND(I364*H364,2)</f>
        <v>0</v>
      </c>
      <c r="K364" s="230" t="s">
        <v>341</v>
      </c>
      <c r="L364" s="45"/>
      <c r="M364" s="235" t="s">
        <v>19</v>
      </c>
      <c r="N364" s="236" t="s">
        <v>46</v>
      </c>
      <c r="O364" s="85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208</v>
      </c>
      <c r="AT364" s="226" t="s">
        <v>286</v>
      </c>
      <c r="AU364" s="226" t="s">
        <v>84</v>
      </c>
      <c r="AY364" s="18" t="s">
        <v>199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82</v>
      </c>
      <c r="BK364" s="227">
        <f>ROUND(I364*H364,2)</f>
        <v>0</v>
      </c>
      <c r="BL364" s="18" t="s">
        <v>208</v>
      </c>
      <c r="BM364" s="226" t="s">
        <v>872</v>
      </c>
    </row>
    <row r="365" s="2" customFormat="1" ht="33" customHeight="1">
      <c r="A365" s="39"/>
      <c r="B365" s="40"/>
      <c r="C365" s="228" t="s">
        <v>880</v>
      </c>
      <c r="D365" s="228" t="s">
        <v>286</v>
      </c>
      <c r="E365" s="229" t="s">
        <v>1163</v>
      </c>
      <c r="F365" s="230" t="s">
        <v>1164</v>
      </c>
      <c r="G365" s="231" t="s">
        <v>217</v>
      </c>
      <c r="H365" s="232">
        <v>1</v>
      </c>
      <c r="I365" s="233"/>
      <c r="J365" s="234">
        <f>ROUND(I365*H365,2)</f>
        <v>0</v>
      </c>
      <c r="K365" s="230" t="s">
        <v>341</v>
      </c>
      <c r="L365" s="45"/>
      <c r="M365" s="235" t="s">
        <v>19</v>
      </c>
      <c r="N365" s="236" t="s">
        <v>46</v>
      </c>
      <c r="O365" s="85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208</v>
      </c>
      <c r="AT365" s="226" t="s">
        <v>286</v>
      </c>
      <c r="AU365" s="226" t="s">
        <v>84</v>
      </c>
      <c r="AY365" s="18" t="s">
        <v>199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82</v>
      </c>
      <c r="BK365" s="227">
        <f>ROUND(I365*H365,2)</f>
        <v>0</v>
      </c>
      <c r="BL365" s="18" t="s">
        <v>208</v>
      </c>
      <c r="BM365" s="226" t="s">
        <v>876</v>
      </c>
    </row>
    <row r="366" s="2" customFormat="1">
      <c r="A366" s="39"/>
      <c r="B366" s="40"/>
      <c r="C366" s="228" t="s">
        <v>577</v>
      </c>
      <c r="D366" s="228" t="s">
        <v>286</v>
      </c>
      <c r="E366" s="229" t="s">
        <v>1165</v>
      </c>
      <c r="F366" s="230" t="s">
        <v>1231</v>
      </c>
      <c r="G366" s="231" t="s">
        <v>1167</v>
      </c>
      <c r="H366" s="232">
        <v>2</v>
      </c>
      <c r="I366" s="233"/>
      <c r="J366" s="234">
        <f>ROUND(I366*H366,2)</f>
        <v>0</v>
      </c>
      <c r="K366" s="230" t="s">
        <v>341</v>
      </c>
      <c r="L366" s="45"/>
      <c r="M366" s="235" t="s">
        <v>19</v>
      </c>
      <c r="N366" s="236" t="s">
        <v>46</v>
      </c>
      <c r="O366" s="85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208</v>
      </c>
      <c r="AT366" s="226" t="s">
        <v>286</v>
      </c>
      <c r="AU366" s="226" t="s">
        <v>84</v>
      </c>
      <c r="AY366" s="18" t="s">
        <v>199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82</v>
      </c>
      <c r="BK366" s="227">
        <f>ROUND(I366*H366,2)</f>
        <v>0</v>
      </c>
      <c r="BL366" s="18" t="s">
        <v>208</v>
      </c>
      <c r="BM366" s="226" t="s">
        <v>879</v>
      </c>
    </row>
    <row r="367" s="2" customFormat="1" ht="16.5" customHeight="1">
      <c r="A367" s="39"/>
      <c r="B367" s="40"/>
      <c r="C367" s="228" t="s">
        <v>887</v>
      </c>
      <c r="D367" s="228" t="s">
        <v>286</v>
      </c>
      <c r="E367" s="229" t="s">
        <v>929</v>
      </c>
      <c r="F367" s="230" t="s">
        <v>930</v>
      </c>
      <c r="G367" s="231" t="s">
        <v>217</v>
      </c>
      <c r="H367" s="232">
        <v>2</v>
      </c>
      <c r="I367" s="233"/>
      <c r="J367" s="234">
        <f>ROUND(I367*H367,2)</f>
        <v>0</v>
      </c>
      <c r="K367" s="230" t="s">
        <v>341</v>
      </c>
      <c r="L367" s="45"/>
      <c r="M367" s="235" t="s">
        <v>19</v>
      </c>
      <c r="N367" s="236" t="s">
        <v>46</v>
      </c>
      <c r="O367" s="85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208</v>
      </c>
      <c r="AT367" s="226" t="s">
        <v>286</v>
      </c>
      <c r="AU367" s="226" t="s">
        <v>84</v>
      </c>
      <c r="AY367" s="18" t="s">
        <v>199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82</v>
      </c>
      <c r="BK367" s="227">
        <f>ROUND(I367*H367,2)</f>
        <v>0</v>
      </c>
      <c r="BL367" s="18" t="s">
        <v>208</v>
      </c>
      <c r="BM367" s="226" t="s">
        <v>883</v>
      </c>
    </row>
    <row r="368" s="2" customFormat="1">
      <c r="A368" s="39"/>
      <c r="B368" s="40"/>
      <c r="C368" s="228" t="s">
        <v>582</v>
      </c>
      <c r="D368" s="228" t="s">
        <v>286</v>
      </c>
      <c r="E368" s="229" t="s">
        <v>1169</v>
      </c>
      <c r="F368" s="230" t="s">
        <v>1232</v>
      </c>
      <c r="G368" s="231" t="s">
        <v>217</v>
      </c>
      <c r="H368" s="232">
        <v>1</v>
      </c>
      <c r="I368" s="233"/>
      <c r="J368" s="234">
        <f>ROUND(I368*H368,2)</f>
        <v>0</v>
      </c>
      <c r="K368" s="230" t="s">
        <v>341</v>
      </c>
      <c r="L368" s="45"/>
      <c r="M368" s="235" t="s">
        <v>19</v>
      </c>
      <c r="N368" s="236" t="s">
        <v>46</v>
      </c>
      <c r="O368" s="85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208</v>
      </c>
      <c r="AT368" s="226" t="s">
        <v>286</v>
      </c>
      <c r="AU368" s="226" t="s">
        <v>84</v>
      </c>
      <c r="AY368" s="18" t="s">
        <v>199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82</v>
      </c>
      <c r="BK368" s="227">
        <f>ROUND(I368*H368,2)</f>
        <v>0</v>
      </c>
      <c r="BL368" s="18" t="s">
        <v>208</v>
      </c>
      <c r="BM368" s="226" t="s">
        <v>886</v>
      </c>
    </row>
    <row r="369" s="2" customFormat="1" ht="16.5" customHeight="1">
      <c r="A369" s="39"/>
      <c r="B369" s="40"/>
      <c r="C369" s="228" t="s">
        <v>896</v>
      </c>
      <c r="D369" s="228" t="s">
        <v>286</v>
      </c>
      <c r="E369" s="229" t="s">
        <v>933</v>
      </c>
      <c r="F369" s="230" t="s">
        <v>934</v>
      </c>
      <c r="G369" s="231" t="s">
        <v>935</v>
      </c>
      <c r="H369" s="232">
        <v>225</v>
      </c>
      <c r="I369" s="233"/>
      <c r="J369" s="234">
        <f>ROUND(I369*H369,2)</f>
        <v>0</v>
      </c>
      <c r="K369" s="230" t="s">
        <v>341</v>
      </c>
      <c r="L369" s="45"/>
      <c r="M369" s="235" t="s">
        <v>19</v>
      </c>
      <c r="N369" s="236" t="s">
        <v>46</v>
      </c>
      <c r="O369" s="85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208</v>
      </c>
      <c r="AT369" s="226" t="s">
        <v>286</v>
      </c>
      <c r="AU369" s="226" t="s">
        <v>84</v>
      </c>
      <c r="AY369" s="18" t="s">
        <v>199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82</v>
      </c>
      <c r="BK369" s="227">
        <f>ROUND(I369*H369,2)</f>
        <v>0</v>
      </c>
      <c r="BL369" s="18" t="s">
        <v>208</v>
      </c>
      <c r="BM369" s="226" t="s">
        <v>890</v>
      </c>
    </row>
    <row r="370" s="2" customFormat="1" ht="16.5" customHeight="1">
      <c r="A370" s="39"/>
      <c r="B370" s="40"/>
      <c r="C370" s="228" t="s">
        <v>586</v>
      </c>
      <c r="D370" s="228" t="s">
        <v>286</v>
      </c>
      <c r="E370" s="229" t="s">
        <v>1173</v>
      </c>
      <c r="F370" s="230" t="s">
        <v>1233</v>
      </c>
      <c r="G370" s="231" t="s">
        <v>935</v>
      </c>
      <c r="H370" s="232">
        <v>2</v>
      </c>
      <c r="I370" s="233"/>
      <c r="J370" s="234">
        <f>ROUND(I370*H370,2)</f>
        <v>0</v>
      </c>
      <c r="K370" s="230" t="s">
        <v>341</v>
      </c>
      <c r="L370" s="45"/>
      <c r="M370" s="235" t="s">
        <v>19</v>
      </c>
      <c r="N370" s="236" t="s">
        <v>46</v>
      </c>
      <c r="O370" s="85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208</v>
      </c>
      <c r="AT370" s="226" t="s">
        <v>286</v>
      </c>
      <c r="AU370" s="226" t="s">
        <v>84</v>
      </c>
      <c r="AY370" s="18" t="s">
        <v>199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82</v>
      </c>
      <c r="BK370" s="227">
        <f>ROUND(I370*H370,2)</f>
        <v>0</v>
      </c>
      <c r="BL370" s="18" t="s">
        <v>208</v>
      </c>
      <c r="BM370" s="226" t="s">
        <v>893</v>
      </c>
    </row>
    <row r="371" s="2" customFormat="1" ht="16.5" customHeight="1">
      <c r="A371" s="39"/>
      <c r="B371" s="40"/>
      <c r="C371" s="228" t="s">
        <v>904</v>
      </c>
      <c r="D371" s="228" t="s">
        <v>286</v>
      </c>
      <c r="E371" s="229" t="s">
        <v>941</v>
      </c>
      <c r="F371" s="230" t="s">
        <v>942</v>
      </c>
      <c r="G371" s="231" t="s">
        <v>205</v>
      </c>
      <c r="H371" s="232">
        <v>20</v>
      </c>
      <c r="I371" s="233"/>
      <c r="J371" s="234">
        <f>ROUND(I371*H371,2)</f>
        <v>0</v>
      </c>
      <c r="K371" s="230" t="s">
        <v>341</v>
      </c>
      <c r="L371" s="45"/>
      <c r="M371" s="235" t="s">
        <v>19</v>
      </c>
      <c r="N371" s="236" t="s">
        <v>46</v>
      </c>
      <c r="O371" s="85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208</v>
      </c>
      <c r="AT371" s="226" t="s">
        <v>286</v>
      </c>
      <c r="AU371" s="226" t="s">
        <v>84</v>
      </c>
      <c r="AY371" s="18" t="s">
        <v>199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82</v>
      </c>
      <c r="BK371" s="227">
        <f>ROUND(I371*H371,2)</f>
        <v>0</v>
      </c>
      <c r="BL371" s="18" t="s">
        <v>208</v>
      </c>
      <c r="BM371" s="226" t="s">
        <v>900</v>
      </c>
    </row>
    <row r="372" s="2" customFormat="1" ht="44.25" customHeight="1">
      <c r="A372" s="39"/>
      <c r="B372" s="40"/>
      <c r="C372" s="228" t="s">
        <v>591</v>
      </c>
      <c r="D372" s="228" t="s">
        <v>286</v>
      </c>
      <c r="E372" s="229" t="s">
        <v>1176</v>
      </c>
      <c r="F372" s="230" t="s">
        <v>1177</v>
      </c>
      <c r="G372" s="231" t="s">
        <v>217</v>
      </c>
      <c r="H372" s="232">
        <v>1</v>
      </c>
      <c r="I372" s="233"/>
      <c r="J372" s="234">
        <f>ROUND(I372*H372,2)</f>
        <v>0</v>
      </c>
      <c r="K372" s="230" t="s">
        <v>341</v>
      </c>
      <c r="L372" s="45"/>
      <c r="M372" s="235" t="s">
        <v>19</v>
      </c>
      <c r="N372" s="236" t="s">
        <v>46</v>
      </c>
      <c r="O372" s="85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208</v>
      </c>
      <c r="AT372" s="226" t="s">
        <v>286</v>
      </c>
      <c r="AU372" s="226" t="s">
        <v>84</v>
      </c>
      <c r="AY372" s="18" t="s">
        <v>199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82</v>
      </c>
      <c r="BK372" s="227">
        <f>ROUND(I372*H372,2)</f>
        <v>0</v>
      </c>
      <c r="BL372" s="18" t="s">
        <v>208</v>
      </c>
      <c r="BM372" s="226" t="s">
        <v>903</v>
      </c>
    </row>
    <row r="373" s="12" customFormat="1" ht="25.92" customHeight="1">
      <c r="A373" s="12"/>
      <c r="B373" s="198"/>
      <c r="C373" s="199"/>
      <c r="D373" s="200" t="s">
        <v>74</v>
      </c>
      <c r="E373" s="201" t="s">
        <v>1179</v>
      </c>
      <c r="F373" s="201" t="s">
        <v>1180</v>
      </c>
      <c r="G373" s="199"/>
      <c r="H373" s="199"/>
      <c r="I373" s="202"/>
      <c r="J373" s="203">
        <f>BK373</f>
        <v>0</v>
      </c>
      <c r="K373" s="199"/>
      <c r="L373" s="204"/>
      <c r="M373" s="205"/>
      <c r="N373" s="206"/>
      <c r="O373" s="206"/>
      <c r="P373" s="207">
        <f>SUM(P374:P378)</f>
        <v>0</v>
      </c>
      <c r="Q373" s="206"/>
      <c r="R373" s="207">
        <f>SUM(R374:R378)</f>
        <v>0</v>
      </c>
      <c r="S373" s="206"/>
      <c r="T373" s="208">
        <f>SUM(T374:T378)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9" t="s">
        <v>208</v>
      </c>
      <c r="AT373" s="210" t="s">
        <v>74</v>
      </c>
      <c r="AU373" s="210" t="s">
        <v>75</v>
      </c>
      <c r="AY373" s="209" t="s">
        <v>199</v>
      </c>
      <c r="BK373" s="211">
        <f>SUM(BK374:BK378)</f>
        <v>0</v>
      </c>
    </row>
    <row r="374" s="2" customFormat="1">
      <c r="A374" s="39"/>
      <c r="B374" s="40"/>
      <c r="C374" s="228" t="s">
        <v>911</v>
      </c>
      <c r="D374" s="228" t="s">
        <v>286</v>
      </c>
      <c r="E374" s="229" t="s">
        <v>1234</v>
      </c>
      <c r="F374" s="230" t="s">
        <v>1235</v>
      </c>
      <c r="G374" s="231" t="s">
        <v>217</v>
      </c>
      <c r="H374" s="232">
        <v>1</v>
      </c>
      <c r="I374" s="233"/>
      <c r="J374" s="234">
        <f>ROUND(I374*H374,2)</f>
        <v>0</v>
      </c>
      <c r="K374" s="230" t="s">
        <v>341</v>
      </c>
      <c r="L374" s="45"/>
      <c r="M374" s="235" t="s">
        <v>19</v>
      </c>
      <c r="N374" s="236" t="s">
        <v>46</v>
      </c>
      <c r="O374" s="85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1184</v>
      </c>
      <c r="AT374" s="226" t="s">
        <v>286</v>
      </c>
      <c r="AU374" s="226" t="s">
        <v>82</v>
      </c>
      <c r="AY374" s="18" t="s">
        <v>199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82</v>
      </c>
      <c r="BK374" s="227">
        <f>ROUND(I374*H374,2)</f>
        <v>0</v>
      </c>
      <c r="BL374" s="18" t="s">
        <v>1184</v>
      </c>
      <c r="BM374" s="226" t="s">
        <v>907</v>
      </c>
    </row>
    <row r="375" s="2" customFormat="1">
      <c r="A375" s="39"/>
      <c r="B375" s="40"/>
      <c r="C375" s="228" t="s">
        <v>597</v>
      </c>
      <c r="D375" s="228" t="s">
        <v>286</v>
      </c>
      <c r="E375" s="229" t="s">
        <v>1186</v>
      </c>
      <c r="F375" s="230" t="s">
        <v>1236</v>
      </c>
      <c r="G375" s="231" t="s">
        <v>899</v>
      </c>
      <c r="H375" s="232">
        <v>5.4000000000000004</v>
      </c>
      <c r="I375" s="233"/>
      <c r="J375" s="234">
        <f>ROUND(I375*H375,2)</f>
        <v>0</v>
      </c>
      <c r="K375" s="230" t="s">
        <v>341</v>
      </c>
      <c r="L375" s="45"/>
      <c r="M375" s="235" t="s">
        <v>19</v>
      </c>
      <c r="N375" s="236" t="s">
        <v>46</v>
      </c>
      <c r="O375" s="85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6" t="s">
        <v>1184</v>
      </c>
      <c r="AT375" s="226" t="s">
        <v>286</v>
      </c>
      <c r="AU375" s="226" t="s">
        <v>82</v>
      </c>
      <c r="AY375" s="18" t="s">
        <v>199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8" t="s">
        <v>82</v>
      </c>
      <c r="BK375" s="227">
        <f>ROUND(I375*H375,2)</f>
        <v>0</v>
      </c>
      <c r="BL375" s="18" t="s">
        <v>1184</v>
      </c>
      <c r="BM375" s="226" t="s">
        <v>910</v>
      </c>
    </row>
    <row r="376" s="2" customFormat="1" ht="33" customHeight="1">
      <c r="A376" s="39"/>
      <c r="B376" s="40"/>
      <c r="C376" s="228" t="s">
        <v>918</v>
      </c>
      <c r="D376" s="228" t="s">
        <v>286</v>
      </c>
      <c r="E376" s="229" t="s">
        <v>1190</v>
      </c>
      <c r="F376" s="230" t="s">
        <v>1237</v>
      </c>
      <c r="G376" s="231" t="s">
        <v>899</v>
      </c>
      <c r="H376" s="232">
        <v>5.4000000000000004</v>
      </c>
      <c r="I376" s="233"/>
      <c r="J376" s="234">
        <f>ROUND(I376*H376,2)</f>
        <v>0</v>
      </c>
      <c r="K376" s="230" t="s">
        <v>341</v>
      </c>
      <c r="L376" s="45"/>
      <c r="M376" s="235" t="s">
        <v>19</v>
      </c>
      <c r="N376" s="236" t="s">
        <v>46</v>
      </c>
      <c r="O376" s="85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1184</v>
      </c>
      <c r="AT376" s="226" t="s">
        <v>286</v>
      </c>
      <c r="AU376" s="226" t="s">
        <v>82</v>
      </c>
      <c r="AY376" s="18" t="s">
        <v>199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82</v>
      </c>
      <c r="BK376" s="227">
        <f>ROUND(I376*H376,2)</f>
        <v>0</v>
      </c>
      <c r="BL376" s="18" t="s">
        <v>1184</v>
      </c>
      <c r="BM376" s="226" t="s">
        <v>914</v>
      </c>
    </row>
    <row r="377" s="2" customFormat="1" ht="16.5" customHeight="1">
      <c r="A377" s="39"/>
      <c r="B377" s="40"/>
      <c r="C377" s="228" t="s">
        <v>602</v>
      </c>
      <c r="D377" s="228" t="s">
        <v>286</v>
      </c>
      <c r="E377" s="229" t="s">
        <v>1193</v>
      </c>
      <c r="F377" s="230" t="s">
        <v>1194</v>
      </c>
      <c r="G377" s="231" t="s">
        <v>935</v>
      </c>
      <c r="H377" s="232">
        <v>40</v>
      </c>
      <c r="I377" s="233"/>
      <c r="J377" s="234">
        <f>ROUND(I377*H377,2)</f>
        <v>0</v>
      </c>
      <c r="K377" s="230" t="s">
        <v>341</v>
      </c>
      <c r="L377" s="45"/>
      <c r="M377" s="235" t="s">
        <v>19</v>
      </c>
      <c r="N377" s="236" t="s">
        <v>46</v>
      </c>
      <c r="O377" s="85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1184</v>
      </c>
      <c r="AT377" s="226" t="s">
        <v>286</v>
      </c>
      <c r="AU377" s="226" t="s">
        <v>82</v>
      </c>
      <c r="AY377" s="18" t="s">
        <v>199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82</v>
      </c>
      <c r="BK377" s="227">
        <f>ROUND(I377*H377,2)</f>
        <v>0</v>
      </c>
      <c r="BL377" s="18" t="s">
        <v>1184</v>
      </c>
      <c r="BM377" s="226" t="s">
        <v>917</v>
      </c>
    </row>
    <row r="378" s="2" customFormat="1" ht="16.5" customHeight="1">
      <c r="A378" s="39"/>
      <c r="B378" s="40"/>
      <c r="C378" s="228" t="s">
        <v>925</v>
      </c>
      <c r="D378" s="228" t="s">
        <v>286</v>
      </c>
      <c r="E378" s="229" t="s">
        <v>944</v>
      </c>
      <c r="F378" s="230" t="s">
        <v>945</v>
      </c>
      <c r="G378" s="231" t="s">
        <v>217</v>
      </c>
      <c r="H378" s="232">
        <v>2</v>
      </c>
      <c r="I378" s="233"/>
      <c r="J378" s="234">
        <f>ROUND(I378*H378,2)</f>
        <v>0</v>
      </c>
      <c r="K378" s="230" t="s">
        <v>341</v>
      </c>
      <c r="L378" s="45"/>
      <c r="M378" s="249" t="s">
        <v>19</v>
      </c>
      <c r="N378" s="250" t="s">
        <v>46</v>
      </c>
      <c r="O378" s="251"/>
      <c r="P378" s="252">
        <f>O378*H378</f>
        <v>0</v>
      </c>
      <c r="Q378" s="252">
        <v>0</v>
      </c>
      <c r="R378" s="252">
        <f>Q378*H378</f>
        <v>0</v>
      </c>
      <c r="S378" s="252">
        <v>0</v>
      </c>
      <c r="T378" s="25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1184</v>
      </c>
      <c r="AT378" s="226" t="s">
        <v>286</v>
      </c>
      <c r="AU378" s="226" t="s">
        <v>82</v>
      </c>
      <c r="AY378" s="18" t="s">
        <v>199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82</v>
      </c>
      <c r="BK378" s="227">
        <f>ROUND(I378*H378,2)</f>
        <v>0</v>
      </c>
      <c r="BL378" s="18" t="s">
        <v>1184</v>
      </c>
      <c r="BM378" s="226" t="s">
        <v>921</v>
      </c>
    </row>
    <row r="379" s="2" customFormat="1" ht="6.96" customHeight="1">
      <c r="A379" s="39"/>
      <c r="B379" s="60"/>
      <c r="C379" s="61"/>
      <c r="D379" s="61"/>
      <c r="E379" s="61"/>
      <c r="F379" s="61"/>
      <c r="G379" s="61"/>
      <c r="H379" s="61"/>
      <c r="I379" s="61"/>
      <c r="J379" s="61"/>
      <c r="K379" s="61"/>
      <c r="L379" s="45"/>
      <c r="M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</row>
  </sheetData>
  <sheetProtection sheet="1" autoFilter="0" formatColumns="0" formatRows="0" objects="1" scenarios="1" spinCount="100000" saltValue="JBltVdZKFO6p2u5eTIhe8p7828deHouX5y5cBLJ5XECzPd32n2yEWyEc1Ua4e3RUzktC3Dqt5KrGsahjSZEzdw==" hashValue="LJGXxIMFfzxwSWrIG68OVw4kITDH6qCywZ6ZUNpZYvTKSoqwVDx4QP8KJDPDboHBqq1zefMq63Ejxu/jaWjDvQ==" algorithmName="SHA-512" password="CC35"/>
  <autoFilter ref="C142:K3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31:H131"/>
    <mergeCell ref="E133:H133"/>
    <mergeCell ref="E135:H13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1238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ROUND(J140,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ROUND((SUM(BE140:BE364)),  2)</f>
        <v>0</v>
      </c>
      <c r="G35" s="39"/>
      <c r="H35" s="39"/>
      <c r="I35" s="159">
        <v>0.20999999999999999</v>
      </c>
      <c r="J35" s="158">
        <f>ROUND(((SUM(BE140:BE364))*I35),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ROUND((SUM(BF140:BF364)),  2)</f>
        <v>0</v>
      </c>
      <c r="G36" s="39"/>
      <c r="H36" s="39"/>
      <c r="I36" s="159">
        <v>0.14999999999999999</v>
      </c>
      <c r="J36" s="158">
        <f>ROUND(((SUM(BF140:BF364))*I36),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ROUND((SUM(BG140:BG364)),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ROUND((SUM(BH140:BH364)),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ROUND((SUM(BI140:BI364)),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OV5 -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J140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128</v>
      </c>
      <c r="E64" s="179"/>
      <c r="F64" s="179"/>
      <c r="G64" s="179"/>
      <c r="H64" s="179"/>
      <c r="I64" s="179"/>
      <c r="J64" s="180">
        <f>J141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J142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J146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131</v>
      </c>
      <c r="E67" s="184"/>
      <c r="F67" s="184"/>
      <c r="G67" s="184"/>
      <c r="H67" s="184"/>
      <c r="I67" s="184"/>
      <c r="J67" s="185">
        <f>J147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132</v>
      </c>
      <c r="E68" s="179"/>
      <c r="F68" s="179"/>
      <c r="G68" s="179"/>
      <c r="H68" s="179"/>
      <c r="I68" s="179"/>
      <c r="J68" s="180">
        <f>J150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133</v>
      </c>
      <c r="E69" s="184"/>
      <c r="F69" s="184"/>
      <c r="G69" s="184"/>
      <c r="H69" s="184"/>
      <c r="I69" s="184"/>
      <c r="J69" s="185">
        <f>J151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134</v>
      </c>
      <c r="E70" s="179"/>
      <c r="F70" s="179"/>
      <c r="G70" s="179"/>
      <c r="H70" s="179"/>
      <c r="I70" s="179"/>
      <c r="J70" s="180">
        <f>J153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135</v>
      </c>
      <c r="E71" s="184"/>
      <c r="F71" s="184"/>
      <c r="G71" s="184"/>
      <c r="H71" s="184"/>
      <c r="I71" s="184"/>
      <c r="J71" s="185">
        <f>J154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136</v>
      </c>
      <c r="E72" s="184"/>
      <c r="F72" s="184"/>
      <c r="G72" s="184"/>
      <c r="H72" s="184"/>
      <c r="I72" s="184"/>
      <c r="J72" s="185">
        <f>J157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137</v>
      </c>
      <c r="E73" s="184"/>
      <c r="F73" s="184"/>
      <c r="G73" s="184"/>
      <c r="H73" s="184"/>
      <c r="I73" s="184"/>
      <c r="J73" s="185">
        <f>J161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138</v>
      </c>
      <c r="E74" s="179"/>
      <c r="F74" s="179"/>
      <c r="G74" s="179"/>
      <c r="H74" s="179"/>
      <c r="I74" s="179"/>
      <c r="J74" s="180">
        <f>J165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6"/>
      <c r="D75" s="183" t="s">
        <v>139</v>
      </c>
      <c r="E75" s="184"/>
      <c r="F75" s="184"/>
      <c r="G75" s="184"/>
      <c r="H75" s="184"/>
      <c r="I75" s="184"/>
      <c r="J75" s="185">
        <f>J166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140</v>
      </c>
      <c r="E76" s="179"/>
      <c r="F76" s="179"/>
      <c r="G76" s="179"/>
      <c r="H76" s="179"/>
      <c r="I76" s="179"/>
      <c r="J76" s="180">
        <f>J172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2"/>
      <c r="C77" s="126"/>
      <c r="D77" s="183" t="s">
        <v>141</v>
      </c>
      <c r="E77" s="184"/>
      <c r="F77" s="184"/>
      <c r="G77" s="184"/>
      <c r="H77" s="184"/>
      <c r="I77" s="184"/>
      <c r="J77" s="185">
        <f>J173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142</v>
      </c>
      <c r="E78" s="184"/>
      <c r="F78" s="184"/>
      <c r="G78" s="184"/>
      <c r="H78" s="184"/>
      <c r="I78" s="184"/>
      <c r="J78" s="185">
        <f>J175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76"/>
      <c r="C79" s="177"/>
      <c r="D79" s="178" t="s">
        <v>143</v>
      </c>
      <c r="E79" s="179"/>
      <c r="F79" s="179"/>
      <c r="G79" s="179"/>
      <c r="H79" s="179"/>
      <c r="I79" s="179"/>
      <c r="J79" s="180">
        <f>J177</f>
        <v>0</v>
      </c>
      <c r="K79" s="177"/>
      <c r="L79" s="181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82"/>
      <c r="C80" s="126"/>
      <c r="D80" s="183" t="s">
        <v>144</v>
      </c>
      <c r="E80" s="184"/>
      <c r="F80" s="184"/>
      <c r="G80" s="184"/>
      <c r="H80" s="184"/>
      <c r="I80" s="184"/>
      <c r="J80" s="185">
        <f>J178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145</v>
      </c>
      <c r="E81" s="179"/>
      <c r="F81" s="179"/>
      <c r="G81" s="179"/>
      <c r="H81" s="179"/>
      <c r="I81" s="179"/>
      <c r="J81" s="180">
        <f>J181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2"/>
      <c r="C82" s="126"/>
      <c r="D82" s="183" t="s">
        <v>146</v>
      </c>
      <c r="E82" s="184"/>
      <c r="F82" s="184"/>
      <c r="G82" s="184"/>
      <c r="H82" s="184"/>
      <c r="I82" s="184"/>
      <c r="J82" s="185">
        <f>J182</f>
        <v>0</v>
      </c>
      <c r="K82" s="126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76"/>
      <c r="C83" s="177"/>
      <c r="D83" s="178" t="s">
        <v>147</v>
      </c>
      <c r="E83" s="179"/>
      <c r="F83" s="179"/>
      <c r="G83" s="179"/>
      <c r="H83" s="179"/>
      <c r="I83" s="179"/>
      <c r="J83" s="180">
        <f>J184</f>
        <v>0</v>
      </c>
      <c r="K83" s="177"/>
      <c r="L83" s="18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82"/>
      <c r="C84" s="126"/>
      <c r="D84" s="183" t="s">
        <v>950</v>
      </c>
      <c r="E84" s="184"/>
      <c r="F84" s="184"/>
      <c r="G84" s="184"/>
      <c r="H84" s="184"/>
      <c r="I84" s="184"/>
      <c r="J84" s="185">
        <f>J185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6"/>
      <c r="D85" s="183" t="s">
        <v>952</v>
      </c>
      <c r="E85" s="184"/>
      <c r="F85" s="184"/>
      <c r="G85" s="184"/>
      <c r="H85" s="184"/>
      <c r="I85" s="184"/>
      <c r="J85" s="185">
        <f>J187</f>
        <v>0</v>
      </c>
      <c r="K85" s="126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6"/>
      <c r="D86" s="183" t="s">
        <v>148</v>
      </c>
      <c r="E86" s="184"/>
      <c r="F86" s="184"/>
      <c r="G86" s="184"/>
      <c r="H86" s="184"/>
      <c r="I86" s="184"/>
      <c r="J86" s="185">
        <f>J189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9" customFormat="1" ht="24.96" customHeight="1">
      <c r="A87" s="9"/>
      <c r="B87" s="176"/>
      <c r="C87" s="177"/>
      <c r="D87" s="178" t="s">
        <v>149</v>
      </c>
      <c r="E87" s="179"/>
      <c r="F87" s="179"/>
      <c r="G87" s="179"/>
      <c r="H87" s="179"/>
      <c r="I87" s="179"/>
      <c r="J87" s="180">
        <f>J192</f>
        <v>0</v>
      </c>
      <c r="K87" s="177"/>
      <c r="L87" s="181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="10" customFormat="1" ht="19.92" customHeight="1">
      <c r="A88" s="10"/>
      <c r="B88" s="182"/>
      <c r="C88" s="126"/>
      <c r="D88" s="183" t="s">
        <v>150</v>
      </c>
      <c r="E88" s="184"/>
      <c r="F88" s="184"/>
      <c r="G88" s="184"/>
      <c r="H88" s="184"/>
      <c r="I88" s="184"/>
      <c r="J88" s="185">
        <f>J193</f>
        <v>0</v>
      </c>
      <c r="K88" s="126"/>
      <c r="L88" s="18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9" customFormat="1" ht="24.96" customHeight="1">
      <c r="A89" s="9"/>
      <c r="B89" s="176"/>
      <c r="C89" s="177"/>
      <c r="D89" s="178" t="s">
        <v>151</v>
      </c>
      <c r="E89" s="179"/>
      <c r="F89" s="179"/>
      <c r="G89" s="179"/>
      <c r="H89" s="179"/>
      <c r="I89" s="179"/>
      <c r="J89" s="180">
        <f>J195</f>
        <v>0</v>
      </c>
      <c r="K89" s="177"/>
      <c r="L89" s="181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="10" customFormat="1" ht="19.92" customHeight="1">
      <c r="A90" s="10"/>
      <c r="B90" s="182"/>
      <c r="C90" s="126"/>
      <c r="D90" s="183" t="s">
        <v>152</v>
      </c>
      <c r="E90" s="184"/>
      <c r="F90" s="184"/>
      <c r="G90" s="184"/>
      <c r="H90" s="184"/>
      <c r="I90" s="184"/>
      <c r="J90" s="185">
        <f>J196</f>
        <v>0</v>
      </c>
      <c r="K90" s="126"/>
      <c r="L90" s="186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82"/>
      <c r="C91" s="126"/>
      <c r="D91" s="183" t="s">
        <v>153</v>
      </c>
      <c r="E91" s="184"/>
      <c r="F91" s="184"/>
      <c r="G91" s="184"/>
      <c r="H91" s="184"/>
      <c r="I91" s="184"/>
      <c r="J91" s="185">
        <f>J199</f>
        <v>0</v>
      </c>
      <c r="K91" s="126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2"/>
      <c r="C92" s="126"/>
      <c r="D92" s="183" t="s">
        <v>154</v>
      </c>
      <c r="E92" s="184"/>
      <c r="F92" s="184"/>
      <c r="G92" s="184"/>
      <c r="H92" s="184"/>
      <c r="I92" s="184"/>
      <c r="J92" s="185">
        <f>J201</f>
        <v>0</v>
      </c>
      <c r="K92" s="126"/>
      <c r="L92" s="18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2"/>
      <c r="C93" s="126"/>
      <c r="D93" s="183" t="s">
        <v>155</v>
      </c>
      <c r="E93" s="184"/>
      <c r="F93" s="184"/>
      <c r="G93" s="184"/>
      <c r="H93" s="184"/>
      <c r="I93" s="184"/>
      <c r="J93" s="185">
        <f>J204</f>
        <v>0</v>
      </c>
      <c r="K93" s="126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6"/>
      <c r="D94" s="183" t="s">
        <v>156</v>
      </c>
      <c r="E94" s="184"/>
      <c r="F94" s="184"/>
      <c r="G94" s="184"/>
      <c r="H94" s="184"/>
      <c r="I94" s="184"/>
      <c r="J94" s="185">
        <f>J207</f>
        <v>0</v>
      </c>
      <c r="K94" s="126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2"/>
      <c r="C95" s="126"/>
      <c r="D95" s="183" t="s">
        <v>157</v>
      </c>
      <c r="E95" s="184"/>
      <c r="F95" s="184"/>
      <c r="G95" s="184"/>
      <c r="H95" s="184"/>
      <c r="I95" s="184"/>
      <c r="J95" s="185">
        <f>J212</f>
        <v>0</v>
      </c>
      <c r="K95" s="126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82"/>
      <c r="C96" s="126"/>
      <c r="D96" s="183" t="s">
        <v>158</v>
      </c>
      <c r="E96" s="184"/>
      <c r="F96" s="184"/>
      <c r="G96" s="184"/>
      <c r="H96" s="184"/>
      <c r="I96" s="184"/>
      <c r="J96" s="185">
        <f>J215</f>
        <v>0</v>
      </c>
      <c r="K96" s="126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76"/>
      <c r="C97" s="177"/>
      <c r="D97" s="178" t="s">
        <v>159</v>
      </c>
      <c r="E97" s="179"/>
      <c r="F97" s="179"/>
      <c r="G97" s="179"/>
      <c r="H97" s="179"/>
      <c r="I97" s="179"/>
      <c r="J97" s="180">
        <f>J217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26"/>
      <c r="D98" s="183" t="s">
        <v>160</v>
      </c>
      <c r="E98" s="184"/>
      <c r="F98" s="184"/>
      <c r="G98" s="184"/>
      <c r="H98" s="184"/>
      <c r="I98" s="184"/>
      <c r="J98" s="185">
        <f>J218</f>
        <v>0</v>
      </c>
      <c r="K98" s="126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26"/>
      <c r="D99" s="183" t="s">
        <v>161</v>
      </c>
      <c r="E99" s="184"/>
      <c r="F99" s="184"/>
      <c r="G99" s="184"/>
      <c r="H99" s="184"/>
      <c r="I99" s="184"/>
      <c r="J99" s="185">
        <f>J220</f>
        <v>0</v>
      </c>
      <c r="K99" s="126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26"/>
      <c r="D100" s="183" t="s">
        <v>162</v>
      </c>
      <c r="E100" s="184"/>
      <c r="F100" s="184"/>
      <c r="G100" s="184"/>
      <c r="H100" s="184"/>
      <c r="I100" s="184"/>
      <c r="J100" s="185">
        <f>J235</f>
        <v>0</v>
      </c>
      <c r="K100" s="126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26"/>
      <c r="D101" s="183" t="s">
        <v>163</v>
      </c>
      <c r="E101" s="184"/>
      <c r="F101" s="184"/>
      <c r="G101" s="184"/>
      <c r="H101" s="184"/>
      <c r="I101" s="184"/>
      <c r="J101" s="185">
        <f>J237</f>
        <v>0</v>
      </c>
      <c r="K101" s="126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26"/>
      <c r="D102" s="183" t="s">
        <v>164</v>
      </c>
      <c r="E102" s="184"/>
      <c r="F102" s="184"/>
      <c r="G102" s="184"/>
      <c r="H102" s="184"/>
      <c r="I102" s="184"/>
      <c r="J102" s="185">
        <f>J242</f>
        <v>0</v>
      </c>
      <c r="K102" s="126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26"/>
      <c r="D103" s="183" t="s">
        <v>165</v>
      </c>
      <c r="E103" s="184"/>
      <c r="F103" s="184"/>
      <c r="G103" s="184"/>
      <c r="H103" s="184"/>
      <c r="I103" s="184"/>
      <c r="J103" s="185">
        <f>J245</f>
        <v>0</v>
      </c>
      <c r="K103" s="126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166</v>
      </c>
      <c r="E104" s="179"/>
      <c r="F104" s="179"/>
      <c r="G104" s="179"/>
      <c r="H104" s="179"/>
      <c r="I104" s="179"/>
      <c r="J104" s="180">
        <f>J247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26"/>
      <c r="D105" s="183" t="s">
        <v>167</v>
      </c>
      <c r="E105" s="184"/>
      <c r="F105" s="184"/>
      <c r="G105" s="184"/>
      <c r="H105" s="184"/>
      <c r="I105" s="184"/>
      <c r="J105" s="185">
        <f>J248</f>
        <v>0</v>
      </c>
      <c r="K105" s="126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26"/>
      <c r="D106" s="183" t="s">
        <v>169</v>
      </c>
      <c r="E106" s="184"/>
      <c r="F106" s="184"/>
      <c r="G106" s="184"/>
      <c r="H106" s="184"/>
      <c r="I106" s="184"/>
      <c r="J106" s="185">
        <f>J250</f>
        <v>0</v>
      </c>
      <c r="K106" s="126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26"/>
      <c r="D107" s="183" t="s">
        <v>171</v>
      </c>
      <c r="E107" s="184"/>
      <c r="F107" s="184"/>
      <c r="G107" s="184"/>
      <c r="H107" s="184"/>
      <c r="I107" s="184"/>
      <c r="J107" s="185">
        <f>J252</f>
        <v>0</v>
      </c>
      <c r="K107" s="126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26"/>
      <c r="D108" s="183" t="s">
        <v>172</v>
      </c>
      <c r="E108" s="184"/>
      <c r="F108" s="184"/>
      <c r="G108" s="184"/>
      <c r="H108" s="184"/>
      <c r="I108" s="184"/>
      <c r="J108" s="185">
        <f>J254</f>
        <v>0</v>
      </c>
      <c r="K108" s="126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26"/>
      <c r="D109" s="183" t="s">
        <v>173</v>
      </c>
      <c r="E109" s="184"/>
      <c r="F109" s="184"/>
      <c r="G109" s="184"/>
      <c r="H109" s="184"/>
      <c r="I109" s="184"/>
      <c r="J109" s="185">
        <f>J256</f>
        <v>0</v>
      </c>
      <c r="K109" s="126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26"/>
      <c r="D110" s="183" t="s">
        <v>176</v>
      </c>
      <c r="E110" s="184"/>
      <c r="F110" s="184"/>
      <c r="G110" s="184"/>
      <c r="H110" s="184"/>
      <c r="I110" s="184"/>
      <c r="J110" s="185">
        <f>J262</f>
        <v>0</v>
      </c>
      <c r="K110" s="126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26"/>
      <c r="D111" s="183" t="s">
        <v>177</v>
      </c>
      <c r="E111" s="184"/>
      <c r="F111" s="184"/>
      <c r="G111" s="184"/>
      <c r="H111" s="184"/>
      <c r="I111" s="184"/>
      <c r="J111" s="185">
        <f>J264</f>
        <v>0</v>
      </c>
      <c r="K111" s="126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6"/>
      <c r="C112" s="177"/>
      <c r="D112" s="178" t="s">
        <v>178</v>
      </c>
      <c r="E112" s="179"/>
      <c r="F112" s="179"/>
      <c r="G112" s="179"/>
      <c r="H112" s="179"/>
      <c r="I112" s="179"/>
      <c r="J112" s="180">
        <f>J267</f>
        <v>0</v>
      </c>
      <c r="K112" s="177"/>
      <c r="L112" s="181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2"/>
      <c r="C113" s="126"/>
      <c r="D113" s="183" t="s">
        <v>179</v>
      </c>
      <c r="E113" s="184"/>
      <c r="F113" s="184"/>
      <c r="G113" s="184"/>
      <c r="H113" s="184"/>
      <c r="I113" s="184"/>
      <c r="J113" s="185">
        <f>J268</f>
        <v>0</v>
      </c>
      <c r="K113" s="126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26"/>
      <c r="D114" s="183" t="s">
        <v>180</v>
      </c>
      <c r="E114" s="184"/>
      <c r="F114" s="184"/>
      <c r="G114" s="184"/>
      <c r="H114" s="184"/>
      <c r="I114" s="184"/>
      <c r="J114" s="185">
        <f>J273</f>
        <v>0</v>
      </c>
      <c r="K114" s="126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6"/>
      <c r="C115" s="177"/>
      <c r="D115" s="178" t="s">
        <v>1239</v>
      </c>
      <c r="E115" s="179"/>
      <c r="F115" s="179"/>
      <c r="G115" s="179"/>
      <c r="H115" s="179"/>
      <c r="I115" s="179"/>
      <c r="J115" s="180">
        <f>J293</f>
        <v>0</v>
      </c>
      <c r="K115" s="177"/>
      <c r="L115" s="18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2"/>
      <c r="C116" s="126"/>
      <c r="D116" s="183" t="s">
        <v>182</v>
      </c>
      <c r="E116" s="184"/>
      <c r="F116" s="184"/>
      <c r="G116" s="184"/>
      <c r="H116" s="184"/>
      <c r="I116" s="184"/>
      <c r="J116" s="185">
        <f>J294</f>
        <v>0</v>
      </c>
      <c r="K116" s="126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26"/>
      <c r="D117" s="183" t="s">
        <v>183</v>
      </c>
      <c r="E117" s="184"/>
      <c r="F117" s="184"/>
      <c r="G117" s="184"/>
      <c r="H117" s="184"/>
      <c r="I117" s="184"/>
      <c r="J117" s="185">
        <f>J342</f>
        <v>0</v>
      </c>
      <c r="K117" s="126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6"/>
      <c r="C118" s="177"/>
      <c r="D118" s="178" t="s">
        <v>953</v>
      </c>
      <c r="E118" s="179"/>
      <c r="F118" s="179"/>
      <c r="G118" s="179"/>
      <c r="H118" s="179"/>
      <c r="I118" s="179"/>
      <c r="J118" s="180">
        <f>J359</f>
        <v>0</v>
      </c>
      <c r="K118" s="177"/>
      <c r="L118" s="18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146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14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2"/>
      <c r="C124" s="63"/>
      <c r="D124" s="63"/>
      <c r="E124" s="63"/>
      <c r="F124" s="63"/>
      <c r="G124" s="63"/>
      <c r="H124" s="63"/>
      <c r="I124" s="63"/>
      <c r="J124" s="63"/>
      <c r="K124" s="63"/>
      <c r="L124" s="146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184</v>
      </c>
      <c r="D125" s="41"/>
      <c r="E125" s="41"/>
      <c r="F125" s="41"/>
      <c r="G125" s="41"/>
      <c r="H125" s="41"/>
      <c r="I125" s="41"/>
      <c r="J125" s="41"/>
      <c r="K125" s="41"/>
      <c r="L125" s="146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146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146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71" t="str">
        <f>E7</f>
        <v>Oprava osvětlení v žst. Ostrava Kunčice</v>
      </c>
      <c r="F128" s="33"/>
      <c r="G128" s="33"/>
      <c r="H128" s="33"/>
      <c r="I128" s="41"/>
      <c r="J128" s="41"/>
      <c r="K128" s="41"/>
      <c r="L128" s="146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" customFormat="1" ht="12" customHeight="1">
      <c r="B129" s="22"/>
      <c r="C129" s="33" t="s">
        <v>119</v>
      </c>
      <c r="D129" s="23"/>
      <c r="E129" s="23"/>
      <c r="F129" s="23"/>
      <c r="G129" s="23"/>
      <c r="H129" s="23"/>
      <c r="I129" s="23"/>
      <c r="J129" s="23"/>
      <c r="K129" s="23"/>
      <c r="L129" s="21"/>
    </row>
    <row r="130" s="2" customFormat="1" ht="16.5" customHeight="1">
      <c r="A130" s="39"/>
      <c r="B130" s="40"/>
      <c r="C130" s="41"/>
      <c r="D130" s="41"/>
      <c r="E130" s="171" t="s">
        <v>120</v>
      </c>
      <c r="F130" s="41"/>
      <c r="G130" s="41"/>
      <c r="H130" s="41"/>
      <c r="I130" s="41"/>
      <c r="J130" s="41"/>
      <c r="K130" s="41"/>
      <c r="L130" s="146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121</v>
      </c>
      <c r="D131" s="41"/>
      <c r="E131" s="41"/>
      <c r="F131" s="41"/>
      <c r="G131" s="41"/>
      <c r="H131" s="41"/>
      <c r="I131" s="41"/>
      <c r="J131" s="41"/>
      <c r="K131" s="41"/>
      <c r="L131" s="146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0" t="str">
        <f>E11</f>
        <v>OV5 - Žst. Ostrava Kunčice, venkovní osvětlení</v>
      </c>
      <c r="F132" s="41"/>
      <c r="G132" s="41"/>
      <c r="H132" s="41"/>
      <c r="I132" s="41"/>
      <c r="J132" s="41"/>
      <c r="K132" s="41"/>
      <c r="L132" s="146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146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21</v>
      </c>
      <c r="D134" s="41"/>
      <c r="E134" s="41"/>
      <c r="F134" s="28" t="str">
        <f>F14</f>
        <v>Ostrava</v>
      </c>
      <c r="G134" s="41"/>
      <c r="H134" s="41"/>
      <c r="I134" s="33" t="s">
        <v>23</v>
      </c>
      <c r="J134" s="73" t="str">
        <f>IF(J14="","",J14)</f>
        <v>22. 4. 2021</v>
      </c>
      <c r="K134" s="41"/>
      <c r="L134" s="146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146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5.65" customHeight="1">
      <c r="A136" s="39"/>
      <c r="B136" s="40"/>
      <c r="C136" s="33" t="s">
        <v>25</v>
      </c>
      <c r="D136" s="41"/>
      <c r="E136" s="41"/>
      <c r="F136" s="28" t="str">
        <f>E17</f>
        <v>Správa železnic, s.o.</v>
      </c>
      <c r="G136" s="41"/>
      <c r="H136" s="41"/>
      <c r="I136" s="33" t="s">
        <v>33</v>
      </c>
      <c r="J136" s="37" t="str">
        <f>E23</f>
        <v>MORAVIA CONSULT Olomouc a.s.</v>
      </c>
      <c r="K136" s="41"/>
      <c r="L136" s="146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25.65" customHeight="1">
      <c r="A137" s="39"/>
      <c r="B137" s="40"/>
      <c r="C137" s="33" t="s">
        <v>31</v>
      </c>
      <c r="D137" s="41"/>
      <c r="E137" s="41"/>
      <c r="F137" s="28" t="str">
        <f>IF(E20="","",E20)</f>
        <v>Vyplň údaj</v>
      </c>
      <c r="G137" s="41"/>
      <c r="H137" s="41"/>
      <c r="I137" s="33" t="s">
        <v>38</v>
      </c>
      <c r="J137" s="37" t="str">
        <f>E26</f>
        <v>MORAVIA CONSULT Olomouc a.s.</v>
      </c>
      <c r="K137" s="41"/>
      <c r="L137" s="146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146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187"/>
      <c r="B139" s="188"/>
      <c r="C139" s="189" t="s">
        <v>185</v>
      </c>
      <c r="D139" s="190" t="s">
        <v>60</v>
      </c>
      <c r="E139" s="190" t="s">
        <v>56</v>
      </c>
      <c r="F139" s="190" t="s">
        <v>57</v>
      </c>
      <c r="G139" s="190" t="s">
        <v>186</v>
      </c>
      <c r="H139" s="190" t="s">
        <v>187</v>
      </c>
      <c r="I139" s="190" t="s">
        <v>188</v>
      </c>
      <c r="J139" s="190" t="s">
        <v>126</v>
      </c>
      <c r="K139" s="191" t="s">
        <v>189</v>
      </c>
      <c r="L139" s="192"/>
      <c r="M139" s="93" t="s">
        <v>19</v>
      </c>
      <c r="N139" s="94" t="s">
        <v>45</v>
      </c>
      <c r="O139" s="94" t="s">
        <v>190</v>
      </c>
      <c r="P139" s="94" t="s">
        <v>191</v>
      </c>
      <c r="Q139" s="94" t="s">
        <v>192</v>
      </c>
      <c r="R139" s="94" t="s">
        <v>193</v>
      </c>
      <c r="S139" s="94" t="s">
        <v>194</v>
      </c>
      <c r="T139" s="95" t="s">
        <v>195</v>
      </c>
      <c r="U139" s="187"/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/>
    </row>
    <row r="140" s="2" customFormat="1" ht="22.8" customHeight="1">
      <c r="A140" s="39"/>
      <c r="B140" s="40"/>
      <c r="C140" s="100" t="s">
        <v>196</v>
      </c>
      <c r="D140" s="41"/>
      <c r="E140" s="41"/>
      <c r="F140" s="41"/>
      <c r="G140" s="41"/>
      <c r="H140" s="41"/>
      <c r="I140" s="41"/>
      <c r="J140" s="193">
        <f>BK140</f>
        <v>0</v>
      </c>
      <c r="K140" s="41"/>
      <c r="L140" s="45"/>
      <c r="M140" s="96"/>
      <c r="N140" s="194"/>
      <c r="O140" s="97"/>
      <c r="P140" s="195">
        <f>P141+P146+P150+P153+P165+P172+P177+P181+P184+P192+P195+P217+P247+P267+P293+P359</f>
        <v>0</v>
      </c>
      <c r="Q140" s="97"/>
      <c r="R140" s="195">
        <f>R141+R146+R150+R153+R165+R172+R177+R181+R184+R192+R195+R217+R247+R267+R293+R359</f>
        <v>0</v>
      </c>
      <c r="S140" s="97"/>
      <c r="T140" s="196">
        <f>T141+T146+T150+T153+T165+T172+T177+T181+T184+T192+T195+T217+T247+T267+T293+T359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74</v>
      </c>
      <c r="AU140" s="18" t="s">
        <v>127</v>
      </c>
      <c r="BK140" s="197">
        <f>BK141+BK146+BK150+BK153+BK165+BK172+BK177+BK181+BK184+BK192+BK195+BK217+BK247+BK267+BK293+BK359</f>
        <v>0</v>
      </c>
    </row>
    <row r="141" s="12" customFormat="1" ht="25.92" customHeight="1">
      <c r="A141" s="12"/>
      <c r="B141" s="198"/>
      <c r="C141" s="199"/>
      <c r="D141" s="200" t="s">
        <v>74</v>
      </c>
      <c r="E141" s="201" t="s">
        <v>197</v>
      </c>
      <c r="F141" s="201" t="s">
        <v>198</v>
      </c>
      <c r="G141" s="199"/>
      <c r="H141" s="199"/>
      <c r="I141" s="202"/>
      <c r="J141" s="203">
        <f>BK141</f>
        <v>0</v>
      </c>
      <c r="K141" s="199"/>
      <c r="L141" s="204"/>
      <c r="M141" s="205"/>
      <c r="N141" s="206"/>
      <c r="O141" s="206"/>
      <c r="P141" s="207">
        <f>P142</f>
        <v>0</v>
      </c>
      <c r="Q141" s="206"/>
      <c r="R141" s="207">
        <f>R142</f>
        <v>0</v>
      </c>
      <c r="S141" s="206"/>
      <c r="T141" s="208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82</v>
      </c>
      <c r="AT141" s="210" t="s">
        <v>74</v>
      </c>
      <c r="AU141" s="210" t="s">
        <v>75</v>
      </c>
      <c r="AY141" s="209" t="s">
        <v>199</v>
      </c>
      <c r="BK141" s="211">
        <f>BK142</f>
        <v>0</v>
      </c>
    </row>
    <row r="142" s="12" customFormat="1" ht="22.8" customHeight="1">
      <c r="A142" s="12"/>
      <c r="B142" s="198"/>
      <c r="C142" s="199"/>
      <c r="D142" s="200" t="s">
        <v>74</v>
      </c>
      <c r="E142" s="212" t="s">
        <v>200</v>
      </c>
      <c r="F142" s="212" t="s">
        <v>201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SUM(P143:P145)</f>
        <v>0</v>
      </c>
      <c r="Q142" s="206"/>
      <c r="R142" s="207">
        <f>SUM(R143:R145)</f>
        <v>0</v>
      </c>
      <c r="S142" s="206"/>
      <c r="T142" s="208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82</v>
      </c>
      <c r="AT142" s="210" t="s">
        <v>74</v>
      </c>
      <c r="AU142" s="210" t="s">
        <v>82</v>
      </c>
      <c r="AY142" s="209" t="s">
        <v>199</v>
      </c>
      <c r="BK142" s="211">
        <f>SUM(BK143:BK145)</f>
        <v>0</v>
      </c>
    </row>
    <row r="143" s="2" customFormat="1" ht="16.5" customHeight="1">
      <c r="A143" s="39"/>
      <c r="B143" s="40"/>
      <c r="C143" s="214" t="s">
        <v>82</v>
      </c>
      <c r="D143" s="214" t="s">
        <v>202</v>
      </c>
      <c r="E143" s="215" t="s">
        <v>203</v>
      </c>
      <c r="F143" s="216" t="s">
        <v>204</v>
      </c>
      <c r="G143" s="217" t="s">
        <v>205</v>
      </c>
      <c r="H143" s="218">
        <v>9</v>
      </c>
      <c r="I143" s="219"/>
      <c r="J143" s="220">
        <f>ROUND(I143*H143,2)</f>
        <v>0</v>
      </c>
      <c r="K143" s="216" t="s">
        <v>206</v>
      </c>
      <c r="L143" s="221"/>
      <c r="M143" s="222" t="s">
        <v>19</v>
      </c>
      <c r="N143" s="223" t="s">
        <v>46</v>
      </c>
      <c r="O143" s="85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6" t="s">
        <v>207</v>
      </c>
      <c r="AT143" s="226" t="s">
        <v>202</v>
      </c>
      <c r="AU143" s="226" t="s">
        <v>84</v>
      </c>
      <c r="AY143" s="18" t="s">
        <v>199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82</v>
      </c>
      <c r="BK143" s="227">
        <f>ROUND(I143*H143,2)</f>
        <v>0</v>
      </c>
      <c r="BL143" s="18" t="s">
        <v>208</v>
      </c>
      <c r="BM143" s="226" t="s">
        <v>84</v>
      </c>
    </row>
    <row r="144" s="2" customFormat="1" ht="16.5" customHeight="1">
      <c r="A144" s="39"/>
      <c r="B144" s="40"/>
      <c r="C144" s="214" t="s">
        <v>84</v>
      </c>
      <c r="D144" s="214" t="s">
        <v>202</v>
      </c>
      <c r="E144" s="215" t="s">
        <v>955</v>
      </c>
      <c r="F144" s="216" t="s">
        <v>1200</v>
      </c>
      <c r="G144" s="217" t="s">
        <v>205</v>
      </c>
      <c r="H144" s="218">
        <v>4</v>
      </c>
      <c r="I144" s="219"/>
      <c r="J144" s="220">
        <f>ROUND(I144*H144,2)</f>
        <v>0</v>
      </c>
      <c r="K144" s="216" t="s">
        <v>206</v>
      </c>
      <c r="L144" s="221"/>
      <c r="M144" s="222" t="s">
        <v>19</v>
      </c>
      <c r="N144" s="223" t="s">
        <v>46</v>
      </c>
      <c r="O144" s="85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207</v>
      </c>
      <c r="AT144" s="226" t="s">
        <v>202</v>
      </c>
      <c r="AU144" s="226" t="s">
        <v>84</v>
      </c>
      <c r="AY144" s="18" t="s">
        <v>199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82</v>
      </c>
      <c r="BK144" s="227">
        <f>ROUND(I144*H144,2)</f>
        <v>0</v>
      </c>
      <c r="BL144" s="18" t="s">
        <v>208</v>
      </c>
      <c r="BM144" s="226" t="s">
        <v>208</v>
      </c>
    </row>
    <row r="145" s="2" customFormat="1" ht="16.5" customHeight="1">
      <c r="A145" s="39"/>
      <c r="B145" s="40"/>
      <c r="C145" s="214" t="s">
        <v>104</v>
      </c>
      <c r="D145" s="214" t="s">
        <v>202</v>
      </c>
      <c r="E145" s="215" t="s">
        <v>209</v>
      </c>
      <c r="F145" s="216" t="s">
        <v>210</v>
      </c>
      <c r="G145" s="217" t="s">
        <v>205</v>
      </c>
      <c r="H145" s="218">
        <v>6</v>
      </c>
      <c r="I145" s="219"/>
      <c r="J145" s="220">
        <f>ROUND(I145*H145,2)</f>
        <v>0</v>
      </c>
      <c r="K145" s="216" t="s">
        <v>206</v>
      </c>
      <c r="L145" s="221"/>
      <c r="M145" s="222" t="s">
        <v>19</v>
      </c>
      <c r="N145" s="223" t="s">
        <v>46</v>
      </c>
      <c r="O145" s="85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207</v>
      </c>
      <c r="AT145" s="226" t="s">
        <v>202</v>
      </c>
      <c r="AU145" s="226" t="s">
        <v>84</v>
      </c>
      <c r="AY145" s="18" t="s">
        <v>199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208</v>
      </c>
      <c r="BM145" s="226" t="s">
        <v>218</v>
      </c>
    </row>
    <row r="146" s="12" customFormat="1" ht="25.92" customHeight="1">
      <c r="A146" s="12"/>
      <c r="B146" s="198"/>
      <c r="C146" s="199"/>
      <c r="D146" s="200" t="s">
        <v>74</v>
      </c>
      <c r="E146" s="201" t="s">
        <v>211</v>
      </c>
      <c r="F146" s="201" t="s">
        <v>212</v>
      </c>
      <c r="G146" s="199"/>
      <c r="H146" s="199"/>
      <c r="I146" s="202"/>
      <c r="J146" s="203">
        <f>BK146</f>
        <v>0</v>
      </c>
      <c r="K146" s="199"/>
      <c r="L146" s="204"/>
      <c r="M146" s="205"/>
      <c r="N146" s="206"/>
      <c r="O146" s="206"/>
      <c r="P146" s="207">
        <f>P147</f>
        <v>0</v>
      </c>
      <c r="Q146" s="206"/>
      <c r="R146" s="207">
        <f>R147</f>
        <v>0</v>
      </c>
      <c r="S146" s="206"/>
      <c r="T146" s="208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82</v>
      </c>
      <c r="AT146" s="210" t="s">
        <v>74</v>
      </c>
      <c r="AU146" s="210" t="s">
        <v>75</v>
      </c>
      <c r="AY146" s="209" t="s">
        <v>199</v>
      </c>
      <c r="BK146" s="211">
        <f>BK147</f>
        <v>0</v>
      </c>
    </row>
    <row r="147" s="12" customFormat="1" ht="22.8" customHeight="1">
      <c r="A147" s="12"/>
      <c r="B147" s="198"/>
      <c r="C147" s="199"/>
      <c r="D147" s="200" t="s">
        <v>74</v>
      </c>
      <c r="E147" s="212" t="s">
        <v>213</v>
      </c>
      <c r="F147" s="212" t="s">
        <v>214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SUM(P148:P149)</f>
        <v>0</v>
      </c>
      <c r="Q147" s="206"/>
      <c r="R147" s="207">
        <f>SUM(R148:R149)</f>
        <v>0</v>
      </c>
      <c r="S147" s="206"/>
      <c r="T147" s="208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82</v>
      </c>
      <c r="AT147" s="210" t="s">
        <v>74</v>
      </c>
      <c r="AU147" s="210" t="s">
        <v>82</v>
      </c>
      <c r="AY147" s="209" t="s">
        <v>199</v>
      </c>
      <c r="BK147" s="211">
        <f>SUM(BK148:BK149)</f>
        <v>0</v>
      </c>
    </row>
    <row r="148" s="2" customFormat="1" ht="16.5" customHeight="1">
      <c r="A148" s="39"/>
      <c r="B148" s="40"/>
      <c r="C148" s="214" t="s">
        <v>208</v>
      </c>
      <c r="D148" s="214" t="s">
        <v>202</v>
      </c>
      <c r="E148" s="215" t="s">
        <v>215</v>
      </c>
      <c r="F148" s="216" t="s">
        <v>216</v>
      </c>
      <c r="G148" s="217" t="s">
        <v>217</v>
      </c>
      <c r="H148" s="218">
        <v>1</v>
      </c>
      <c r="I148" s="219"/>
      <c r="J148" s="220">
        <f>ROUND(I148*H148,2)</f>
        <v>0</v>
      </c>
      <c r="K148" s="216" t="s">
        <v>206</v>
      </c>
      <c r="L148" s="221"/>
      <c r="M148" s="222" t="s">
        <v>19</v>
      </c>
      <c r="N148" s="223" t="s">
        <v>46</v>
      </c>
      <c r="O148" s="85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6" t="s">
        <v>207</v>
      </c>
      <c r="AT148" s="226" t="s">
        <v>202</v>
      </c>
      <c r="AU148" s="226" t="s">
        <v>84</v>
      </c>
      <c r="AY148" s="18" t="s">
        <v>199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8" t="s">
        <v>82</v>
      </c>
      <c r="BK148" s="227">
        <f>ROUND(I148*H148,2)</f>
        <v>0</v>
      </c>
      <c r="BL148" s="18" t="s">
        <v>208</v>
      </c>
      <c r="BM148" s="226" t="s">
        <v>207</v>
      </c>
    </row>
    <row r="149" s="2" customFormat="1" ht="21.75" customHeight="1">
      <c r="A149" s="39"/>
      <c r="B149" s="40"/>
      <c r="C149" s="214" t="s">
        <v>225</v>
      </c>
      <c r="D149" s="214" t="s">
        <v>202</v>
      </c>
      <c r="E149" s="215" t="s">
        <v>219</v>
      </c>
      <c r="F149" s="216" t="s">
        <v>220</v>
      </c>
      <c r="G149" s="217" t="s">
        <v>217</v>
      </c>
      <c r="H149" s="218">
        <v>1</v>
      </c>
      <c r="I149" s="219"/>
      <c r="J149" s="220">
        <f>ROUND(I149*H149,2)</f>
        <v>0</v>
      </c>
      <c r="K149" s="216" t="s">
        <v>206</v>
      </c>
      <c r="L149" s="221"/>
      <c r="M149" s="222" t="s">
        <v>19</v>
      </c>
      <c r="N149" s="223" t="s">
        <v>46</v>
      </c>
      <c r="O149" s="85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207</v>
      </c>
      <c r="AT149" s="226" t="s">
        <v>202</v>
      </c>
      <c r="AU149" s="226" t="s">
        <v>84</v>
      </c>
      <c r="AY149" s="18" t="s">
        <v>199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82</v>
      </c>
      <c r="BK149" s="227">
        <f>ROUND(I149*H149,2)</f>
        <v>0</v>
      </c>
      <c r="BL149" s="18" t="s">
        <v>208</v>
      </c>
      <c r="BM149" s="226" t="s">
        <v>228</v>
      </c>
    </row>
    <row r="150" s="12" customFormat="1" ht="25.92" customHeight="1">
      <c r="A150" s="12"/>
      <c r="B150" s="198"/>
      <c r="C150" s="199"/>
      <c r="D150" s="200" t="s">
        <v>74</v>
      </c>
      <c r="E150" s="201" t="s">
        <v>221</v>
      </c>
      <c r="F150" s="201" t="s">
        <v>222</v>
      </c>
      <c r="G150" s="199"/>
      <c r="H150" s="199"/>
      <c r="I150" s="202"/>
      <c r="J150" s="203">
        <f>BK150</f>
        <v>0</v>
      </c>
      <c r="K150" s="199"/>
      <c r="L150" s="204"/>
      <c r="M150" s="205"/>
      <c r="N150" s="206"/>
      <c r="O150" s="206"/>
      <c r="P150" s="207">
        <f>P151</f>
        <v>0</v>
      </c>
      <c r="Q150" s="206"/>
      <c r="R150" s="207">
        <f>R151</f>
        <v>0</v>
      </c>
      <c r="S150" s="206"/>
      <c r="T150" s="20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82</v>
      </c>
      <c r="AT150" s="210" t="s">
        <v>74</v>
      </c>
      <c r="AU150" s="210" t="s">
        <v>75</v>
      </c>
      <c r="AY150" s="209" t="s">
        <v>199</v>
      </c>
      <c r="BK150" s="211">
        <f>BK151</f>
        <v>0</v>
      </c>
    </row>
    <row r="151" s="12" customFormat="1" ht="22.8" customHeight="1">
      <c r="A151" s="12"/>
      <c r="B151" s="198"/>
      <c r="C151" s="199"/>
      <c r="D151" s="200" t="s">
        <v>74</v>
      </c>
      <c r="E151" s="212" t="s">
        <v>223</v>
      </c>
      <c r="F151" s="212" t="s">
        <v>224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P152</f>
        <v>0</v>
      </c>
      <c r="Q151" s="206"/>
      <c r="R151" s="207">
        <f>R152</f>
        <v>0</v>
      </c>
      <c r="S151" s="206"/>
      <c r="T151" s="208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82</v>
      </c>
      <c r="AT151" s="210" t="s">
        <v>74</v>
      </c>
      <c r="AU151" s="210" t="s">
        <v>82</v>
      </c>
      <c r="AY151" s="209" t="s">
        <v>199</v>
      </c>
      <c r="BK151" s="211">
        <f>BK152</f>
        <v>0</v>
      </c>
    </row>
    <row r="152" s="2" customFormat="1" ht="16.5" customHeight="1">
      <c r="A152" s="39"/>
      <c r="B152" s="40"/>
      <c r="C152" s="214" t="s">
        <v>218</v>
      </c>
      <c r="D152" s="214" t="s">
        <v>202</v>
      </c>
      <c r="E152" s="215" t="s">
        <v>226</v>
      </c>
      <c r="F152" s="216" t="s">
        <v>227</v>
      </c>
      <c r="G152" s="217" t="s">
        <v>217</v>
      </c>
      <c r="H152" s="218">
        <v>5</v>
      </c>
      <c r="I152" s="219"/>
      <c r="J152" s="220">
        <f>ROUND(I152*H152,2)</f>
        <v>0</v>
      </c>
      <c r="K152" s="216" t="s">
        <v>206</v>
      </c>
      <c r="L152" s="221"/>
      <c r="M152" s="222" t="s">
        <v>19</v>
      </c>
      <c r="N152" s="223" t="s">
        <v>46</v>
      </c>
      <c r="O152" s="85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6" t="s">
        <v>207</v>
      </c>
      <c r="AT152" s="226" t="s">
        <v>202</v>
      </c>
      <c r="AU152" s="226" t="s">
        <v>84</v>
      </c>
      <c r="AY152" s="18" t="s">
        <v>199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8" t="s">
        <v>82</v>
      </c>
      <c r="BK152" s="227">
        <f>ROUND(I152*H152,2)</f>
        <v>0</v>
      </c>
      <c r="BL152" s="18" t="s">
        <v>208</v>
      </c>
      <c r="BM152" s="226" t="s">
        <v>235</v>
      </c>
    </row>
    <row r="153" s="12" customFormat="1" ht="25.92" customHeight="1">
      <c r="A153" s="12"/>
      <c r="B153" s="198"/>
      <c r="C153" s="199"/>
      <c r="D153" s="200" t="s">
        <v>74</v>
      </c>
      <c r="E153" s="201" t="s">
        <v>229</v>
      </c>
      <c r="F153" s="201" t="s">
        <v>230</v>
      </c>
      <c r="G153" s="199"/>
      <c r="H153" s="199"/>
      <c r="I153" s="202"/>
      <c r="J153" s="203">
        <f>BK153</f>
        <v>0</v>
      </c>
      <c r="K153" s="199"/>
      <c r="L153" s="204"/>
      <c r="M153" s="205"/>
      <c r="N153" s="206"/>
      <c r="O153" s="206"/>
      <c r="P153" s="207">
        <f>P154+P157+P161</f>
        <v>0</v>
      </c>
      <c r="Q153" s="206"/>
      <c r="R153" s="207">
        <f>R154+R157+R161</f>
        <v>0</v>
      </c>
      <c r="S153" s="206"/>
      <c r="T153" s="208">
        <f>T154+T157+T161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82</v>
      </c>
      <c r="AT153" s="210" t="s">
        <v>74</v>
      </c>
      <c r="AU153" s="210" t="s">
        <v>75</v>
      </c>
      <c r="AY153" s="209" t="s">
        <v>199</v>
      </c>
      <c r="BK153" s="211">
        <f>BK154+BK157+BK161</f>
        <v>0</v>
      </c>
    </row>
    <row r="154" s="12" customFormat="1" ht="22.8" customHeight="1">
      <c r="A154" s="12"/>
      <c r="B154" s="198"/>
      <c r="C154" s="199"/>
      <c r="D154" s="200" t="s">
        <v>74</v>
      </c>
      <c r="E154" s="212" t="s">
        <v>231</v>
      </c>
      <c r="F154" s="212" t="s">
        <v>232</v>
      </c>
      <c r="G154" s="199"/>
      <c r="H154" s="199"/>
      <c r="I154" s="202"/>
      <c r="J154" s="213">
        <f>BK154</f>
        <v>0</v>
      </c>
      <c r="K154" s="199"/>
      <c r="L154" s="204"/>
      <c r="M154" s="205"/>
      <c r="N154" s="206"/>
      <c r="O154" s="206"/>
      <c r="P154" s="207">
        <f>SUM(P155:P156)</f>
        <v>0</v>
      </c>
      <c r="Q154" s="206"/>
      <c r="R154" s="207">
        <f>SUM(R155:R156)</f>
        <v>0</v>
      </c>
      <c r="S154" s="206"/>
      <c r="T154" s="208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82</v>
      </c>
      <c r="AT154" s="210" t="s">
        <v>74</v>
      </c>
      <c r="AU154" s="210" t="s">
        <v>82</v>
      </c>
      <c r="AY154" s="209" t="s">
        <v>199</v>
      </c>
      <c r="BK154" s="211">
        <f>SUM(BK155:BK156)</f>
        <v>0</v>
      </c>
    </row>
    <row r="155" s="2" customFormat="1" ht="16.5" customHeight="1">
      <c r="A155" s="39"/>
      <c r="B155" s="40"/>
      <c r="C155" s="214" t="s">
        <v>236</v>
      </c>
      <c r="D155" s="214" t="s">
        <v>202</v>
      </c>
      <c r="E155" s="215" t="s">
        <v>237</v>
      </c>
      <c r="F155" s="216" t="s">
        <v>238</v>
      </c>
      <c r="G155" s="217" t="s">
        <v>217</v>
      </c>
      <c r="H155" s="218">
        <v>1</v>
      </c>
      <c r="I155" s="219"/>
      <c r="J155" s="220">
        <f>ROUND(I155*H155,2)</f>
        <v>0</v>
      </c>
      <c r="K155" s="216" t="s">
        <v>206</v>
      </c>
      <c r="L155" s="221"/>
      <c r="M155" s="222" t="s">
        <v>19</v>
      </c>
      <c r="N155" s="223" t="s">
        <v>46</v>
      </c>
      <c r="O155" s="85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207</v>
      </c>
      <c r="AT155" s="226" t="s">
        <v>202</v>
      </c>
      <c r="AU155" s="226" t="s">
        <v>84</v>
      </c>
      <c r="AY155" s="18" t="s">
        <v>199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82</v>
      </c>
      <c r="BK155" s="227">
        <f>ROUND(I155*H155,2)</f>
        <v>0</v>
      </c>
      <c r="BL155" s="18" t="s">
        <v>208</v>
      </c>
      <c r="BM155" s="226" t="s">
        <v>239</v>
      </c>
    </row>
    <row r="156" s="2" customFormat="1" ht="16.5" customHeight="1">
      <c r="A156" s="39"/>
      <c r="B156" s="40"/>
      <c r="C156" s="214" t="s">
        <v>207</v>
      </c>
      <c r="D156" s="214" t="s">
        <v>202</v>
      </c>
      <c r="E156" s="215" t="s">
        <v>240</v>
      </c>
      <c r="F156" s="216" t="s">
        <v>241</v>
      </c>
      <c r="G156" s="217" t="s">
        <v>217</v>
      </c>
      <c r="H156" s="218">
        <v>1</v>
      </c>
      <c r="I156" s="219"/>
      <c r="J156" s="220">
        <f>ROUND(I156*H156,2)</f>
        <v>0</v>
      </c>
      <c r="K156" s="216" t="s">
        <v>206</v>
      </c>
      <c r="L156" s="221"/>
      <c r="M156" s="222" t="s">
        <v>19</v>
      </c>
      <c r="N156" s="223" t="s">
        <v>46</v>
      </c>
      <c r="O156" s="85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207</v>
      </c>
      <c r="AT156" s="226" t="s">
        <v>202</v>
      </c>
      <c r="AU156" s="226" t="s">
        <v>84</v>
      </c>
      <c r="AY156" s="18" t="s">
        <v>199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82</v>
      </c>
      <c r="BK156" s="227">
        <f>ROUND(I156*H156,2)</f>
        <v>0</v>
      </c>
      <c r="BL156" s="18" t="s">
        <v>208</v>
      </c>
      <c r="BM156" s="226" t="s">
        <v>242</v>
      </c>
    </row>
    <row r="157" s="12" customFormat="1" ht="22.8" customHeight="1">
      <c r="A157" s="12"/>
      <c r="B157" s="198"/>
      <c r="C157" s="199"/>
      <c r="D157" s="200" t="s">
        <v>74</v>
      </c>
      <c r="E157" s="212" t="s">
        <v>243</v>
      </c>
      <c r="F157" s="212" t="s">
        <v>244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SUM(P158:P160)</f>
        <v>0</v>
      </c>
      <c r="Q157" s="206"/>
      <c r="R157" s="207">
        <f>SUM(R158:R160)</f>
        <v>0</v>
      </c>
      <c r="S157" s="206"/>
      <c r="T157" s="208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82</v>
      </c>
      <c r="AT157" s="210" t="s">
        <v>74</v>
      </c>
      <c r="AU157" s="210" t="s">
        <v>82</v>
      </c>
      <c r="AY157" s="209" t="s">
        <v>199</v>
      </c>
      <c r="BK157" s="211">
        <f>SUM(BK158:BK160)</f>
        <v>0</v>
      </c>
    </row>
    <row r="158" s="2" customFormat="1" ht="16.5" customHeight="1">
      <c r="A158" s="39"/>
      <c r="B158" s="40"/>
      <c r="C158" s="228" t="s">
        <v>245</v>
      </c>
      <c r="D158" s="228" t="s">
        <v>286</v>
      </c>
      <c r="E158" s="229" t="s">
        <v>246</v>
      </c>
      <c r="F158" s="230" t="s">
        <v>247</v>
      </c>
      <c r="G158" s="231" t="s">
        <v>205</v>
      </c>
      <c r="H158" s="232">
        <v>1</v>
      </c>
      <c r="I158" s="233"/>
      <c r="J158" s="234">
        <f>ROUND(I158*H158,2)</f>
        <v>0</v>
      </c>
      <c r="K158" s="230" t="s">
        <v>206</v>
      </c>
      <c r="L158" s="45"/>
      <c r="M158" s="235" t="s">
        <v>19</v>
      </c>
      <c r="N158" s="236" t="s">
        <v>46</v>
      </c>
      <c r="O158" s="85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6" t="s">
        <v>208</v>
      </c>
      <c r="AT158" s="226" t="s">
        <v>286</v>
      </c>
      <c r="AU158" s="226" t="s">
        <v>84</v>
      </c>
      <c r="AY158" s="18" t="s">
        <v>199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82</v>
      </c>
      <c r="BK158" s="227">
        <f>ROUND(I158*H158,2)</f>
        <v>0</v>
      </c>
      <c r="BL158" s="18" t="s">
        <v>208</v>
      </c>
      <c r="BM158" s="226" t="s">
        <v>248</v>
      </c>
    </row>
    <row r="159" s="2" customFormat="1" ht="16.5" customHeight="1">
      <c r="A159" s="39"/>
      <c r="B159" s="40"/>
      <c r="C159" s="214" t="s">
        <v>228</v>
      </c>
      <c r="D159" s="214" t="s">
        <v>202</v>
      </c>
      <c r="E159" s="215" t="s">
        <v>249</v>
      </c>
      <c r="F159" s="216" t="s">
        <v>250</v>
      </c>
      <c r="G159" s="217" t="s">
        <v>217</v>
      </c>
      <c r="H159" s="218">
        <v>2</v>
      </c>
      <c r="I159" s="219"/>
      <c r="J159" s="220">
        <f>ROUND(I159*H159,2)</f>
        <v>0</v>
      </c>
      <c r="K159" s="216" t="s">
        <v>206</v>
      </c>
      <c r="L159" s="221"/>
      <c r="M159" s="222" t="s">
        <v>19</v>
      </c>
      <c r="N159" s="223" t="s">
        <v>46</v>
      </c>
      <c r="O159" s="8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207</v>
      </c>
      <c r="AT159" s="226" t="s">
        <v>202</v>
      </c>
      <c r="AU159" s="226" t="s">
        <v>84</v>
      </c>
      <c r="AY159" s="18" t="s">
        <v>199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82</v>
      </c>
      <c r="BK159" s="227">
        <f>ROUND(I159*H159,2)</f>
        <v>0</v>
      </c>
      <c r="BL159" s="18" t="s">
        <v>208</v>
      </c>
      <c r="BM159" s="226" t="s">
        <v>255</v>
      </c>
    </row>
    <row r="160" s="2" customFormat="1" ht="16.5" customHeight="1">
      <c r="A160" s="39"/>
      <c r="B160" s="40"/>
      <c r="C160" s="214" t="s">
        <v>252</v>
      </c>
      <c r="D160" s="214" t="s">
        <v>202</v>
      </c>
      <c r="E160" s="215" t="s">
        <v>253</v>
      </c>
      <c r="F160" s="216" t="s">
        <v>254</v>
      </c>
      <c r="G160" s="217" t="s">
        <v>217</v>
      </c>
      <c r="H160" s="218">
        <v>1</v>
      </c>
      <c r="I160" s="219"/>
      <c r="J160" s="220">
        <f>ROUND(I160*H160,2)</f>
        <v>0</v>
      </c>
      <c r="K160" s="216" t="s">
        <v>206</v>
      </c>
      <c r="L160" s="221"/>
      <c r="M160" s="222" t="s">
        <v>19</v>
      </c>
      <c r="N160" s="223" t="s">
        <v>46</v>
      </c>
      <c r="O160" s="8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207</v>
      </c>
      <c r="AT160" s="226" t="s">
        <v>202</v>
      </c>
      <c r="AU160" s="226" t="s">
        <v>84</v>
      </c>
      <c r="AY160" s="18" t="s">
        <v>199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82</v>
      </c>
      <c r="BK160" s="227">
        <f>ROUND(I160*H160,2)</f>
        <v>0</v>
      </c>
      <c r="BL160" s="18" t="s">
        <v>208</v>
      </c>
      <c r="BM160" s="226" t="s">
        <v>260</v>
      </c>
    </row>
    <row r="161" s="12" customFormat="1" ht="22.8" customHeight="1">
      <c r="A161" s="12"/>
      <c r="B161" s="198"/>
      <c r="C161" s="199"/>
      <c r="D161" s="200" t="s">
        <v>74</v>
      </c>
      <c r="E161" s="212" t="s">
        <v>256</v>
      </c>
      <c r="F161" s="212" t="s">
        <v>257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SUM(P162:P164)</f>
        <v>0</v>
      </c>
      <c r="Q161" s="206"/>
      <c r="R161" s="207">
        <f>SUM(R162:R164)</f>
        <v>0</v>
      </c>
      <c r="S161" s="206"/>
      <c r="T161" s="208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82</v>
      </c>
      <c r="AT161" s="210" t="s">
        <v>74</v>
      </c>
      <c r="AU161" s="210" t="s">
        <v>82</v>
      </c>
      <c r="AY161" s="209" t="s">
        <v>199</v>
      </c>
      <c r="BK161" s="211">
        <f>SUM(BK162:BK164)</f>
        <v>0</v>
      </c>
    </row>
    <row r="162" s="2" customFormat="1" ht="16.5" customHeight="1">
      <c r="A162" s="39"/>
      <c r="B162" s="40"/>
      <c r="C162" s="214" t="s">
        <v>235</v>
      </c>
      <c r="D162" s="214" t="s">
        <v>202</v>
      </c>
      <c r="E162" s="215" t="s">
        <v>258</v>
      </c>
      <c r="F162" s="216" t="s">
        <v>259</v>
      </c>
      <c r="G162" s="217" t="s">
        <v>217</v>
      </c>
      <c r="H162" s="218">
        <v>1</v>
      </c>
      <c r="I162" s="219"/>
      <c r="J162" s="220">
        <f>ROUND(I162*H162,2)</f>
        <v>0</v>
      </c>
      <c r="K162" s="216" t="s">
        <v>206</v>
      </c>
      <c r="L162" s="221"/>
      <c r="M162" s="222" t="s">
        <v>19</v>
      </c>
      <c r="N162" s="223" t="s">
        <v>46</v>
      </c>
      <c r="O162" s="85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207</v>
      </c>
      <c r="AT162" s="226" t="s">
        <v>202</v>
      </c>
      <c r="AU162" s="226" t="s">
        <v>84</v>
      </c>
      <c r="AY162" s="18" t="s">
        <v>199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82</v>
      </c>
      <c r="BK162" s="227">
        <f>ROUND(I162*H162,2)</f>
        <v>0</v>
      </c>
      <c r="BL162" s="18" t="s">
        <v>208</v>
      </c>
      <c r="BM162" s="226" t="s">
        <v>264</v>
      </c>
    </row>
    <row r="163" s="2" customFormat="1" ht="16.5" customHeight="1">
      <c r="A163" s="39"/>
      <c r="B163" s="40"/>
      <c r="C163" s="214" t="s">
        <v>261</v>
      </c>
      <c r="D163" s="214" t="s">
        <v>202</v>
      </c>
      <c r="E163" s="215" t="s">
        <v>262</v>
      </c>
      <c r="F163" s="216" t="s">
        <v>263</v>
      </c>
      <c r="G163" s="217" t="s">
        <v>217</v>
      </c>
      <c r="H163" s="218">
        <v>1</v>
      </c>
      <c r="I163" s="219"/>
      <c r="J163" s="220">
        <f>ROUND(I163*H163,2)</f>
        <v>0</v>
      </c>
      <c r="K163" s="216" t="s">
        <v>206</v>
      </c>
      <c r="L163" s="221"/>
      <c r="M163" s="222" t="s">
        <v>19</v>
      </c>
      <c r="N163" s="223" t="s">
        <v>46</v>
      </c>
      <c r="O163" s="85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207</v>
      </c>
      <c r="AT163" s="226" t="s">
        <v>202</v>
      </c>
      <c r="AU163" s="226" t="s">
        <v>84</v>
      </c>
      <c r="AY163" s="18" t="s">
        <v>199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82</v>
      </c>
      <c r="BK163" s="227">
        <f>ROUND(I163*H163,2)</f>
        <v>0</v>
      </c>
      <c r="BL163" s="18" t="s">
        <v>208</v>
      </c>
      <c r="BM163" s="226" t="s">
        <v>267</v>
      </c>
    </row>
    <row r="164" s="2" customFormat="1" ht="16.5" customHeight="1">
      <c r="A164" s="39"/>
      <c r="B164" s="40"/>
      <c r="C164" s="214" t="s">
        <v>239</v>
      </c>
      <c r="D164" s="214" t="s">
        <v>202</v>
      </c>
      <c r="E164" s="215" t="s">
        <v>265</v>
      </c>
      <c r="F164" s="216" t="s">
        <v>266</v>
      </c>
      <c r="G164" s="217" t="s">
        <v>217</v>
      </c>
      <c r="H164" s="218">
        <v>1</v>
      </c>
      <c r="I164" s="219"/>
      <c r="J164" s="220">
        <f>ROUND(I164*H164,2)</f>
        <v>0</v>
      </c>
      <c r="K164" s="216" t="s">
        <v>206</v>
      </c>
      <c r="L164" s="221"/>
      <c r="M164" s="222" t="s">
        <v>19</v>
      </c>
      <c r="N164" s="223" t="s">
        <v>46</v>
      </c>
      <c r="O164" s="85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207</v>
      </c>
      <c r="AT164" s="226" t="s">
        <v>202</v>
      </c>
      <c r="AU164" s="226" t="s">
        <v>84</v>
      </c>
      <c r="AY164" s="18" t="s">
        <v>199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82</v>
      </c>
      <c r="BK164" s="227">
        <f>ROUND(I164*H164,2)</f>
        <v>0</v>
      </c>
      <c r="BL164" s="18" t="s">
        <v>208</v>
      </c>
      <c r="BM164" s="226" t="s">
        <v>274</v>
      </c>
    </row>
    <row r="165" s="12" customFormat="1" ht="25.92" customHeight="1">
      <c r="A165" s="12"/>
      <c r="B165" s="198"/>
      <c r="C165" s="199"/>
      <c r="D165" s="200" t="s">
        <v>74</v>
      </c>
      <c r="E165" s="201" t="s">
        <v>268</v>
      </c>
      <c r="F165" s="201" t="s">
        <v>269</v>
      </c>
      <c r="G165" s="199"/>
      <c r="H165" s="199"/>
      <c r="I165" s="202"/>
      <c r="J165" s="203">
        <f>BK165</f>
        <v>0</v>
      </c>
      <c r="K165" s="199"/>
      <c r="L165" s="204"/>
      <c r="M165" s="205"/>
      <c r="N165" s="206"/>
      <c r="O165" s="206"/>
      <c r="P165" s="207">
        <f>P166</f>
        <v>0</v>
      </c>
      <c r="Q165" s="206"/>
      <c r="R165" s="207">
        <f>R166</f>
        <v>0</v>
      </c>
      <c r="S165" s="206"/>
      <c r="T165" s="208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82</v>
      </c>
      <c r="AT165" s="210" t="s">
        <v>74</v>
      </c>
      <c r="AU165" s="210" t="s">
        <v>75</v>
      </c>
      <c r="AY165" s="209" t="s">
        <v>199</v>
      </c>
      <c r="BK165" s="211">
        <f>BK166</f>
        <v>0</v>
      </c>
    </row>
    <row r="166" s="12" customFormat="1" ht="22.8" customHeight="1">
      <c r="A166" s="12"/>
      <c r="B166" s="198"/>
      <c r="C166" s="199"/>
      <c r="D166" s="200" t="s">
        <v>74</v>
      </c>
      <c r="E166" s="212" t="s">
        <v>270</v>
      </c>
      <c r="F166" s="212" t="s">
        <v>271</v>
      </c>
      <c r="G166" s="199"/>
      <c r="H166" s="199"/>
      <c r="I166" s="202"/>
      <c r="J166" s="213">
        <f>BK166</f>
        <v>0</v>
      </c>
      <c r="K166" s="199"/>
      <c r="L166" s="204"/>
      <c r="M166" s="205"/>
      <c r="N166" s="206"/>
      <c r="O166" s="206"/>
      <c r="P166" s="207">
        <f>SUM(P167:P171)</f>
        <v>0</v>
      </c>
      <c r="Q166" s="206"/>
      <c r="R166" s="207">
        <f>SUM(R167:R171)</f>
        <v>0</v>
      </c>
      <c r="S166" s="206"/>
      <c r="T166" s="208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82</v>
      </c>
      <c r="AT166" s="210" t="s">
        <v>74</v>
      </c>
      <c r="AU166" s="210" t="s">
        <v>82</v>
      </c>
      <c r="AY166" s="209" t="s">
        <v>199</v>
      </c>
      <c r="BK166" s="211">
        <f>SUM(BK167:BK171)</f>
        <v>0</v>
      </c>
    </row>
    <row r="167" s="2" customFormat="1" ht="21.75" customHeight="1">
      <c r="A167" s="39"/>
      <c r="B167" s="40"/>
      <c r="C167" s="214" t="s">
        <v>8</v>
      </c>
      <c r="D167" s="214" t="s">
        <v>202</v>
      </c>
      <c r="E167" s="215" t="s">
        <v>272</v>
      </c>
      <c r="F167" s="216" t="s">
        <v>273</v>
      </c>
      <c r="G167" s="217" t="s">
        <v>217</v>
      </c>
      <c r="H167" s="218">
        <v>1</v>
      </c>
      <c r="I167" s="219"/>
      <c r="J167" s="220">
        <f>ROUND(I167*H167,2)</f>
        <v>0</v>
      </c>
      <c r="K167" s="216" t="s">
        <v>206</v>
      </c>
      <c r="L167" s="221"/>
      <c r="M167" s="222" t="s">
        <v>19</v>
      </c>
      <c r="N167" s="223" t="s">
        <v>46</v>
      </c>
      <c r="O167" s="85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207</v>
      </c>
      <c r="AT167" s="226" t="s">
        <v>202</v>
      </c>
      <c r="AU167" s="226" t="s">
        <v>84</v>
      </c>
      <c r="AY167" s="18" t="s">
        <v>199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82</v>
      </c>
      <c r="BK167" s="227">
        <f>ROUND(I167*H167,2)</f>
        <v>0</v>
      </c>
      <c r="BL167" s="18" t="s">
        <v>208</v>
      </c>
      <c r="BM167" s="226" t="s">
        <v>277</v>
      </c>
    </row>
    <row r="168" s="2" customFormat="1" ht="21.75" customHeight="1">
      <c r="A168" s="39"/>
      <c r="B168" s="40"/>
      <c r="C168" s="214" t="s">
        <v>242</v>
      </c>
      <c r="D168" s="214" t="s">
        <v>202</v>
      </c>
      <c r="E168" s="215" t="s">
        <v>279</v>
      </c>
      <c r="F168" s="216" t="s">
        <v>280</v>
      </c>
      <c r="G168" s="217" t="s">
        <v>217</v>
      </c>
      <c r="H168" s="218">
        <v>2</v>
      </c>
      <c r="I168" s="219"/>
      <c r="J168" s="220">
        <f>ROUND(I168*H168,2)</f>
        <v>0</v>
      </c>
      <c r="K168" s="216" t="s">
        <v>206</v>
      </c>
      <c r="L168" s="221"/>
      <c r="M168" s="222" t="s">
        <v>19</v>
      </c>
      <c r="N168" s="223" t="s">
        <v>46</v>
      </c>
      <c r="O168" s="85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207</v>
      </c>
      <c r="AT168" s="226" t="s">
        <v>202</v>
      </c>
      <c r="AU168" s="226" t="s">
        <v>84</v>
      </c>
      <c r="AY168" s="18" t="s">
        <v>199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82</v>
      </c>
      <c r="BK168" s="227">
        <f>ROUND(I168*H168,2)</f>
        <v>0</v>
      </c>
      <c r="BL168" s="18" t="s">
        <v>208</v>
      </c>
      <c r="BM168" s="226" t="s">
        <v>281</v>
      </c>
    </row>
    <row r="169" s="2" customFormat="1" ht="16.5" customHeight="1">
      <c r="A169" s="39"/>
      <c r="B169" s="40"/>
      <c r="C169" s="214" t="s">
        <v>278</v>
      </c>
      <c r="D169" s="214" t="s">
        <v>202</v>
      </c>
      <c r="E169" s="215" t="s">
        <v>983</v>
      </c>
      <c r="F169" s="216" t="s">
        <v>1205</v>
      </c>
      <c r="G169" s="217" t="s">
        <v>217</v>
      </c>
      <c r="H169" s="218">
        <v>2</v>
      </c>
      <c r="I169" s="219"/>
      <c r="J169" s="220">
        <f>ROUND(I169*H169,2)</f>
        <v>0</v>
      </c>
      <c r="K169" s="216" t="s">
        <v>206</v>
      </c>
      <c r="L169" s="221"/>
      <c r="M169" s="222" t="s">
        <v>19</v>
      </c>
      <c r="N169" s="223" t="s">
        <v>46</v>
      </c>
      <c r="O169" s="85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207</v>
      </c>
      <c r="AT169" s="226" t="s">
        <v>202</v>
      </c>
      <c r="AU169" s="226" t="s">
        <v>84</v>
      </c>
      <c r="AY169" s="18" t="s">
        <v>199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208</v>
      </c>
      <c r="BM169" s="226" t="s">
        <v>284</v>
      </c>
    </row>
    <row r="170" s="2" customFormat="1" ht="16.5" customHeight="1">
      <c r="A170" s="39"/>
      <c r="B170" s="40"/>
      <c r="C170" s="214" t="s">
        <v>248</v>
      </c>
      <c r="D170" s="214" t="s">
        <v>202</v>
      </c>
      <c r="E170" s="215" t="s">
        <v>985</v>
      </c>
      <c r="F170" s="216" t="s">
        <v>1206</v>
      </c>
      <c r="G170" s="217" t="s">
        <v>217</v>
      </c>
      <c r="H170" s="218">
        <v>2</v>
      </c>
      <c r="I170" s="219"/>
      <c r="J170" s="220">
        <f>ROUND(I170*H170,2)</f>
        <v>0</v>
      </c>
      <c r="K170" s="216" t="s">
        <v>206</v>
      </c>
      <c r="L170" s="221"/>
      <c r="M170" s="222" t="s">
        <v>19</v>
      </c>
      <c r="N170" s="223" t="s">
        <v>46</v>
      </c>
      <c r="O170" s="85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207</v>
      </c>
      <c r="AT170" s="226" t="s">
        <v>202</v>
      </c>
      <c r="AU170" s="226" t="s">
        <v>84</v>
      </c>
      <c r="AY170" s="18" t="s">
        <v>199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208</v>
      </c>
      <c r="BM170" s="226" t="s">
        <v>289</v>
      </c>
    </row>
    <row r="171" s="2" customFormat="1" ht="16.5" customHeight="1">
      <c r="A171" s="39"/>
      <c r="B171" s="40"/>
      <c r="C171" s="214" t="s">
        <v>285</v>
      </c>
      <c r="D171" s="214" t="s">
        <v>202</v>
      </c>
      <c r="E171" s="215" t="s">
        <v>987</v>
      </c>
      <c r="F171" s="216" t="s">
        <v>1207</v>
      </c>
      <c r="G171" s="217" t="s">
        <v>217</v>
      </c>
      <c r="H171" s="218">
        <v>2</v>
      </c>
      <c r="I171" s="219"/>
      <c r="J171" s="220">
        <f>ROUND(I171*H171,2)</f>
        <v>0</v>
      </c>
      <c r="K171" s="216" t="s">
        <v>206</v>
      </c>
      <c r="L171" s="221"/>
      <c r="M171" s="222" t="s">
        <v>19</v>
      </c>
      <c r="N171" s="223" t="s">
        <v>46</v>
      </c>
      <c r="O171" s="85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207</v>
      </c>
      <c r="AT171" s="226" t="s">
        <v>202</v>
      </c>
      <c r="AU171" s="226" t="s">
        <v>84</v>
      </c>
      <c r="AY171" s="18" t="s">
        <v>199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82</v>
      </c>
      <c r="BK171" s="227">
        <f>ROUND(I171*H171,2)</f>
        <v>0</v>
      </c>
      <c r="BL171" s="18" t="s">
        <v>208</v>
      </c>
      <c r="BM171" s="226" t="s">
        <v>292</v>
      </c>
    </row>
    <row r="172" s="12" customFormat="1" ht="25.92" customHeight="1">
      <c r="A172" s="12"/>
      <c r="B172" s="198"/>
      <c r="C172" s="199"/>
      <c r="D172" s="200" t="s">
        <v>74</v>
      </c>
      <c r="E172" s="201" t="s">
        <v>293</v>
      </c>
      <c r="F172" s="201" t="s">
        <v>294</v>
      </c>
      <c r="G172" s="199"/>
      <c r="H172" s="199"/>
      <c r="I172" s="202"/>
      <c r="J172" s="203">
        <f>BK172</f>
        <v>0</v>
      </c>
      <c r="K172" s="199"/>
      <c r="L172" s="204"/>
      <c r="M172" s="205"/>
      <c r="N172" s="206"/>
      <c r="O172" s="206"/>
      <c r="P172" s="207">
        <f>P173+P175</f>
        <v>0</v>
      </c>
      <c r="Q172" s="206"/>
      <c r="R172" s="207">
        <f>R173+R175</f>
        <v>0</v>
      </c>
      <c r="S172" s="206"/>
      <c r="T172" s="208">
        <f>T173+T175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82</v>
      </c>
      <c r="AT172" s="210" t="s">
        <v>74</v>
      </c>
      <c r="AU172" s="210" t="s">
        <v>75</v>
      </c>
      <c r="AY172" s="209" t="s">
        <v>199</v>
      </c>
      <c r="BK172" s="211">
        <f>BK173+BK175</f>
        <v>0</v>
      </c>
    </row>
    <row r="173" s="12" customFormat="1" ht="22.8" customHeight="1">
      <c r="A173" s="12"/>
      <c r="B173" s="198"/>
      <c r="C173" s="199"/>
      <c r="D173" s="200" t="s">
        <v>74</v>
      </c>
      <c r="E173" s="212" t="s">
        <v>295</v>
      </c>
      <c r="F173" s="212" t="s">
        <v>296</v>
      </c>
      <c r="G173" s="199"/>
      <c r="H173" s="199"/>
      <c r="I173" s="202"/>
      <c r="J173" s="213">
        <f>BK173</f>
        <v>0</v>
      </c>
      <c r="K173" s="199"/>
      <c r="L173" s="204"/>
      <c r="M173" s="205"/>
      <c r="N173" s="206"/>
      <c r="O173" s="206"/>
      <c r="P173" s="207">
        <f>P174</f>
        <v>0</v>
      </c>
      <c r="Q173" s="206"/>
      <c r="R173" s="207">
        <f>R174</f>
        <v>0</v>
      </c>
      <c r="S173" s="206"/>
      <c r="T173" s="208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82</v>
      </c>
      <c r="AT173" s="210" t="s">
        <v>74</v>
      </c>
      <c r="AU173" s="210" t="s">
        <v>82</v>
      </c>
      <c r="AY173" s="209" t="s">
        <v>199</v>
      </c>
      <c r="BK173" s="211">
        <f>BK174</f>
        <v>0</v>
      </c>
    </row>
    <row r="174" s="2" customFormat="1" ht="16.5" customHeight="1">
      <c r="A174" s="39"/>
      <c r="B174" s="40"/>
      <c r="C174" s="214" t="s">
        <v>251</v>
      </c>
      <c r="D174" s="214" t="s">
        <v>202</v>
      </c>
      <c r="E174" s="215" t="s">
        <v>297</v>
      </c>
      <c r="F174" s="216" t="s">
        <v>298</v>
      </c>
      <c r="G174" s="217" t="s">
        <v>205</v>
      </c>
      <c r="H174" s="218">
        <v>6</v>
      </c>
      <c r="I174" s="219"/>
      <c r="J174" s="220">
        <f>ROUND(I174*H174,2)</f>
        <v>0</v>
      </c>
      <c r="K174" s="216" t="s">
        <v>206</v>
      </c>
      <c r="L174" s="221"/>
      <c r="M174" s="222" t="s">
        <v>19</v>
      </c>
      <c r="N174" s="223" t="s">
        <v>46</v>
      </c>
      <c r="O174" s="85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207</v>
      </c>
      <c r="AT174" s="226" t="s">
        <v>202</v>
      </c>
      <c r="AU174" s="226" t="s">
        <v>84</v>
      </c>
      <c r="AY174" s="18" t="s">
        <v>199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82</v>
      </c>
      <c r="BK174" s="227">
        <f>ROUND(I174*H174,2)</f>
        <v>0</v>
      </c>
      <c r="BL174" s="18" t="s">
        <v>208</v>
      </c>
      <c r="BM174" s="226" t="s">
        <v>299</v>
      </c>
    </row>
    <row r="175" s="12" customFormat="1" ht="22.8" customHeight="1">
      <c r="A175" s="12"/>
      <c r="B175" s="198"/>
      <c r="C175" s="199"/>
      <c r="D175" s="200" t="s">
        <v>74</v>
      </c>
      <c r="E175" s="212" t="s">
        <v>300</v>
      </c>
      <c r="F175" s="212" t="s">
        <v>301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P176</f>
        <v>0</v>
      </c>
      <c r="Q175" s="206"/>
      <c r="R175" s="207">
        <f>R176</f>
        <v>0</v>
      </c>
      <c r="S175" s="206"/>
      <c r="T175" s="208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82</v>
      </c>
      <c r="AT175" s="210" t="s">
        <v>74</v>
      </c>
      <c r="AU175" s="210" t="s">
        <v>82</v>
      </c>
      <c r="AY175" s="209" t="s">
        <v>199</v>
      </c>
      <c r="BK175" s="211">
        <f>BK176</f>
        <v>0</v>
      </c>
    </row>
    <row r="176" s="2" customFormat="1" ht="21.75" customHeight="1">
      <c r="A176" s="39"/>
      <c r="B176" s="40"/>
      <c r="C176" s="214" t="s">
        <v>7</v>
      </c>
      <c r="D176" s="214" t="s">
        <v>202</v>
      </c>
      <c r="E176" s="215" t="s">
        <v>302</v>
      </c>
      <c r="F176" s="216" t="s">
        <v>303</v>
      </c>
      <c r="G176" s="217" t="s">
        <v>205</v>
      </c>
      <c r="H176" s="218">
        <v>3</v>
      </c>
      <c r="I176" s="219"/>
      <c r="J176" s="220">
        <f>ROUND(I176*H176,2)</f>
        <v>0</v>
      </c>
      <c r="K176" s="216" t="s">
        <v>206</v>
      </c>
      <c r="L176" s="221"/>
      <c r="M176" s="222" t="s">
        <v>19</v>
      </c>
      <c r="N176" s="223" t="s">
        <v>46</v>
      </c>
      <c r="O176" s="85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207</v>
      </c>
      <c r="AT176" s="226" t="s">
        <v>202</v>
      </c>
      <c r="AU176" s="226" t="s">
        <v>84</v>
      </c>
      <c r="AY176" s="18" t="s">
        <v>199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82</v>
      </c>
      <c r="BK176" s="227">
        <f>ROUND(I176*H176,2)</f>
        <v>0</v>
      </c>
      <c r="BL176" s="18" t="s">
        <v>208</v>
      </c>
      <c r="BM176" s="226" t="s">
        <v>304</v>
      </c>
    </row>
    <row r="177" s="12" customFormat="1" ht="25.92" customHeight="1">
      <c r="A177" s="12"/>
      <c r="B177" s="198"/>
      <c r="C177" s="199"/>
      <c r="D177" s="200" t="s">
        <v>74</v>
      </c>
      <c r="E177" s="201" t="s">
        <v>309</v>
      </c>
      <c r="F177" s="201" t="s">
        <v>310</v>
      </c>
      <c r="G177" s="199"/>
      <c r="H177" s="199"/>
      <c r="I177" s="202"/>
      <c r="J177" s="203">
        <f>BK177</f>
        <v>0</v>
      </c>
      <c r="K177" s="199"/>
      <c r="L177" s="204"/>
      <c r="M177" s="205"/>
      <c r="N177" s="206"/>
      <c r="O177" s="206"/>
      <c r="P177" s="207">
        <f>P178</f>
        <v>0</v>
      </c>
      <c r="Q177" s="206"/>
      <c r="R177" s="207">
        <f>R178</f>
        <v>0</v>
      </c>
      <c r="S177" s="206"/>
      <c r="T177" s="208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82</v>
      </c>
      <c r="AT177" s="210" t="s">
        <v>74</v>
      </c>
      <c r="AU177" s="210" t="s">
        <v>75</v>
      </c>
      <c r="AY177" s="209" t="s">
        <v>199</v>
      </c>
      <c r="BK177" s="211">
        <f>BK178</f>
        <v>0</v>
      </c>
    </row>
    <row r="178" s="12" customFormat="1" ht="22.8" customHeight="1">
      <c r="A178" s="12"/>
      <c r="B178" s="198"/>
      <c r="C178" s="199"/>
      <c r="D178" s="200" t="s">
        <v>74</v>
      </c>
      <c r="E178" s="212" t="s">
        <v>311</v>
      </c>
      <c r="F178" s="212" t="s">
        <v>312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SUM(P179:P180)</f>
        <v>0</v>
      </c>
      <c r="Q178" s="206"/>
      <c r="R178" s="207">
        <f>SUM(R179:R180)</f>
        <v>0</v>
      </c>
      <c r="S178" s="206"/>
      <c r="T178" s="208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82</v>
      </c>
      <c r="AT178" s="210" t="s">
        <v>74</v>
      </c>
      <c r="AU178" s="210" t="s">
        <v>82</v>
      </c>
      <c r="AY178" s="209" t="s">
        <v>199</v>
      </c>
      <c r="BK178" s="211">
        <f>SUM(BK179:BK180)</f>
        <v>0</v>
      </c>
    </row>
    <row r="179" s="2" customFormat="1" ht="16.5" customHeight="1">
      <c r="A179" s="39"/>
      <c r="B179" s="40"/>
      <c r="C179" s="214" t="s">
        <v>255</v>
      </c>
      <c r="D179" s="214" t="s">
        <v>202</v>
      </c>
      <c r="E179" s="215" t="s">
        <v>313</v>
      </c>
      <c r="F179" s="216" t="s">
        <v>314</v>
      </c>
      <c r="G179" s="217" t="s">
        <v>205</v>
      </c>
      <c r="H179" s="218">
        <v>6</v>
      </c>
      <c r="I179" s="219"/>
      <c r="J179" s="220">
        <f>ROUND(I179*H179,2)</f>
        <v>0</v>
      </c>
      <c r="K179" s="216" t="s">
        <v>206</v>
      </c>
      <c r="L179" s="221"/>
      <c r="M179" s="222" t="s">
        <v>19</v>
      </c>
      <c r="N179" s="223" t="s">
        <v>46</v>
      </c>
      <c r="O179" s="85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207</v>
      </c>
      <c r="AT179" s="226" t="s">
        <v>202</v>
      </c>
      <c r="AU179" s="226" t="s">
        <v>84</v>
      </c>
      <c r="AY179" s="18" t="s">
        <v>199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82</v>
      </c>
      <c r="BK179" s="227">
        <f>ROUND(I179*H179,2)</f>
        <v>0</v>
      </c>
      <c r="BL179" s="18" t="s">
        <v>208</v>
      </c>
      <c r="BM179" s="226" t="s">
        <v>308</v>
      </c>
    </row>
    <row r="180" s="2" customFormat="1" ht="16.5" customHeight="1">
      <c r="A180" s="39"/>
      <c r="B180" s="40"/>
      <c r="C180" s="214" t="s">
        <v>305</v>
      </c>
      <c r="D180" s="214" t="s">
        <v>202</v>
      </c>
      <c r="E180" s="215" t="s">
        <v>317</v>
      </c>
      <c r="F180" s="216" t="s">
        <v>318</v>
      </c>
      <c r="G180" s="217" t="s">
        <v>205</v>
      </c>
      <c r="H180" s="218">
        <v>6</v>
      </c>
      <c r="I180" s="219"/>
      <c r="J180" s="220">
        <f>ROUND(I180*H180,2)</f>
        <v>0</v>
      </c>
      <c r="K180" s="216" t="s">
        <v>206</v>
      </c>
      <c r="L180" s="221"/>
      <c r="M180" s="222" t="s">
        <v>19</v>
      </c>
      <c r="N180" s="223" t="s">
        <v>46</v>
      </c>
      <c r="O180" s="85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207</v>
      </c>
      <c r="AT180" s="226" t="s">
        <v>202</v>
      </c>
      <c r="AU180" s="226" t="s">
        <v>84</v>
      </c>
      <c r="AY180" s="18" t="s">
        <v>199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82</v>
      </c>
      <c r="BK180" s="227">
        <f>ROUND(I180*H180,2)</f>
        <v>0</v>
      </c>
      <c r="BL180" s="18" t="s">
        <v>208</v>
      </c>
      <c r="BM180" s="226" t="s">
        <v>315</v>
      </c>
    </row>
    <row r="181" s="12" customFormat="1" ht="25.92" customHeight="1">
      <c r="A181" s="12"/>
      <c r="B181" s="198"/>
      <c r="C181" s="199"/>
      <c r="D181" s="200" t="s">
        <v>74</v>
      </c>
      <c r="E181" s="201" t="s">
        <v>323</v>
      </c>
      <c r="F181" s="201" t="s">
        <v>324</v>
      </c>
      <c r="G181" s="199"/>
      <c r="H181" s="199"/>
      <c r="I181" s="202"/>
      <c r="J181" s="203">
        <f>BK181</f>
        <v>0</v>
      </c>
      <c r="K181" s="199"/>
      <c r="L181" s="204"/>
      <c r="M181" s="205"/>
      <c r="N181" s="206"/>
      <c r="O181" s="206"/>
      <c r="P181" s="207">
        <f>P182</f>
        <v>0</v>
      </c>
      <c r="Q181" s="206"/>
      <c r="R181" s="207">
        <f>R182</f>
        <v>0</v>
      </c>
      <c r="S181" s="206"/>
      <c r="T181" s="208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74</v>
      </c>
      <c r="AU181" s="210" t="s">
        <v>75</v>
      </c>
      <c r="AY181" s="209" t="s">
        <v>199</v>
      </c>
      <c r="BK181" s="211">
        <f>BK182</f>
        <v>0</v>
      </c>
    </row>
    <row r="182" s="12" customFormat="1" ht="22.8" customHeight="1">
      <c r="A182" s="12"/>
      <c r="B182" s="198"/>
      <c r="C182" s="199"/>
      <c r="D182" s="200" t="s">
        <v>74</v>
      </c>
      <c r="E182" s="212" t="s">
        <v>325</v>
      </c>
      <c r="F182" s="212" t="s">
        <v>326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P183</f>
        <v>0</v>
      </c>
      <c r="Q182" s="206"/>
      <c r="R182" s="207">
        <f>R183</f>
        <v>0</v>
      </c>
      <c r="S182" s="206"/>
      <c r="T182" s="208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82</v>
      </c>
      <c r="AT182" s="210" t="s">
        <v>74</v>
      </c>
      <c r="AU182" s="210" t="s">
        <v>82</v>
      </c>
      <c r="AY182" s="209" t="s">
        <v>199</v>
      </c>
      <c r="BK182" s="211">
        <f>BK183</f>
        <v>0</v>
      </c>
    </row>
    <row r="183" s="2" customFormat="1" ht="16.5" customHeight="1">
      <c r="A183" s="39"/>
      <c r="B183" s="40"/>
      <c r="C183" s="214" t="s">
        <v>260</v>
      </c>
      <c r="D183" s="214" t="s">
        <v>202</v>
      </c>
      <c r="E183" s="215" t="s">
        <v>328</v>
      </c>
      <c r="F183" s="216" t="s">
        <v>329</v>
      </c>
      <c r="G183" s="217" t="s">
        <v>217</v>
      </c>
      <c r="H183" s="218">
        <v>1</v>
      </c>
      <c r="I183" s="219"/>
      <c r="J183" s="220">
        <f>ROUND(I183*H183,2)</f>
        <v>0</v>
      </c>
      <c r="K183" s="216" t="s">
        <v>206</v>
      </c>
      <c r="L183" s="221"/>
      <c r="M183" s="222" t="s">
        <v>19</v>
      </c>
      <c r="N183" s="223" t="s">
        <v>46</v>
      </c>
      <c r="O183" s="85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207</v>
      </c>
      <c r="AT183" s="226" t="s">
        <v>202</v>
      </c>
      <c r="AU183" s="226" t="s">
        <v>84</v>
      </c>
      <c r="AY183" s="18" t="s">
        <v>199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82</v>
      </c>
      <c r="BK183" s="227">
        <f>ROUND(I183*H183,2)</f>
        <v>0</v>
      </c>
      <c r="BL183" s="18" t="s">
        <v>208</v>
      </c>
      <c r="BM183" s="226" t="s">
        <v>319</v>
      </c>
    </row>
    <row r="184" s="12" customFormat="1" ht="25.92" customHeight="1">
      <c r="A184" s="12"/>
      <c r="B184" s="198"/>
      <c r="C184" s="199"/>
      <c r="D184" s="200" t="s">
        <v>74</v>
      </c>
      <c r="E184" s="201" t="s">
        <v>334</v>
      </c>
      <c r="F184" s="201" t="s">
        <v>335</v>
      </c>
      <c r="G184" s="199"/>
      <c r="H184" s="199"/>
      <c r="I184" s="202"/>
      <c r="J184" s="203">
        <f>BK184</f>
        <v>0</v>
      </c>
      <c r="K184" s="199"/>
      <c r="L184" s="204"/>
      <c r="M184" s="205"/>
      <c r="N184" s="206"/>
      <c r="O184" s="206"/>
      <c r="P184" s="207">
        <f>P185+P187+P189</f>
        <v>0</v>
      </c>
      <c r="Q184" s="206"/>
      <c r="R184" s="207">
        <f>R185+R187+R189</f>
        <v>0</v>
      </c>
      <c r="S184" s="206"/>
      <c r="T184" s="208">
        <f>T185+T187+T189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82</v>
      </c>
      <c r="AT184" s="210" t="s">
        <v>74</v>
      </c>
      <c r="AU184" s="210" t="s">
        <v>75</v>
      </c>
      <c r="AY184" s="209" t="s">
        <v>199</v>
      </c>
      <c r="BK184" s="211">
        <f>BK185+BK187+BK189</f>
        <v>0</v>
      </c>
    </row>
    <row r="185" s="12" customFormat="1" ht="22.8" customHeight="1">
      <c r="A185" s="12"/>
      <c r="B185" s="198"/>
      <c r="C185" s="199"/>
      <c r="D185" s="200" t="s">
        <v>74</v>
      </c>
      <c r="E185" s="212" t="s">
        <v>1000</v>
      </c>
      <c r="F185" s="212" t="s">
        <v>1001</v>
      </c>
      <c r="G185" s="199"/>
      <c r="H185" s="199"/>
      <c r="I185" s="202"/>
      <c r="J185" s="213">
        <f>BK185</f>
        <v>0</v>
      </c>
      <c r="K185" s="199"/>
      <c r="L185" s="204"/>
      <c r="M185" s="205"/>
      <c r="N185" s="206"/>
      <c r="O185" s="206"/>
      <c r="P185" s="207">
        <f>P186</f>
        <v>0</v>
      </c>
      <c r="Q185" s="206"/>
      <c r="R185" s="207">
        <f>R186</f>
        <v>0</v>
      </c>
      <c r="S185" s="206"/>
      <c r="T185" s="208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82</v>
      </c>
      <c r="AT185" s="210" t="s">
        <v>74</v>
      </c>
      <c r="AU185" s="210" t="s">
        <v>82</v>
      </c>
      <c r="AY185" s="209" t="s">
        <v>199</v>
      </c>
      <c r="BK185" s="211">
        <f>BK186</f>
        <v>0</v>
      </c>
    </row>
    <row r="186" s="2" customFormat="1">
      <c r="A186" s="39"/>
      <c r="B186" s="40"/>
      <c r="C186" s="214" t="s">
        <v>316</v>
      </c>
      <c r="D186" s="214" t="s">
        <v>202</v>
      </c>
      <c r="E186" s="215" t="s">
        <v>1002</v>
      </c>
      <c r="F186" s="216" t="s">
        <v>1209</v>
      </c>
      <c r="G186" s="217" t="s">
        <v>217</v>
      </c>
      <c r="H186" s="218">
        <v>1</v>
      </c>
      <c r="I186" s="219"/>
      <c r="J186" s="220">
        <f>ROUND(I186*H186,2)</f>
        <v>0</v>
      </c>
      <c r="K186" s="216" t="s">
        <v>341</v>
      </c>
      <c r="L186" s="221"/>
      <c r="M186" s="222" t="s">
        <v>19</v>
      </c>
      <c r="N186" s="223" t="s">
        <v>46</v>
      </c>
      <c r="O186" s="85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6" t="s">
        <v>207</v>
      </c>
      <c r="AT186" s="226" t="s">
        <v>202</v>
      </c>
      <c r="AU186" s="226" t="s">
        <v>84</v>
      </c>
      <c r="AY186" s="18" t="s">
        <v>199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8" t="s">
        <v>82</v>
      </c>
      <c r="BK186" s="227">
        <f>ROUND(I186*H186,2)</f>
        <v>0</v>
      </c>
      <c r="BL186" s="18" t="s">
        <v>208</v>
      </c>
      <c r="BM186" s="226" t="s">
        <v>322</v>
      </c>
    </row>
    <row r="187" s="12" customFormat="1" ht="22.8" customHeight="1">
      <c r="A187" s="12"/>
      <c r="B187" s="198"/>
      <c r="C187" s="199"/>
      <c r="D187" s="200" t="s">
        <v>74</v>
      </c>
      <c r="E187" s="212" t="s">
        <v>1008</v>
      </c>
      <c r="F187" s="212" t="s">
        <v>1009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P188</f>
        <v>0</v>
      </c>
      <c r="Q187" s="206"/>
      <c r="R187" s="207">
        <f>R188</f>
        <v>0</v>
      </c>
      <c r="S187" s="206"/>
      <c r="T187" s="20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82</v>
      </c>
      <c r="AT187" s="210" t="s">
        <v>74</v>
      </c>
      <c r="AU187" s="210" t="s">
        <v>82</v>
      </c>
      <c r="AY187" s="209" t="s">
        <v>199</v>
      </c>
      <c r="BK187" s="211">
        <f>BK188</f>
        <v>0</v>
      </c>
    </row>
    <row r="188" s="2" customFormat="1" ht="16.5" customHeight="1">
      <c r="A188" s="39"/>
      <c r="B188" s="40"/>
      <c r="C188" s="214" t="s">
        <v>264</v>
      </c>
      <c r="D188" s="214" t="s">
        <v>202</v>
      </c>
      <c r="E188" s="215" t="s">
        <v>1010</v>
      </c>
      <c r="F188" s="216" t="s">
        <v>1240</v>
      </c>
      <c r="G188" s="217" t="s">
        <v>217</v>
      </c>
      <c r="H188" s="218">
        <v>1</v>
      </c>
      <c r="I188" s="219"/>
      <c r="J188" s="220">
        <f>ROUND(I188*H188,2)</f>
        <v>0</v>
      </c>
      <c r="K188" s="216" t="s">
        <v>341</v>
      </c>
      <c r="L188" s="221"/>
      <c r="M188" s="222" t="s">
        <v>19</v>
      </c>
      <c r="N188" s="223" t="s">
        <v>46</v>
      </c>
      <c r="O188" s="85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207</v>
      </c>
      <c r="AT188" s="226" t="s">
        <v>202</v>
      </c>
      <c r="AU188" s="226" t="s">
        <v>84</v>
      </c>
      <c r="AY188" s="18" t="s">
        <v>199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82</v>
      </c>
      <c r="BK188" s="227">
        <f>ROUND(I188*H188,2)</f>
        <v>0</v>
      </c>
      <c r="BL188" s="18" t="s">
        <v>208</v>
      </c>
      <c r="BM188" s="226" t="s">
        <v>330</v>
      </c>
    </row>
    <row r="189" s="12" customFormat="1" ht="22.8" customHeight="1">
      <c r="A189" s="12"/>
      <c r="B189" s="198"/>
      <c r="C189" s="199"/>
      <c r="D189" s="200" t="s">
        <v>74</v>
      </c>
      <c r="E189" s="212" t="s">
        <v>336</v>
      </c>
      <c r="F189" s="212" t="s">
        <v>337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SUM(P190:P191)</f>
        <v>0</v>
      </c>
      <c r="Q189" s="206"/>
      <c r="R189" s="207">
        <f>SUM(R190:R191)</f>
        <v>0</v>
      </c>
      <c r="S189" s="206"/>
      <c r="T189" s="208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82</v>
      </c>
      <c r="AT189" s="210" t="s">
        <v>74</v>
      </c>
      <c r="AU189" s="210" t="s">
        <v>82</v>
      </c>
      <c r="AY189" s="209" t="s">
        <v>199</v>
      </c>
      <c r="BK189" s="211">
        <f>SUM(BK190:BK191)</f>
        <v>0</v>
      </c>
    </row>
    <row r="190" s="2" customFormat="1" ht="16.5" customHeight="1">
      <c r="A190" s="39"/>
      <c r="B190" s="40"/>
      <c r="C190" s="214" t="s">
        <v>327</v>
      </c>
      <c r="D190" s="214" t="s">
        <v>202</v>
      </c>
      <c r="E190" s="215" t="s">
        <v>339</v>
      </c>
      <c r="F190" s="216" t="s">
        <v>340</v>
      </c>
      <c r="G190" s="217" t="s">
        <v>217</v>
      </c>
      <c r="H190" s="218">
        <v>4</v>
      </c>
      <c r="I190" s="219"/>
      <c r="J190" s="220">
        <f>ROUND(I190*H190,2)</f>
        <v>0</v>
      </c>
      <c r="K190" s="216" t="s">
        <v>341</v>
      </c>
      <c r="L190" s="221"/>
      <c r="M190" s="222" t="s">
        <v>19</v>
      </c>
      <c r="N190" s="223" t="s">
        <v>46</v>
      </c>
      <c r="O190" s="85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207</v>
      </c>
      <c r="AT190" s="226" t="s">
        <v>202</v>
      </c>
      <c r="AU190" s="226" t="s">
        <v>84</v>
      </c>
      <c r="AY190" s="18" t="s">
        <v>199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82</v>
      </c>
      <c r="BK190" s="227">
        <f>ROUND(I190*H190,2)</f>
        <v>0</v>
      </c>
      <c r="BL190" s="18" t="s">
        <v>208</v>
      </c>
      <c r="BM190" s="226" t="s">
        <v>333</v>
      </c>
    </row>
    <row r="191" s="2" customFormat="1" ht="33" customHeight="1">
      <c r="A191" s="39"/>
      <c r="B191" s="40"/>
      <c r="C191" s="214" t="s">
        <v>267</v>
      </c>
      <c r="D191" s="214" t="s">
        <v>202</v>
      </c>
      <c r="E191" s="215" t="s">
        <v>343</v>
      </c>
      <c r="F191" s="216" t="s">
        <v>344</v>
      </c>
      <c r="G191" s="217" t="s">
        <v>217</v>
      </c>
      <c r="H191" s="218">
        <v>1</v>
      </c>
      <c r="I191" s="219"/>
      <c r="J191" s="220">
        <f>ROUND(I191*H191,2)</f>
        <v>0</v>
      </c>
      <c r="K191" s="216" t="s">
        <v>341</v>
      </c>
      <c r="L191" s="221"/>
      <c r="M191" s="222" t="s">
        <v>19</v>
      </c>
      <c r="N191" s="223" t="s">
        <v>46</v>
      </c>
      <c r="O191" s="85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6" t="s">
        <v>207</v>
      </c>
      <c r="AT191" s="226" t="s">
        <v>202</v>
      </c>
      <c r="AU191" s="226" t="s">
        <v>84</v>
      </c>
      <c r="AY191" s="18" t="s">
        <v>199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8" t="s">
        <v>82</v>
      </c>
      <c r="BK191" s="227">
        <f>ROUND(I191*H191,2)</f>
        <v>0</v>
      </c>
      <c r="BL191" s="18" t="s">
        <v>208</v>
      </c>
      <c r="BM191" s="226" t="s">
        <v>342</v>
      </c>
    </row>
    <row r="192" s="12" customFormat="1" ht="25.92" customHeight="1">
      <c r="A192" s="12"/>
      <c r="B192" s="198"/>
      <c r="C192" s="199"/>
      <c r="D192" s="200" t="s">
        <v>74</v>
      </c>
      <c r="E192" s="201" t="s">
        <v>346</v>
      </c>
      <c r="F192" s="201" t="s">
        <v>347</v>
      </c>
      <c r="G192" s="199"/>
      <c r="H192" s="199"/>
      <c r="I192" s="202"/>
      <c r="J192" s="203">
        <f>BK192</f>
        <v>0</v>
      </c>
      <c r="K192" s="199"/>
      <c r="L192" s="204"/>
      <c r="M192" s="205"/>
      <c r="N192" s="206"/>
      <c r="O192" s="206"/>
      <c r="P192" s="207">
        <f>P193</f>
        <v>0</v>
      </c>
      <c r="Q192" s="206"/>
      <c r="R192" s="207">
        <f>R193</f>
        <v>0</v>
      </c>
      <c r="S192" s="206"/>
      <c r="T192" s="208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9" t="s">
        <v>82</v>
      </c>
      <c r="AT192" s="210" t="s">
        <v>74</v>
      </c>
      <c r="AU192" s="210" t="s">
        <v>75</v>
      </c>
      <c r="AY192" s="209" t="s">
        <v>199</v>
      </c>
      <c r="BK192" s="211">
        <f>BK193</f>
        <v>0</v>
      </c>
    </row>
    <row r="193" s="12" customFormat="1" ht="22.8" customHeight="1">
      <c r="A193" s="12"/>
      <c r="B193" s="198"/>
      <c r="C193" s="199"/>
      <c r="D193" s="200" t="s">
        <v>74</v>
      </c>
      <c r="E193" s="212" t="s">
        <v>348</v>
      </c>
      <c r="F193" s="212" t="s">
        <v>349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82</v>
      </c>
      <c r="AT193" s="210" t="s">
        <v>74</v>
      </c>
      <c r="AU193" s="210" t="s">
        <v>82</v>
      </c>
      <c r="AY193" s="209" t="s">
        <v>199</v>
      </c>
      <c r="BK193" s="211">
        <f>BK194</f>
        <v>0</v>
      </c>
    </row>
    <row r="194" s="2" customFormat="1" ht="33" customHeight="1">
      <c r="A194" s="39"/>
      <c r="B194" s="40"/>
      <c r="C194" s="214" t="s">
        <v>338</v>
      </c>
      <c r="D194" s="214" t="s">
        <v>202</v>
      </c>
      <c r="E194" s="215" t="s">
        <v>351</v>
      </c>
      <c r="F194" s="216" t="s">
        <v>352</v>
      </c>
      <c r="G194" s="217" t="s">
        <v>217</v>
      </c>
      <c r="H194" s="218">
        <v>1</v>
      </c>
      <c r="I194" s="219"/>
      <c r="J194" s="220">
        <f>ROUND(I194*H194,2)</f>
        <v>0</v>
      </c>
      <c r="K194" s="216" t="s">
        <v>206</v>
      </c>
      <c r="L194" s="221"/>
      <c r="M194" s="222" t="s">
        <v>19</v>
      </c>
      <c r="N194" s="223" t="s">
        <v>46</v>
      </c>
      <c r="O194" s="85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6" t="s">
        <v>207</v>
      </c>
      <c r="AT194" s="226" t="s">
        <v>202</v>
      </c>
      <c r="AU194" s="226" t="s">
        <v>84</v>
      </c>
      <c r="AY194" s="18" t="s">
        <v>199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8" t="s">
        <v>82</v>
      </c>
      <c r="BK194" s="227">
        <f>ROUND(I194*H194,2)</f>
        <v>0</v>
      </c>
      <c r="BL194" s="18" t="s">
        <v>208</v>
      </c>
      <c r="BM194" s="226" t="s">
        <v>345</v>
      </c>
    </row>
    <row r="195" s="12" customFormat="1" ht="25.92" customHeight="1">
      <c r="A195" s="12"/>
      <c r="B195" s="198"/>
      <c r="C195" s="199"/>
      <c r="D195" s="200" t="s">
        <v>74</v>
      </c>
      <c r="E195" s="201" t="s">
        <v>354</v>
      </c>
      <c r="F195" s="201" t="s">
        <v>355</v>
      </c>
      <c r="G195" s="199"/>
      <c r="H195" s="199"/>
      <c r="I195" s="202"/>
      <c r="J195" s="203">
        <f>BK195</f>
        <v>0</v>
      </c>
      <c r="K195" s="199"/>
      <c r="L195" s="204"/>
      <c r="M195" s="205"/>
      <c r="N195" s="206"/>
      <c r="O195" s="206"/>
      <c r="P195" s="207">
        <f>P196+P199+P201+P204+P207+P212+P215</f>
        <v>0</v>
      </c>
      <c r="Q195" s="206"/>
      <c r="R195" s="207">
        <f>R196+R199+R201+R204+R207+R212+R215</f>
        <v>0</v>
      </c>
      <c r="S195" s="206"/>
      <c r="T195" s="208">
        <f>T196+T199+T201+T204+T207+T212+T215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82</v>
      </c>
      <c r="AT195" s="210" t="s">
        <v>74</v>
      </c>
      <c r="AU195" s="210" t="s">
        <v>75</v>
      </c>
      <c r="AY195" s="209" t="s">
        <v>199</v>
      </c>
      <c r="BK195" s="211">
        <f>BK196+BK199+BK201+BK204+BK207+BK212+BK215</f>
        <v>0</v>
      </c>
    </row>
    <row r="196" s="12" customFormat="1" ht="22.8" customHeight="1">
      <c r="A196" s="12"/>
      <c r="B196" s="198"/>
      <c r="C196" s="199"/>
      <c r="D196" s="200" t="s">
        <v>74</v>
      </c>
      <c r="E196" s="212" t="s">
        <v>356</v>
      </c>
      <c r="F196" s="212" t="s">
        <v>357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SUM(P197:P198)</f>
        <v>0</v>
      </c>
      <c r="Q196" s="206"/>
      <c r="R196" s="207">
        <f>SUM(R197:R198)</f>
        <v>0</v>
      </c>
      <c r="S196" s="206"/>
      <c r="T196" s="208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82</v>
      </c>
      <c r="AT196" s="210" t="s">
        <v>74</v>
      </c>
      <c r="AU196" s="210" t="s">
        <v>82</v>
      </c>
      <c r="AY196" s="209" t="s">
        <v>199</v>
      </c>
      <c r="BK196" s="211">
        <f>SUM(BK197:BK198)</f>
        <v>0</v>
      </c>
    </row>
    <row r="197" s="2" customFormat="1">
      <c r="A197" s="39"/>
      <c r="B197" s="40"/>
      <c r="C197" s="214" t="s">
        <v>274</v>
      </c>
      <c r="D197" s="214" t="s">
        <v>202</v>
      </c>
      <c r="E197" s="215" t="s">
        <v>358</v>
      </c>
      <c r="F197" s="216" t="s">
        <v>359</v>
      </c>
      <c r="G197" s="217" t="s">
        <v>217</v>
      </c>
      <c r="H197" s="218">
        <v>3</v>
      </c>
      <c r="I197" s="219"/>
      <c r="J197" s="220">
        <f>ROUND(I197*H197,2)</f>
        <v>0</v>
      </c>
      <c r="K197" s="216" t="s">
        <v>206</v>
      </c>
      <c r="L197" s="221"/>
      <c r="M197" s="222" t="s">
        <v>19</v>
      </c>
      <c r="N197" s="223" t="s">
        <v>46</v>
      </c>
      <c r="O197" s="85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207</v>
      </c>
      <c r="AT197" s="226" t="s">
        <v>202</v>
      </c>
      <c r="AU197" s="226" t="s">
        <v>84</v>
      </c>
      <c r="AY197" s="18" t="s">
        <v>199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82</v>
      </c>
      <c r="BK197" s="227">
        <f>ROUND(I197*H197,2)</f>
        <v>0</v>
      </c>
      <c r="BL197" s="18" t="s">
        <v>208</v>
      </c>
      <c r="BM197" s="226" t="s">
        <v>353</v>
      </c>
    </row>
    <row r="198" s="2" customFormat="1">
      <c r="A198" s="39"/>
      <c r="B198" s="40"/>
      <c r="C198" s="214" t="s">
        <v>350</v>
      </c>
      <c r="D198" s="214" t="s">
        <v>202</v>
      </c>
      <c r="E198" s="215" t="s">
        <v>365</v>
      </c>
      <c r="F198" s="216" t="s">
        <v>366</v>
      </c>
      <c r="G198" s="217" t="s">
        <v>217</v>
      </c>
      <c r="H198" s="218">
        <v>1</v>
      </c>
      <c r="I198" s="219"/>
      <c r="J198" s="220">
        <f>ROUND(I198*H198,2)</f>
        <v>0</v>
      </c>
      <c r="K198" s="216" t="s">
        <v>206</v>
      </c>
      <c r="L198" s="221"/>
      <c r="M198" s="222" t="s">
        <v>19</v>
      </c>
      <c r="N198" s="223" t="s">
        <v>46</v>
      </c>
      <c r="O198" s="85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207</v>
      </c>
      <c r="AT198" s="226" t="s">
        <v>202</v>
      </c>
      <c r="AU198" s="226" t="s">
        <v>84</v>
      </c>
      <c r="AY198" s="18" t="s">
        <v>199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82</v>
      </c>
      <c r="BK198" s="227">
        <f>ROUND(I198*H198,2)</f>
        <v>0</v>
      </c>
      <c r="BL198" s="18" t="s">
        <v>208</v>
      </c>
      <c r="BM198" s="226" t="s">
        <v>360</v>
      </c>
    </row>
    <row r="199" s="12" customFormat="1" ht="22.8" customHeight="1">
      <c r="A199" s="12"/>
      <c r="B199" s="198"/>
      <c r="C199" s="199"/>
      <c r="D199" s="200" t="s">
        <v>74</v>
      </c>
      <c r="E199" s="212" t="s">
        <v>368</v>
      </c>
      <c r="F199" s="212" t="s">
        <v>369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P200</f>
        <v>0</v>
      </c>
      <c r="Q199" s="206"/>
      <c r="R199" s="207">
        <f>R200</f>
        <v>0</v>
      </c>
      <c r="S199" s="206"/>
      <c r="T199" s="208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82</v>
      </c>
      <c r="AT199" s="210" t="s">
        <v>74</v>
      </c>
      <c r="AU199" s="210" t="s">
        <v>82</v>
      </c>
      <c r="AY199" s="209" t="s">
        <v>199</v>
      </c>
      <c r="BK199" s="211">
        <f>BK200</f>
        <v>0</v>
      </c>
    </row>
    <row r="200" s="2" customFormat="1">
      <c r="A200" s="39"/>
      <c r="B200" s="40"/>
      <c r="C200" s="214" t="s">
        <v>277</v>
      </c>
      <c r="D200" s="214" t="s">
        <v>202</v>
      </c>
      <c r="E200" s="215" t="s">
        <v>371</v>
      </c>
      <c r="F200" s="216" t="s">
        <v>372</v>
      </c>
      <c r="G200" s="217" t="s">
        <v>217</v>
      </c>
      <c r="H200" s="218">
        <v>1</v>
      </c>
      <c r="I200" s="219"/>
      <c r="J200" s="220">
        <f>ROUND(I200*H200,2)</f>
        <v>0</v>
      </c>
      <c r="K200" s="216" t="s">
        <v>206</v>
      </c>
      <c r="L200" s="221"/>
      <c r="M200" s="222" t="s">
        <v>19</v>
      </c>
      <c r="N200" s="223" t="s">
        <v>46</v>
      </c>
      <c r="O200" s="85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207</v>
      </c>
      <c r="AT200" s="226" t="s">
        <v>202</v>
      </c>
      <c r="AU200" s="226" t="s">
        <v>84</v>
      </c>
      <c r="AY200" s="18" t="s">
        <v>199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82</v>
      </c>
      <c r="BK200" s="227">
        <f>ROUND(I200*H200,2)</f>
        <v>0</v>
      </c>
      <c r="BL200" s="18" t="s">
        <v>208</v>
      </c>
      <c r="BM200" s="226" t="s">
        <v>364</v>
      </c>
    </row>
    <row r="201" s="12" customFormat="1" ht="22.8" customHeight="1">
      <c r="A201" s="12"/>
      <c r="B201" s="198"/>
      <c r="C201" s="199"/>
      <c r="D201" s="200" t="s">
        <v>74</v>
      </c>
      <c r="E201" s="212" t="s">
        <v>374</v>
      </c>
      <c r="F201" s="212" t="s">
        <v>375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SUM(P202:P203)</f>
        <v>0</v>
      </c>
      <c r="Q201" s="206"/>
      <c r="R201" s="207">
        <f>SUM(R202:R203)</f>
        <v>0</v>
      </c>
      <c r="S201" s="206"/>
      <c r="T201" s="208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82</v>
      </c>
      <c r="AT201" s="210" t="s">
        <v>74</v>
      </c>
      <c r="AU201" s="210" t="s">
        <v>82</v>
      </c>
      <c r="AY201" s="209" t="s">
        <v>199</v>
      </c>
      <c r="BK201" s="211">
        <f>SUM(BK202:BK203)</f>
        <v>0</v>
      </c>
    </row>
    <row r="202" s="2" customFormat="1">
      <c r="A202" s="39"/>
      <c r="B202" s="40"/>
      <c r="C202" s="214" t="s">
        <v>361</v>
      </c>
      <c r="D202" s="214" t="s">
        <v>202</v>
      </c>
      <c r="E202" s="215" t="s">
        <v>376</v>
      </c>
      <c r="F202" s="216" t="s">
        <v>377</v>
      </c>
      <c r="G202" s="217" t="s">
        <v>217</v>
      </c>
      <c r="H202" s="218">
        <v>5</v>
      </c>
      <c r="I202" s="219"/>
      <c r="J202" s="220">
        <f>ROUND(I202*H202,2)</f>
        <v>0</v>
      </c>
      <c r="K202" s="216" t="s">
        <v>206</v>
      </c>
      <c r="L202" s="221"/>
      <c r="M202" s="222" t="s">
        <v>19</v>
      </c>
      <c r="N202" s="223" t="s">
        <v>46</v>
      </c>
      <c r="O202" s="85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207</v>
      </c>
      <c r="AT202" s="226" t="s">
        <v>202</v>
      </c>
      <c r="AU202" s="226" t="s">
        <v>84</v>
      </c>
      <c r="AY202" s="18" t="s">
        <v>199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82</v>
      </c>
      <c r="BK202" s="227">
        <f>ROUND(I202*H202,2)</f>
        <v>0</v>
      </c>
      <c r="BL202" s="18" t="s">
        <v>208</v>
      </c>
      <c r="BM202" s="226" t="s">
        <v>367</v>
      </c>
    </row>
    <row r="203" s="2" customFormat="1">
      <c r="A203" s="39"/>
      <c r="B203" s="40"/>
      <c r="C203" s="214" t="s">
        <v>281</v>
      </c>
      <c r="D203" s="214" t="s">
        <v>202</v>
      </c>
      <c r="E203" s="215" t="s">
        <v>380</v>
      </c>
      <c r="F203" s="216" t="s">
        <v>381</v>
      </c>
      <c r="G203" s="217" t="s">
        <v>217</v>
      </c>
      <c r="H203" s="218">
        <v>1</v>
      </c>
      <c r="I203" s="219"/>
      <c r="J203" s="220">
        <f>ROUND(I203*H203,2)</f>
        <v>0</v>
      </c>
      <c r="K203" s="216" t="s">
        <v>206</v>
      </c>
      <c r="L203" s="221"/>
      <c r="M203" s="222" t="s">
        <v>19</v>
      </c>
      <c r="N203" s="223" t="s">
        <v>46</v>
      </c>
      <c r="O203" s="85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207</v>
      </c>
      <c r="AT203" s="226" t="s">
        <v>202</v>
      </c>
      <c r="AU203" s="226" t="s">
        <v>84</v>
      </c>
      <c r="AY203" s="18" t="s">
        <v>199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82</v>
      </c>
      <c r="BK203" s="227">
        <f>ROUND(I203*H203,2)</f>
        <v>0</v>
      </c>
      <c r="BL203" s="18" t="s">
        <v>208</v>
      </c>
      <c r="BM203" s="226" t="s">
        <v>373</v>
      </c>
    </row>
    <row r="204" s="12" customFormat="1" ht="22.8" customHeight="1">
      <c r="A204" s="12"/>
      <c r="B204" s="198"/>
      <c r="C204" s="199"/>
      <c r="D204" s="200" t="s">
        <v>74</v>
      </c>
      <c r="E204" s="212" t="s">
        <v>383</v>
      </c>
      <c r="F204" s="212" t="s">
        <v>384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SUM(P205:P206)</f>
        <v>0</v>
      </c>
      <c r="Q204" s="206"/>
      <c r="R204" s="207">
        <f>SUM(R205:R206)</f>
        <v>0</v>
      </c>
      <c r="S204" s="206"/>
      <c r="T204" s="208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82</v>
      </c>
      <c r="AT204" s="210" t="s">
        <v>74</v>
      </c>
      <c r="AU204" s="210" t="s">
        <v>82</v>
      </c>
      <c r="AY204" s="209" t="s">
        <v>199</v>
      </c>
      <c r="BK204" s="211">
        <f>SUM(BK205:BK206)</f>
        <v>0</v>
      </c>
    </row>
    <row r="205" s="2" customFormat="1">
      <c r="A205" s="39"/>
      <c r="B205" s="40"/>
      <c r="C205" s="214" t="s">
        <v>370</v>
      </c>
      <c r="D205" s="214" t="s">
        <v>202</v>
      </c>
      <c r="E205" s="215" t="s">
        <v>385</v>
      </c>
      <c r="F205" s="216" t="s">
        <v>386</v>
      </c>
      <c r="G205" s="217" t="s">
        <v>217</v>
      </c>
      <c r="H205" s="218">
        <v>1</v>
      </c>
      <c r="I205" s="219"/>
      <c r="J205" s="220">
        <f>ROUND(I205*H205,2)</f>
        <v>0</v>
      </c>
      <c r="K205" s="216" t="s">
        <v>206</v>
      </c>
      <c r="L205" s="221"/>
      <c r="M205" s="222" t="s">
        <v>19</v>
      </c>
      <c r="N205" s="223" t="s">
        <v>46</v>
      </c>
      <c r="O205" s="85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207</v>
      </c>
      <c r="AT205" s="226" t="s">
        <v>202</v>
      </c>
      <c r="AU205" s="226" t="s">
        <v>84</v>
      </c>
      <c r="AY205" s="18" t="s">
        <v>199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82</v>
      </c>
      <c r="BK205" s="227">
        <f>ROUND(I205*H205,2)</f>
        <v>0</v>
      </c>
      <c r="BL205" s="18" t="s">
        <v>208</v>
      </c>
      <c r="BM205" s="226" t="s">
        <v>378</v>
      </c>
    </row>
    <row r="206" s="2" customFormat="1">
      <c r="A206" s="39"/>
      <c r="B206" s="40"/>
      <c r="C206" s="214" t="s">
        <v>284</v>
      </c>
      <c r="D206" s="214" t="s">
        <v>202</v>
      </c>
      <c r="E206" s="215" t="s">
        <v>389</v>
      </c>
      <c r="F206" s="216" t="s">
        <v>390</v>
      </c>
      <c r="G206" s="217" t="s">
        <v>217</v>
      </c>
      <c r="H206" s="218">
        <v>1</v>
      </c>
      <c r="I206" s="219"/>
      <c r="J206" s="220">
        <f>ROUND(I206*H206,2)</f>
        <v>0</v>
      </c>
      <c r="K206" s="216" t="s">
        <v>206</v>
      </c>
      <c r="L206" s="221"/>
      <c r="M206" s="222" t="s">
        <v>19</v>
      </c>
      <c r="N206" s="223" t="s">
        <v>46</v>
      </c>
      <c r="O206" s="85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207</v>
      </c>
      <c r="AT206" s="226" t="s">
        <v>202</v>
      </c>
      <c r="AU206" s="226" t="s">
        <v>84</v>
      </c>
      <c r="AY206" s="18" t="s">
        <v>199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82</v>
      </c>
      <c r="BK206" s="227">
        <f>ROUND(I206*H206,2)</f>
        <v>0</v>
      </c>
      <c r="BL206" s="18" t="s">
        <v>208</v>
      </c>
      <c r="BM206" s="226" t="s">
        <v>382</v>
      </c>
    </row>
    <row r="207" s="12" customFormat="1" ht="22.8" customHeight="1">
      <c r="A207" s="12"/>
      <c r="B207" s="198"/>
      <c r="C207" s="199"/>
      <c r="D207" s="200" t="s">
        <v>74</v>
      </c>
      <c r="E207" s="212" t="s">
        <v>395</v>
      </c>
      <c r="F207" s="212" t="s">
        <v>396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SUM(P208:P211)</f>
        <v>0</v>
      </c>
      <c r="Q207" s="206"/>
      <c r="R207" s="207">
        <f>SUM(R208:R211)</f>
        <v>0</v>
      </c>
      <c r="S207" s="206"/>
      <c r="T207" s="208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82</v>
      </c>
      <c r="AT207" s="210" t="s">
        <v>74</v>
      </c>
      <c r="AU207" s="210" t="s">
        <v>82</v>
      </c>
      <c r="AY207" s="209" t="s">
        <v>199</v>
      </c>
      <c r="BK207" s="211">
        <f>SUM(BK208:BK211)</f>
        <v>0</v>
      </c>
    </row>
    <row r="208" s="2" customFormat="1">
      <c r="A208" s="39"/>
      <c r="B208" s="40"/>
      <c r="C208" s="214" t="s">
        <v>379</v>
      </c>
      <c r="D208" s="214" t="s">
        <v>202</v>
      </c>
      <c r="E208" s="215" t="s">
        <v>398</v>
      </c>
      <c r="F208" s="216" t="s">
        <v>399</v>
      </c>
      <c r="G208" s="217" t="s">
        <v>217</v>
      </c>
      <c r="H208" s="218">
        <v>1</v>
      </c>
      <c r="I208" s="219"/>
      <c r="J208" s="220">
        <f>ROUND(I208*H208,2)</f>
        <v>0</v>
      </c>
      <c r="K208" s="216" t="s">
        <v>206</v>
      </c>
      <c r="L208" s="221"/>
      <c r="M208" s="222" t="s">
        <v>19</v>
      </c>
      <c r="N208" s="223" t="s">
        <v>46</v>
      </c>
      <c r="O208" s="85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207</v>
      </c>
      <c r="AT208" s="226" t="s">
        <v>202</v>
      </c>
      <c r="AU208" s="226" t="s">
        <v>84</v>
      </c>
      <c r="AY208" s="18" t="s">
        <v>199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82</v>
      </c>
      <c r="BK208" s="227">
        <f>ROUND(I208*H208,2)</f>
        <v>0</v>
      </c>
      <c r="BL208" s="18" t="s">
        <v>208</v>
      </c>
      <c r="BM208" s="226" t="s">
        <v>387</v>
      </c>
    </row>
    <row r="209" s="2" customFormat="1">
      <c r="A209" s="39"/>
      <c r="B209" s="40"/>
      <c r="C209" s="214" t="s">
        <v>289</v>
      </c>
      <c r="D209" s="214" t="s">
        <v>202</v>
      </c>
      <c r="E209" s="215" t="s">
        <v>401</v>
      </c>
      <c r="F209" s="216" t="s">
        <v>402</v>
      </c>
      <c r="G209" s="217" t="s">
        <v>217</v>
      </c>
      <c r="H209" s="218">
        <v>1</v>
      </c>
      <c r="I209" s="219"/>
      <c r="J209" s="220">
        <f>ROUND(I209*H209,2)</f>
        <v>0</v>
      </c>
      <c r="K209" s="216" t="s">
        <v>206</v>
      </c>
      <c r="L209" s="221"/>
      <c r="M209" s="222" t="s">
        <v>19</v>
      </c>
      <c r="N209" s="223" t="s">
        <v>46</v>
      </c>
      <c r="O209" s="85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6" t="s">
        <v>207</v>
      </c>
      <c r="AT209" s="226" t="s">
        <v>202</v>
      </c>
      <c r="AU209" s="226" t="s">
        <v>84</v>
      </c>
      <c r="AY209" s="18" t="s">
        <v>199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82</v>
      </c>
      <c r="BK209" s="227">
        <f>ROUND(I209*H209,2)</f>
        <v>0</v>
      </c>
      <c r="BL209" s="18" t="s">
        <v>208</v>
      </c>
      <c r="BM209" s="226" t="s">
        <v>391</v>
      </c>
    </row>
    <row r="210" s="2" customFormat="1">
      <c r="A210" s="39"/>
      <c r="B210" s="40"/>
      <c r="C210" s="214" t="s">
        <v>388</v>
      </c>
      <c r="D210" s="214" t="s">
        <v>202</v>
      </c>
      <c r="E210" s="215" t="s">
        <v>405</v>
      </c>
      <c r="F210" s="216" t="s">
        <v>406</v>
      </c>
      <c r="G210" s="217" t="s">
        <v>217</v>
      </c>
      <c r="H210" s="218">
        <v>1</v>
      </c>
      <c r="I210" s="219"/>
      <c r="J210" s="220">
        <f>ROUND(I210*H210,2)</f>
        <v>0</v>
      </c>
      <c r="K210" s="216" t="s">
        <v>206</v>
      </c>
      <c r="L210" s="221"/>
      <c r="M210" s="222" t="s">
        <v>19</v>
      </c>
      <c r="N210" s="223" t="s">
        <v>46</v>
      </c>
      <c r="O210" s="85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207</v>
      </c>
      <c r="AT210" s="226" t="s">
        <v>202</v>
      </c>
      <c r="AU210" s="226" t="s">
        <v>84</v>
      </c>
      <c r="AY210" s="18" t="s">
        <v>199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82</v>
      </c>
      <c r="BK210" s="227">
        <f>ROUND(I210*H210,2)</f>
        <v>0</v>
      </c>
      <c r="BL210" s="18" t="s">
        <v>208</v>
      </c>
      <c r="BM210" s="226" t="s">
        <v>394</v>
      </c>
    </row>
    <row r="211" s="2" customFormat="1" ht="16.5" customHeight="1">
      <c r="A211" s="39"/>
      <c r="B211" s="40"/>
      <c r="C211" s="214" t="s">
        <v>292</v>
      </c>
      <c r="D211" s="214" t="s">
        <v>202</v>
      </c>
      <c r="E211" s="215" t="s">
        <v>408</v>
      </c>
      <c r="F211" s="216" t="s">
        <v>409</v>
      </c>
      <c r="G211" s="217" t="s">
        <v>217</v>
      </c>
      <c r="H211" s="218">
        <v>2</v>
      </c>
      <c r="I211" s="219"/>
      <c r="J211" s="220">
        <f>ROUND(I211*H211,2)</f>
        <v>0</v>
      </c>
      <c r="K211" s="216" t="s">
        <v>206</v>
      </c>
      <c r="L211" s="221"/>
      <c r="M211" s="222" t="s">
        <v>19</v>
      </c>
      <c r="N211" s="223" t="s">
        <v>46</v>
      </c>
      <c r="O211" s="85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207</v>
      </c>
      <c r="AT211" s="226" t="s">
        <v>202</v>
      </c>
      <c r="AU211" s="226" t="s">
        <v>84</v>
      </c>
      <c r="AY211" s="18" t="s">
        <v>199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82</v>
      </c>
      <c r="BK211" s="227">
        <f>ROUND(I211*H211,2)</f>
        <v>0</v>
      </c>
      <c r="BL211" s="18" t="s">
        <v>208</v>
      </c>
      <c r="BM211" s="226" t="s">
        <v>400</v>
      </c>
    </row>
    <row r="212" s="12" customFormat="1" ht="22.8" customHeight="1">
      <c r="A212" s="12"/>
      <c r="B212" s="198"/>
      <c r="C212" s="199"/>
      <c r="D212" s="200" t="s">
        <v>74</v>
      </c>
      <c r="E212" s="212" t="s">
        <v>411</v>
      </c>
      <c r="F212" s="212" t="s">
        <v>412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SUM(P213:P214)</f>
        <v>0</v>
      </c>
      <c r="Q212" s="206"/>
      <c r="R212" s="207">
        <f>SUM(R213:R214)</f>
        <v>0</v>
      </c>
      <c r="S212" s="206"/>
      <c r="T212" s="208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82</v>
      </c>
      <c r="AT212" s="210" t="s">
        <v>74</v>
      </c>
      <c r="AU212" s="210" t="s">
        <v>82</v>
      </c>
      <c r="AY212" s="209" t="s">
        <v>199</v>
      </c>
      <c r="BK212" s="211">
        <f>SUM(BK213:BK214)</f>
        <v>0</v>
      </c>
    </row>
    <row r="213" s="2" customFormat="1">
      <c r="A213" s="39"/>
      <c r="B213" s="40"/>
      <c r="C213" s="214" t="s">
        <v>397</v>
      </c>
      <c r="D213" s="214" t="s">
        <v>202</v>
      </c>
      <c r="E213" s="215" t="s">
        <v>414</v>
      </c>
      <c r="F213" s="216" t="s">
        <v>415</v>
      </c>
      <c r="G213" s="217" t="s">
        <v>217</v>
      </c>
      <c r="H213" s="218">
        <v>1</v>
      </c>
      <c r="I213" s="219"/>
      <c r="J213" s="220">
        <f>ROUND(I213*H213,2)</f>
        <v>0</v>
      </c>
      <c r="K213" s="216" t="s">
        <v>206</v>
      </c>
      <c r="L213" s="221"/>
      <c r="M213" s="222" t="s">
        <v>19</v>
      </c>
      <c r="N213" s="223" t="s">
        <v>46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207</v>
      </c>
      <c r="AT213" s="226" t="s">
        <v>202</v>
      </c>
      <c r="AU213" s="226" t="s">
        <v>84</v>
      </c>
      <c r="AY213" s="18" t="s">
        <v>199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208</v>
      </c>
      <c r="BM213" s="226" t="s">
        <v>403</v>
      </c>
    </row>
    <row r="214" s="2" customFormat="1">
      <c r="A214" s="39"/>
      <c r="B214" s="40"/>
      <c r="C214" s="214" t="s">
        <v>299</v>
      </c>
      <c r="D214" s="214" t="s">
        <v>202</v>
      </c>
      <c r="E214" s="215" t="s">
        <v>417</v>
      </c>
      <c r="F214" s="216" t="s">
        <v>418</v>
      </c>
      <c r="G214" s="217" t="s">
        <v>217</v>
      </c>
      <c r="H214" s="218">
        <v>1</v>
      </c>
      <c r="I214" s="219"/>
      <c r="J214" s="220">
        <f>ROUND(I214*H214,2)</f>
        <v>0</v>
      </c>
      <c r="K214" s="216" t="s">
        <v>206</v>
      </c>
      <c r="L214" s="221"/>
      <c r="M214" s="222" t="s">
        <v>19</v>
      </c>
      <c r="N214" s="223" t="s">
        <v>46</v>
      </c>
      <c r="O214" s="85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207</v>
      </c>
      <c r="AT214" s="226" t="s">
        <v>202</v>
      </c>
      <c r="AU214" s="226" t="s">
        <v>84</v>
      </c>
      <c r="AY214" s="18" t="s">
        <v>199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82</v>
      </c>
      <c r="BK214" s="227">
        <f>ROUND(I214*H214,2)</f>
        <v>0</v>
      </c>
      <c r="BL214" s="18" t="s">
        <v>208</v>
      </c>
      <c r="BM214" s="226" t="s">
        <v>407</v>
      </c>
    </row>
    <row r="215" s="12" customFormat="1" ht="22.8" customHeight="1">
      <c r="A215" s="12"/>
      <c r="B215" s="198"/>
      <c r="C215" s="199"/>
      <c r="D215" s="200" t="s">
        <v>74</v>
      </c>
      <c r="E215" s="212" t="s">
        <v>420</v>
      </c>
      <c r="F215" s="212" t="s">
        <v>421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P216</f>
        <v>0</v>
      </c>
      <c r="Q215" s="206"/>
      <c r="R215" s="207">
        <f>R216</f>
        <v>0</v>
      </c>
      <c r="S215" s="206"/>
      <c r="T215" s="208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82</v>
      </c>
      <c r="AT215" s="210" t="s">
        <v>74</v>
      </c>
      <c r="AU215" s="210" t="s">
        <v>82</v>
      </c>
      <c r="AY215" s="209" t="s">
        <v>199</v>
      </c>
      <c r="BK215" s="211">
        <f>BK216</f>
        <v>0</v>
      </c>
    </row>
    <row r="216" s="2" customFormat="1">
      <c r="A216" s="39"/>
      <c r="B216" s="40"/>
      <c r="C216" s="214" t="s">
        <v>404</v>
      </c>
      <c r="D216" s="214" t="s">
        <v>202</v>
      </c>
      <c r="E216" s="215" t="s">
        <v>423</v>
      </c>
      <c r="F216" s="216" t="s">
        <v>424</v>
      </c>
      <c r="G216" s="217" t="s">
        <v>217</v>
      </c>
      <c r="H216" s="218">
        <v>1</v>
      </c>
      <c r="I216" s="219"/>
      <c r="J216" s="220">
        <f>ROUND(I216*H216,2)</f>
        <v>0</v>
      </c>
      <c r="K216" s="216" t="s">
        <v>206</v>
      </c>
      <c r="L216" s="221"/>
      <c r="M216" s="222" t="s">
        <v>19</v>
      </c>
      <c r="N216" s="223" t="s">
        <v>46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207</v>
      </c>
      <c r="AT216" s="226" t="s">
        <v>202</v>
      </c>
      <c r="AU216" s="226" t="s">
        <v>84</v>
      </c>
      <c r="AY216" s="18" t="s">
        <v>199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208</v>
      </c>
      <c r="BM216" s="226" t="s">
        <v>410</v>
      </c>
    </row>
    <row r="217" s="12" customFormat="1" ht="25.92" customHeight="1">
      <c r="A217" s="12"/>
      <c r="B217" s="198"/>
      <c r="C217" s="199"/>
      <c r="D217" s="200" t="s">
        <v>74</v>
      </c>
      <c r="E217" s="201" t="s">
        <v>426</v>
      </c>
      <c r="F217" s="201" t="s">
        <v>427</v>
      </c>
      <c r="G217" s="199"/>
      <c r="H217" s="199"/>
      <c r="I217" s="202"/>
      <c r="J217" s="203">
        <f>BK217</f>
        <v>0</v>
      </c>
      <c r="K217" s="199"/>
      <c r="L217" s="204"/>
      <c r="M217" s="205"/>
      <c r="N217" s="206"/>
      <c r="O217" s="206"/>
      <c r="P217" s="207">
        <f>P218+P220+P235+P237+P242+P245</f>
        <v>0</v>
      </c>
      <c r="Q217" s="206"/>
      <c r="R217" s="207">
        <f>R218+R220+R235+R237+R242+R245</f>
        <v>0</v>
      </c>
      <c r="S217" s="206"/>
      <c r="T217" s="208">
        <f>T218+T220+T235+T237+T242+T245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9" t="s">
        <v>82</v>
      </c>
      <c r="AT217" s="210" t="s">
        <v>74</v>
      </c>
      <c r="AU217" s="210" t="s">
        <v>75</v>
      </c>
      <c r="AY217" s="209" t="s">
        <v>199</v>
      </c>
      <c r="BK217" s="211">
        <f>BK218+BK220+BK235+BK237+BK242+BK245</f>
        <v>0</v>
      </c>
    </row>
    <row r="218" s="12" customFormat="1" ht="22.8" customHeight="1">
      <c r="A218" s="12"/>
      <c r="B218" s="198"/>
      <c r="C218" s="199"/>
      <c r="D218" s="200" t="s">
        <v>74</v>
      </c>
      <c r="E218" s="212" t="s">
        <v>428</v>
      </c>
      <c r="F218" s="212" t="s">
        <v>429</v>
      </c>
      <c r="G218" s="199"/>
      <c r="H218" s="199"/>
      <c r="I218" s="202"/>
      <c r="J218" s="213">
        <f>BK218</f>
        <v>0</v>
      </c>
      <c r="K218" s="199"/>
      <c r="L218" s="204"/>
      <c r="M218" s="205"/>
      <c r="N218" s="206"/>
      <c r="O218" s="206"/>
      <c r="P218" s="207">
        <f>P219</f>
        <v>0</v>
      </c>
      <c r="Q218" s="206"/>
      <c r="R218" s="207">
        <f>R219</f>
        <v>0</v>
      </c>
      <c r="S218" s="206"/>
      <c r="T218" s="208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82</v>
      </c>
      <c r="AT218" s="210" t="s">
        <v>74</v>
      </c>
      <c r="AU218" s="210" t="s">
        <v>82</v>
      </c>
      <c r="AY218" s="209" t="s">
        <v>199</v>
      </c>
      <c r="BK218" s="211">
        <f>BK219</f>
        <v>0</v>
      </c>
    </row>
    <row r="219" s="2" customFormat="1">
      <c r="A219" s="39"/>
      <c r="B219" s="40"/>
      <c r="C219" s="214" t="s">
        <v>304</v>
      </c>
      <c r="D219" s="214" t="s">
        <v>202</v>
      </c>
      <c r="E219" s="215" t="s">
        <v>430</v>
      </c>
      <c r="F219" s="216" t="s">
        <v>431</v>
      </c>
      <c r="G219" s="217" t="s">
        <v>217</v>
      </c>
      <c r="H219" s="218">
        <v>4</v>
      </c>
      <c r="I219" s="219"/>
      <c r="J219" s="220">
        <f>ROUND(I219*H219,2)</f>
        <v>0</v>
      </c>
      <c r="K219" s="216" t="s">
        <v>206</v>
      </c>
      <c r="L219" s="221"/>
      <c r="M219" s="222" t="s">
        <v>19</v>
      </c>
      <c r="N219" s="223" t="s">
        <v>46</v>
      </c>
      <c r="O219" s="85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207</v>
      </c>
      <c r="AT219" s="226" t="s">
        <v>202</v>
      </c>
      <c r="AU219" s="226" t="s">
        <v>84</v>
      </c>
      <c r="AY219" s="18" t="s">
        <v>199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208</v>
      </c>
      <c r="BM219" s="226" t="s">
        <v>416</v>
      </c>
    </row>
    <row r="220" s="12" customFormat="1" ht="22.8" customHeight="1">
      <c r="A220" s="12"/>
      <c r="B220" s="198"/>
      <c r="C220" s="199"/>
      <c r="D220" s="200" t="s">
        <v>74</v>
      </c>
      <c r="E220" s="212" t="s">
        <v>433</v>
      </c>
      <c r="F220" s="212" t="s">
        <v>434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SUM(P221:P234)</f>
        <v>0</v>
      </c>
      <c r="Q220" s="206"/>
      <c r="R220" s="207">
        <f>SUM(R221:R234)</f>
        <v>0</v>
      </c>
      <c r="S220" s="206"/>
      <c r="T220" s="208">
        <f>SUM(T221:T234)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82</v>
      </c>
      <c r="AY220" s="209" t="s">
        <v>199</v>
      </c>
      <c r="BK220" s="211">
        <f>SUM(BK221:BK234)</f>
        <v>0</v>
      </c>
    </row>
    <row r="221" s="2" customFormat="1">
      <c r="A221" s="39"/>
      <c r="B221" s="40"/>
      <c r="C221" s="214" t="s">
        <v>413</v>
      </c>
      <c r="D221" s="214" t="s">
        <v>202</v>
      </c>
      <c r="E221" s="215" t="s">
        <v>436</v>
      </c>
      <c r="F221" s="216" t="s">
        <v>437</v>
      </c>
      <c r="G221" s="217" t="s">
        <v>217</v>
      </c>
      <c r="H221" s="218">
        <v>4</v>
      </c>
      <c r="I221" s="219"/>
      <c r="J221" s="220">
        <f>ROUND(I221*H221,2)</f>
        <v>0</v>
      </c>
      <c r="K221" s="216" t="s">
        <v>206</v>
      </c>
      <c r="L221" s="221"/>
      <c r="M221" s="222" t="s">
        <v>19</v>
      </c>
      <c r="N221" s="223" t="s">
        <v>46</v>
      </c>
      <c r="O221" s="85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6" t="s">
        <v>207</v>
      </c>
      <c r="AT221" s="226" t="s">
        <v>202</v>
      </c>
      <c r="AU221" s="226" t="s">
        <v>84</v>
      </c>
      <c r="AY221" s="18" t="s">
        <v>199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82</v>
      </c>
      <c r="BK221" s="227">
        <f>ROUND(I221*H221,2)</f>
        <v>0</v>
      </c>
      <c r="BL221" s="18" t="s">
        <v>208</v>
      </c>
      <c r="BM221" s="226" t="s">
        <v>419</v>
      </c>
    </row>
    <row r="222" s="2" customFormat="1">
      <c r="A222" s="39"/>
      <c r="B222" s="40"/>
      <c r="C222" s="214" t="s">
        <v>308</v>
      </c>
      <c r="D222" s="214" t="s">
        <v>202</v>
      </c>
      <c r="E222" s="215" t="s">
        <v>439</v>
      </c>
      <c r="F222" s="216" t="s">
        <v>440</v>
      </c>
      <c r="G222" s="217" t="s">
        <v>217</v>
      </c>
      <c r="H222" s="218">
        <v>4</v>
      </c>
      <c r="I222" s="219"/>
      <c r="J222" s="220">
        <f>ROUND(I222*H222,2)</f>
        <v>0</v>
      </c>
      <c r="K222" s="216" t="s">
        <v>206</v>
      </c>
      <c r="L222" s="221"/>
      <c r="M222" s="222" t="s">
        <v>19</v>
      </c>
      <c r="N222" s="223" t="s">
        <v>46</v>
      </c>
      <c r="O222" s="85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207</v>
      </c>
      <c r="AT222" s="226" t="s">
        <v>202</v>
      </c>
      <c r="AU222" s="226" t="s">
        <v>84</v>
      </c>
      <c r="AY222" s="18" t="s">
        <v>199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82</v>
      </c>
      <c r="BK222" s="227">
        <f>ROUND(I222*H222,2)</f>
        <v>0</v>
      </c>
      <c r="BL222" s="18" t="s">
        <v>208</v>
      </c>
      <c r="BM222" s="226" t="s">
        <v>425</v>
      </c>
    </row>
    <row r="223" s="2" customFormat="1" ht="16.5" customHeight="1">
      <c r="A223" s="39"/>
      <c r="B223" s="40"/>
      <c r="C223" s="214" t="s">
        <v>422</v>
      </c>
      <c r="D223" s="214" t="s">
        <v>202</v>
      </c>
      <c r="E223" s="215" t="s">
        <v>443</v>
      </c>
      <c r="F223" s="216" t="s">
        <v>444</v>
      </c>
      <c r="G223" s="217" t="s">
        <v>217</v>
      </c>
      <c r="H223" s="218">
        <v>4</v>
      </c>
      <c r="I223" s="219"/>
      <c r="J223" s="220">
        <f>ROUND(I223*H223,2)</f>
        <v>0</v>
      </c>
      <c r="K223" s="216" t="s">
        <v>206</v>
      </c>
      <c r="L223" s="221"/>
      <c r="M223" s="222" t="s">
        <v>19</v>
      </c>
      <c r="N223" s="223" t="s">
        <v>46</v>
      </c>
      <c r="O223" s="85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6" t="s">
        <v>207</v>
      </c>
      <c r="AT223" s="226" t="s">
        <v>202</v>
      </c>
      <c r="AU223" s="226" t="s">
        <v>84</v>
      </c>
      <c r="AY223" s="18" t="s">
        <v>199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8" t="s">
        <v>82</v>
      </c>
      <c r="BK223" s="227">
        <f>ROUND(I223*H223,2)</f>
        <v>0</v>
      </c>
      <c r="BL223" s="18" t="s">
        <v>208</v>
      </c>
      <c r="BM223" s="226" t="s">
        <v>432</v>
      </c>
    </row>
    <row r="224" s="2" customFormat="1" ht="16.5" customHeight="1">
      <c r="A224" s="39"/>
      <c r="B224" s="40"/>
      <c r="C224" s="214" t="s">
        <v>315</v>
      </c>
      <c r="D224" s="214" t="s">
        <v>202</v>
      </c>
      <c r="E224" s="215" t="s">
        <v>446</v>
      </c>
      <c r="F224" s="216" t="s">
        <v>444</v>
      </c>
      <c r="G224" s="217" t="s">
        <v>217</v>
      </c>
      <c r="H224" s="218">
        <v>4</v>
      </c>
      <c r="I224" s="219"/>
      <c r="J224" s="220">
        <f>ROUND(I224*H224,2)</f>
        <v>0</v>
      </c>
      <c r="K224" s="216" t="s">
        <v>206</v>
      </c>
      <c r="L224" s="221"/>
      <c r="M224" s="222" t="s">
        <v>19</v>
      </c>
      <c r="N224" s="223" t="s">
        <v>46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207</v>
      </c>
      <c r="AT224" s="226" t="s">
        <v>202</v>
      </c>
      <c r="AU224" s="226" t="s">
        <v>84</v>
      </c>
      <c r="AY224" s="18" t="s">
        <v>199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208</v>
      </c>
      <c r="BM224" s="226" t="s">
        <v>438</v>
      </c>
    </row>
    <row r="225" s="2" customFormat="1" ht="16.5" customHeight="1">
      <c r="A225" s="39"/>
      <c r="B225" s="40"/>
      <c r="C225" s="214" t="s">
        <v>435</v>
      </c>
      <c r="D225" s="214" t="s">
        <v>202</v>
      </c>
      <c r="E225" s="215" t="s">
        <v>449</v>
      </c>
      <c r="F225" s="216" t="s">
        <v>450</v>
      </c>
      <c r="G225" s="217" t="s">
        <v>217</v>
      </c>
      <c r="H225" s="218">
        <v>4</v>
      </c>
      <c r="I225" s="219"/>
      <c r="J225" s="220">
        <f>ROUND(I225*H225,2)</f>
        <v>0</v>
      </c>
      <c r="K225" s="216" t="s">
        <v>206</v>
      </c>
      <c r="L225" s="221"/>
      <c r="M225" s="222" t="s">
        <v>19</v>
      </c>
      <c r="N225" s="223" t="s">
        <v>46</v>
      </c>
      <c r="O225" s="85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6" t="s">
        <v>207</v>
      </c>
      <c r="AT225" s="226" t="s">
        <v>202</v>
      </c>
      <c r="AU225" s="226" t="s">
        <v>84</v>
      </c>
      <c r="AY225" s="18" t="s">
        <v>199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82</v>
      </c>
      <c r="BK225" s="227">
        <f>ROUND(I225*H225,2)</f>
        <v>0</v>
      </c>
      <c r="BL225" s="18" t="s">
        <v>208</v>
      </c>
      <c r="BM225" s="226" t="s">
        <v>441</v>
      </c>
    </row>
    <row r="226" s="2" customFormat="1" ht="16.5" customHeight="1">
      <c r="A226" s="39"/>
      <c r="B226" s="40"/>
      <c r="C226" s="214" t="s">
        <v>319</v>
      </c>
      <c r="D226" s="214" t="s">
        <v>202</v>
      </c>
      <c r="E226" s="215" t="s">
        <v>452</v>
      </c>
      <c r="F226" s="216" t="s">
        <v>450</v>
      </c>
      <c r="G226" s="217" t="s">
        <v>217</v>
      </c>
      <c r="H226" s="218">
        <v>4</v>
      </c>
      <c r="I226" s="219"/>
      <c r="J226" s="220">
        <f>ROUND(I226*H226,2)</f>
        <v>0</v>
      </c>
      <c r="K226" s="216" t="s">
        <v>206</v>
      </c>
      <c r="L226" s="221"/>
      <c r="M226" s="222" t="s">
        <v>19</v>
      </c>
      <c r="N226" s="223" t="s">
        <v>46</v>
      </c>
      <c r="O226" s="85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207</v>
      </c>
      <c r="AT226" s="226" t="s">
        <v>202</v>
      </c>
      <c r="AU226" s="226" t="s">
        <v>84</v>
      </c>
      <c r="AY226" s="18" t="s">
        <v>199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82</v>
      </c>
      <c r="BK226" s="227">
        <f>ROUND(I226*H226,2)</f>
        <v>0</v>
      </c>
      <c r="BL226" s="18" t="s">
        <v>208</v>
      </c>
      <c r="BM226" s="226" t="s">
        <v>445</v>
      </c>
    </row>
    <row r="227" s="2" customFormat="1" ht="16.5" customHeight="1">
      <c r="A227" s="39"/>
      <c r="B227" s="40"/>
      <c r="C227" s="214" t="s">
        <v>442</v>
      </c>
      <c r="D227" s="214" t="s">
        <v>202</v>
      </c>
      <c r="E227" s="215" t="s">
        <v>455</v>
      </c>
      <c r="F227" s="216" t="s">
        <v>450</v>
      </c>
      <c r="G227" s="217" t="s">
        <v>217</v>
      </c>
      <c r="H227" s="218">
        <v>4</v>
      </c>
      <c r="I227" s="219"/>
      <c r="J227" s="220">
        <f>ROUND(I227*H227,2)</f>
        <v>0</v>
      </c>
      <c r="K227" s="216" t="s">
        <v>206</v>
      </c>
      <c r="L227" s="221"/>
      <c r="M227" s="222" t="s">
        <v>19</v>
      </c>
      <c r="N227" s="223" t="s">
        <v>46</v>
      </c>
      <c r="O227" s="85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207</v>
      </c>
      <c r="AT227" s="226" t="s">
        <v>202</v>
      </c>
      <c r="AU227" s="226" t="s">
        <v>84</v>
      </c>
      <c r="AY227" s="18" t="s">
        <v>199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82</v>
      </c>
      <c r="BK227" s="227">
        <f>ROUND(I227*H227,2)</f>
        <v>0</v>
      </c>
      <c r="BL227" s="18" t="s">
        <v>208</v>
      </c>
      <c r="BM227" s="226" t="s">
        <v>447</v>
      </c>
    </row>
    <row r="228" s="2" customFormat="1">
      <c r="A228" s="39"/>
      <c r="B228" s="40"/>
      <c r="C228" s="214" t="s">
        <v>322</v>
      </c>
      <c r="D228" s="214" t="s">
        <v>202</v>
      </c>
      <c r="E228" s="215" t="s">
        <v>457</v>
      </c>
      <c r="F228" s="216" t="s">
        <v>458</v>
      </c>
      <c r="G228" s="217" t="s">
        <v>217</v>
      </c>
      <c r="H228" s="218">
        <v>2</v>
      </c>
      <c r="I228" s="219"/>
      <c r="J228" s="220">
        <f>ROUND(I228*H228,2)</f>
        <v>0</v>
      </c>
      <c r="K228" s="216" t="s">
        <v>206</v>
      </c>
      <c r="L228" s="221"/>
      <c r="M228" s="222" t="s">
        <v>19</v>
      </c>
      <c r="N228" s="223" t="s">
        <v>46</v>
      </c>
      <c r="O228" s="85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207</v>
      </c>
      <c r="AT228" s="226" t="s">
        <v>202</v>
      </c>
      <c r="AU228" s="226" t="s">
        <v>84</v>
      </c>
      <c r="AY228" s="18" t="s">
        <v>199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82</v>
      </c>
      <c r="BK228" s="227">
        <f>ROUND(I228*H228,2)</f>
        <v>0</v>
      </c>
      <c r="BL228" s="18" t="s">
        <v>208</v>
      </c>
      <c r="BM228" s="226" t="s">
        <v>451</v>
      </c>
    </row>
    <row r="229" s="2" customFormat="1" ht="16.5" customHeight="1">
      <c r="A229" s="39"/>
      <c r="B229" s="40"/>
      <c r="C229" s="214" t="s">
        <v>448</v>
      </c>
      <c r="D229" s="214" t="s">
        <v>202</v>
      </c>
      <c r="E229" s="215" t="s">
        <v>461</v>
      </c>
      <c r="F229" s="216" t="s">
        <v>462</v>
      </c>
      <c r="G229" s="217" t="s">
        <v>217</v>
      </c>
      <c r="H229" s="218">
        <v>2</v>
      </c>
      <c r="I229" s="219"/>
      <c r="J229" s="220">
        <f>ROUND(I229*H229,2)</f>
        <v>0</v>
      </c>
      <c r="K229" s="216" t="s">
        <v>206</v>
      </c>
      <c r="L229" s="221"/>
      <c r="M229" s="222" t="s">
        <v>19</v>
      </c>
      <c r="N229" s="223" t="s">
        <v>46</v>
      </c>
      <c r="O229" s="85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207</v>
      </c>
      <c r="AT229" s="226" t="s">
        <v>202</v>
      </c>
      <c r="AU229" s="226" t="s">
        <v>84</v>
      </c>
      <c r="AY229" s="18" t="s">
        <v>199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208</v>
      </c>
      <c r="BM229" s="226" t="s">
        <v>453</v>
      </c>
    </row>
    <row r="230" s="2" customFormat="1" ht="16.5" customHeight="1">
      <c r="A230" s="39"/>
      <c r="B230" s="40"/>
      <c r="C230" s="214" t="s">
        <v>330</v>
      </c>
      <c r="D230" s="214" t="s">
        <v>202</v>
      </c>
      <c r="E230" s="215" t="s">
        <v>464</v>
      </c>
      <c r="F230" s="216" t="s">
        <v>465</v>
      </c>
      <c r="G230" s="217" t="s">
        <v>217</v>
      </c>
      <c r="H230" s="218">
        <v>2</v>
      </c>
      <c r="I230" s="219"/>
      <c r="J230" s="220">
        <f>ROUND(I230*H230,2)</f>
        <v>0</v>
      </c>
      <c r="K230" s="216" t="s">
        <v>206</v>
      </c>
      <c r="L230" s="221"/>
      <c r="M230" s="222" t="s">
        <v>19</v>
      </c>
      <c r="N230" s="223" t="s">
        <v>46</v>
      </c>
      <c r="O230" s="85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207</v>
      </c>
      <c r="AT230" s="226" t="s">
        <v>202</v>
      </c>
      <c r="AU230" s="226" t="s">
        <v>84</v>
      </c>
      <c r="AY230" s="18" t="s">
        <v>199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82</v>
      </c>
      <c r="BK230" s="227">
        <f>ROUND(I230*H230,2)</f>
        <v>0</v>
      </c>
      <c r="BL230" s="18" t="s">
        <v>208</v>
      </c>
      <c r="BM230" s="226" t="s">
        <v>456</v>
      </c>
    </row>
    <row r="231" s="2" customFormat="1" ht="16.5" customHeight="1">
      <c r="A231" s="39"/>
      <c r="B231" s="40"/>
      <c r="C231" s="214" t="s">
        <v>454</v>
      </c>
      <c r="D231" s="214" t="s">
        <v>202</v>
      </c>
      <c r="E231" s="215" t="s">
        <v>468</v>
      </c>
      <c r="F231" s="216" t="s">
        <v>469</v>
      </c>
      <c r="G231" s="217" t="s">
        <v>217</v>
      </c>
      <c r="H231" s="218">
        <v>2</v>
      </c>
      <c r="I231" s="219"/>
      <c r="J231" s="220">
        <f>ROUND(I231*H231,2)</f>
        <v>0</v>
      </c>
      <c r="K231" s="216" t="s">
        <v>206</v>
      </c>
      <c r="L231" s="221"/>
      <c r="M231" s="222" t="s">
        <v>19</v>
      </c>
      <c r="N231" s="223" t="s">
        <v>46</v>
      </c>
      <c r="O231" s="85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207</v>
      </c>
      <c r="AT231" s="226" t="s">
        <v>202</v>
      </c>
      <c r="AU231" s="226" t="s">
        <v>84</v>
      </c>
      <c r="AY231" s="18" t="s">
        <v>199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208</v>
      </c>
      <c r="BM231" s="226" t="s">
        <v>459</v>
      </c>
    </row>
    <row r="232" s="2" customFormat="1" ht="16.5" customHeight="1">
      <c r="A232" s="39"/>
      <c r="B232" s="40"/>
      <c r="C232" s="214" t="s">
        <v>333</v>
      </c>
      <c r="D232" s="214" t="s">
        <v>202</v>
      </c>
      <c r="E232" s="215" t="s">
        <v>471</v>
      </c>
      <c r="F232" s="216" t="s">
        <v>472</v>
      </c>
      <c r="G232" s="217" t="s">
        <v>217</v>
      </c>
      <c r="H232" s="218">
        <v>2</v>
      </c>
      <c r="I232" s="219"/>
      <c r="J232" s="220">
        <f>ROUND(I232*H232,2)</f>
        <v>0</v>
      </c>
      <c r="K232" s="216" t="s">
        <v>206</v>
      </c>
      <c r="L232" s="221"/>
      <c r="M232" s="222" t="s">
        <v>19</v>
      </c>
      <c r="N232" s="223" t="s">
        <v>46</v>
      </c>
      <c r="O232" s="85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207</v>
      </c>
      <c r="AT232" s="226" t="s">
        <v>202</v>
      </c>
      <c r="AU232" s="226" t="s">
        <v>84</v>
      </c>
      <c r="AY232" s="18" t="s">
        <v>199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82</v>
      </c>
      <c r="BK232" s="227">
        <f>ROUND(I232*H232,2)</f>
        <v>0</v>
      </c>
      <c r="BL232" s="18" t="s">
        <v>208</v>
      </c>
      <c r="BM232" s="226" t="s">
        <v>463</v>
      </c>
    </row>
    <row r="233" s="2" customFormat="1" ht="16.5" customHeight="1">
      <c r="A233" s="39"/>
      <c r="B233" s="40"/>
      <c r="C233" s="214" t="s">
        <v>460</v>
      </c>
      <c r="D233" s="214" t="s">
        <v>202</v>
      </c>
      <c r="E233" s="215" t="s">
        <v>475</v>
      </c>
      <c r="F233" s="216" t="s">
        <v>476</v>
      </c>
      <c r="G233" s="217" t="s">
        <v>217</v>
      </c>
      <c r="H233" s="218">
        <v>2</v>
      </c>
      <c r="I233" s="219"/>
      <c r="J233" s="220">
        <f>ROUND(I233*H233,2)</f>
        <v>0</v>
      </c>
      <c r="K233" s="216" t="s">
        <v>206</v>
      </c>
      <c r="L233" s="221"/>
      <c r="M233" s="222" t="s">
        <v>19</v>
      </c>
      <c r="N233" s="223" t="s">
        <v>46</v>
      </c>
      <c r="O233" s="85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207</v>
      </c>
      <c r="AT233" s="226" t="s">
        <v>202</v>
      </c>
      <c r="AU233" s="226" t="s">
        <v>84</v>
      </c>
      <c r="AY233" s="18" t="s">
        <v>199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208</v>
      </c>
      <c r="BM233" s="226" t="s">
        <v>466</v>
      </c>
    </row>
    <row r="234" s="2" customFormat="1" ht="16.5" customHeight="1">
      <c r="A234" s="39"/>
      <c r="B234" s="40"/>
      <c r="C234" s="214" t="s">
        <v>342</v>
      </c>
      <c r="D234" s="214" t="s">
        <v>202</v>
      </c>
      <c r="E234" s="215" t="s">
        <v>478</v>
      </c>
      <c r="F234" s="216" t="s">
        <v>476</v>
      </c>
      <c r="G234" s="217" t="s">
        <v>217</v>
      </c>
      <c r="H234" s="218">
        <v>2</v>
      </c>
      <c r="I234" s="219"/>
      <c r="J234" s="220">
        <f>ROUND(I234*H234,2)</f>
        <v>0</v>
      </c>
      <c r="K234" s="216" t="s">
        <v>206</v>
      </c>
      <c r="L234" s="221"/>
      <c r="M234" s="222" t="s">
        <v>19</v>
      </c>
      <c r="N234" s="223" t="s">
        <v>46</v>
      </c>
      <c r="O234" s="85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207</v>
      </c>
      <c r="AT234" s="226" t="s">
        <v>202</v>
      </c>
      <c r="AU234" s="226" t="s">
        <v>84</v>
      </c>
      <c r="AY234" s="18" t="s">
        <v>199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208</v>
      </c>
      <c r="BM234" s="226" t="s">
        <v>470</v>
      </c>
    </row>
    <row r="235" s="12" customFormat="1" ht="22.8" customHeight="1">
      <c r="A235" s="12"/>
      <c r="B235" s="198"/>
      <c r="C235" s="199"/>
      <c r="D235" s="200" t="s">
        <v>74</v>
      </c>
      <c r="E235" s="212" t="s">
        <v>480</v>
      </c>
      <c r="F235" s="212" t="s">
        <v>481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P236</f>
        <v>0</v>
      </c>
      <c r="Q235" s="206"/>
      <c r="R235" s="207">
        <f>R236</f>
        <v>0</v>
      </c>
      <c r="S235" s="206"/>
      <c r="T235" s="208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82</v>
      </c>
      <c r="AT235" s="210" t="s">
        <v>74</v>
      </c>
      <c r="AU235" s="210" t="s">
        <v>82</v>
      </c>
      <c r="AY235" s="209" t="s">
        <v>199</v>
      </c>
      <c r="BK235" s="211">
        <f>BK236</f>
        <v>0</v>
      </c>
    </row>
    <row r="236" s="2" customFormat="1">
      <c r="A236" s="39"/>
      <c r="B236" s="40"/>
      <c r="C236" s="214" t="s">
        <v>467</v>
      </c>
      <c r="D236" s="214" t="s">
        <v>202</v>
      </c>
      <c r="E236" s="215" t="s">
        <v>483</v>
      </c>
      <c r="F236" s="216" t="s">
        <v>484</v>
      </c>
      <c r="G236" s="217" t="s">
        <v>217</v>
      </c>
      <c r="H236" s="218">
        <v>2</v>
      </c>
      <c r="I236" s="219"/>
      <c r="J236" s="220">
        <f>ROUND(I236*H236,2)</f>
        <v>0</v>
      </c>
      <c r="K236" s="216" t="s">
        <v>206</v>
      </c>
      <c r="L236" s="221"/>
      <c r="M236" s="222" t="s">
        <v>19</v>
      </c>
      <c r="N236" s="223" t="s">
        <v>46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207</v>
      </c>
      <c r="AT236" s="226" t="s">
        <v>202</v>
      </c>
      <c r="AU236" s="226" t="s">
        <v>84</v>
      </c>
      <c r="AY236" s="18" t="s">
        <v>199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208</v>
      </c>
      <c r="BM236" s="226" t="s">
        <v>473</v>
      </c>
    </row>
    <row r="237" s="12" customFormat="1" ht="22.8" customHeight="1">
      <c r="A237" s="12"/>
      <c r="B237" s="198"/>
      <c r="C237" s="199"/>
      <c r="D237" s="200" t="s">
        <v>74</v>
      </c>
      <c r="E237" s="212" t="s">
        <v>486</v>
      </c>
      <c r="F237" s="212" t="s">
        <v>487</v>
      </c>
      <c r="G237" s="199"/>
      <c r="H237" s="199"/>
      <c r="I237" s="202"/>
      <c r="J237" s="213">
        <f>BK237</f>
        <v>0</v>
      </c>
      <c r="K237" s="199"/>
      <c r="L237" s="204"/>
      <c r="M237" s="205"/>
      <c r="N237" s="206"/>
      <c r="O237" s="206"/>
      <c r="P237" s="207">
        <f>SUM(P238:P241)</f>
        <v>0</v>
      </c>
      <c r="Q237" s="206"/>
      <c r="R237" s="207">
        <f>SUM(R238:R241)</f>
        <v>0</v>
      </c>
      <c r="S237" s="206"/>
      <c r="T237" s="208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9" t="s">
        <v>82</v>
      </c>
      <c r="AT237" s="210" t="s">
        <v>74</v>
      </c>
      <c r="AU237" s="210" t="s">
        <v>82</v>
      </c>
      <c r="AY237" s="209" t="s">
        <v>199</v>
      </c>
      <c r="BK237" s="211">
        <f>SUM(BK238:BK241)</f>
        <v>0</v>
      </c>
    </row>
    <row r="238" s="2" customFormat="1" ht="33" customHeight="1">
      <c r="A238" s="39"/>
      <c r="B238" s="40"/>
      <c r="C238" s="214" t="s">
        <v>345</v>
      </c>
      <c r="D238" s="214" t="s">
        <v>202</v>
      </c>
      <c r="E238" s="215" t="s">
        <v>488</v>
      </c>
      <c r="F238" s="216" t="s">
        <v>489</v>
      </c>
      <c r="G238" s="217" t="s">
        <v>217</v>
      </c>
      <c r="H238" s="218">
        <v>3</v>
      </c>
      <c r="I238" s="219"/>
      <c r="J238" s="220">
        <f>ROUND(I238*H238,2)</f>
        <v>0</v>
      </c>
      <c r="K238" s="216" t="s">
        <v>206</v>
      </c>
      <c r="L238" s="221"/>
      <c r="M238" s="222" t="s">
        <v>19</v>
      </c>
      <c r="N238" s="223" t="s">
        <v>46</v>
      </c>
      <c r="O238" s="85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207</v>
      </c>
      <c r="AT238" s="226" t="s">
        <v>202</v>
      </c>
      <c r="AU238" s="226" t="s">
        <v>84</v>
      </c>
      <c r="AY238" s="18" t="s">
        <v>199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82</v>
      </c>
      <c r="BK238" s="227">
        <f>ROUND(I238*H238,2)</f>
        <v>0</v>
      </c>
      <c r="BL238" s="18" t="s">
        <v>208</v>
      </c>
      <c r="BM238" s="226" t="s">
        <v>477</v>
      </c>
    </row>
    <row r="239" s="2" customFormat="1" ht="33" customHeight="1">
      <c r="A239" s="39"/>
      <c r="B239" s="40"/>
      <c r="C239" s="214" t="s">
        <v>474</v>
      </c>
      <c r="D239" s="214" t="s">
        <v>202</v>
      </c>
      <c r="E239" s="215" t="s">
        <v>492</v>
      </c>
      <c r="F239" s="216" t="s">
        <v>493</v>
      </c>
      <c r="G239" s="217" t="s">
        <v>217</v>
      </c>
      <c r="H239" s="218">
        <v>3</v>
      </c>
      <c r="I239" s="219"/>
      <c r="J239" s="220">
        <f>ROUND(I239*H239,2)</f>
        <v>0</v>
      </c>
      <c r="K239" s="216" t="s">
        <v>206</v>
      </c>
      <c r="L239" s="221"/>
      <c r="M239" s="222" t="s">
        <v>19</v>
      </c>
      <c r="N239" s="223" t="s">
        <v>46</v>
      </c>
      <c r="O239" s="85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207</v>
      </c>
      <c r="AT239" s="226" t="s">
        <v>202</v>
      </c>
      <c r="AU239" s="226" t="s">
        <v>84</v>
      </c>
      <c r="AY239" s="18" t="s">
        <v>199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82</v>
      </c>
      <c r="BK239" s="227">
        <f>ROUND(I239*H239,2)</f>
        <v>0</v>
      </c>
      <c r="BL239" s="18" t="s">
        <v>208</v>
      </c>
      <c r="BM239" s="226" t="s">
        <v>479</v>
      </c>
    </row>
    <row r="240" s="2" customFormat="1" ht="33" customHeight="1">
      <c r="A240" s="39"/>
      <c r="B240" s="40"/>
      <c r="C240" s="214" t="s">
        <v>353</v>
      </c>
      <c r="D240" s="214" t="s">
        <v>202</v>
      </c>
      <c r="E240" s="215" t="s">
        <v>499</v>
      </c>
      <c r="F240" s="216" t="s">
        <v>500</v>
      </c>
      <c r="G240" s="217" t="s">
        <v>217</v>
      </c>
      <c r="H240" s="218">
        <v>3</v>
      </c>
      <c r="I240" s="219"/>
      <c r="J240" s="220">
        <f>ROUND(I240*H240,2)</f>
        <v>0</v>
      </c>
      <c r="K240" s="216" t="s">
        <v>206</v>
      </c>
      <c r="L240" s="221"/>
      <c r="M240" s="222" t="s">
        <v>19</v>
      </c>
      <c r="N240" s="223" t="s">
        <v>46</v>
      </c>
      <c r="O240" s="85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6" t="s">
        <v>207</v>
      </c>
      <c r="AT240" s="226" t="s">
        <v>202</v>
      </c>
      <c r="AU240" s="226" t="s">
        <v>84</v>
      </c>
      <c r="AY240" s="18" t="s">
        <v>199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82</v>
      </c>
      <c r="BK240" s="227">
        <f>ROUND(I240*H240,2)</f>
        <v>0</v>
      </c>
      <c r="BL240" s="18" t="s">
        <v>208</v>
      </c>
      <c r="BM240" s="226" t="s">
        <v>485</v>
      </c>
    </row>
    <row r="241" s="2" customFormat="1" ht="33" customHeight="1">
      <c r="A241" s="39"/>
      <c r="B241" s="40"/>
      <c r="C241" s="214" t="s">
        <v>482</v>
      </c>
      <c r="D241" s="214" t="s">
        <v>202</v>
      </c>
      <c r="E241" s="215" t="s">
        <v>502</v>
      </c>
      <c r="F241" s="216" t="s">
        <v>503</v>
      </c>
      <c r="G241" s="217" t="s">
        <v>217</v>
      </c>
      <c r="H241" s="218">
        <v>3</v>
      </c>
      <c r="I241" s="219"/>
      <c r="J241" s="220">
        <f>ROUND(I241*H241,2)</f>
        <v>0</v>
      </c>
      <c r="K241" s="216" t="s">
        <v>206</v>
      </c>
      <c r="L241" s="221"/>
      <c r="M241" s="222" t="s">
        <v>19</v>
      </c>
      <c r="N241" s="223" t="s">
        <v>46</v>
      </c>
      <c r="O241" s="85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207</v>
      </c>
      <c r="AT241" s="226" t="s">
        <v>202</v>
      </c>
      <c r="AU241" s="226" t="s">
        <v>84</v>
      </c>
      <c r="AY241" s="18" t="s">
        <v>199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208</v>
      </c>
      <c r="BM241" s="226" t="s">
        <v>490</v>
      </c>
    </row>
    <row r="242" s="12" customFormat="1" ht="22.8" customHeight="1">
      <c r="A242" s="12"/>
      <c r="B242" s="198"/>
      <c r="C242" s="199"/>
      <c r="D242" s="200" t="s">
        <v>74</v>
      </c>
      <c r="E242" s="212" t="s">
        <v>505</v>
      </c>
      <c r="F242" s="212" t="s">
        <v>506</v>
      </c>
      <c r="G242" s="199"/>
      <c r="H242" s="199"/>
      <c r="I242" s="202"/>
      <c r="J242" s="213">
        <f>BK242</f>
        <v>0</v>
      </c>
      <c r="K242" s="199"/>
      <c r="L242" s="204"/>
      <c r="M242" s="205"/>
      <c r="N242" s="206"/>
      <c r="O242" s="206"/>
      <c r="P242" s="207">
        <f>SUM(P243:P244)</f>
        <v>0</v>
      </c>
      <c r="Q242" s="206"/>
      <c r="R242" s="207">
        <f>SUM(R243:R244)</f>
        <v>0</v>
      </c>
      <c r="S242" s="206"/>
      <c r="T242" s="208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9" t="s">
        <v>82</v>
      </c>
      <c r="AT242" s="210" t="s">
        <v>74</v>
      </c>
      <c r="AU242" s="210" t="s">
        <v>82</v>
      </c>
      <c r="AY242" s="209" t="s">
        <v>199</v>
      </c>
      <c r="BK242" s="211">
        <f>SUM(BK243:BK244)</f>
        <v>0</v>
      </c>
    </row>
    <row r="243" s="2" customFormat="1" ht="33" customHeight="1">
      <c r="A243" s="39"/>
      <c r="B243" s="40"/>
      <c r="C243" s="214" t="s">
        <v>360</v>
      </c>
      <c r="D243" s="214" t="s">
        <v>202</v>
      </c>
      <c r="E243" s="215" t="s">
        <v>508</v>
      </c>
      <c r="F243" s="216" t="s">
        <v>509</v>
      </c>
      <c r="G243" s="217" t="s">
        <v>217</v>
      </c>
      <c r="H243" s="218">
        <v>3</v>
      </c>
      <c r="I243" s="219"/>
      <c r="J243" s="220">
        <f>ROUND(I243*H243,2)</f>
        <v>0</v>
      </c>
      <c r="K243" s="216" t="s">
        <v>206</v>
      </c>
      <c r="L243" s="221"/>
      <c r="M243" s="222" t="s">
        <v>19</v>
      </c>
      <c r="N243" s="223" t="s">
        <v>46</v>
      </c>
      <c r="O243" s="85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207</v>
      </c>
      <c r="AT243" s="226" t="s">
        <v>202</v>
      </c>
      <c r="AU243" s="226" t="s">
        <v>84</v>
      </c>
      <c r="AY243" s="18" t="s">
        <v>199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82</v>
      </c>
      <c r="BK243" s="227">
        <f>ROUND(I243*H243,2)</f>
        <v>0</v>
      </c>
      <c r="BL243" s="18" t="s">
        <v>208</v>
      </c>
      <c r="BM243" s="226" t="s">
        <v>494</v>
      </c>
    </row>
    <row r="244" s="2" customFormat="1" ht="33" customHeight="1">
      <c r="A244" s="39"/>
      <c r="B244" s="40"/>
      <c r="C244" s="214" t="s">
        <v>491</v>
      </c>
      <c r="D244" s="214" t="s">
        <v>202</v>
      </c>
      <c r="E244" s="215" t="s">
        <v>511</v>
      </c>
      <c r="F244" s="216" t="s">
        <v>512</v>
      </c>
      <c r="G244" s="217" t="s">
        <v>217</v>
      </c>
      <c r="H244" s="218">
        <v>3</v>
      </c>
      <c r="I244" s="219"/>
      <c r="J244" s="220">
        <f>ROUND(I244*H244,2)</f>
        <v>0</v>
      </c>
      <c r="K244" s="216" t="s">
        <v>206</v>
      </c>
      <c r="L244" s="221"/>
      <c r="M244" s="222" t="s">
        <v>19</v>
      </c>
      <c r="N244" s="223" t="s">
        <v>46</v>
      </c>
      <c r="O244" s="85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207</v>
      </c>
      <c r="AT244" s="226" t="s">
        <v>202</v>
      </c>
      <c r="AU244" s="226" t="s">
        <v>84</v>
      </c>
      <c r="AY244" s="18" t="s">
        <v>199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82</v>
      </c>
      <c r="BK244" s="227">
        <f>ROUND(I244*H244,2)</f>
        <v>0</v>
      </c>
      <c r="BL244" s="18" t="s">
        <v>208</v>
      </c>
      <c r="BM244" s="226" t="s">
        <v>497</v>
      </c>
    </row>
    <row r="245" s="12" customFormat="1" ht="22.8" customHeight="1">
      <c r="A245" s="12"/>
      <c r="B245" s="198"/>
      <c r="C245" s="199"/>
      <c r="D245" s="200" t="s">
        <v>74</v>
      </c>
      <c r="E245" s="212" t="s">
        <v>514</v>
      </c>
      <c r="F245" s="212" t="s">
        <v>515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P246</f>
        <v>0</v>
      </c>
      <c r="Q245" s="206"/>
      <c r="R245" s="207">
        <f>R246</f>
        <v>0</v>
      </c>
      <c r="S245" s="206"/>
      <c r="T245" s="208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9" t="s">
        <v>82</v>
      </c>
      <c r="AT245" s="210" t="s">
        <v>74</v>
      </c>
      <c r="AU245" s="210" t="s">
        <v>82</v>
      </c>
      <c r="AY245" s="209" t="s">
        <v>199</v>
      </c>
      <c r="BK245" s="211">
        <f>BK246</f>
        <v>0</v>
      </c>
    </row>
    <row r="246" s="2" customFormat="1">
      <c r="A246" s="39"/>
      <c r="B246" s="40"/>
      <c r="C246" s="214" t="s">
        <v>364</v>
      </c>
      <c r="D246" s="214" t="s">
        <v>202</v>
      </c>
      <c r="E246" s="215" t="s">
        <v>517</v>
      </c>
      <c r="F246" s="216" t="s">
        <v>518</v>
      </c>
      <c r="G246" s="217" t="s">
        <v>217</v>
      </c>
      <c r="H246" s="218">
        <v>4</v>
      </c>
      <c r="I246" s="219"/>
      <c r="J246" s="220">
        <f>ROUND(I246*H246,2)</f>
        <v>0</v>
      </c>
      <c r="K246" s="216" t="s">
        <v>206</v>
      </c>
      <c r="L246" s="221"/>
      <c r="M246" s="222" t="s">
        <v>19</v>
      </c>
      <c r="N246" s="223" t="s">
        <v>46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207</v>
      </c>
      <c r="AT246" s="226" t="s">
        <v>202</v>
      </c>
      <c r="AU246" s="226" t="s">
        <v>84</v>
      </c>
      <c r="AY246" s="18" t="s">
        <v>199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82</v>
      </c>
      <c r="BK246" s="227">
        <f>ROUND(I246*H246,2)</f>
        <v>0</v>
      </c>
      <c r="BL246" s="18" t="s">
        <v>208</v>
      </c>
      <c r="BM246" s="226" t="s">
        <v>501</v>
      </c>
    </row>
    <row r="247" s="12" customFormat="1" ht="25.92" customHeight="1">
      <c r="A247" s="12"/>
      <c r="B247" s="198"/>
      <c r="C247" s="199"/>
      <c r="D247" s="200" t="s">
        <v>74</v>
      </c>
      <c r="E247" s="201" t="s">
        <v>520</v>
      </c>
      <c r="F247" s="201" t="s">
        <v>521</v>
      </c>
      <c r="G247" s="199"/>
      <c r="H247" s="199"/>
      <c r="I247" s="202"/>
      <c r="J247" s="203">
        <f>BK247</f>
        <v>0</v>
      </c>
      <c r="K247" s="199"/>
      <c r="L247" s="204"/>
      <c r="M247" s="205"/>
      <c r="N247" s="206"/>
      <c r="O247" s="206"/>
      <c r="P247" s="207">
        <f>P248+P250+P252+P254+P256+P262+P264</f>
        <v>0</v>
      </c>
      <c r="Q247" s="206"/>
      <c r="R247" s="207">
        <f>R248+R250+R252+R254+R256+R262+R264</f>
        <v>0</v>
      </c>
      <c r="S247" s="206"/>
      <c r="T247" s="208">
        <f>T248+T250+T252+T254+T256+T262+T264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82</v>
      </c>
      <c r="AT247" s="210" t="s">
        <v>74</v>
      </c>
      <c r="AU247" s="210" t="s">
        <v>75</v>
      </c>
      <c r="AY247" s="209" t="s">
        <v>199</v>
      </c>
      <c r="BK247" s="211">
        <f>BK248+BK250+BK252+BK254+BK256+BK262+BK264</f>
        <v>0</v>
      </c>
    </row>
    <row r="248" s="12" customFormat="1" ht="22.8" customHeight="1">
      <c r="A248" s="12"/>
      <c r="B248" s="198"/>
      <c r="C248" s="199"/>
      <c r="D248" s="200" t="s">
        <v>74</v>
      </c>
      <c r="E248" s="212" t="s">
        <v>522</v>
      </c>
      <c r="F248" s="212" t="s">
        <v>523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P249</f>
        <v>0</v>
      </c>
      <c r="Q248" s="206"/>
      <c r="R248" s="207">
        <f>R249</f>
        <v>0</v>
      </c>
      <c r="S248" s="206"/>
      <c r="T248" s="208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82</v>
      </c>
      <c r="AT248" s="210" t="s">
        <v>74</v>
      </c>
      <c r="AU248" s="210" t="s">
        <v>82</v>
      </c>
      <c r="AY248" s="209" t="s">
        <v>199</v>
      </c>
      <c r="BK248" s="211">
        <f>BK249</f>
        <v>0</v>
      </c>
    </row>
    <row r="249" s="2" customFormat="1">
      <c r="A249" s="39"/>
      <c r="B249" s="40"/>
      <c r="C249" s="214" t="s">
        <v>498</v>
      </c>
      <c r="D249" s="214" t="s">
        <v>202</v>
      </c>
      <c r="E249" s="215" t="s">
        <v>524</v>
      </c>
      <c r="F249" s="216" t="s">
        <v>525</v>
      </c>
      <c r="G249" s="217" t="s">
        <v>217</v>
      </c>
      <c r="H249" s="218">
        <v>3</v>
      </c>
      <c r="I249" s="219"/>
      <c r="J249" s="220">
        <f>ROUND(I249*H249,2)</f>
        <v>0</v>
      </c>
      <c r="K249" s="216" t="s">
        <v>206</v>
      </c>
      <c r="L249" s="221"/>
      <c r="M249" s="222" t="s">
        <v>19</v>
      </c>
      <c r="N249" s="223" t="s">
        <v>46</v>
      </c>
      <c r="O249" s="85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207</v>
      </c>
      <c r="AT249" s="226" t="s">
        <v>202</v>
      </c>
      <c r="AU249" s="226" t="s">
        <v>84</v>
      </c>
      <c r="AY249" s="18" t="s">
        <v>199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82</v>
      </c>
      <c r="BK249" s="227">
        <f>ROUND(I249*H249,2)</f>
        <v>0</v>
      </c>
      <c r="BL249" s="18" t="s">
        <v>208</v>
      </c>
      <c r="BM249" s="226" t="s">
        <v>504</v>
      </c>
    </row>
    <row r="250" s="12" customFormat="1" ht="22.8" customHeight="1">
      <c r="A250" s="12"/>
      <c r="B250" s="198"/>
      <c r="C250" s="199"/>
      <c r="D250" s="200" t="s">
        <v>74</v>
      </c>
      <c r="E250" s="212" t="s">
        <v>533</v>
      </c>
      <c r="F250" s="212" t="s">
        <v>534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P251</f>
        <v>0</v>
      </c>
      <c r="Q250" s="206"/>
      <c r="R250" s="207">
        <f>R251</f>
        <v>0</v>
      </c>
      <c r="S250" s="206"/>
      <c r="T250" s="208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82</v>
      </c>
      <c r="AT250" s="210" t="s">
        <v>74</v>
      </c>
      <c r="AU250" s="210" t="s">
        <v>82</v>
      </c>
      <c r="AY250" s="209" t="s">
        <v>199</v>
      </c>
      <c r="BK250" s="211">
        <f>BK251</f>
        <v>0</v>
      </c>
    </row>
    <row r="251" s="2" customFormat="1">
      <c r="A251" s="39"/>
      <c r="B251" s="40"/>
      <c r="C251" s="214" t="s">
        <v>367</v>
      </c>
      <c r="D251" s="214" t="s">
        <v>202</v>
      </c>
      <c r="E251" s="215" t="s">
        <v>535</v>
      </c>
      <c r="F251" s="216" t="s">
        <v>536</v>
      </c>
      <c r="G251" s="217" t="s">
        <v>217</v>
      </c>
      <c r="H251" s="218">
        <v>2</v>
      </c>
      <c r="I251" s="219"/>
      <c r="J251" s="220">
        <f>ROUND(I251*H251,2)</f>
        <v>0</v>
      </c>
      <c r="K251" s="216" t="s">
        <v>206</v>
      </c>
      <c r="L251" s="221"/>
      <c r="M251" s="222" t="s">
        <v>19</v>
      </c>
      <c r="N251" s="223" t="s">
        <v>46</v>
      </c>
      <c r="O251" s="85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207</v>
      </c>
      <c r="AT251" s="226" t="s">
        <v>202</v>
      </c>
      <c r="AU251" s="226" t="s">
        <v>84</v>
      </c>
      <c r="AY251" s="18" t="s">
        <v>199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82</v>
      </c>
      <c r="BK251" s="227">
        <f>ROUND(I251*H251,2)</f>
        <v>0</v>
      </c>
      <c r="BL251" s="18" t="s">
        <v>208</v>
      </c>
      <c r="BM251" s="226" t="s">
        <v>510</v>
      </c>
    </row>
    <row r="252" s="12" customFormat="1" ht="22.8" customHeight="1">
      <c r="A252" s="12"/>
      <c r="B252" s="198"/>
      <c r="C252" s="199"/>
      <c r="D252" s="200" t="s">
        <v>74</v>
      </c>
      <c r="E252" s="212" t="s">
        <v>544</v>
      </c>
      <c r="F252" s="212" t="s">
        <v>545</v>
      </c>
      <c r="G252" s="199"/>
      <c r="H252" s="199"/>
      <c r="I252" s="202"/>
      <c r="J252" s="213">
        <f>BK252</f>
        <v>0</v>
      </c>
      <c r="K252" s="199"/>
      <c r="L252" s="204"/>
      <c r="M252" s="205"/>
      <c r="N252" s="206"/>
      <c r="O252" s="206"/>
      <c r="P252" s="207">
        <f>P253</f>
        <v>0</v>
      </c>
      <c r="Q252" s="206"/>
      <c r="R252" s="207">
        <f>R253</f>
        <v>0</v>
      </c>
      <c r="S252" s="206"/>
      <c r="T252" s="208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82</v>
      </c>
      <c r="AT252" s="210" t="s">
        <v>74</v>
      </c>
      <c r="AU252" s="210" t="s">
        <v>82</v>
      </c>
      <c r="AY252" s="209" t="s">
        <v>199</v>
      </c>
      <c r="BK252" s="211">
        <f>BK253</f>
        <v>0</v>
      </c>
    </row>
    <row r="253" s="2" customFormat="1" ht="16.5" customHeight="1">
      <c r="A253" s="39"/>
      <c r="B253" s="40"/>
      <c r="C253" s="214" t="s">
        <v>507</v>
      </c>
      <c r="D253" s="214" t="s">
        <v>202</v>
      </c>
      <c r="E253" s="215" t="s">
        <v>546</v>
      </c>
      <c r="F253" s="216" t="s">
        <v>547</v>
      </c>
      <c r="G253" s="217" t="s">
        <v>217</v>
      </c>
      <c r="H253" s="218">
        <v>3</v>
      </c>
      <c r="I253" s="219"/>
      <c r="J253" s="220">
        <f>ROUND(I253*H253,2)</f>
        <v>0</v>
      </c>
      <c r="K253" s="216" t="s">
        <v>206</v>
      </c>
      <c r="L253" s="221"/>
      <c r="M253" s="222" t="s">
        <v>19</v>
      </c>
      <c r="N253" s="223" t="s">
        <v>46</v>
      </c>
      <c r="O253" s="85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6" t="s">
        <v>207</v>
      </c>
      <c r="AT253" s="226" t="s">
        <v>202</v>
      </c>
      <c r="AU253" s="226" t="s">
        <v>84</v>
      </c>
      <c r="AY253" s="18" t="s">
        <v>199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82</v>
      </c>
      <c r="BK253" s="227">
        <f>ROUND(I253*H253,2)</f>
        <v>0</v>
      </c>
      <c r="BL253" s="18" t="s">
        <v>208</v>
      </c>
      <c r="BM253" s="226" t="s">
        <v>513</v>
      </c>
    </row>
    <row r="254" s="12" customFormat="1" ht="22.8" customHeight="1">
      <c r="A254" s="12"/>
      <c r="B254" s="198"/>
      <c r="C254" s="199"/>
      <c r="D254" s="200" t="s">
        <v>74</v>
      </c>
      <c r="E254" s="212" t="s">
        <v>549</v>
      </c>
      <c r="F254" s="212" t="s">
        <v>550</v>
      </c>
      <c r="G254" s="199"/>
      <c r="H254" s="199"/>
      <c r="I254" s="202"/>
      <c r="J254" s="213">
        <f>BK254</f>
        <v>0</v>
      </c>
      <c r="K254" s="199"/>
      <c r="L254" s="204"/>
      <c r="M254" s="205"/>
      <c r="N254" s="206"/>
      <c r="O254" s="206"/>
      <c r="P254" s="207">
        <f>P255</f>
        <v>0</v>
      </c>
      <c r="Q254" s="206"/>
      <c r="R254" s="207">
        <f>R255</f>
        <v>0</v>
      </c>
      <c r="S254" s="206"/>
      <c r="T254" s="208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9" t="s">
        <v>82</v>
      </c>
      <c r="AT254" s="210" t="s">
        <v>74</v>
      </c>
      <c r="AU254" s="210" t="s">
        <v>82</v>
      </c>
      <c r="AY254" s="209" t="s">
        <v>199</v>
      </c>
      <c r="BK254" s="211">
        <f>BK255</f>
        <v>0</v>
      </c>
    </row>
    <row r="255" s="2" customFormat="1">
      <c r="A255" s="39"/>
      <c r="B255" s="40"/>
      <c r="C255" s="214" t="s">
        <v>373</v>
      </c>
      <c r="D255" s="214" t="s">
        <v>202</v>
      </c>
      <c r="E255" s="215" t="s">
        <v>552</v>
      </c>
      <c r="F255" s="216" t="s">
        <v>553</v>
      </c>
      <c r="G255" s="217" t="s">
        <v>217</v>
      </c>
      <c r="H255" s="218">
        <v>1</v>
      </c>
      <c r="I255" s="219"/>
      <c r="J255" s="220">
        <f>ROUND(I255*H255,2)</f>
        <v>0</v>
      </c>
      <c r="K255" s="216" t="s">
        <v>206</v>
      </c>
      <c r="L255" s="221"/>
      <c r="M255" s="222" t="s">
        <v>19</v>
      </c>
      <c r="N255" s="223" t="s">
        <v>46</v>
      </c>
      <c r="O255" s="85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6" t="s">
        <v>207</v>
      </c>
      <c r="AT255" s="226" t="s">
        <v>202</v>
      </c>
      <c r="AU255" s="226" t="s">
        <v>84</v>
      </c>
      <c r="AY255" s="18" t="s">
        <v>199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8" t="s">
        <v>82</v>
      </c>
      <c r="BK255" s="227">
        <f>ROUND(I255*H255,2)</f>
        <v>0</v>
      </c>
      <c r="BL255" s="18" t="s">
        <v>208</v>
      </c>
      <c r="BM255" s="226" t="s">
        <v>519</v>
      </c>
    </row>
    <row r="256" s="12" customFormat="1" ht="22.8" customHeight="1">
      <c r="A256" s="12"/>
      <c r="B256" s="198"/>
      <c r="C256" s="199"/>
      <c r="D256" s="200" t="s">
        <v>74</v>
      </c>
      <c r="E256" s="212" t="s">
        <v>555</v>
      </c>
      <c r="F256" s="212" t="s">
        <v>556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SUM(P257:P261)</f>
        <v>0</v>
      </c>
      <c r="Q256" s="206"/>
      <c r="R256" s="207">
        <f>SUM(R257:R261)</f>
        <v>0</v>
      </c>
      <c r="S256" s="206"/>
      <c r="T256" s="208">
        <f>SUM(T257:T261)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82</v>
      </c>
      <c r="AT256" s="210" t="s">
        <v>74</v>
      </c>
      <c r="AU256" s="210" t="s">
        <v>82</v>
      </c>
      <c r="AY256" s="209" t="s">
        <v>199</v>
      </c>
      <c r="BK256" s="211">
        <f>SUM(BK257:BK261)</f>
        <v>0</v>
      </c>
    </row>
    <row r="257" s="2" customFormat="1">
      <c r="A257" s="39"/>
      <c r="B257" s="40"/>
      <c r="C257" s="214" t="s">
        <v>516</v>
      </c>
      <c r="D257" s="214" t="s">
        <v>202</v>
      </c>
      <c r="E257" s="215" t="s">
        <v>557</v>
      </c>
      <c r="F257" s="216" t="s">
        <v>558</v>
      </c>
      <c r="G257" s="217" t="s">
        <v>217</v>
      </c>
      <c r="H257" s="218">
        <v>2</v>
      </c>
      <c r="I257" s="219"/>
      <c r="J257" s="220">
        <f>ROUND(I257*H257,2)</f>
        <v>0</v>
      </c>
      <c r="K257" s="216" t="s">
        <v>206</v>
      </c>
      <c r="L257" s="221"/>
      <c r="M257" s="222" t="s">
        <v>19</v>
      </c>
      <c r="N257" s="223" t="s">
        <v>46</v>
      </c>
      <c r="O257" s="85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6" t="s">
        <v>207</v>
      </c>
      <c r="AT257" s="226" t="s">
        <v>202</v>
      </c>
      <c r="AU257" s="226" t="s">
        <v>84</v>
      </c>
      <c r="AY257" s="18" t="s">
        <v>199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8" t="s">
        <v>82</v>
      </c>
      <c r="BK257" s="227">
        <f>ROUND(I257*H257,2)</f>
        <v>0</v>
      </c>
      <c r="BL257" s="18" t="s">
        <v>208</v>
      </c>
      <c r="BM257" s="226" t="s">
        <v>526</v>
      </c>
    </row>
    <row r="258" s="2" customFormat="1">
      <c r="A258" s="39"/>
      <c r="B258" s="40"/>
      <c r="C258" s="214" t="s">
        <v>378</v>
      </c>
      <c r="D258" s="214" t="s">
        <v>202</v>
      </c>
      <c r="E258" s="215" t="s">
        <v>564</v>
      </c>
      <c r="F258" s="216" t="s">
        <v>565</v>
      </c>
      <c r="G258" s="217" t="s">
        <v>217</v>
      </c>
      <c r="H258" s="218">
        <v>1</v>
      </c>
      <c r="I258" s="219"/>
      <c r="J258" s="220">
        <f>ROUND(I258*H258,2)</f>
        <v>0</v>
      </c>
      <c r="K258" s="216" t="s">
        <v>206</v>
      </c>
      <c r="L258" s="221"/>
      <c r="M258" s="222" t="s">
        <v>19</v>
      </c>
      <c r="N258" s="223" t="s">
        <v>46</v>
      </c>
      <c r="O258" s="85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207</v>
      </c>
      <c r="AT258" s="226" t="s">
        <v>202</v>
      </c>
      <c r="AU258" s="226" t="s">
        <v>84</v>
      </c>
      <c r="AY258" s="18" t="s">
        <v>199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82</v>
      </c>
      <c r="BK258" s="227">
        <f>ROUND(I258*H258,2)</f>
        <v>0</v>
      </c>
      <c r="BL258" s="18" t="s">
        <v>208</v>
      </c>
      <c r="BM258" s="226" t="s">
        <v>532</v>
      </c>
    </row>
    <row r="259" s="2" customFormat="1">
      <c r="A259" s="39"/>
      <c r="B259" s="40"/>
      <c r="C259" s="214" t="s">
        <v>529</v>
      </c>
      <c r="D259" s="214" t="s">
        <v>202</v>
      </c>
      <c r="E259" s="215" t="s">
        <v>568</v>
      </c>
      <c r="F259" s="216" t="s">
        <v>569</v>
      </c>
      <c r="G259" s="217" t="s">
        <v>217</v>
      </c>
      <c r="H259" s="218">
        <v>1</v>
      </c>
      <c r="I259" s="219"/>
      <c r="J259" s="220">
        <f>ROUND(I259*H259,2)</f>
        <v>0</v>
      </c>
      <c r="K259" s="216" t="s">
        <v>206</v>
      </c>
      <c r="L259" s="221"/>
      <c r="M259" s="222" t="s">
        <v>19</v>
      </c>
      <c r="N259" s="223" t="s">
        <v>46</v>
      </c>
      <c r="O259" s="85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207</v>
      </c>
      <c r="AT259" s="226" t="s">
        <v>202</v>
      </c>
      <c r="AU259" s="226" t="s">
        <v>84</v>
      </c>
      <c r="AY259" s="18" t="s">
        <v>199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82</v>
      </c>
      <c r="BK259" s="227">
        <f>ROUND(I259*H259,2)</f>
        <v>0</v>
      </c>
      <c r="BL259" s="18" t="s">
        <v>208</v>
      </c>
      <c r="BM259" s="226" t="s">
        <v>537</v>
      </c>
    </row>
    <row r="260" s="2" customFormat="1">
      <c r="A260" s="39"/>
      <c r="B260" s="40"/>
      <c r="C260" s="214" t="s">
        <v>382</v>
      </c>
      <c r="D260" s="214" t="s">
        <v>202</v>
      </c>
      <c r="E260" s="215" t="s">
        <v>571</v>
      </c>
      <c r="F260" s="216" t="s">
        <v>572</v>
      </c>
      <c r="G260" s="217" t="s">
        <v>217</v>
      </c>
      <c r="H260" s="218">
        <v>1</v>
      </c>
      <c r="I260" s="219"/>
      <c r="J260" s="220">
        <f>ROUND(I260*H260,2)</f>
        <v>0</v>
      </c>
      <c r="K260" s="216" t="s">
        <v>206</v>
      </c>
      <c r="L260" s="221"/>
      <c r="M260" s="222" t="s">
        <v>19</v>
      </c>
      <c r="N260" s="223" t="s">
        <v>46</v>
      </c>
      <c r="O260" s="85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207</v>
      </c>
      <c r="AT260" s="226" t="s">
        <v>202</v>
      </c>
      <c r="AU260" s="226" t="s">
        <v>84</v>
      </c>
      <c r="AY260" s="18" t="s">
        <v>199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82</v>
      </c>
      <c r="BK260" s="227">
        <f>ROUND(I260*H260,2)</f>
        <v>0</v>
      </c>
      <c r="BL260" s="18" t="s">
        <v>208</v>
      </c>
      <c r="BM260" s="226" t="s">
        <v>543</v>
      </c>
    </row>
    <row r="261" s="2" customFormat="1">
      <c r="A261" s="39"/>
      <c r="B261" s="40"/>
      <c r="C261" s="214" t="s">
        <v>540</v>
      </c>
      <c r="D261" s="214" t="s">
        <v>202</v>
      </c>
      <c r="E261" s="215" t="s">
        <v>575</v>
      </c>
      <c r="F261" s="216" t="s">
        <v>576</v>
      </c>
      <c r="G261" s="217" t="s">
        <v>217</v>
      </c>
      <c r="H261" s="218">
        <v>2</v>
      </c>
      <c r="I261" s="219"/>
      <c r="J261" s="220">
        <f>ROUND(I261*H261,2)</f>
        <v>0</v>
      </c>
      <c r="K261" s="216" t="s">
        <v>206</v>
      </c>
      <c r="L261" s="221"/>
      <c r="M261" s="222" t="s">
        <v>19</v>
      </c>
      <c r="N261" s="223" t="s">
        <v>46</v>
      </c>
      <c r="O261" s="85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207</v>
      </c>
      <c r="AT261" s="226" t="s">
        <v>202</v>
      </c>
      <c r="AU261" s="226" t="s">
        <v>84</v>
      </c>
      <c r="AY261" s="18" t="s">
        <v>199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82</v>
      </c>
      <c r="BK261" s="227">
        <f>ROUND(I261*H261,2)</f>
        <v>0</v>
      </c>
      <c r="BL261" s="18" t="s">
        <v>208</v>
      </c>
      <c r="BM261" s="226" t="s">
        <v>548</v>
      </c>
    </row>
    <row r="262" s="12" customFormat="1" ht="22.8" customHeight="1">
      <c r="A262" s="12"/>
      <c r="B262" s="198"/>
      <c r="C262" s="199"/>
      <c r="D262" s="200" t="s">
        <v>74</v>
      </c>
      <c r="E262" s="212" t="s">
        <v>592</v>
      </c>
      <c r="F262" s="212" t="s">
        <v>593</v>
      </c>
      <c r="G262" s="199"/>
      <c r="H262" s="199"/>
      <c r="I262" s="202"/>
      <c r="J262" s="213">
        <f>BK262</f>
        <v>0</v>
      </c>
      <c r="K262" s="199"/>
      <c r="L262" s="204"/>
      <c r="M262" s="205"/>
      <c r="N262" s="206"/>
      <c r="O262" s="206"/>
      <c r="P262" s="207">
        <f>P263</f>
        <v>0</v>
      </c>
      <c r="Q262" s="206"/>
      <c r="R262" s="207">
        <f>R263</f>
        <v>0</v>
      </c>
      <c r="S262" s="206"/>
      <c r="T262" s="208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9" t="s">
        <v>82</v>
      </c>
      <c r="AT262" s="210" t="s">
        <v>74</v>
      </c>
      <c r="AU262" s="210" t="s">
        <v>82</v>
      </c>
      <c r="AY262" s="209" t="s">
        <v>199</v>
      </c>
      <c r="BK262" s="211">
        <f>BK263</f>
        <v>0</v>
      </c>
    </row>
    <row r="263" s="2" customFormat="1" ht="16.5" customHeight="1">
      <c r="A263" s="39"/>
      <c r="B263" s="40"/>
      <c r="C263" s="214" t="s">
        <v>387</v>
      </c>
      <c r="D263" s="214" t="s">
        <v>202</v>
      </c>
      <c r="E263" s="215" t="s">
        <v>595</v>
      </c>
      <c r="F263" s="216" t="s">
        <v>1211</v>
      </c>
      <c r="G263" s="217" t="s">
        <v>217</v>
      </c>
      <c r="H263" s="218">
        <v>1</v>
      </c>
      <c r="I263" s="219"/>
      <c r="J263" s="220">
        <f>ROUND(I263*H263,2)</f>
        <v>0</v>
      </c>
      <c r="K263" s="216" t="s">
        <v>341</v>
      </c>
      <c r="L263" s="221"/>
      <c r="M263" s="222" t="s">
        <v>19</v>
      </c>
      <c r="N263" s="223" t="s">
        <v>46</v>
      </c>
      <c r="O263" s="85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207</v>
      </c>
      <c r="AT263" s="226" t="s">
        <v>202</v>
      </c>
      <c r="AU263" s="226" t="s">
        <v>84</v>
      </c>
      <c r="AY263" s="18" t="s">
        <v>199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82</v>
      </c>
      <c r="BK263" s="227">
        <f>ROUND(I263*H263,2)</f>
        <v>0</v>
      </c>
      <c r="BL263" s="18" t="s">
        <v>208</v>
      </c>
      <c r="BM263" s="226" t="s">
        <v>554</v>
      </c>
    </row>
    <row r="264" s="12" customFormat="1" ht="22.8" customHeight="1">
      <c r="A264" s="12"/>
      <c r="B264" s="198"/>
      <c r="C264" s="199"/>
      <c r="D264" s="200" t="s">
        <v>74</v>
      </c>
      <c r="E264" s="212" t="s">
        <v>598</v>
      </c>
      <c r="F264" s="212" t="s">
        <v>599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SUM(P265:P266)</f>
        <v>0</v>
      </c>
      <c r="Q264" s="206"/>
      <c r="R264" s="207">
        <f>SUM(R265:R266)</f>
        <v>0</v>
      </c>
      <c r="S264" s="206"/>
      <c r="T264" s="208">
        <f>SUM(T265:T266)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82</v>
      </c>
      <c r="AT264" s="210" t="s">
        <v>74</v>
      </c>
      <c r="AU264" s="210" t="s">
        <v>82</v>
      </c>
      <c r="AY264" s="209" t="s">
        <v>199</v>
      </c>
      <c r="BK264" s="211">
        <f>SUM(BK265:BK266)</f>
        <v>0</v>
      </c>
    </row>
    <row r="265" s="2" customFormat="1">
      <c r="A265" s="39"/>
      <c r="B265" s="40"/>
      <c r="C265" s="214" t="s">
        <v>551</v>
      </c>
      <c r="D265" s="214" t="s">
        <v>202</v>
      </c>
      <c r="E265" s="215" t="s">
        <v>600</v>
      </c>
      <c r="F265" s="216" t="s">
        <v>601</v>
      </c>
      <c r="G265" s="217" t="s">
        <v>217</v>
      </c>
      <c r="H265" s="218">
        <v>2</v>
      </c>
      <c r="I265" s="219"/>
      <c r="J265" s="220">
        <f>ROUND(I265*H265,2)</f>
        <v>0</v>
      </c>
      <c r="K265" s="216" t="s">
        <v>206</v>
      </c>
      <c r="L265" s="221"/>
      <c r="M265" s="222" t="s">
        <v>19</v>
      </c>
      <c r="N265" s="223" t="s">
        <v>46</v>
      </c>
      <c r="O265" s="85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207</v>
      </c>
      <c r="AT265" s="226" t="s">
        <v>202</v>
      </c>
      <c r="AU265" s="226" t="s">
        <v>84</v>
      </c>
      <c r="AY265" s="18" t="s">
        <v>199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82</v>
      </c>
      <c r="BK265" s="227">
        <f>ROUND(I265*H265,2)</f>
        <v>0</v>
      </c>
      <c r="BL265" s="18" t="s">
        <v>208</v>
      </c>
      <c r="BM265" s="226" t="s">
        <v>559</v>
      </c>
    </row>
    <row r="266" s="2" customFormat="1">
      <c r="A266" s="39"/>
      <c r="B266" s="40"/>
      <c r="C266" s="214" t="s">
        <v>391</v>
      </c>
      <c r="D266" s="214" t="s">
        <v>202</v>
      </c>
      <c r="E266" s="215" t="s">
        <v>607</v>
      </c>
      <c r="F266" s="216" t="s">
        <v>608</v>
      </c>
      <c r="G266" s="217" t="s">
        <v>217</v>
      </c>
      <c r="H266" s="218">
        <v>2</v>
      </c>
      <c r="I266" s="219"/>
      <c r="J266" s="220">
        <f>ROUND(I266*H266,2)</f>
        <v>0</v>
      </c>
      <c r="K266" s="216" t="s">
        <v>206</v>
      </c>
      <c r="L266" s="221"/>
      <c r="M266" s="222" t="s">
        <v>19</v>
      </c>
      <c r="N266" s="223" t="s">
        <v>46</v>
      </c>
      <c r="O266" s="85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6" t="s">
        <v>207</v>
      </c>
      <c r="AT266" s="226" t="s">
        <v>202</v>
      </c>
      <c r="AU266" s="226" t="s">
        <v>84</v>
      </c>
      <c r="AY266" s="18" t="s">
        <v>199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82</v>
      </c>
      <c r="BK266" s="227">
        <f>ROUND(I266*H266,2)</f>
        <v>0</v>
      </c>
      <c r="BL266" s="18" t="s">
        <v>208</v>
      </c>
      <c r="BM266" s="226" t="s">
        <v>563</v>
      </c>
    </row>
    <row r="267" s="12" customFormat="1" ht="25.92" customHeight="1">
      <c r="A267" s="12"/>
      <c r="B267" s="198"/>
      <c r="C267" s="199"/>
      <c r="D267" s="200" t="s">
        <v>74</v>
      </c>
      <c r="E267" s="201" t="s">
        <v>610</v>
      </c>
      <c r="F267" s="201" t="s">
        <v>611</v>
      </c>
      <c r="G267" s="199"/>
      <c r="H267" s="199"/>
      <c r="I267" s="202"/>
      <c r="J267" s="203">
        <f>BK267</f>
        <v>0</v>
      </c>
      <c r="K267" s="199"/>
      <c r="L267" s="204"/>
      <c r="M267" s="205"/>
      <c r="N267" s="206"/>
      <c r="O267" s="206"/>
      <c r="P267" s="207">
        <f>P268+P273</f>
        <v>0</v>
      </c>
      <c r="Q267" s="206"/>
      <c r="R267" s="207">
        <f>R268+R273</f>
        <v>0</v>
      </c>
      <c r="S267" s="206"/>
      <c r="T267" s="208">
        <f>T268+T273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9" t="s">
        <v>82</v>
      </c>
      <c r="AT267" s="210" t="s">
        <v>74</v>
      </c>
      <c r="AU267" s="210" t="s">
        <v>75</v>
      </c>
      <c r="AY267" s="209" t="s">
        <v>199</v>
      </c>
      <c r="BK267" s="211">
        <f>BK268+BK273</f>
        <v>0</v>
      </c>
    </row>
    <row r="268" s="12" customFormat="1" ht="22.8" customHeight="1">
      <c r="A268" s="12"/>
      <c r="B268" s="198"/>
      <c r="C268" s="199"/>
      <c r="D268" s="200" t="s">
        <v>74</v>
      </c>
      <c r="E268" s="212" t="s">
        <v>612</v>
      </c>
      <c r="F268" s="212" t="s">
        <v>613</v>
      </c>
      <c r="G268" s="199"/>
      <c r="H268" s="199"/>
      <c r="I268" s="202"/>
      <c r="J268" s="213">
        <f>BK268</f>
        <v>0</v>
      </c>
      <c r="K268" s="199"/>
      <c r="L268" s="204"/>
      <c r="M268" s="205"/>
      <c r="N268" s="206"/>
      <c r="O268" s="206"/>
      <c r="P268" s="207">
        <f>SUM(P269:P272)</f>
        <v>0</v>
      </c>
      <c r="Q268" s="206"/>
      <c r="R268" s="207">
        <f>SUM(R269:R272)</f>
        <v>0</v>
      </c>
      <c r="S268" s="206"/>
      <c r="T268" s="208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9" t="s">
        <v>82</v>
      </c>
      <c r="AT268" s="210" t="s">
        <v>74</v>
      </c>
      <c r="AU268" s="210" t="s">
        <v>82</v>
      </c>
      <c r="AY268" s="209" t="s">
        <v>199</v>
      </c>
      <c r="BK268" s="211">
        <f>SUM(BK269:BK272)</f>
        <v>0</v>
      </c>
    </row>
    <row r="269" s="2" customFormat="1" ht="16.5" customHeight="1">
      <c r="A269" s="39"/>
      <c r="B269" s="40"/>
      <c r="C269" s="214" t="s">
        <v>560</v>
      </c>
      <c r="D269" s="214" t="s">
        <v>202</v>
      </c>
      <c r="E269" s="215" t="s">
        <v>615</v>
      </c>
      <c r="F269" s="216" t="s">
        <v>616</v>
      </c>
      <c r="G269" s="217" t="s">
        <v>217</v>
      </c>
      <c r="H269" s="218">
        <v>1</v>
      </c>
      <c r="I269" s="219"/>
      <c r="J269" s="220">
        <f>ROUND(I269*H269,2)</f>
        <v>0</v>
      </c>
      <c r="K269" s="216" t="s">
        <v>206</v>
      </c>
      <c r="L269" s="221"/>
      <c r="M269" s="222" t="s">
        <v>19</v>
      </c>
      <c r="N269" s="223" t="s">
        <v>46</v>
      </c>
      <c r="O269" s="85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207</v>
      </c>
      <c r="AT269" s="226" t="s">
        <v>202</v>
      </c>
      <c r="AU269" s="226" t="s">
        <v>84</v>
      </c>
      <c r="AY269" s="18" t="s">
        <v>199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82</v>
      </c>
      <c r="BK269" s="227">
        <f>ROUND(I269*H269,2)</f>
        <v>0</v>
      </c>
      <c r="BL269" s="18" t="s">
        <v>208</v>
      </c>
      <c r="BM269" s="226" t="s">
        <v>566</v>
      </c>
    </row>
    <row r="270" s="2" customFormat="1" ht="21.75" customHeight="1">
      <c r="A270" s="39"/>
      <c r="B270" s="40"/>
      <c r="C270" s="214" t="s">
        <v>394</v>
      </c>
      <c r="D270" s="214" t="s">
        <v>202</v>
      </c>
      <c r="E270" s="215" t="s">
        <v>618</v>
      </c>
      <c r="F270" s="216" t="s">
        <v>619</v>
      </c>
      <c r="G270" s="217" t="s">
        <v>217</v>
      </c>
      <c r="H270" s="218">
        <v>1</v>
      </c>
      <c r="I270" s="219"/>
      <c r="J270" s="220">
        <f>ROUND(I270*H270,2)</f>
        <v>0</v>
      </c>
      <c r="K270" s="216" t="s">
        <v>206</v>
      </c>
      <c r="L270" s="221"/>
      <c r="M270" s="222" t="s">
        <v>19</v>
      </c>
      <c r="N270" s="223" t="s">
        <v>46</v>
      </c>
      <c r="O270" s="85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207</v>
      </c>
      <c r="AT270" s="226" t="s">
        <v>202</v>
      </c>
      <c r="AU270" s="226" t="s">
        <v>84</v>
      </c>
      <c r="AY270" s="18" t="s">
        <v>199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82</v>
      </c>
      <c r="BK270" s="227">
        <f>ROUND(I270*H270,2)</f>
        <v>0</v>
      </c>
      <c r="BL270" s="18" t="s">
        <v>208</v>
      </c>
      <c r="BM270" s="226" t="s">
        <v>570</v>
      </c>
    </row>
    <row r="271" s="2" customFormat="1" ht="21.75" customHeight="1">
      <c r="A271" s="39"/>
      <c r="B271" s="40"/>
      <c r="C271" s="228" t="s">
        <v>567</v>
      </c>
      <c r="D271" s="228" t="s">
        <v>286</v>
      </c>
      <c r="E271" s="229" t="s">
        <v>287</v>
      </c>
      <c r="F271" s="230" t="s">
        <v>288</v>
      </c>
      <c r="G271" s="231" t="s">
        <v>217</v>
      </c>
      <c r="H271" s="232">
        <v>2</v>
      </c>
      <c r="I271" s="233"/>
      <c r="J271" s="234">
        <f>ROUND(I271*H271,2)</f>
        <v>0</v>
      </c>
      <c r="K271" s="230" t="s">
        <v>206</v>
      </c>
      <c r="L271" s="45"/>
      <c r="M271" s="235" t="s">
        <v>19</v>
      </c>
      <c r="N271" s="236" t="s">
        <v>46</v>
      </c>
      <c r="O271" s="85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6" t="s">
        <v>208</v>
      </c>
      <c r="AT271" s="226" t="s">
        <v>286</v>
      </c>
      <c r="AU271" s="226" t="s">
        <v>84</v>
      </c>
      <c r="AY271" s="18" t="s">
        <v>199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8" t="s">
        <v>82</v>
      </c>
      <c r="BK271" s="227">
        <f>ROUND(I271*H271,2)</f>
        <v>0</v>
      </c>
      <c r="BL271" s="18" t="s">
        <v>208</v>
      </c>
      <c r="BM271" s="226" t="s">
        <v>573</v>
      </c>
    </row>
    <row r="272" s="2" customFormat="1">
      <c r="A272" s="39"/>
      <c r="B272" s="40"/>
      <c r="C272" s="228" t="s">
        <v>400</v>
      </c>
      <c r="D272" s="228" t="s">
        <v>286</v>
      </c>
      <c r="E272" s="229" t="s">
        <v>290</v>
      </c>
      <c r="F272" s="230" t="s">
        <v>291</v>
      </c>
      <c r="G272" s="231" t="s">
        <v>217</v>
      </c>
      <c r="H272" s="232">
        <v>2</v>
      </c>
      <c r="I272" s="233"/>
      <c r="J272" s="234">
        <f>ROUND(I272*H272,2)</f>
        <v>0</v>
      </c>
      <c r="K272" s="230" t="s">
        <v>206</v>
      </c>
      <c r="L272" s="45"/>
      <c r="M272" s="235" t="s">
        <v>19</v>
      </c>
      <c r="N272" s="236" t="s">
        <v>46</v>
      </c>
      <c r="O272" s="85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208</v>
      </c>
      <c r="AT272" s="226" t="s">
        <v>286</v>
      </c>
      <c r="AU272" s="226" t="s">
        <v>84</v>
      </c>
      <c r="AY272" s="18" t="s">
        <v>199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82</v>
      </c>
      <c r="BK272" s="227">
        <f>ROUND(I272*H272,2)</f>
        <v>0</v>
      </c>
      <c r="BL272" s="18" t="s">
        <v>208</v>
      </c>
      <c r="BM272" s="226" t="s">
        <v>577</v>
      </c>
    </row>
    <row r="273" s="12" customFormat="1" ht="22.8" customHeight="1">
      <c r="A273" s="12"/>
      <c r="B273" s="198"/>
      <c r="C273" s="199"/>
      <c r="D273" s="200" t="s">
        <v>74</v>
      </c>
      <c r="E273" s="212" t="s">
        <v>621</v>
      </c>
      <c r="F273" s="212" t="s">
        <v>621</v>
      </c>
      <c r="G273" s="199"/>
      <c r="H273" s="199"/>
      <c r="I273" s="202"/>
      <c r="J273" s="213">
        <f>BK273</f>
        <v>0</v>
      </c>
      <c r="K273" s="199"/>
      <c r="L273" s="204"/>
      <c r="M273" s="205"/>
      <c r="N273" s="206"/>
      <c r="O273" s="206"/>
      <c r="P273" s="207">
        <f>SUM(P274:P292)</f>
        <v>0</v>
      </c>
      <c r="Q273" s="206"/>
      <c r="R273" s="207">
        <f>SUM(R274:R292)</f>
        <v>0</v>
      </c>
      <c r="S273" s="206"/>
      <c r="T273" s="208">
        <f>SUM(T274:T292)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9" t="s">
        <v>82</v>
      </c>
      <c r="AT273" s="210" t="s">
        <v>74</v>
      </c>
      <c r="AU273" s="210" t="s">
        <v>82</v>
      </c>
      <c r="AY273" s="209" t="s">
        <v>199</v>
      </c>
      <c r="BK273" s="211">
        <f>SUM(BK274:BK292)</f>
        <v>0</v>
      </c>
    </row>
    <row r="274" s="2" customFormat="1" ht="21.75" customHeight="1">
      <c r="A274" s="39"/>
      <c r="B274" s="40"/>
      <c r="C274" s="228" t="s">
        <v>574</v>
      </c>
      <c r="D274" s="228" t="s">
        <v>286</v>
      </c>
      <c r="E274" s="229" t="s">
        <v>623</v>
      </c>
      <c r="F274" s="230" t="s">
        <v>624</v>
      </c>
      <c r="G274" s="231" t="s">
        <v>217</v>
      </c>
      <c r="H274" s="232">
        <v>2</v>
      </c>
      <c r="I274" s="233"/>
      <c r="J274" s="234">
        <f>ROUND(I274*H274,2)</f>
        <v>0</v>
      </c>
      <c r="K274" s="230" t="s">
        <v>341</v>
      </c>
      <c r="L274" s="45"/>
      <c r="M274" s="235" t="s">
        <v>19</v>
      </c>
      <c r="N274" s="236" t="s">
        <v>46</v>
      </c>
      <c r="O274" s="85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6" t="s">
        <v>208</v>
      </c>
      <c r="AT274" s="226" t="s">
        <v>286</v>
      </c>
      <c r="AU274" s="226" t="s">
        <v>84</v>
      </c>
      <c r="AY274" s="18" t="s">
        <v>199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82</v>
      </c>
      <c r="BK274" s="227">
        <f>ROUND(I274*H274,2)</f>
        <v>0</v>
      </c>
      <c r="BL274" s="18" t="s">
        <v>208</v>
      </c>
      <c r="BM274" s="226" t="s">
        <v>582</v>
      </c>
    </row>
    <row r="275" s="2" customFormat="1" ht="21.75" customHeight="1">
      <c r="A275" s="39"/>
      <c r="B275" s="40"/>
      <c r="C275" s="228" t="s">
        <v>403</v>
      </c>
      <c r="D275" s="228" t="s">
        <v>286</v>
      </c>
      <c r="E275" s="229" t="s">
        <v>1241</v>
      </c>
      <c r="F275" s="230" t="s">
        <v>627</v>
      </c>
      <c r="G275" s="231" t="s">
        <v>217</v>
      </c>
      <c r="H275" s="232">
        <v>2</v>
      </c>
      <c r="I275" s="233"/>
      <c r="J275" s="234">
        <f>ROUND(I275*H275,2)</f>
        <v>0</v>
      </c>
      <c r="K275" s="230" t="s">
        <v>341</v>
      </c>
      <c r="L275" s="45"/>
      <c r="M275" s="235" t="s">
        <v>19</v>
      </c>
      <c r="N275" s="236" t="s">
        <v>46</v>
      </c>
      <c r="O275" s="85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6" t="s">
        <v>208</v>
      </c>
      <c r="AT275" s="226" t="s">
        <v>286</v>
      </c>
      <c r="AU275" s="226" t="s">
        <v>84</v>
      </c>
      <c r="AY275" s="18" t="s">
        <v>199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82</v>
      </c>
      <c r="BK275" s="227">
        <f>ROUND(I275*H275,2)</f>
        <v>0</v>
      </c>
      <c r="BL275" s="18" t="s">
        <v>208</v>
      </c>
      <c r="BM275" s="226" t="s">
        <v>586</v>
      </c>
    </row>
    <row r="276" s="2" customFormat="1" ht="16.5" customHeight="1">
      <c r="A276" s="39"/>
      <c r="B276" s="40"/>
      <c r="C276" s="228" t="s">
        <v>583</v>
      </c>
      <c r="D276" s="228" t="s">
        <v>286</v>
      </c>
      <c r="E276" s="229" t="s">
        <v>640</v>
      </c>
      <c r="F276" s="230" t="s">
        <v>641</v>
      </c>
      <c r="G276" s="231" t="s">
        <v>205</v>
      </c>
      <c r="H276" s="232">
        <v>115</v>
      </c>
      <c r="I276" s="233"/>
      <c r="J276" s="234">
        <f>ROUND(I276*H276,2)</f>
        <v>0</v>
      </c>
      <c r="K276" s="230" t="s">
        <v>341</v>
      </c>
      <c r="L276" s="45"/>
      <c r="M276" s="235" t="s">
        <v>19</v>
      </c>
      <c r="N276" s="236" t="s">
        <v>46</v>
      </c>
      <c r="O276" s="85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6" t="s">
        <v>208</v>
      </c>
      <c r="AT276" s="226" t="s">
        <v>286</v>
      </c>
      <c r="AU276" s="226" t="s">
        <v>84</v>
      </c>
      <c r="AY276" s="18" t="s">
        <v>199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82</v>
      </c>
      <c r="BK276" s="227">
        <f>ROUND(I276*H276,2)</f>
        <v>0</v>
      </c>
      <c r="BL276" s="18" t="s">
        <v>208</v>
      </c>
      <c r="BM276" s="226" t="s">
        <v>591</v>
      </c>
    </row>
    <row r="277" s="2" customFormat="1" ht="16.5" customHeight="1">
      <c r="A277" s="39"/>
      <c r="B277" s="40"/>
      <c r="C277" s="228" t="s">
        <v>407</v>
      </c>
      <c r="D277" s="228" t="s">
        <v>286</v>
      </c>
      <c r="E277" s="229" t="s">
        <v>644</v>
      </c>
      <c r="F277" s="230" t="s">
        <v>1213</v>
      </c>
      <c r="G277" s="231" t="s">
        <v>217</v>
      </c>
      <c r="H277" s="232">
        <v>1</v>
      </c>
      <c r="I277" s="233"/>
      <c r="J277" s="234">
        <f>ROUND(I277*H277,2)</f>
        <v>0</v>
      </c>
      <c r="K277" s="230" t="s">
        <v>341</v>
      </c>
      <c r="L277" s="45"/>
      <c r="M277" s="235" t="s">
        <v>19</v>
      </c>
      <c r="N277" s="236" t="s">
        <v>46</v>
      </c>
      <c r="O277" s="85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208</v>
      </c>
      <c r="AT277" s="226" t="s">
        <v>286</v>
      </c>
      <c r="AU277" s="226" t="s">
        <v>84</v>
      </c>
      <c r="AY277" s="18" t="s">
        <v>199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82</v>
      </c>
      <c r="BK277" s="227">
        <f>ROUND(I277*H277,2)</f>
        <v>0</v>
      </c>
      <c r="BL277" s="18" t="s">
        <v>208</v>
      </c>
      <c r="BM277" s="226" t="s">
        <v>597</v>
      </c>
    </row>
    <row r="278" s="2" customFormat="1" ht="16.5" customHeight="1">
      <c r="A278" s="39"/>
      <c r="B278" s="40"/>
      <c r="C278" s="228" t="s">
        <v>594</v>
      </c>
      <c r="D278" s="228" t="s">
        <v>286</v>
      </c>
      <c r="E278" s="229" t="s">
        <v>647</v>
      </c>
      <c r="F278" s="230" t="s">
        <v>648</v>
      </c>
      <c r="G278" s="231" t="s">
        <v>217</v>
      </c>
      <c r="H278" s="232">
        <v>2</v>
      </c>
      <c r="I278" s="233"/>
      <c r="J278" s="234">
        <f>ROUND(I278*H278,2)</f>
        <v>0</v>
      </c>
      <c r="K278" s="230" t="s">
        <v>341</v>
      </c>
      <c r="L278" s="45"/>
      <c r="M278" s="235" t="s">
        <v>19</v>
      </c>
      <c r="N278" s="236" t="s">
        <v>46</v>
      </c>
      <c r="O278" s="85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6" t="s">
        <v>208</v>
      </c>
      <c r="AT278" s="226" t="s">
        <v>286</v>
      </c>
      <c r="AU278" s="226" t="s">
        <v>84</v>
      </c>
      <c r="AY278" s="18" t="s">
        <v>199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8" t="s">
        <v>82</v>
      </c>
      <c r="BK278" s="227">
        <f>ROUND(I278*H278,2)</f>
        <v>0</v>
      </c>
      <c r="BL278" s="18" t="s">
        <v>208</v>
      </c>
      <c r="BM278" s="226" t="s">
        <v>602</v>
      </c>
    </row>
    <row r="279" s="2" customFormat="1" ht="16.5" customHeight="1">
      <c r="A279" s="39"/>
      <c r="B279" s="40"/>
      <c r="C279" s="228" t="s">
        <v>410</v>
      </c>
      <c r="D279" s="228" t="s">
        <v>286</v>
      </c>
      <c r="E279" s="229" t="s">
        <v>651</v>
      </c>
      <c r="F279" s="230" t="s">
        <v>652</v>
      </c>
      <c r="G279" s="231" t="s">
        <v>217</v>
      </c>
      <c r="H279" s="232">
        <v>2</v>
      </c>
      <c r="I279" s="233"/>
      <c r="J279" s="234">
        <f>ROUND(I279*H279,2)</f>
        <v>0</v>
      </c>
      <c r="K279" s="230" t="s">
        <v>341</v>
      </c>
      <c r="L279" s="45"/>
      <c r="M279" s="235" t="s">
        <v>19</v>
      </c>
      <c r="N279" s="236" t="s">
        <v>46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208</v>
      </c>
      <c r="AT279" s="226" t="s">
        <v>286</v>
      </c>
      <c r="AU279" s="226" t="s">
        <v>84</v>
      </c>
      <c r="AY279" s="18" t="s">
        <v>199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208</v>
      </c>
      <c r="BM279" s="226" t="s">
        <v>606</v>
      </c>
    </row>
    <row r="280" s="2" customFormat="1" ht="16.5" customHeight="1">
      <c r="A280" s="39"/>
      <c r="B280" s="40"/>
      <c r="C280" s="228" t="s">
        <v>603</v>
      </c>
      <c r="D280" s="228" t="s">
        <v>286</v>
      </c>
      <c r="E280" s="229" t="s">
        <v>1082</v>
      </c>
      <c r="F280" s="230" t="s">
        <v>659</v>
      </c>
      <c r="G280" s="231" t="s">
        <v>217</v>
      </c>
      <c r="H280" s="232">
        <v>3</v>
      </c>
      <c r="I280" s="233"/>
      <c r="J280" s="234">
        <f>ROUND(I280*H280,2)</f>
        <v>0</v>
      </c>
      <c r="K280" s="230" t="s">
        <v>341</v>
      </c>
      <c r="L280" s="45"/>
      <c r="M280" s="235" t="s">
        <v>19</v>
      </c>
      <c r="N280" s="236" t="s">
        <v>46</v>
      </c>
      <c r="O280" s="85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6" t="s">
        <v>208</v>
      </c>
      <c r="AT280" s="226" t="s">
        <v>286</v>
      </c>
      <c r="AU280" s="226" t="s">
        <v>84</v>
      </c>
      <c r="AY280" s="18" t="s">
        <v>199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82</v>
      </c>
      <c r="BK280" s="227">
        <f>ROUND(I280*H280,2)</f>
        <v>0</v>
      </c>
      <c r="BL280" s="18" t="s">
        <v>208</v>
      </c>
      <c r="BM280" s="226" t="s">
        <v>609</v>
      </c>
    </row>
    <row r="281" s="2" customFormat="1" ht="16.5" customHeight="1">
      <c r="A281" s="39"/>
      <c r="B281" s="40"/>
      <c r="C281" s="228" t="s">
        <v>416</v>
      </c>
      <c r="D281" s="228" t="s">
        <v>286</v>
      </c>
      <c r="E281" s="229" t="s">
        <v>662</v>
      </c>
      <c r="F281" s="230" t="s">
        <v>663</v>
      </c>
      <c r="G281" s="231" t="s">
        <v>217</v>
      </c>
      <c r="H281" s="232">
        <v>1</v>
      </c>
      <c r="I281" s="233"/>
      <c r="J281" s="234">
        <f>ROUND(I281*H281,2)</f>
        <v>0</v>
      </c>
      <c r="K281" s="230" t="s">
        <v>341</v>
      </c>
      <c r="L281" s="45"/>
      <c r="M281" s="235" t="s">
        <v>19</v>
      </c>
      <c r="N281" s="236" t="s">
        <v>46</v>
      </c>
      <c r="O281" s="85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208</v>
      </c>
      <c r="AT281" s="226" t="s">
        <v>286</v>
      </c>
      <c r="AU281" s="226" t="s">
        <v>84</v>
      </c>
      <c r="AY281" s="18" t="s">
        <v>199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82</v>
      </c>
      <c r="BK281" s="227">
        <f>ROUND(I281*H281,2)</f>
        <v>0</v>
      </c>
      <c r="BL281" s="18" t="s">
        <v>208</v>
      </c>
      <c r="BM281" s="226" t="s">
        <v>617</v>
      </c>
    </row>
    <row r="282" s="2" customFormat="1" ht="16.5" customHeight="1">
      <c r="A282" s="39"/>
      <c r="B282" s="40"/>
      <c r="C282" s="228" t="s">
        <v>614</v>
      </c>
      <c r="D282" s="228" t="s">
        <v>286</v>
      </c>
      <c r="E282" s="229" t="s">
        <v>669</v>
      </c>
      <c r="F282" s="230" t="s">
        <v>670</v>
      </c>
      <c r="G282" s="231" t="s">
        <v>217</v>
      </c>
      <c r="H282" s="232">
        <v>2</v>
      </c>
      <c r="I282" s="233"/>
      <c r="J282" s="234">
        <f>ROUND(I282*H282,2)</f>
        <v>0</v>
      </c>
      <c r="K282" s="230" t="s">
        <v>341</v>
      </c>
      <c r="L282" s="45"/>
      <c r="M282" s="235" t="s">
        <v>19</v>
      </c>
      <c r="N282" s="236" t="s">
        <v>46</v>
      </c>
      <c r="O282" s="85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208</v>
      </c>
      <c r="AT282" s="226" t="s">
        <v>286</v>
      </c>
      <c r="AU282" s="226" t="s">
        <v>84</v>
      </c>
      <c r="AY282" s="18" t="s">
        <v>199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82</v>
      </c>
      <c r="BK282" s="227">
        <f>ROUND(I282*H282,2)</f>
        <v>0</v>
      </c>
      <c r="BL282" s="18" t="s">
        <v>208</v>
      </c>
      <c r="BM282" s="226" t="s">
        <v>620</v>
      </c>
    </row>
    <row r="283" s="2" customFormat="1">
      <c r="A283" s="39"/>
      <c r="B283" s="40"/>
      <c r="C283" s="214" t="s">
        <v>419</v>
      </c>
      <c r="D283" s="214" t="s">
        <v>202</v>
      </c>
      <c r="E283" s="215" t="s">
        <v>673</v>
      </c>
      <c r="F283" s="216" t="s">
        <v>674</v>
      </c>
      <c r="G283" s="217" t="s">
        <v>217</v>
      </c>
      <c r="H283" s="218">
        <v>1</v>
      </c>
      <c r="I283" s="219"/>
      <c r="J283" s="220">
        <f>ROUND(I283*H283,2)</f>
        <v>0</v>
      </c>
      <c r="K283" s="216" t="s">
        <v>341</v>
      </c>
      <c r="L283" s="221"/>
      <c r="M283" s="222" t="s">
        <v>19</v>
      </c>
      <c r="N283" s="223" t="s">
        <v>46</v>
      </c>
      <c r="O283" s="85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207</v>
      </c>
      <c r="AT283" s="226" t="s">
        <v>202</v>
      </c>
      <c r="AU283" s="226" t="s">
        <v>84</v>
      </c>
      <c r="AY283" s="18" t="s">
        <v>199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82</v>
      </c>
      <c r="BK283" s="227">
        <f>ROUND(I283*H283,2)</f>
        <v>0</v>
      </c>
      <c r="BL283" s="18" t="s">
        <v>208</v>
      </c>
      <c r="BM283" s="226" t="s">
        <v>625</v>
      </c>
    </row>
    <row r="284" s="2" customFormat="1" ht="16.5" customHeight="1">
      <c r="A284" s="39"/>
      <c r="B284" s="40"/>
      <c r="C284" s="228" t="s">
        <v>622</v>
      </c>
      <c r="D284" s="228" t="s">
        <v>286</v>
      </c>
      <c r="E284" s="229" t="s">
        <v>676</v>
      </c>
      <c r="F284" s="230" t="s">
        <v>677</v>
      </c>
      <c r="G284" s="231" t="s">
        <v>217</v>
      </c>
      <c r="H284" s="232">
        <v>1</v>
      </c>
      <c r="I284" s="233"/>
      <c r="J284" s="234">
        <f>ROUND(I284*H284,2)</f>
        <v>0</v>
      </c>
      <c r="K284" s="230" t="s">
        <v>341</v>
      </c>
      <c r="L284" s="45"/>
      <c r="M284" s="235" t="s">
        <v>19</v>
      </c>
      <c r="N284" s="236" t="s">
        <v>46</v>
      </c>
      <c r="O284" s="85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208</v>
      </c>
      <c r="AT284" s="226" t="s">
        <v>286</v>
      </c>
      <c r="AU284" s="226" t="s">
        <v>84</v>
      </c>
      <c r="AY284" s="18" t="s">
        <v>199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82</v>
      </c>
      <c r="BK284" s="227">
        <f>ROUND(I284*H284,2)</f>
        <v>0</v>
      </c>
      <c r="BL284" s="18" t="s">
        <v>208</v>
      </c>
      <c r="BM284" s="226" t="s">
        <v>628</v>
      </c>
    </row>
    <row r="285" s="2" customFormat="1" ht="16.5" customHeight="1">
      <c r="A285" s="39"/>
      <c r="B285" s="40"/>
      <c r="C285" s="228" t="s">
        <v>425</v>
      </c>
      <c r="D285" s="228" t="s">
        <v>286</v>
      </c>
      <c r="E285" s="229" t="s">
        <v>680</v>
      </c>
      <c r="F285" s="230" t="s">
        <v>681</v>
      </c>
      <c r="G285" s="231" t="s">
        <v>217</v>
      </c>
      <c r="H285" s="232">
        <v>1</v>
      </c>
      <c r="I285" s="233"/>
      <c r="J285" s="234">
        <f>ROUND(I285*H285,2)</f>
        <v>0</v>
      </c>
      <c r="K285" s="230" t="s">
        <v>341</v>
      </c>
      <c r="L285" s="45"/>
      <c r="M285" s="235" t="s">
        <v>19</v>
      </c>
      <c r="N285" s="236" t="s">
        <v>46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208</v>
      </c>
      <c r="AT285" s="226" t="s">
        <v>286</v>
      </c>
      <c r="AU285" s="226" t="s">
        <v>84</v>
      </c>
      <c r="AY285" s="18" t="s">
        <v>199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82</v>
      </c>
      <c r="BK285" s="227">
        <f>ROUND(I285*H285,2)</f>
        <v>0</v>
      </c>
      <c r="BL285" s="18" t="s">
        <v>208</v>
      </c>
      <c r="BM285" s="226" t="s">
        <v>632</v>
      </c>
    </row>
    <row r="286" s="2" customFormat="1" ht="16.5" customHeight="1">
      <c r="A286" s="39"/>
      <c r="B286" s="40"/>
      <c r="C286" s="228" t="s">
        <v>629</v>
      </c>
      <c r="D286" s="228" t="s">
        <v>286</v>
      </c>
      <c r="E286" s="229" t="s">
        <v>683</v>
      </c>
      <c r="F286" s="230" t="s">
        <v>684</v>
      </c>
      <c r="G286" s="231" t="s">
        <v>217</v>
      </c>
      <c r="H286" s="232">
        <v>1</v>
      </c>
      <c r="I286" s="233"/>
      <c r="J286" s="234">
        <f>ROUND(I286*H286,2)</f>
        <v>0</v>
      </c>
      <c r="K286" s="230" t="s">
        <v>341</v>
      </c>
      <c r="L286" s="45"/>
      <c r="M286" s="235" t="s">
        <v>19</v>
      </c>
      <c r="N286" s="236" t="s">
        <v>46</v>
      </c>
      <c r="O286" s="85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208</v>
      </c>
      <c r="AT286" s="226" t="s">
        <v>286</v>
      </c>
      <c r="AU286" s="226" t="s">
        <v>84</v>
      </c>
      <c r="AY286" s="18" t="s">
        <v>199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82</v>
      </c>
      <c r="BK286" s="227">
        <f>ROUND(I286*H286,2)</f>
        <v>0</v>
      </c>
      <c r="BL286" s="18" t="s">
        <v>208</v>
      </c>
      <c r="BM286" s="226" t="s">
        <v>635</v>
      </c>
    </row>
    <row r="287" s="2" customFormat="1">
      <c r="A287" s="39"/>
      <c r="B287" s="40"/>
      <c r="C287" s="228" t="s">
        <v>432</v>
      </c>
      <c r="D287" s="228" t="s">
        <v>286</v>
      </c>
      <c r="E287" s="229" t="s">
        <v>687</v>
      </c>
      <c r="F287" s="230" t="s">
        <v>688</v>
      </c>
      <c r="G287" s="231" t="s">
        <v>217</v>
      </c>
      <c r="H287" s="232">
        <v>1</v>
      </c>
      <c r="I287" s="233"/>
      <c r="J287" s="234">
        <f>ROUND(I287*H287,2)</f>
        <v>0</v>
      </c>
      <c r="K287" s="230" t="s">
        <v>341</v>
      </c>
      <c r="L287" s="45"/>
      <c r="M287" s="235" t="s">
        <v>19</v>
      </c>
      <c r="N287" s="236" t="s">
        <v>46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208</v>
      </c>
      <c r="AT287" s="226" t="s">
        <v>286</v>
      </c>
      <c r="AU287" s="226" t="s">
        <v>84</v>
      </c>
      <c r="AY287" s="18" t="s">
        <v>199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208</v>
      </c>
      <c r="BM287" s="226" t="s">
        <v>639</v>
      </c>
    </row>
    <row r="288" s="2" customFormat="1" ht="16.5" customHeight="1">
      <c r="A288" s="39"/>
      <c r="B288" s="40"/>
      <c r="C288" s="214" t="s">
        <v>636</v>
      </c>
      <c r="D288" s="214" t="s">
        <v>202</v>
      </c>
      <c r="E288" s="215" t="s">
        <v>1242</v>
      </c>
      <c r="F288" s="216" t="s">
        <v>1243</v>
      </c>
      <c r="G288" s="217" t="s">
        <v>217</v>
      </c>
      <c r="H288" s="218">
        <v>1</v>
      </c>
      <c r="I288" s="219"/>
      <c r="J288" s="220">
        <f>ROUND(I288*H288,2)</f>
        <v>0</v>
      </c>
      <c r="K288" s="216" t="s">
        <v>341</v>
      </c>
      <c r="L288" s="221"/>
      <c r="M288" s="222" t="s">
        <v>19</v>
      </c>
      <c r="N288" s="223" t="s">
        <v>46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207</v>
      </c>
      <c r="AT288" s="226" t="s">
        <v>202</v>
      </c>
      <c r="AU288" s="226" t="s">
        <v>84</v>
      </c>
      <c r="AY288" s="18" t="s">
        <v>199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82</v>
      </c>
      <c r="BK288" s="227">
        <f>ROUND(I288*H288,2)</f>
        <v>0</v>
      </c>
      <c r="BL288" s="18" t="s">
        <v>208</v>
      </c>
      <c r="BM288" s="226" t="s">
        <v>642</v>
      </c>
    </row>
    <row r="289" s="2" customFormat="1" ht="16.5" customHeight="1">
      <c r="A289" s="39"/>
      <c r="B289" s="40"/>
      <c r="C289" s="214" t="s">
        <v>438</v>
      </c>
      <c r="D289" s="214" t="s">
        <v>202</v>
      </c>
      <c r="E289" s="215" t="s">
        <v>690</v>
      </c>
      <c r="F289" s="216" t="s">
        <v>691</v>
      </c>
      <c r="G289" s="217" t="s">
        <v>217</v>
      </c>
      <c r="H289" s="218">
        <v>2</v>
      </c>
      <c r="I289" s="219"/>
      <c r="J289" s="220">
        <f>ROUND(I289*H289,2)</f>
        <v>0</v>
      </c>
      <c r="K289" s="216" t="s">
        <v>341</v>
      </c>
      <c r="L289" s="221"/>
      <c r="M289" s="222" t="s">
        <v>19</v>
      </c>
      <c r="N289" s="223" t="s">
        <v>46</v>
      </c>
      <c r="O289" s="85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207</v>
      </c>
      <c r="AT289" s="226" t="s">
        <v>202</v>
      </c>
      <c r="AU289" s="226" t="s">
        <v>84</v>
      </c>
      <c r="AY289" s="18" t="s">
        <v>199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82</v>
      </c>
      <c r="BK289" s="227">
        <f>ROUND(I289*H289,2)</f>
        <v>0</v>
      </c>
      <c r="BL289" s="18" t="s">
        <v>208</v>
      </c>
      <c r="BM289" s="226" t="s">
        <v>646</v>
      </c>
    </row>
    <row r="290" s="2" customFormat="1">
      <c r="A290" s="39"/>
      <c r="B290" s="40"/>
      <c r="C290" s="214" t="s">
        <v>643</v>
      </c>
      <c r="D290" s="214" t="s">
        <v>202</v>
      </c>
      <c r="E290" s="215" t="s">
        <v>694</v>
      </c>
      <c r="F290" s="216" t="s">
        <v>1217</v>
      </c>
      <c r="G290" s="217" t="s">
        <v>217</v>
      </c>
      <c r="H290" s="218">
        <v>1</v>
      </c>
      <c r="I290" s="219"/>
      <c r="J290" s="220">
        <f>ROUND(I290*H290,2)</f>
        <v>0</v>
      </c>
      <c r="K290" s="216" t="s">
        <v>341</v>
      </c>
      <c r="L290" s="221"/>
      <c r="M290" s="222" t="s">
        <v>19</v>
      </c>
      <c r="N290" s="223" t="s">
        <v>46</v>
      </c>
      <c r="O290" s="85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207</v>
      </c>
      <c r="AT290" s="226" t="s">
        <v>202</v>
      </c>
      <c r="AU290" s="226" t="s">
        <v>84</v>
      </c>
      <c r="AY290" s="18" t="s">
        <v>199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208</v>
      </c>
      <c r="BM290" s="226" t="s">
        <v>649</v>
      </c>
    </row>
    <row r="291" s="2" customFormat="1" ht="16.5" customHeight="1">
      <c r="A291" s="39"/>
      <c r="B291" s="40"/>
      <c r="C291" s="214" t="s">
        <v>441</v>
      </c>
      <c r="D291" s="214" t="s">
        <v>202</v>
      </c>
      <c r="E291" s="215" t="s">
        <v>697</v>
      </c>
      <c r="F291" s="216" t="s">
        <v>1218</v>
      </c>
      <c r="G291" s="217" t="s">
        <v>217</v>
      </c>
      <c r="H291" s="218">
        <v>2</v>
      </c>
      <c r="I291" s="219"/>
      <c r="J291" s="220">
        <f>ROUND(I291*H291,2)</f>
        <v>0</v>
      </c>
      <c r="K291" s="216" t="s">
        <v>341</v>
      </c>
      <c r="L291" s="221"/>
      <c r="M291" s="222" t="s">
        <v>19</v>
      </c>
      <c r="N291" s="223" t="s">
        <v>46</v>
      </c>
      <c r="O291" s="85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207</v>
      </c>
      <c r="AT291" s="226" t="s">
        <v>202</v>
      </c>
      <c r="AU291" s="226" t="s">
        <v>84</v>
      </c>
      <c r="AY291" s="18" t="s">
        <v>199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82</v>
      </c>
      <c r="BK291" s="227">
        <f>ROUND(I291*H291,2)</f>
        <v>0</v>
      </c>
      <c r="BL291" s="18" t="s">
        <v>208</v>
      </c>
      <c r="BM291" s="226" t="s">
        <v>653</v>
      </c>
    </row>
    <row r="292" s="2" customFormat="1" ht="16.5" customHeight="1">
      <c r="A292" s="39"/>
      <c r="B292" s="40"/>
      <c r="C292" s="214" t="s">
        <v>650</v>
      </c>
      <c r="D292" s="214" t="s">
        <v>202</v>
      </c>
      <c r="E292" s="215" t="s">
        <v>704</v>
      </c>
      <c r="F292" s="216" t="s">
        <v>705</v>
      </c>
      <c r="G292" s="217" t="s">
        <v>217</v>
      </c>
      <c r="H292" s="218">
        <v>2</v>
      </c>
      <c r="I292" s="219"/>
      <c r="J292" s="220">
        <f>ROUND(I292*H292,2)</f>
        <v>0</v>
      </c>
      <c r="K292" s="216" t="s">
        <v>341</v>
      </c>
      <c r="L292" s="221"/>
      <c r="M292" s="222" t="s">
        <v>19</v>
      </c>
      <c r="N292" s="223" t="s">
        <v>46</v>
      </c>
      <c r="O292" s="85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207</v>
      </c>
      <c r="AT292" s="226" t="s">
        <v>202</v>
      </c>
      <c r="AU292" s="226" t="s">
        <v>84</v>
      </c>
      <c r="AY292" s="18" t="s">
        <v>199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208</v>
      </c>
      <c r="BM292" s="226" t="s">
        <v>656</v>
      </c>
    </row>
    <row r="293" s="12" customFormat="1" ht="25.92" customHeight="1">
      <c r="A293" s="12"/>
      <c r="B293" s="198"/>
      <c r="C293" s="199"/>
      <c r="D293" s="200" t="s">
        <v>74</v>
      </c>
      <c r="E293" s="201" t="s">
        <v>707</v>
      </c>
      <c r="F293" s="201" t="s">
        <v>707</v>
      </c>
      <c r="G293" s="199"/>
      <c r="H293" s="199"/>
      <c r="I293" s="202"/>
      <c r="J293" s="203">
        <f>BK293</f>
        <v>0</v>
      </c>
      <c r="K293" s="199"/>
      <c r="L293" s="204"/>
      <c r="M293" s="205"/>
      <c r="N293" s="206"/>
      <c r="O293" s="206"/>
      <c r="P293" s="207">
        <f>P294+P342</f>
        <v>0</v>
      </c>
      <c r="Q293" s="206"/>
      <c r="R293" s="207">
        <f>R294+R342</f>
        <v>0</v>
      </c>
      <c r="S293" s="206"/>
      <c r="T293" s="208">
        <f>T294+T342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9" t="s">
        <v>82</v>
      </c>
      <c r="AT293" s="210" t="s">
        <v>74</v>
      </c>
      <c r="AU293" s="210" t="s">
        <v>75</v>
      </c>
      <c r="AY293" s="209" t="s">
        <v>199</v>
      </c>
      <c r="BK293" s="211">
        <f>BK294+BK342</f>
        <v>0</v>
      </c>
    </row>
    <row r="294" s="12" customFormat="1" ht="22.8" customHeight="1">
      <c r="A294" s="12"/>
      <c r="B294" s="198"/>
      <c r="C294" s="199"/>
      <c r="D294" s="200" t="s">
        <v>74</v>
      </c>
      <c r="E294" s="212" t="s">
        <v>709</v>
      </c>
      <c r="F294" s="212" t="s">
        <v>710</v>
      </c>
      <c r="G294" s="199"/>
      <c r="H294" s="199"/>
      <c r="I294" s="202"/>
      <c r="J294" s="213">
        <f>BK294</f>
        <v>0</v>
      </c>
      <c r="K294" s="199"/>
      <c r="L294" s="204"/>
      <c r="M294" s="205"/>
      <c r="N294" s="206"/>
      <c r="O294" s="206"/>
      <c r="P294" s="207">
        <f>SUM(P295:P341)</f>
        <v>0</v>
      </c>
      <c r="Q294" s="206"/>
      <c r="R294" s="207">
        <f>SUM(R295:R341)</f>
        <v>0</v>
      </c>
      <c r="S294" s="206"/>
      <c r="T294" s="208">
        <f>SUM(T295:T341)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9" t="s">
        <v>82</v>
      </c>
      <c r="AT294" s="210" t="s">
        <v>74</v>
      </c>
      <c r="AU294" s="210" t="s">
        <v>82</v>
      </c>
      <c r="AY294" s="209" t="s">
        <v>199</v>
      </c>
      <c r="BK294" s="211">
        <f>SUM(BK295:BK341)</f>
        <v>0</v>
      </c>
    </row>
    <row r="295" s="2" customFormat="1" ht="33" customHeight="1">
      <c r="A295" s="39"/>
      <c r="B295" s="40"/>
      <c r="C295" s="228" t="s">
        <v>445</v>
      </c>
      <c r="D295" s="228" t="s">
        <v>286</v>
      </c>
      <c r="E295" s="229" t="s">
        <v>712</v>
      </c>
      <c r="F295" s="230" t="s">
        <v>713</v>
      </c>
      <c r="G295" s="231" t="s">
        <v>205</v>
      </c>
      <c r="H295" s="232">
        <v>9</v>
      </c>
      <c r="I295" s="233"/>
      <c r="J295" s="234">
        <f>ROUND(I295*H295,2)</f>
        <v>0</v>
      </c>
      <c r="K295" s="230" t="s">
        <v>206</v>
      </c>
      <c r="L295" s="45"/>
      <c r="M295" s="235" t="s">
        <v>19</v>
      </c>
      <c r="N295" s="236" t="s">
        <v>46</v>
      </c>
      <c r="O295" s="85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208</v>
      </c>
      <c r="AT295" s="226" t="s">
        <v>286</v>
      </c>
      <c r="AU295" s="226" t="s">
        <v>84</v>
      </c>
      <c r="AY295" s="18" t="s">
        <v>199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82</v>
      </c>
      <c r="BK295" s="227">
        <f>ROUND(I295*H295,2)</f>
        <v>0</v>
      </c>
      <c r="BL295" s="18" t="s">
        <v>208</v>
      </c>
      <c r="BM295" s="226" t="s">
        <v>1077</v>
      </c>
    </row>
    <row r="296" s="2" customFormat="1" ht="33" customHeight="1">
      <c r="A296" s="39"/>
      <c r="B296" s="40"/>
      <c r="C296" s="228" t="s">
        <v>657</v>
      </c>
      <c r="D296" s="228" t="s">
        <v>286</v>
      </c>
      <c r="E296" s="229" t="s">
        <v>715</v>
      </c>
      <c r="F296" s="230" t="s">
        <v>716</v>
      </c>
      <c r="G296" s="231" t="s">
        <v>205</v>
      </c>
      <c r="H296" s="232">
        <v>10</v>
      </c>
      <c r="I296" s="233"/>
      <c r="J296" s="234">
        <f>ROUND(I296*H296,2)</f>
        <v>0</v>
      </c>
      <c r="K296" s="230" t="s">
        <v>206</v>
      </c>
      <c r="L296" s="45"/>
      <c r="M296" s="235" t="s">
        <v>19</v>
      </c>
      <c r="N296" s="236" t="s">
        <v>46</v>
      </c>
      <c r="O296" s="85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208</v>
      </c>
      <c r="AT296" s="226" t="s">
        <v>286</v>
      </c>
      <c r="AU296" s="226" t="s">
        <v>84</v>
      </c>
      <c r="AY296" s="18" t="s">
        <v>199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82</v>
      </c>
      <c r="BK296" s="227">
        <f>ROUND(I296*H296,2)</f>
        <v>0</v>
      </c>
      <c r="BL296" s="18" t="s">
        <v>208</v>
      </c>
      <c r="BM296" s="226" t="s">
        <v>1079</v>
      </c>
    </row>
    <row r="297" s="2" customFormat="1">
      <c r="A297" s="39"/>
      <c r="B297" s="40"/>
      <c r="C297" s="228" t="s">
        <v>447</v>
      </c>
      <c r="D297" s="228" t="s">
        <v>286</v>
      </c>
      <c r="E297" s="229" t="s">
        <v>1244</v>
      </c>
      <c r="F297" s="230" t="s">
        <v>1245</v>
      </c>
      <c r="G297" s="231" t="s">
        <v>217</v>
      </c>
      <c r="H297" s="232">
        <v>2</v>
      </c>
      <c r="I297" s="233"/>
      <c r="J297" s="234">
        <f>ROUND(I297*H297,2)</f>
        <v>0</v>
      </c>
      <c r="K297" s="230" t="s">
        <v>206</v>
      </c>
      <c r="L297" s="45"/>
      <c r="M297" s="235" t="s">
        <v>19</v>
      </c>
      <c r="N297" s="236" t="s">
        <v>46</v>
      </c>
      <c r="O297" s="85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208</v>
      </c>
      <c r="AT297" s="226" t="s">
        <v>286</v>
      </c>
      <c r="AU297" s="226" t="s">
        <v>84</v>
      </c>
      <c r="AY297" s="18" t="s">
        <v>199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82</v>
      </c>
      <c r="BK297" s="227">
        <f>ROUND(I297*H297,2)</f>
        <v>0</v>
      </c>
      <c r="BL297" s="18" t="s">
        <v>208</v>
      </c>
      <c r="BM297" s="226" t="s">
        <v>660</v>
      </c>
    </row>
    <row r="298" s="2" customFormat="1">
      <c r="A298" s="39"/>
      <c r="B298" s="40"/>
      <c r="C298" s="228" t="s">
        <v>665</v>
      </c>
      <c r="D298" s="228" t="s">
        <v>286</v>
      </c>
      <c r="E298" s="229" t="s">
        <v>722</v>
      </c>
      <c r="F298" s="230" t="s">
        <v>723</v>
      </c>
      <c r="G298" s="231" t="s">
        <v>217</v>
      </c>
      <c r="H298" s="232">
        <v>8</v>
      </c>
      <c r="I298" s="233"/>
      <c r="J298" s="234">
        <f>ROUND(I298*H298,2)</f>
        <v>0</v>
      </c>
      <c r="K298" s="230" t="s">
        <v>206</v>
      </c>
      <c r="L298" s="45"/>
      <c r="M298" s="235" t="s">
        <v>19</v>
      </c>
      <c r="N298" s="236" t="s">
        <v>46</v>
      </c>
      <c r="O298" s="85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208</v>
      </c>
      <c r="AT298" s="226" t="s">
        <v>286</v>
      </c>
      <c r="AU298" s="226" t="s">
        <v>84</v>
      </c>
      <c r="AY298" s="18" t="s">
        <v>199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82</v>
      </c>
      <c r="BK298" s="227">
        <f>ROUND(I298*H298,2)</f>
        <v>0</v>
      </c>
      <c r="BL298" s="18" t="s">
        <v>208</v>
      </c>
      <c r="BM298" s="226" t="s">
        <v>664</v>
      </c>
    </row>
    <row r="299" s="2" customFormat="1">
      <c r="A299" s="39"/>
      <c r="B299" s="40"/>
      <c r="C299" s="228" t="s">
        <v>451</v>
      </c>
      <c r="D299" s="228" t="s">
        <v>286</v>
      </c>
      <c r="E299" s="229" t="s">
        <v>726</v>
      </c>
      <c r="F299" s="230" t="s">
        <v>727</v>
      </c>
      <c r="G299" s="231" t="s">
        <v>217</v>
      </c>
      <c r="H299" s="232">
        <v>1</v>
      </c>
      <c r="I299" s="233"/>
      <c r="J299" s="234">
        <f>ROUND(I299*H299,2)</f>
        <v>0</v>
      </c>
      <c r="K299" s="230" t="s">
        <v>206</v>
      </c>
      <c r="L299" s="45"/>
      <c r="M299" s="235" t="s">
        <v>19</v>
      </c>
      <c r="N299" s="236" t="s">
        <v>46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208</v>
      </c>
      <c r="AT299" s="226" t="s">
        <v>286</v>
      </c>
      <c r="AU299" s="226" t="s">
        <v>84</v>
      </c>
      <c r="AY299" s="18" t="s">
        <v>199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82</v>
      </c>
      <c r="BK299" s="227">
        <f>ROUND(I299*H299,2)</f>
        <v>0</v>
      </c>
      <c r="BL299" s="18" t="s">
        <v>208</v>
      </c>
      <c r="BM299" s="226" t="s">
        <v>668</v>
      </c>
    </row>
    <row r="300" s="2" customFormat="1" ht="44.25" customHeight="1">
      <c r="A300" s="39"/>
      <c r="B300" s="40"/>
      <c r="C300" s="228" t="s">
        <v>672</v>
      </c>
      <c r="D300" s="228" t="s">
        <v>286</v>
      </c>
      <c r="E300" s="229" t="s">
        <v>729</v>
      </c>
      <c r="F300" s="230" t="s">
        <v>730</v>
      </c>
      <c r="G300" s="231" t="s">
        <v>205</v>
      </c>
      <c r="H300" s="232">
        <v>1</v>
      </c>
      <c r="I300" s="233"/>
      <c r="J300" s="234">
        <f>ROUND(I300*H300,2)</f>
        <v>0</v>
      </c>
      <c r="K300" s="230" t="s">
        <v>206</v>
      </c>
      <c r="L300" s="45"/>
      <c r="M300" s="235" t="s">
        <v>19</v>
      </c>
      <c r="N300" s="236" t="s">
        <v>46</v>
      </c>
      <c r="O300" s="85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208</v>
      </c>
      <c r="AT300" s="226" t="s">
        <v>286</v>
      </c>
      <c r="AU300" s="226" t="s">
        <v>84</v>
      </c>
      <c r="AY300" s="18" t="s">
        <v>199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82</v>
      </c>
      <c r="BK300" s="227">
        <f>ROUND(I300*H300,2)</f>
        <v>0</v>
      </c>
      <c r="BL300" s="18" t="s">
        <v>208</v>
      </c>
      <c r="BM300" s="226" t="s">
        <v>671</v>
      </c>
    </row>
    <row r="301" s="2" customFormat="1" ht="16.5" customHeight="1">
      <c r="A301" s="39"/>
      <c r="B301" s="40"/>
      <c r="C301" s="228" t="s">
        <v>453</v>
      </c>
      <c r="D301" s="228" t="s">
        <v>286</v>
      </c>
      <c r="E301" s="229" t="s">
        <v>736</v>
      </c>
      <c r="F301" s="230" t="s">
        <v>737</v>
      </c>
      <c r="G301" s="231" t="s">
        <v>205</v>
      </c>
      <c r="H301" s="232">
        <v>42</v>
      </c>
      <c r="I301" s="233"/>
      <c r="J301" s="234">
        <f>ROUND(I301*H301,2)</f>
        <v>0</v>
      </c>
      <c r="K301" s="230" t="s">
        <v>19</v>
      </c>
      <c r="L301" s="45"/>
      <c r="M301" s="235" t="s">
        <v>19</v>
      </c>
      <c r="N301" s="236" t="s">
        <v>46</v>
      </c>
      <c r="O301" s="85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208</v>
      </c>
      <c r="AT301" s="226" t="s">
        <v>286</v>
      </c>
      <c r="AU301" s="226" t="s">
        <v>84</v>
      </c>
      <c r="AY301" s="18" t="s">
        <v>199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82</v>
      </c>
      <c r="BK301" s="227">
        <f>ROUND(I301*H301,2)</f>
        <v>0</v>
      </c>
      <c r="BL301" s="18" t="s">
        <v>208</v>
      </c>
      <c r="BM301" s="226" t="s">
        <v>675</v>
      </c>
    </row>
    <row r="302" s="2" customFormat="1" ht="16.5" customHeight="1">
      <c r="A302" s="39"/>
      <c r="B302" s="40"/>
      <c r="C302" s="228" t="s">
        <v>679</v>
      </c>
      <c r="D302" s="228" t="s">
        <v>286</v>
      </c>
      <c r="E302" s="229" t="s">
        <v>740</v>
      </c>
      <c r="F302" s="230" t="s">
        <v>1101</v>
      </c>
      <c r="G302" s="231" t="s">
        <v>935</v>
      </c>
      <c r="H302" s="232">
        <v>2</v>
      </c>
      <c r="I302" s="233"/>
      <c r="J302" s="234">
        <f>ROUND(I302*H302,2)</f>
        <v>0</v>
      </c>
      <c r="K302" s="230" t="s">
        <v>19</v>
      </c>
      <c r="L302" s="45"/>
      <c r="M302" s="235" t="s">
        <v>19</v>
      </c>
      <c r="N302" s="236" t="s">
        <v>46</v>
      </c>
      <c r="O302" s="85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208</v>
      </c>
      <c r="AT302" s="226" t="s">
        <v>286</v>
      </c>
      <c r="AU302" s="226" t="s">
        <v>84</v>
      </c>
      <c r="AY302" s="18" t="s">
        <v>199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82</v>
      </c>
      <c r="BK302" s="227">
        <f>ROUND(I302*H302,2)</f>
        <v>0</v>
      </c>
      <c r="BL302" s="18" t="s">
        <v>208</v>
      </c>
      <c r="BM302" s="226" t="s">
        <v>678</v>
      </c>
    </row>
    <row r="303" s="2" customFormat="1" ht="16.5" customHeight="1">
      <c r="A303" s="39"/>
      <c r="B303" s="40"/>
      <c r="C303" s="228" t="s">
        <v>456</v>
      </c>
      <c r="D303" s="228" t="s">
        <v>286</v>
      </c>
      <c r="E303" s="229" t="s">
        <v>1102</v>
      </c>
      <c r="F303" s="230" t="s">
        <v>1103</v>
      </c>
      <c r="G303" s="231" t="s">
        <v>217</v>
      </c>
      <c r="H303" s="232">
        <v>6</v>
      </c>
      <c r="I303" s="233"/>
      <c r="J303" s="234">
        <f>ROUND(I303*H303,2)</f>
        <v>0</v>
      </c>
      <c r="K303" s="230" t="s">
        <v>19</v>
      </c>
      <c r="L303" s="45"/>
      <c r="M303" s="235" t="s">
        <v>19</v>
      </c>
      <c r="N303" s="236" t="s">
        <v>46</v>
      </c>
      <c r="O303" s="85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208</v>
      </c>
      <c r="AT303" s="226" t="s">
        <v>286</v>
      </c>
      <c r="AU303" s="226" t="s">
        <v>84</v>
      </c>
      <c r="AY303" s="18" t="s">
        <v>199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82</v>
      </c>
      <c r="BK303" s="227">
        <f>ROUND(I303*H303,2)</f>
        <v>0</v>
      </c>
      <c r="BL303" s="18" t="s">
        <v>208</v>
      </c>
      <c r="BM303" s="226" t="s">
        <v>1246</v>
      </c>
    </row>
    <row r="304" s="2" customFormat="1" ht="16.5" customHeight="1">
      <c r="A304" s="39"/>
      <c r="B304" s="40"/>
      <c r="C304" s="228" t="s">
        <v>686</v>
      </c>
      <c r="D304" s="228" t="s">
        <v>286</v>
      </c>
      <c r="E304" s="229" t="s">
        <v>743</v>
      </c>
      <c r="F304" s="230" t="s">
        <v>744</v>
      </c>
      <c r="G304" s="231" t="s">
        <v>217</v>
      </c>
      <c r="H304" s="232">
        <v>9</v>
      </c>
      <c r="I304" s="233"/>
      <c r="J304" s="234">
        <f>ROUND(I304*H304,2)</f>
        <v>0</v>
      </c>
      <c r="K304" s="230" t="s">
        <v>206</v>
      </c>
      <c r="L304" s="45"/>
      <c r="M304" s="235" t="s">
        <v>19</v>
      </c>
      <c r="N304" s="236" t="s">
        <v>46</v>
      </c>
      <c r="O304" s="85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208</v>
      </c>
      <c r="AT304" s="226" t="s">
        <v>286</v>
      </c>
      <c r="AU304" s="226" t="s">
        <v>84</v>
      </c>
      <c r="AY304" s="18" t="s">
        <v>199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82</v>
      </c>
      <c r="BK304" s="227">
        <f>ROUND(I304*H304,2)</f>
        <v>0</v>
      </c>
      <c r="BL304" s="18" t="s">
        <v>208</v>
      </c>
      <c r="BM304" s="226" t="s">
        <v>682</v>
      </c>
    </row>
    <row r="305" s="2" customFormat="1" ht="16.5" customHeight="1">
      <c r="A305" s="39"/>
      <c r="B305" s="40"/>
      <c r="C305" s="228" t="s">
        <v>459</v>
      </c>
      <c r="D305" s="228" t="s">
        <v>286</v>
      </c>
      <c r="E305" s="229" t="s">
        <v>1247</v>
      </c>
      <c r="F305" s="230" t="s">
        <v>1248</v>
      </c>
      <c r="G305" s="231" t="s">
        <v>205</v>
      </c>
      <c r="H305" s="232">
        <v>12</v>
      </c>
      <c r="I305" s="233"/>
      <c r="J305" s="234">
        <f>ROUND(I305*H305,2)</f>
        <v>0</v>
      </c>
      <c r="K305" s="230" t="s">
        <v>206</v>
      </c>
      <c r="L305" s="45"/>
      <c r="M305" s="235" t="s">
        <v>19</v>
      </c>
      <c r="N305" s="236" t="s">
        <v>46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208</v>
      </c>
      <c r="AT305" s="226" t="s">
        <v>286</v>
      </c>
      <c r="AU305" s="226" t="s">
        <v>84</v>
      </c>
      <c r="AY305" s="18" t="s">
        <v>199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82</v>
      </c>
      <c r="BK305" s="227">
        <f>ROUND(I305*H305,2)</f>
        <v>0</v>
      </c>
      <c r="BL305" s="18" t="s">
        <v>208</v>
      </c>
      <c r="BM305" s="226" t="s">
        <v>685</v>
      </c>
    </row>
    <row r="306" s="2" customFormat="1" ht="16.5" customHeight="1">
      <c r="A306" s="39"/>
      <c r="B306" s="40"/>
      <c r="C306" s="228" t="s">
        <v>693</v>
      </c>
      <c r="D306" s="228" t="s">
        <v>286</v>
      </c>
      <c r="E306" s="229" t="s">
        <v>747</v>
      </c>
      <c r="F306" s="230" t="s">
        <v>748</v>
      </c>
      <c r="G306" s="231" t="s">
        <v>205</v>
      </c>
      <c r="H306" s="232">
        <v>6</v>
      </c>
      <c r="I306" s="233"/>
      <c r="J306" s="234">
        <f>ROUND(I306*H306,2)</f>
        <v>0</v>
      </c>
      <c r="K306" s="230" t="s">
        <v>206</v>
      </c>
      <c r="L306" s="45"/>
      <c r="M306" s="235" t="s">
        <v>19</v>
      </c>
      <c r="N306" s="236" t="s">
        <v>46</v>
      </c>
      <c r="O306" s="85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208</v>
      </c>
      <c r="AT306" s="226" t="s">
        <v>286</v>
      </c>
      <c r="AU306" s="226" t="s">
        <v>84</v>
      </c>
      <c r="AY306" s="18" t="s">
        <v>199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82</v>
      </c>
      <c r="BK306" s="227">
        <f>ROUND(I306*H306,2)</f>
        <v>0</v>
      </c>
      <c r="BL306" s="18" t="s">
        <v>208</v>
      </c>
      <c r="BM306" s="226" t="s">
        <v>689</v>
      </c>
    </row>
    <row r="307" s="2" customFormat="1" ht="21.75" customHeight="1">
      <c r="A307" s="39"/>
      <c r="B307" s="40"/>
      <c r="C307" s="228" t="s">
        <v>463</v>
      </c>
      <c r="D307" s="228" t="s">
        <v>286</v>
      </c>
      <c r="E307" s="229" t="s">
        <v>757</v>
      </c>
      <c r="F307" s="230" t="s">
        <v>758</v>
      </c>
      <c r="G307" s="231" t="s">
        <v>205</v>
      </c>
      <c r="H307" s="232">
        <v>2</v>
      </c>
      <c r="I307" s="233"/>
      <c r="J307" s="234">
        <f>ROUND(I307*H307,2)</f>
        <v>0</v>
      </c>
      <c r="K307" s="230" t="s">
        <v>206</v>
      </c>
      <c r="L307" s="45"/>
      <c r="M307" s="235" t="s">
        <v>19</v>
      </c>
      <c r="N307" s="236" t="s">
        <v>46</v>
      </c>
      <c r="O307" s="85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208</v>
      </c>
      <c r="AT307" s="226" t="s">
        <v>286</v>
      </c>
      <c r="AU307" s="226" t="s">
        <v>84</v>
      </c>
      <c r="AY307" s="18" t="s">
        <v>199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82</v>
      </c>
      <c r="BK307" s="227">
        <f>ROUND(I307*H307,2)</f>
        <v>0</v>
      </c>
      <c r="BL307" s="18" t="s">
        <v>208</v>
      </c>
      <c r="BM307" s="226" t="s">
        <v>692</v>
      </c>
    </row>
    <row r="308" s="2" customFormat="1" ht="21.75" customHeight="1">
      <c r="A308" s="39"/>
      <c r="B308" s="40"/>
      <c r="C308" s="228" t="s">
        <v>700</v>
      </c>
      <c r="D308" s="228" t="s">
        <v>286</v>
      </c>
      <c r="E308" s="229" t="s">
        <v>761</v>
      </c>
      <c r="F308" s="230" t="s">
        <v>762</v>
      </c>
      <c r="G308" s="231" t="s">
        <v>205</v>
      </c>
      <c r="H308" s="232">
        <v>6</v>
      </c>
      <c r="I308" s="233"/>
      <c r="J308" s="234">
        <f>ROUND(I308*H308,2)</f>
        <v>0</v>
      </c>
      <c r="K308" s="230" t="s">
        <v>206</v>
      </c>
      <c r="L308" s="45"/>
      <c r="M308" s="235" t="s">
        <v>19</v>
      </c>
      <c r="N308" s="236" t="s">
        <v>46</v>
      </c>
      <c r="O308" s="85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208</v>
      </c>
      <c r="AT308" s="226" t="s">
        <v>286</v>
      </c>
      <c r="AU308" s="226" t="s">
        <v>84</v>
      </c>
      <c r="AY308" s="18" t="s">
        <v>199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82</v>
      </c>
      <c r="BK308" s="227">
        <f>ROUND(I308*H308,2)</f>
        <v>0</v>
      </c>
      <c r="BL308" s="18" t="s">
        <v>208</v>
      </c>
      <c r="BM308" s="226" t="s">
        <v>696</v>
      </c>
    </row>
    <row r="309" s="2" customFormat="1" ht="21.75" customHeight="1">
      <c r="A309" s="39"/>
      <c r="B309" s="40"/>
      <c r="C309" s="228" t="s">
        <v>466</v>
      </c>
      <c r="D309" s="228" t="s">
        <v>286</v>
      </c>
      <c r="E309" s="229" t="s">
        <v>768</v>
      </c>
      <c r="F309" s="230" t="s">
        <v>769</v>
      </c>
      <c r="G309" s="231" t="s">
        <v>205</v>
      </c>
      <c r="H309" s="232">
        <v>6</v>
      </c>
      <c r="I309" s="233"/>
      <c r="J309" s="234">
        <f>ROUND(I309*H309,2)</f>
        <v>0</v>
      </c>
      <c r="K309" s="230" t="s">
        <v>206</v>
      </c>
      <c r="L309" s="45"/>
      <c r="M309" s="235" t="s">
        <v>19</v>
      </c>
      <c r="N309" s="236" t="s">
        <v>46</v>
      </c>
      <c r="O309" s="85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208</v>
      </c>
      <c r="AT309" s="226" t="s">
        <v>286</v>
      </c>
      <c r="AU309" s="226" t="s">
        <v>84</v>
      </c>
      <c r="AY309" s="18" t="s">
        <v>199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82</v>
      </c>
      <c r="BK309" s="227">
        <f>ROUND(I309*H309,2)</f>
        <v>0</v>
      </c>
      <c r="BL309" s="18" t="s">
        <v>208</v>
      </c>
      <c r="BM309" s="226" t="s">
        <v>699</v>
      </c>
    </row>
    <row r="310" s="2" customFormat="1" ht="21.75" customHeight="1">
      <c r="A310" s="39"/>
      <c r="B310" s="40"/>
      <c r="C310" s="228" t="s">
        <v>711</v>
      </c>
      <c r="D310" s="228" t="s">
        <v>286</v>
      </c>
      <c r="E310" s="229" t="s">
        <v>754</v>
      </c>
      <c r="F310" s="230" t="s">
        <v>755</v>
      </c>
      <c r="G310" s="231" t="s">
        <v>205</v>
      </c>
      <c r="H310" s="232">
        <v>121</v>
      </c>
      <c r="I310" s="233"/>
      <c r="J310" s="234">
        <f>ROUND(I310*H310,2)</f>
        <v>0</v>
      </c>
      <c r="K310" s="230" t="s">
        <v>206</v>
      </c>
      <c r="L310" s="45"/>
      <c r="M310" s="235" t="s">
        <v>19</v>
      </c>
      <c r="N310" s="236" t="s">
        <v>46</v>
      </c>
      <c r="O310" s="85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208</v>
      </c>
      <c r="AT310" s="226" t="s">
        <v>286</v>
      </c>
      <c r="AU310" s="226" t="s">
        <v>84</v>
      </c>
      <c r="AY310" s="18" t="s">
        <v>199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82</v>
      </c>
      <c r="BK310" s="227">
        <f>ROUND(I310*H310,2)</f>
        <v>0</v>
      </c>
      <c r="BL310" s="18" t="s">
        <v>208</v>
      </c>
      <c r="BM310" s="226" t="s">
        <v>703</v>
      </c>
    </row>
    <row r="311" s="2" customFormat="1" ht="21.75" customHeight="1">
      <c r="A311" s="39"/>
      <c r="B311" s="40"/>
      <c r="C311" s="228" t="s">
        <v>470</v>
      </c>
      <c r="D311" s="228" t="s">
        <v>286</v>
      </c>
      <c r="E311" s="229" t="s">
        <v>775</v>
      </c>
      <c r="F311" s="230" t="s">
        <v>776</v>
      </c>
      <c r="G311" s="231" t="s">
        <v>205</v>
      </c>
      <c r="H311" s="232">
        <v>6</v>
      </c>
      <c r="I311" s="233"/>
      <c r="J311" s="234">
        <f>ROUND(I311*H311,2)</f>
        <v>0</v>
      </c>
      <c r="K311" s="230" t="s">
        <v>206</v>
      </c>
      <c r="L311" s="45"/>
      <c r="M311" s="235" t="s">
        <v>19</v>
      </c>
      <c r="N311" s="236" t="s">
        <v>46</v>
      </c>
      <c r="O311" s="85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208</v>
      </c>
      <c r="AT311" s="226" t="s">
        <v>286</v>
      </c>
      <c r="AU311" s="226" t="s">
        <v>84</v>
      </c>
      <c r="AY311" s="18" t="s">
        <v>199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82</v>
      </c>
      <c r="BK311" s="227">
        <f>ROUND(I311*H311,2)</f>
        <v>0</v>
      </c>
      <c r="BL311" s="18" t="s">
        <v>208</v>
      </c>
      <c r="BM311" s="226" t="s">
        <v>706</v>
      </c>
    </row>
    <row r="312" s="2" customFormat="1" ht="44.25" customHeight="1">
      <c r="A312" s="39"/>
      <c r="B312" s="40"/>
      <c r="C312" s="228" t="s">
        <v>718</v>
      </c>
      <c r="D312" s="228" t="s">
        <v>286</v>
      </c>
      <c r="E312" s="229" t="s">
        <v>778</v>
      </c>
      <c r="F312" s="230" t="s">
        <v>779</v>
      </c>
      <c r="G312" s="231" t="s">
        <v>217</v>
      </c>
      <c r="H312" s="232">
        <v>7</v>
      </c>
      <c r="I312" s="233"/>
      <c r="J312" s="234">
        <f>ROUND(I312*H312,2)</f>
        <v>0</v>
      </c>
      <c r="K312" s="230" t="s">
        <v>206</v>
      </c>
      <c r="L312" s="45"/>
      <c r="M312" s="235" t="s">
        <v>19</v>
      </c>
      <c r="N312" s="236" t="s">
        <v>46</v>
      </c>
      <c r="O312" s="85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208</v>
      </c>
      <c r="AT312" s="226" t="s">
        <v>286</v>
      </c>
      <c r="AU312" s="226" t="s">
        <v>84</v>
      </c>
      <c r="AY312" s="18" t="s">
        <v>199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82</v>
      </c>
      <c r="BK312" s="227">
        <f>ROUND(I312*H312,2)</f>
        <v>0</v>
      </c>
      <c r="BL312" s="18" t="s">
        <v>208</v>
      </c>
      <c r="BM312" s="226" t="s">
        <v>714</v>
      </c>
    </row>
    <row r="313" s="2" customFormat="1" ht="44.25" customHeight="1">
      <c r="A313" s="39"/>
      <c r="B313" s="40"/>
      <c r="C313" s="228" t="s">
        <v>473</v>
      </c>
      <c r="D313" s="228" t="s">
        <v>286</v>
      </c>
      <c r="E313" s="229" t="s">
        <v>782</v>
      </c>
      <c r="F313" s="230" t="s">
        <v>783</v>
      </c>
      <c r="G313" s="231" t="s">
        <v>217</v>
      </c>
      <c r="H313" s="232">
        <v>2</v>
      </c>
      <c r="I313" s="233"/>
      <c r="J313" s="234">
        <f>ROUND(I313*H313,2)</f>
        <v>0</v>
      </c>
      <c r="K313" s="230" t="s">
        <v>206</v>
      </c>
      <c r="L313" s="45"/>
      <c r="M313" s="235" t="s">
        <v>19</v>
      </c>
      <c r="N313" s="236" t="s">
        <v>46</v>
      </c>
      <c r="O313" s="85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208</v>
      </c>
      <c r="AT313" s="226" t="s">
        <v>286</v>
      </c>
      <c r="AU313" s="226" t="s">
        <v>84</v>
      </c>
      <c r="AY313" s="18" t="s">
        <v>199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82</v>
      </c>
      <c r="BK313" s="227">
        <f>ROUND(I313*H313,2)</f>
        <v>0</v>
      </c>
      <c r="BL313" s="18" t="s">
        <v>208</v>
      </c>
      <c r="BM313" s="226" t="s">
        <v>717</v>
      </c>
    </row>
    <row r="314" s="2" customFormat="1" ht="44.25" customHeight="1">
      <c r="A314" s="39"/>
      <c r="B314" s="40"/>
      <c r="C314" s="228" t="s">
        <v>725</v>
      </c>
      <c r="D314" s="228" t="s">
        <v>286</v>
      </c>
      <c r="E314" s="229" t="s">
        <v>789</v>
      </c>
      <c r="F314" s="230" t="s">
        <v>790</v>
      </c>
      <c r="G314" s="231" t="s">
        <v>217</v>
      </c>
      <c r="H314" s="232">
        <v>2</v>
      </c>
      <c r="I314" s="233"/>
      <c r="J314" s="234">
        <f>ROUND(I314*H314,2)</f>
        <v>0</v>
      </c>
      <c r="K314" s="230" t="s">
        <v>206</v>
      </c>
      <c r="L314" s="45"/>
      <c r="M314" s="235" t="s">
        <v>19</v>
      </c>
      <c r="N314" s="236" t="s">
        <v>46</v>
      </c>
      <c r="O314" s="85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208</v>
      </c>
      <c r="AT314" s="226" t="s">
        <v>286</v>
      </c>
      <c r="AU314" s="226" t="s">
        <v>84</v>
      </c>
      <c r="AY314" s="18" t="s">
        <v>199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82</v>
      </c>
      <c r="BK314" s="227">
        <f>ROUND(I314*H314,2)</f>
        <v>0</v>
      </c>
      <c r="BL314" s="18" t="s">
        <v>208</v>
      </c>
      <c r="BM314" s="226" t="s">
        <v>721</v>
      </c>
    </row>
    <row r="315" s="2" customFormat="1" ht="44.25" customHeight="1">
      <c r="A315" s="39"/>
      <c r="B315" s="40"/>
      <c r="C315" s="228" t="s">
        <v>477</v>
      </c>
      <c r="D315" s="228" t="s">
        <v>286</v>
      </c>
      <c r="E315" s="229" t="s">
        <v>792</v>
      </c>
      <c r="F315" s="230" t="s">
        <v>793</v>
      </c>
      <c r="G315" s="231" t="s">
        <v>217</v>
      </c>
      <c r="H315" s="232">
        <v>2</v>
      </c>
      <c r="I315" s="233"/>
      <c r="J315" s="234">
        <f>ROUND(I315*H315,2)</f>
        <v>0</v>
      </c>
      <c r="K315" s="230" t="s">
        <v>206</v>
      </c>
      <c r="L315" s="45"/>
      <c r="M315" s="235" t="s">
        <v>19</v>
      </c>
      <c r="N315" s="236" t="s">
        <v>46</v>
      </c>
      <c r="O315" s="85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208</v>
      </c>
      <c r="AT315" s="226" t="s">
        <v>286</v>
      </c>
      <c r="AU315" s="226" t="s">
        <v>84</v>
      </c>
      <c r="AY315" s="18" t="s">
        <v>199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82</v>
      </c>
      <c r="BK315" s="227">
        <f>ROUND(I315*H315,2)</f>
        <v>0</v>
      </c>
      <c r="BL315" s="18" t="s">
        <v>208</v>
      </c>
      <c r="BM315" s="226" t="s">
        <v>724</v>
      </c>
    </row>
    <row r="316" s="2" customFormat="1">
      <c r="A316" s="39"/>
      <c r="B316" s="40"/>
      <c r="C316" s="228" t="s">
        <v>732</v>
      </c>
      <c r="D316" s="228" t="s">
        <v>286</v>
      </c>
      <c r="E316" s="229" t="s">
        <v>803</v>
      </c>
      <c r="F316" s="230" t="s">
        <v>804</v>
      </c>
      <c r="G316" s="231" t="s">
        <v>217</v>
      </c>
      <c r="H316" s="232">
        <v>2</v>
      </c>
      <c r="I316" s="233"/>
      <c r="J316" s="234">
        <f>ROUND(I316*H316,2)</f>
        <v>0</v>
      </c>
      <c r="K316" s="230" t="s">
        <v>206</v>
      </c>
      <c r="L316" s="45"/>
      <c r="M316" s="235" t="s">
        <v>19</v>
      </c>
      <c r="N316" s="236" t="s">
        <v>46</v>
      </c>
      <c r="O316" s="85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208</v>
      </c>
      <c r="AT316" s="226" t="s">
        <v>286</v>
      </c>
      <c r="AU316" s="226" t="s">
        <v>84</v>
      </c>
      <c r="AY316" s="18" t="s">
        <v>199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82</v>
      </c>
      <c r="BK316" s="227">
        <f>ROUND(I316*H316,2)</f>
        <v>0</v>
      </c>
      <c r="BL316" s="18" t="s">
        <v>208</v>
      </c>
      <c r="BM316" s="226" t="s">
        <v>728</v>
      </c>
    </row>
    <row r="317" s="2" customFormat="1" ht="16.5" customHeight="1">
      <c r="A317" s="39"/>
      <c r="B317" s="40"/>
      <c r="C317" s="228" t="s">
        <v>479</v>
      </c>
      <c r="D317" s="228" t="s">
        <v>286</v>
      </c>
      <c r="E317" s="229" t="s">
        <v>810</v>
      </c>
      <c r="F317" s="230" t="s">
        <v>811</v>
      </c>
      <c r="G317" s="231" t="s">
        <v>205</v>
      </c>
      <c r="H317" s="232">
        <v>1</v>
      </c>
      <c r="I317" s="233"/>
      <c r="J317" s="234">
        <f>ROUND(I317*H317,2)</f>
        <v>0</v>
      </c>
      <c r="K317" s="230" t="s">
        <v>206</v>
      </c>
      <c r="L317" s="45"/>
      <c r="M317" s="235" t="s">
        <v>19</v>
      </c>
      <c r="N317" s="236" t="s">
        <v>46</v>
      </c>
      <c r="O317" s="85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208</v>
      </c>
      <c r="AT317" s="226" t="s">
        <v>286</v>
      </c>
      <c r="AU317" s="226" t="s">
        <v>84</v>
      </c>
      <c r="AY317" s="18" t="s">
        <v>199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82</v>
      </c>
      <c r="BK317" s="227">
        <f>ROUND(I317*H317,2)</f>
        <v>0</v>
      </c>
      <c r="BL317" s="18" t="s">
        <v>208</v>
      </c>
      <c r="BM317" s="226" t="s">
        <v>731</v>
      </c>
    </row>
    <row r="318" s="2" customFormat="1">
      <c r="A318" s="39"/>
      <c r="B318" s="40"/>
      <c r="C318" s="228" t="s">
        <v>739</v>
      </c>
      <c r="D318" s="228" t="s">
        <v>286</v>
      </c>
      <c r="E318" s="229" t="s">
        <v>1121</v>
      </c>
      <c r="F318" s="230" t="s">
        <v>1222</v>
      </c>
      <c r="G318" s="231" t="s">
        <v>217</v>
      </c>
      <c r="H318" s="232">
        <v>1</v>
      </c>
      <c r="I318" s="233"/>
      <c r="J318" s="234">
        <f>ROUND(I318*H318,2)</f>
        <v>0</v>
      </c>
      <c r="K318" s="230" t="s">
        <v>206</v>
      </c>
      <c r="L318" s="45"/>
      <c r="M318" s="235" t="s">
        <v>19</v>
      </c>
      <c r="N318" s="236" t="s">
        <v>46</v>
      </c>
      <c r="O318" s="85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208</v>
      </c>
      <c r="AT318" s="226" t="s">
        <v>286</v>
      </c>
      <c r="AU318" s="226" t="s">
        <v>84</v>
      </c>
      <c r="AY318" s="18" t="s">
        <v>199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82</v>
      </c>
      <c r="BK318" s="227">
        <f>ROUND(I318*H318,2)</f>
        <v>0</v>
      </c>
      <c r="BL318" s="18" t="s">
        <v>208</v>
      </c>
      <c r="BM318" s="226" t="s">
        <v>735</v>
      </c>
    </row>
    <row r="319" s="2" customFormat="1" ht="16.5" customHeight="1">
      <c r="A319" s="39"/>
      <c r="B319" s="40"/>
      <c r="C319" s="228" t="s">
        <v>485</v>
      </c>
      <c r="D319" s="228" t="s">
        <v>286</v>
      </c>
      <c r="E319" s="229" t="s">
        <v>813</v>
      </c>
      <c r="F319" s="230" t="s">
        <v>814</v>
      </c>
      <c r="G319" s="231" t="s">
        <v>205</v>
      </c>
      <c r="H319" s="232">
        <v>12</v>
      </c>
      <c r="I319" s="233"/>
      <c r="J319" s="234">
        <f>ROUND(I319*H319,2)</f>
        <v>0</v>
      </c>
      <c r="K319" s="230" t="s">
        <v>206</v>
      </c>
      <c r="L319" s="45"/>
      <c r="M319" s="235" t="s">
        <v>19</v>
      </c>
      <c r="N319" s="236" t="s">
        <v>46</v>
      </c>
      <c r="O319" s="85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208</v>
      </c>
      <c r="AT319" s="226" t="s">
        <v>286</v>
      </c>
      <c r="AU319" s="226" t="s">
        <v>84</v>
      </c>
      <c r="AY319" s="18" t="s">
        <v>199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82</v>
      </c>
      <c r="BK319" s="227">
        <f>ROUND(I319*H319,2)</f>
        <v>0</v>
      </c>
      <c r="BL319" s="18" t="s">
        <v>208</v>
      </c>
      <c r="BM319" s="226" t="s">
        <v>738</v>
      </c>
    </row>
    <row r="320" s="2" customFormat="1" ht="16.5" customHeight="1">
      <c r="A320" s="39"/>
      <c r="B320" s="40"/>
      <c r="C320" s="228" t="s">
        <v>746</v>
      </c>
      <c r="D320" s="228" t="s">
        <v>286</v>
      </c>
      <c r="E320" s="229" t="s">
        <v>1249</v>
      </c>
      <c r="F320" s="230" t="s">
        <v>1250</v>
      </c>
      <c r="G320" s="231" t="s">
        <v>205</v>
      </c>
      <c r="H320" s="232">
        <v>5</v>
      </c>
      <c r="I320" s="233"/>
      <c r="J320" s="234">
        <f>ROUND(I320*H320,2)</f>
        <v>0</v>
      </c>
      <c r="K320" s="230" t="s">
        <v>206</v>
      </c>
      <c r="L320" s="45"/>
      <c r="M320" s="235" t="s">
        <v>19</v>
      </c>
      <c r="N320" s="236" t="s">
        <v>46</v>
      </c>
      <c r="O320" s="85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208</v>
      </c>
      <c r="AT320" s="226" t="s">
        <v>286</v>
      </c>
      <c r="AU320" s="226" t="s">
        <v>84</v>
      </c>
      <c r="AY320" s="18" t="s">
        <v>199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8" t="s">
        <v>82</v>
      </c>
      <c r="BK320" s="227">
        <f>ROUND(I320*H320,2)</f>
        <v>0</v>
      </c>
      <c r="BL320" s="18" t="s">
        <v>208</v>
      </c>
      <c r="BM320" s="226" t="s">
        <v>742</v>
      </c>
    </row>
    <row r="321" s="2" customFormat="1" ht="21.75" customHeight="1">
      <c r="A321" s="39"/>
      <c r="B321" s="40"/>
      <c r="C321" s="228" t="s">
        <v>490</v>
      </c>
      <c r="D321" s="228" t="s">
        <v>286</v>
      </c>
      <c r="E321" s="229" t="s">
        <v>817</v>
      </c>
      <c r="F321" s="230" t="s">
        <v>818</v>
      </c>
      <c r="G321" s="231" t="s">
        <v>205</v>
      </c>
      <c r="H321" s="232">
        <v>24</v>
      </c>
      <c r="I321" s="233"/>
      <c r="J321" s="234">
        <f>ROUND(I321*H321,2)</f>
        <v>0</v>
      </c>
      <c r="K321" s="230" t="s">
        <v>206</v>
      </c>
      <c r="L321" s="45"/>
      <c r="M321" s="235" t="s">
        <v>19</v>
      </c>
      <c r="N321" s="236" t="s">
        <v>46</v>
      </c>
      <c r="O321" s="85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208</v>
      </c>
      <c r="AT321" s="226" t="s">
        <v>286</v>
      </c>
      <c r="AU321" s="226" t="s">
        <v>84</v>
      </c>
      <c r="AY321" s="18" t="s">
        <v>199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82</v>
      </c>
      <c r="BK321" s="227">
        <f>ROUND(I321*H321,2)</f>
        <v>0</v>
      </c>
      <c r="BL321" s="18" t="s">
        <v>208</v>
      </c>
      <c r="BM321" s="226" t="s">
        <v>745</v>
      </c>
    </row>
    <row r="322" s="2" customFormat="1" ht="33" customHeight="1">
      <c r="A322" s="39"/>
      <c r="B322" s="40"/>
      <c r="C322" s="228" t="s">
        <v>753</v>
      </c>
      <c r="D322" s="228" t="s">
        <v>286</v>
      </c>
      <c r="E322" s="229" t="s">
        <v>820</v>
      </c>
      <c r="F322" s="230" t="s">
        <v>821</v>
      </c>
      <c r="G322" s="231" t="s">
        <v>205</v>
      </c>
      <c r="H322" s="232">
        <v>1</v>
      </c>
      <c r="I322" s="233"/>
      <c r="J322" s="234">
        <f>ROUND(I322*H322,2)</f>
        <v>0</v>
      </c>
      <c r="K322" s="230" t="s">
        <v>206</v>
      </c>
      <c r="L322" s="45"/>
      <c r="M322" s="235" t="s">
        <v>19</v>
      </c>
      <c r="N322" s="236" t="s">
        <v>46</v>
      </c>
      <c r="O322" s="85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208</v>
      </c>
      <c r="AT322" s="226" t="s">
        <v>286</v>
      </c>
      <c r="AU322" s="226" t="s">
        <v>84</v>
      </c>
      <c r="AY322" s="18" t="s">
        <v>199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82</v>
      </c>
      <c r="BK322" s="227">
        <f>ROUND(I322*H322,2)</f>
        <v>0</v>
      </c>
      <c r="BL322" s="18" t="s">
        <v>208</v>
      </c>
      <c r="BM322" s="226" t="s">
        <v>749</v>
      </c>
    </row>
    <row r="323" s="2" customFormat="1">
      <c r="A323" s="39"/>
      <c r="B323" s="40"/>
      <c r="C323" s="228" t="s">
        <v>494</v>
      </c>
      <c r="D323" s="228" t="s">
        <v>286</v>
      </c>
      <c r="E323" s="229" t="s">
        <v>1126</v>
      </c>
      <c r="F323" s="230" t="s">
        <v>1223</v>
      </c>
      <c r="G323" s="231" t="s">
        <v>217</v>
      </c>
      <c r="H323" s="232">
        <v>1</v>
      </c>
      <c r="I323" s="233"/>
      <c r="J323" s="234">
        <f>ROUND(I323*H323,2)</f>
        <v>0</v>
      </c>
      <c r="K323" s="230" t="s">
        <v>341</v>
      </c>
      <c r="L323" s="45"/>
      <c r="M323" s="235" t="s">
        <v>19</v>
      </c>
      <c r="N323" s="236" t="s">
        <v>46</v>
      </c>
      <c r="O323" s="85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208</v>
      </c>
      <c r="AT323" s="226" t="s">
        <v>286</v>
      </c>
      <c r="AU323" s="226" t="s">
        <v>84</v>
      </c>
      <c r="AY323" s="18" t="s">
        <v>199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82</v>
      </c>
      <c r="BK323" s="227">
        <f>ROUND(I323*H323,2)</f>
        <v>0</v>
      </c>
      <c r="BL323" s="18" t="s">
        <v>208</v>
      </c>
      <c r="BM323" s="226" t="s">
        <v>752</v>
      </c>
    </row>
    <row r="324" s="2" customFormat="1">
      <c r="A324" s="39"/>
      <c r="B324" s="40"/>
      <c r="C324" s="228" t="s">
        <v>760</v>
      </c>
      <c r="D324" s="228" t="s">
        <v>286</v>
      </c>
      <c r="E324" s="229" t="s">
        <v>1128</v>
      </c>
      <c r="F324" s="230" t="s">
        <v>1224</v>
      </c>
      <c r="G324" s="231" t="s">
        <v>217</v>
      </c>
      <c r="H324" s="232">
        <v>5</v>
      </c>
      <c r="I324" s="233"/>
      <c r="J324" s="234">
        <f>ROUND(I324*H324,2)</f>
        <v>0</v>
      </c>
      <c r="K324" s="230" t="s">
        <v>206</v>
      </c>
      <c r="L324" s="45"/>
      <c r="M324" s="235" t="s">
        <v>19</v>
      </c>
      <c r="N324" s="236" t="s">
        <v>46</v>
      </c>
      <c r="O324" s="85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208</v>
      </c>
      <c r="AT324" s="226" t="s">
        <v>286</v>
      </c>
      <c r="AU324" s="226" t="s">
        <v>84</v>
      </c>
      <c r="AY324" s="18" t="s">
        <v>199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82</v>
      </c>
      <c r="BK324" s="227">
        <f>ROUND(I324*H324,2)</f>
        <v>0</v>
      </c>
      <c r="BL324" s="18" t="s">
        <v>208</v>
      </c>
      <c r="BM324" s="226" t="s">
        <v>756</v>
      </c>
    </row>
    <row r="325" s="2" customFormat="1" ht="33" customHeight="1">
      <c r="A325" s="39"/>
      <c r="B325" s="40"/>
      <c r="C325" s="228" t="s">
        <v>497</v>
      </c>
      <c r="D325" s="228" t="s">
        <v>286</v>
      </c>
      <c r="E325" s="229" t="s">
        <v>1130</v>
      </c>
      <c r="F325" s="230" t="s">
        <v>1225</v>
      </c>
      <c r="G325" s="231" t="s">
        <v>217</v>
      </c>
      <c r="H325" s="232">
        <v>1</v>
      </c>
      <c r="I325" s="233"/>
      <c r="J325" s="234">
        <f>ROUND(I325*H325,2)</f>
        <v>0</v>
      </c>
      <c r="K325" s="230" t="s">
        <v>341</v>
      </c>
      <c r="L325" s="45"/>
      <c r="M325" s="235" t="s">
        <v>19</v>
      </c>
      <c r="N325" s="236" t="s">
        <v>46</v>
      </c>
      <c r="O325" s="85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208</v>
      </c>
      <c r="AT325" s="226" t="s">
        <v>286</v>
      </c>
      <c r="AU325" s="226" t="s">
        <v>84</v>
      </c>
      <c r="AY325" s="18" t="s">
        <v>199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82</v>
      </c>
      <c r="BK325" s="227">
        <f>ROUND(I325*H325,2)</f>
        <v>0</v>
      </c>
      <c r="BL325" s="18" t="s">
        <v>208</v>
      </c>
      <c r="BM325" s="226" t="s">
        <v>759</v>
      </c>
    </row>
    <row r="326" s="2" customFormat="1">
      <c r="A326" s="39"/>
      <c r="B326" s="40"/>
      <c r="C326" s="228" t="s">
        <v>767</v>
      </c>
      <c r="D326" s="228" t="s">
        <v>286</v>
      </c>
      <c r="E326" s="229" t="s">
        <v>831</v>
      </c>
      <c r="F326" s="230" t="s">
        <v>832</v>
      </c>
      <c r="G326" s="231" t="s">
        <v>217</v>
      </c>
      <c r="H326" s="232">
        <v>1</v>
      </c>
      <c r="I326" s="233"/>
      <c r="J326" s="234">
        <f>ROUND(I326*H326,2)</f>
        <v>0</v>
      </c>
      <c r="K326" s="230" t="s">
        <v>341</v>
      </c>
      <c r="L326" s="45"/>
      <c r="M326" s="235" t="s">
        <v>19</v>
      </c>
      <c r="N326" s="236" t="s">
        <v>46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208</v>
      </c>
      <c r="AT326" s="226" t="s">
        <v>286</v>
      </c>
      <c r="AU326" s="226" t="s">
        <v>84</v>
      </c>
      <c r="AY326" s="18" t="s">
        <v>199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82</v>
      </c>
      <c r="BK326" s="227">
        <f>ROUND(I326*H326,2)</f>
        <v>0</v>
      </c>
      <c r="BL326" s="18" t="s">
        <v>208</v>
      </c>
      <c r="BM326" s="226" t="s">
        <v>763</v>
      </c>
    </row>
    <row r="327" s="2" customFormat="1" ht="21.75" customHeight="1">
      <c r="A327" s="39"/>
      <c r="B327" s="40"/>
      <c r="C327" s="228" t="s">
        <v>501</v>
      </c>
      <c r="D327" s="228" t="s">
        <v>286</v>
      </c>
      <c r="E327" s="229" t="s">
        <v>838</v>
      </c>
      <c r="F327" s="230" t="s">
        <v>839</v>
      </c>
      <c r="G327" s="231" t="s">
        <v>217</v>
      </c>
      <c r="H327" s="232">
        <v>2</v>
      </c>
      <c r="I327" s="233"/>
      <c r="J327" s="234">
        <f>ROUND(I327*H327,2)</f>
        <v>0</v>
      </c>
      <c r="K327" s="230" t="s">
        <v>206</v>
      </c>
      <c r="L327" s="45"/>
      <c r="M327" s="235" t="s">
        <v>19</v>
      </c>
      <c r="N327" s="236" t="s">
        <v>46</v>
      </c>
      <c r="O327" s="85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208</v>
      </c>
      <c r="AT327" s="226" t="s">
        <v>286</v>
      </c>
      <c r="AU327" s="226" t="s">
        <v>84</v>
      </c>
      <c r="AY327" s="18" t="s">
        <v>199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82</v>
      </c>
      <c r="BK327" s="227">
        <f>ROUND(I327*H327,2)</f>
        <v>0</v>
      </c>
      <c r="BL327" s="18" t="s">
        <v>208</v>
      </c>
      <c r="BM327" s="226" t="s">
        <v>766</v>
      </c>
    </row>
    <row r="328" s="2" customFormat="1" ht="21.75" customHeight="1">
      <c r="A328" s="39"/>
      <c r="B328" s="40"/>
      <c r="C328" s="228" t="s">
        <v>774</v>
      </c>
      <c r="D328" s="228" t="s">
        <v>286</v>
      </c>
      <c r="E328" s="229" t="s">
        <v>841</v>
      </c>
      <c r="F328" s="230" t="s">
        <v>842</v>
      </c>
      <c r="G328" s="231" t="s">
        <v>217</v>
      </c>
      <c r="H328" s="232">
        <v>1</v>
      </c>
      <c r="I328" s="233"/>
      <c r="J328" s="234">
        <f>ROUND(I328*H328,2)</f>
        <v>0</v>
      </c>
      <c r="K328" s="230" t="s">
        <v>206</v>
      </c>
      <c r="L328" s="45"/>
      <c r="M328" s="235" t="s">
        <v>19</v>
      </c>
      <c r="N328" s="236" t="s">
        <v>46</v>
      </c>
      <c r="O328" s="85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208</v>
      </c>
      <c r="AT328" s="226" t="s">
        <v>286</v>
      </c>
      <c r="AU328" s="226" t="s">
        <v>84</v>
      </c>
      <c r="AY328" s="18" t="s">
        <v>199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82</v>
      </c>
      <c r="BK328" s="227">
        <f>ROUND(I328*H328,2)</f>
        <v>0</v>
      </c>
      <c r="BL328" s="18" t="s">
        <v>208</v>
      </c>
      <c r="BM328" s="226" t="s">
        <v>770</v>
      </c>
    </row>
    <row r="329" s="2" customFormat="1" ht="21.75" customHeight="1">
      <c r="A329" s="39"/>
      <c r="B329" s="40"/>
      <c r="C329" s="228" t="s">
        <v>504</v>
      </c>
      <c r="D329" s="228" t="s">
        <v>286</v>
      </c>
      <c r="E329" s="229" t="s">
        <v>845</v>
      </c>
      <c r="F329" s="230" t="s">
        <v>846</v>
      </c>
      <c r="G329" s="231" t="s">
        <v>217</v>
      </c>
      <c r="H329" s="232">
        <v>2</v>
      </c>
      <c r="I329" s="233"/>
      <c r="J329" s="234">
        <f>ROUND(I329*H329,2)</f>
        <v>0</v>
      </c>
      <c r="K329" s="230" t="s">
        <v>206</v>
      </c>
      <c r="L329" s="45"/>
      <c r="M329" s="235" t="s">
        <v>19</v>
      </c>
      <c r="N329" s="236" t="s">
        <v>46</v>
      </c>
      <c r="O329" s="85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208</v>
      </c>
      <c r="AT329" s="226" t="s">
        <v>286</v>
      </c>
      <c r="AU329" s="226" t="s">
        <v>84</v>
      </c>
      <c r="AY329" s="18" t="s">
        <v>199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82</v>
      </c>
      <c r="BK329" s="227">
        <f>ROUND(I329*H329,2)</f>
        <v>0</v>
      </c>
      <c r="BL329" s="18" t="s">
        <v>208</v>
      </c>
      <c r="BM329" s="226" t="s">
        <v>773</v>
      </c>
    </row>
    <row r="330" s="2" customFormat="1" ht="16.5" customHeight="1">
      <c r="A330" s="39"/>
      <c r="B330" s="40"/>
      <c r="C330" s="228" t="s">
        <v>781</v>
      </c>
      <c r="D330" s="228" t="s">
        <v>286</v>
      </c>
      <c r="E330" s="229" t="s">
        <v>848</v>
      </c>
      <c r="F330" s="230" t="s">
        <v>849</v>
      </c>
      <c r="G330" s="231" t="s">
        <v>217</v>
      </c>
      <c r="H330" s="232">
        <v>2</v>
      </c>
      <c r="I330" s="233"/>
      <c r="J330" s="234">
        <f>ROUND(I330*H330,2)</f>
        <v>0</v>
      </c>
      <c r="K330" s="230" t="s">
        <v>206</v>
      </c>
      <c r="L330" s="45"/>
      <c r="M330" s="235" t="s">
        <v>19</v>
      </c>
      <c r="N330" s="236" t="s">
        <v>46</v>
      </c>
      <c r="O330" s="85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208</v>
      </c>
      <c r="AT330" s="226" t="s">
        <v>286</v>
      </c>
      <c r="AU330" s="226" t="s">
        <v>84</v>
      </c>
      <c r="AY330" s="18" t="s">
        <v>199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82</v>
      </c>
      <c r="BK330" s="227">
        <f>ROUND(I330*H330,2)</f>
        <v>0</v>
      </c>
      <c r="BL330" s="18" t="s">
        <v>208</v>
      </c>
      <c r="BM330" s="226" t="s">
        <v>777</v>
      </c>
    </row>
    <row r="331" s="2" customFormat="1" ht="16.5" customHeight="1">
      <c r="A331" s="39"/>
      <c r="B331" s="40"/>
      <c r="C331" s="228" t="s">
        <v>510</v>
      </c>
      <c r="D331" s="228" t="s">
        <v>286</v>
      </c>
      <c r="E331" s="229" t="s">
        <v>852</v>
      </c>
      <c r="F331" s="230" t="s">
        <v>853</v>
      </c>
      <c r="G331" s="231" t="s">
        <v>217</v>
      </c>
      <c r="H331" s="232">
        <v>2</v>
      </c>
      <c r="I331" s="233"/>
      <c r="J331" s="234">
        <f>ROUND(I331*H331,2)</f>
        <v>0</v>
      </c>
      <c r="K331" s="230" t="s">
        <v>206</v>
      </c>
      <c r="L331" s="45"/>
      <c r="M331" s="235" t="s">
        <v>19</v>
      </c>
      <c r="N331" s="236" t="s">
        <v>46</v>
      </c>
      <c r="O331" s="85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208</v>
      </c>
      <c r="AT331" s="226" t="s">
        <v>286</v>
      </c>
      <c r="AU331" s="226" t="s">
        <v>84</v>
      </c>
      <c r="AY331" s="18" t="s">
        <v>199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82</v>
      </c>
      <c r="BK331" s="227">
        <f>ROUND(I331*H331,2)</f>
        <v>0</v>
      </c>
      <c r="BL331" s="18" t="s">
        <v>208</v>
      </c>
      <c r="BM331" s="226" t="s">
        <v>780</v>
      </c>
    </row>
    <row r="332" s="2" customFormat="1" ht="16.5" customHeight="1">
      <c r="A332" s="39"/>
      <c r="B332" s="40"/>
      <c r="C332" s="228" t="s">
        <v>788</v>
      </c>
      <c r="D332" s="228" t="s">
        <v>286</v>
      </c>
      <c r="E332" s="229" t="s">
        <v>855</v>
      </c>
      <c r="F332" s="230" t="s">
        <v>856</v>
      </c>
      <c r="G332" s="231" t="s">
        <v>217</v>
      </c>
      <c r="H332" s="232">
        <v>4</v>
      </c>
      <c r="I332" s="233"/>
      <c r="J332" s="234">
        <f>ROUND(I332*H332,2)</f>
        <v>0</v>
      </c>
      <c r="K332" s="230" t="s">
        <v>206</v>
      </c>
      <c r="L332" s="45"/>
      <c r="M332" s="235" t="s">
        <v>19</v>
      </c>
      <c r="N332" s="236" t="s">
        <v>46</v>
      </c>
      <c r="O332" s="85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208</v>
      </c>
      <c r="AT332" s="226" t="s">
        <v>286</v>
      </c>
      <c r="AU332" s="226" t="s">
        <v>84</v>
      </c>
      <c r="AY332" s="18" t="s">
        <v>199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82</v>
      </c>
      <c r="BK332" s="227">
        <f>ROUND(I332*H332,2)</f>
        <v>0</v>
      </c>
      <c r="BL332" s="18" t="s">
        <v>208</v>
      </c>
      <c r="BM332" s="226" t="s">
        <v>784</v>
      </c>
    </row>
    <row r="333" s="2" customFormat="1" ht="16.5" customHeight="1">
      <c r="A333" s="39"/>
      <c r="B333" s="40"/>
      <c r="C333" s="228" t="s">
        <v>513</v>
      </c>
      <c r="D333" s="228" t="s">
        <v>286</v>
      </c>
      <c r="E333" s="229" t="s">
        <v>859</v>
      </c>
      <c r="F333" s="230" t="s">
        <v>860</v>
      </c>
      <c r="G333" s="231" t="s">
        <v>217</v>
      </c>
      <c r="H333" s="232">
        <v>2</v>
      </c>
      <c r="I333" s="233"/>
      <c r="J333" s="234">
        <f>ROUND(I333*H333,2)</f>
        <v>0</v>
      </c>
      <c r="K333" s="230" t="s">
        <v>206</v>
      </c>
      <c r="L333" s="45"/>
      <c r="M333" s="235" t="s">
        <v>19</v>
      </c>
      <c r="N333" s="236" t="s">
        <v>46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208</v>
      </c>
      <c r="AT333" s="226" t="s">
        <v>286</v>
      </c>
      <c r="AU333" s="226" t="s">
        <v>84</v>
      </c>
      <c r="AY333" s="18" t="s">
        <v>199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82</v>
      </c>
      <c r="BK333" s="227">
        <f>ROUND(I333*H333,2)</f>
        <v>0</v>
      </c>
      <c r="BL333" s="18" t="s">
        <v>208</v>
      </c>
      <c r="BM333" s="226" t="s">
        <v>787</v>
      </c>
    </row>
    <row r="334" s="2" customFormat="1" ht="21.75" customHeight="1">
      <c r="A334" s="39"/>
      <c r="B334" s="40"/>
      <c r="C334" s="228" t="s">
        <v>795</v>
      </c>
      <c r="D334" s="228" t="s">
        <v>286</v>
      </c>
      <c r="E334" s="229" t="s">
        <v>862</v>
      </c>
      <c r="F334" s="230" t="s">
        <v>863</v>
      </c>
      <c r="G334" s="231" t="s">
        <v>217</v>
      </c>
      <c r="H334" s="232">
        <v>2</v>
      </c>
      <c r="I334" s="233"/>
      <c r="J334" s="234">
        <f>ROUND(I334*H334,2)</f>
        <v>0</v>
      </c>
      <c r="K334" s="230" t="s">
        <v>206</v>
      </c>
      <c r="L334" s="45"/>
      <c r="M334" s="235" t="s">
        <v>19</v>
      </c>
      <c r="N334" s="236" t="s">
        <v>46</v>
      </c>
      <c r="O334" s="85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208</v>
      </c>
      <c r="AT334" s="226" t="s">
        <v>286</v>
      </c>
      <c r="AU334" s="226" t="s">
        <v>84</v>
      </c>
      <c r="AY334" s="18" t="s">
        <v>199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82</v>
      </c>
      <c r="BK334" s="227">
        <f>ROUND(I334*H334,2)</f>
        <v>0</v>
      </c>
      <c r="BL334" s="18" t="s">
        <v>208</v>
      </c>
      <c r="BM334" s="226" t="s">
        <v>791</v>
      </c>
    </row>
    <row r="335" s="2" customFormat="1">
      <c r="A335" s="39"/>
      <c r="B335" s="40"/>
      <c r="C335" s="228" t="s">
        <v>519</v>
      </c>
      <c r="D335" s="228" t="s">
        <v>286</v>
      </c>
      <c r="E335" s="229" t="s">
        <v>866</v>
      </c>
      <c r="F335" s="230" t="s">
        <v>867</v>
      </c>
      <c r="G335" s="231" t="s">
        <v>217</v>
      </c>
      <c r="H335" s="232">
        <v>1</v>
      </c>
      <c r="I335" s="233"/>
      <c r="J335" s="234">
        <f>ROUND(I335*H335,2)</f>
        <v>0</v>
      </c>
      <c r="K335" s="230" t="s">
        <v>206</v>
      </c>
      <c r="L335" s="45"/>
      <c r="M335" s="235" t="s">
        <v>19</v>
      </c>
      <c r="N335" s="236" t="s">
        <v>46</v>
      </c>
      <c r="O335" s="85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208</v>
      </c>
      <c r="AT335" s="226" t="s">
        <v>286</v>
      </c>
      <c r="AU335" s="226" t="s">
        <v>84</v>
      </c>
      <c r="AY335" s="18" t="s">
        <v>199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82</v>
      </c>
      <c r="BK335" s="227">
        <f>ROUND(I335*H335,2)</f>
        <v>0</v>
      </c>
      <c r="BL335" s="18" t="s">
        <v>208</v>
      </c>
      <c r="BM335" s="226" t="s">
        <v>794</v>
      </c>
    </row>
    <row r="336" s="2" customFormat="1">
      <c r="A336" s="39"/>
      <c r="B336" s="40"/>
      <c r="C336" s="228" t="s">
        <v>802</v>
      </c>
      <c r="D336" s="228" t="s">
        <v>286</v>
      </c>
      <c r="E336" s="229" t="s">
        <v>869</v>
      </c>
      <c r="F336" s="230" t="s">
        <v>870</v>
      </c>
      <c r="G336" s="231" t="s">
        <v>871</v>
      </c>
      <c r="H336" s="232">
        <v>6</v>
      </c>
      <c r="I336" s="233"/>
      <c r="J336" s="234">
        <f>ROUND(I336*H336,2)</f>
        <v>0</v>
      </c>
      <c r="K336" s="230" t="s">
        <v>206</v>
      </c>
      <c r="L336" s="45"/>
      <c r="M336" s="235" t="s">
        <v>19</v>
      </c>
      <c r="N336" s="236" t="s">
        <v>46</v>
      </c>
      <c r="O336" s="85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208</v>
      </c>
      <c r="AT336" s="226" t="s">
        <v>286</v>
      </c>
      <c r="AU336" s="226" t="s">
        <v>84</v>
      </c>
      <c r="AY336" s="18" t="s">
        <v>199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82</v>
      </c>
      <c r="BK336" s="227">
        <f>ROUND(I336*H336,2)</f>
        <v>0</v>
      </c>
      <c r="BL336" s="18" t="s">
        <v>208</v>
      </c>
      <c r="BM336" s="226" t="s">
        <v>798</v>
      </c>
    </row>
    <row r="337" s="2" customFormat="1" ht="21.75" customHeight="1">
      <c r="A337" s="39"/>
      <c r="B337" s="40"/>
      <c r="C337" s="228" t="s">
        <v>526</v>
      </c>
      <c r="D337" s="228" t="s">
        <v>286</v>
      </c>
      <c r="E337" s="229" t="s">
        <v>874</v>
      </c>
      <c r="F337" s="230" t="s">
        <v>875</v>
      </c>
      <c r="G337" s="231" t="s">
        <v>871</v>
      </c>
      <c r="H337" s="232">
        <v>3</v>
      </c>
      <c r="I337" s="233"/>
      <c r="J337" s="234">
        <f>ROUND(I337*H337,2)</f>
        <v>0</v>
      </c>
      <c r="K337" s="230" t="s">
        <v>206</v>
      </c>
      <c r="L337" s="45"/>
      <c r="M337" s="235" t="s">
        <v>19</v>
      </c>
      <c r="N337" s="236" t="s">
        <v>46</v>
      </c>
      <c r="O337" s="85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208</v>
      </c>
      <c r="AT337" s="226" t="s">
        <v>286</v>
      </c>
      <c r="AU337" s="226" t="s">
        <v>84</v>
      </c>
      <c r="AY337" s="18" t="s">
        <v>199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82</v>
      </c>
      <c r="BK337" s="227">
        <f>ROUND(I337*H337,2)</f>
        <v>0</v>
      </c>
      <c r="BL337" s="18" t="s">
        <v>208</v>
      </c>
      <c r="BM337" s="226" t="s">
        <v>801</v>
      </c>
    </row>
    <row r="338" s="2" customFormat="1">
      <c r="A338" s="39"/>
      <c r="B338" s="40"/>
      <c r="C338" s="228" t="s">
        <v>809</v>
      </c>
      <c r="D338" s="228" t="s">
        <v>286</v>
      </c>
      <c r="E338" s="229" t="s">
        <v>877</v>
      </c>
      <c r="F338" s="230" t="s">
        <v>878</v>
      </c>
      <c r="G338" s="231" t="s">
        <v>871</v>
      </c>
      <c r="H338" s="232">
        <v>1</v>
      </c>
      <c r="I338" s="233"/>
      <c r="J338" s="234">
        <f>ROUND(I338*H338,2)</f>
        <v>0</v>
      </c>
      <c r="K338" s="230" t="s">
        <v>206</v>
      </c>
      <c r="L338" s="45"/>
      <c r="M338" s="235" t="s">
        <v>19</v>
      </c>
      <c r="N338" s="236" t="s">
        <v>46</v>
      </c>
      <c r="O338" s="85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208</v>
      </c>
      <c r="AT338" s="226" t="s">
        <v>286</v>
      </c>
      <c r="AU338" s="226" t="s">
        <v>84</v>
      </c>
      <c r="AY338" s="18" t="s">
        <v>199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82</v>
      </c>
      <c r="BK338" s="227">
        <f>ROUND(I338*H338,2)</f>
        <v>0</v>
      </c>
      <c r="BL338" s="18" t="s">
        <v>208</v>
      </c>
      <c r="BM338" s="226" t="s">
        <v>805</v>
      </c>
    </row>
    <row r="339" s="2" customFormat="1">
      <c r="A339" s="39"/>
      <c r="B339" s="40"/>
      <c r="C339" s="228" t="s">
        <v>532</v>
      </c>
      <c r="D339" s="228" t="s">
        <v>286</v>
      </c>
      <c r="E339" s="229" t="s">
        <v>881</v>
      </c>
      <c r="F339" s="230" t="s">
        <v>882</v>
      </c>
      <c r="G339" s="231" t="s">
        <v>871</v>
      </c>
      <c r="H339" s="232">
        <v>3</v>
      </c>
      <c r="I339" s="233"/>
      <c r="J339" s="234">
        <f>ROUND(I339*H339,2)</f>
        <v>0</v>
      </c>
      <c r="K339" s="230" t="s">
        <v>206</v>
      </c>
      <c r="L339" s="45"/>
      <c r="M339" s="235" t="s">
        <v>19</v>
      </c>
      <c r="N339" s="236" t="s">
        <v>46</v>
      </c>
      <c r="O339" s="85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208</v>
      </c>
      <c r="AT339" s="226" t="s">
        <v>286</v>
      </c>
      <c r="AU339" s="226" t="s">
        <v>84</v>
      </c>
      <c r="AY339" s="18" t="s">
        <v>199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82</v>
      </c>
      <c r="BK339" s="227">
        <f>ROUND(I339*H339,2)</f>
        <v>0</v>
      </c>
      <c r="BL339" s="18" t="s">
        <v>208</v>
      </c>
      <c r="BM339" s="226" t="s">
        <v>808</v>
      </c>
    </row>
    <row r="340" s="2" customFormat="1" ht="16.5" customHeight="1">
      <c r="A340" s="39"/>
      <c r="B340" s="40"/>
      <c r="C340" s="228" t="s">
        <v>816</v>
      </c>
      <c r="D340" s="228" t="s">
        <v>286</v>
      </c>
      <c r="E340" s="229" t="s">
        <v>884</v>
      </c>
      <c r="F340" s="230" t="s">
        <v>885</v>
      </c>
      <c r="G340" s="231" t="s">
        <v>217</v>
      </c>
      <c r="H340" s="232">
        <v>1</v>
      </c>
      <c r="I340" s="233"/>
      <c r="J340" s="234">
        <f>ROUND(I340*H340,2)</f>
        <v>0</v>
      </c>
      <c r="K340" s="230" t="s">
        <v>206</v>
      </c>
      <c r="L340" s="45"/>
      <c r="M340" s="235" t="s">
        <v>19</v>
      </c>
      <c r="N340" s="236" t="s">
        <v>46</v>
      </c>
      <c r="O340" s="85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208</v>
      </c>
      <c r="AT340" s="226" t="s">
        <v>286</v>
      </c>
      <c r="AU340" s="226" t="s">
        <v>84</v>
      </c>
      <c r="AY340" s="18" t="s">
        <v>199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82</v>
      </c>
      <c r="BK340" s="227">
        <f>ROUND(I340*H340,2)</f>
        <v>0</v>
      </c>
      <c r="BL340" s="18" t="s">
        <v>208</v>
      </c>
      <c r="BM340" s="226" t="s">
        <v>812</v>
      </c>
    </row>
    <row r="341" s="2" customFormat="1">
      <c r="A341" s="39"/>
      <c r="B341" s="40"/>
      <c r="C341" s="228" t="s">
        <v>537</v>
      </c>
      <c r="D341" s="228" t="s">
        <v>286</v>
      </c>
      <c r="E341" s="229" t="s">
        <v>891</v>
      </c>
      <c r="F341" s="230" t="s">
        <v>892</v>
      </c>
      <c r="G341" s="231" t="s">
        <v>871</v>
      </c>
      <c r="H341" s="232">
        <v>6</v>
      </c>
      <c r="I341" s="233"/>
      <c r="J341" s="234">
        <f>ROUND(I341*H341,2)</f>
        <v>0</v>
      </c>
      <c r="K341" s="230" t="s">
        <v>206</v>
      </c>
      <c r="L341" s="45"/>
      <c r="M341" s="235" t="s">
        <v>19</v>
      </c>
      <c r="N341" s="236" t="s">
        <v>46</v>
      </c>
      <c r="O341" s="85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208</v>
      </c>
      <c r="AT341" s="226" t="s">
        <v>286</v>
      </c>
      <c r="AU341" s="226" t="s">
        <v>84</v>
      </c>
      <c r="AY341" s="18" t="s">
        <v>199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82</v>
      </c>
      <c r="BK341" s="227">
        <f>ROUND(I341*H341,2)</f>
        <v>0</v>
      </c>
      <c r="BL341" s="18" t="s">
        <v>208</v>
      </c>
      <c r="BM341" s="226" t="s">
        <v>815</v>
      </c>
    </row>
    <row r="342" s="12" customFormat="1" ht="22.8" customHeight="1">
      <c r="A342" s="12"/>
      <c r="B342" s="198"/>
      <c r="C342" s="199"/>
      <c r="D342" s="200" t="s">
        <v>74</v>
      </c>
      <c r="E342" s="212" t="s">
        <v>894</v>
      </c>
      <c r="F342" s="212" t="s">
        <v>895</v>
      </c>
      <c r="G342" s="199"/>
      <c r="H342" s="199"/>
      <c r="I342" s="202"/>
      <c r="J342" s="213">
        <f>BK342</f>
        <v>0</v>
      </c>
      <c r="K342" s="199"/>
      <c r="L342" s="204"/>
      <c r="M342" s="205"/>
      <c r="N342" s="206"/>
      <c r="O342" s="206"/>
      <c r="P342" s="207">
        <f>SUM(P343:P358)</f>
        <v>0</v>
      </c>
      <c r="Q342" s="206"/>
      <c r="R342" s="207">
        <f>SUM(R343:R358)</f>
        <v>0</v>
      </c>
      <c r="S342" s="206"/>
      <c r="T342" s="208">
        <f>SUM(T343:T358)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9" t="s">
        <v>82</v>
      </c>
      <c r="AT342" s="210" t="s">
        <v>74</v>
      </c>
      <c r="AU342" s="210" t="s">
        <v>82</v>
      </c>
      <c r="AY342" s="209" t="s">
        <v>199</v>
      </c>
      <c r="BK342" s="211">
        <f>SUM(BK343:BK358)</f>
        <v>0</v>
      </c>
    </row>
    <row r="343" s="2" customFormat="1">
      <c r="A343" s="39"/>
      <c r="B343" s="40"/>
      <c r="C343" s="228" t="s">
        <v>823</v>
      </c>
      <c r="D343" s="228" t="s">
        <v>286</v>
      </c>
      <c r="E343" s="229" t="s">
        <v>897</v>
      </c>
      <c r="F343" s="230" t="s">
        <v>898</v>
      </c>
      <c r="G343" s="231" t="s">
        <v>899</v>
      </c>
      <c r="H343" s="232">
        <v>2.1000000000000001</v>
      </c>
      <c r="I343" s="233"/>
      <c r="J343" s="234">
        <f>ROUND(I343*H343,2)</f>
        <v>0</v>
      </c>
      <c r="K343" s="230" t="s">
        <v>206</v>
      </c>
      <c r="L343" s="45"/>
      <c r="M343" s="235" t="s">
        <v>19</v>
      </c>
      <c r="N343" s="236" t="s">
        <v>46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208</v>
      </c>
      <c r="AT343" s="226" t="s">
        <v>286</v>
      </c>
      <c r="AU343" s="226" t="s">
        <v>84</v>
      </c>
      <c r="AY343" s="18" t="s">
        <v>199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82</v>
      </c>
      <c r="BK343" s="227">
        <f>ROUND(I343*H343,2)</f>
        <v>0</v>
      </c>
      <c r="BL343" s="18" t="s">
        <v>208</v>
      </c>
      <c r="BM343" s="226" t="s">
        <v>819</v>
      </c>
    </row>
    <row r="344" s="2" customFormat="1">
      <c r="A344" s="39"/>
      <c r="B344" s="40"/>
      <c r="C344" s="228" t="s">
        <v>543</v>
      </c>
      <c r="D344" s="228" t="s">
        <v>286</v>
      </c>
      <c r="E344" s="229" t="s">
        <v>1251</v>
      </c>
      <c r="F344" s="230" t="s">
        <v>902</v>
      </c>
      <c r="G344" s="231" t="s">
        <v>899</v>
      </c>
      <c r="H344" s="232">
        <v>0.32500000000000001</v>
      </c>
      <c r="I344" s="233"/>
      <c r="J344" s="234">
        <f>ROUND(I344*H344,2)</f>
        <v>0</v>
      </c>
      <c r="K344" s="230" t="s">
        <v>206</v>
      </c>
      <c r="L344" s="45"/>
      <c r="M344" s="235" t="s">
        <v>19</v>
      </c>
      <c r="N344" s="236" t="s">
        <v>46</v>
      </c>
      <c r="O344" s="85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208</v>
      </c>
      <c r="AT344" s="226" t="s">
        <v>286</v>
      </c>
      <c r="AU344" s="226" t="s">
        <v>84</v>
      </c>
      <c r="AY344" s="18" t="s">
        <v>199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82</v>
      </c>
      <c r="BK344" s="227">
        <f>ROUND(I344*H344,2)</f>
        <v>0</v>
      </c>
      <c r="BL344" s="18" t="s">
        <v>208</v>
      </c>
      <c r="BM344" s="226" t="s">
        <v>822</v>
      </c>
    </row>
    <row r="345" s="2" customFormat="1" ht="21.75" customHeight="1">
      <c r="A345" s="39"/>
      <c r="B345" s="40"/>
      <c r="C345" s="228" t="s">
        <v>830</v>
      </c>
      <c r="D345" s="228" t="s">
        <v>286</v>
      </c>
      <c r="E345" s="229" t="s">
        <v>1155</v>
      </c>
      <c r="F345" s="230" t="s">
        <v>1227</v>
      </c>
      <c r="G345" s="231" t="s">
        <v>217</v>
      </c>
      <c r="H345" s="232">
        <v>1</v>
      </c>
      <c r="I345" s="233"/>
      <c r="J345" s="234">
        <f>ROUND(I345*H345,2)</f>
        <v>0</v>
      </c>
      <c r="K345" s="230" t="s">
        <v>341</v>
      </c>
      <c r="L345" s="45"/>
      <c r="M345" s="235" t="s">
        <v>19</v>
      </c>
      <c r="N345" s="236" t="s">
        <v>46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208</v>
      </c>
      <c r="AT345" s="226" t="s">
        <v>286</v>
      </c>
      <c r="AU345" s="226" t="s">
        <v>84</v>
      </c>
      <c r="AY345" s="18" t="s">
        <v>199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82</v>
      </c>
      <c r="BK345" s="227">
        <f>ROUND(I345*H345,2)</f>
        <v>0</v>
      </c>
      <c r="BL345" s="18" t="s">
        <v>208</v>
      </c>
      <c r="BM345" s="226" t="s">
        <v>826</v>
      </c>
    </row>
    <row r="346" s="2" customFormat="1">
      <c r="A346" s="39"/>
      <c r="B346" s="40"/>
      <c r="C346" s="228" t="s">
        <v>548</v>
      </c>
      <c r="D346" s="228" t="s">
        <v>286</v>
      </c>
      <c r="E346" s="229" t="s">
        <v>912</v>
      </c>
      <c r="F346" s="230" t="s">
        <v>913</v>
      </c>
      <c r="G346" s="231" t="s">
        <v>217</v>
      </c>
      <c r="H346" s="232">
        <v>1</v>
      </c>
      <c r="I346" s="233"/>
      <c r="J346" s="234">
        <f>ROUND(I346*H346,2)</f>
        <v>0</v>
      </c>
      <c r="K346" s="230" t="s">
        <v>341</v>
      </c>
      <c r="L346" s="45"/>
      <c r="M346" s="235" t="s">
        <v>19</v>
      </c>
      <c r="N346" s="236" t="s">
        <v>46</v>
      </c>
      <c r="O346" s="85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208</v>
      </c>
      <c r="AT346" s="226" t="s">
        <v>286</v>
      </c>
      <c r="AU346" s="226" t="s">
        <v>84</v>
      </c>
      <c r="AY346" s="18" t="s">
        <v>199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82</v>
      </c>
      <c r="BK346" s="227">
        <f>ROUND(I346*H346,2)</f>
        <v>0</v>
      </c>
      <c r="BL346" s="18" t="s">
        <v>208</v>
      </c>
      <c r="BM346" s="226" t="s">
        <v>829</v>
      </c>
    </row>
    <row r="347" s="2" customFormat="1" ht="16.5" customHeight="1">
      <c r="A347" s="39"/>
      <c r="B347" s="40"/>
      <c r="C347" s="228" t="s">
        <v>837</v>
      </c>
      <c r="D347" s="228" t="s">
        <v>286</v>
      </c>
      <c r="E347" s="229" t="s">
        <v>915</v>
      </c>
      <c r="F347" s="230" t="s">
        <v>916</v>
      </c>
      <c r="G347" s="231" t="s">
        <v>217</v>
      </c>
      <c r="H347" s="232">
        <v>1</v>
      </c>
      <c r="I347" s="233"/>
      <c r="J347" s="234">
        <f>ROUND(I347*H347,2)</f>
        <v>0</v>
      </c>
      <c r="K347" s="230" t="s">
        <v>341</v>
      </c>
      <c r="L347" s="45"/>
      <c r="M347" s="235" t="s">
        <v>19</v>
      </c>
      <c r="N347" s="236" t="s">
        <v>46</v>
      </c>
      <c r="O347" s="85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208</v>
      </c>
      <c r="AT347" s="226" t="s">
        <v>286</v>
      </c>
      <c r="AU347" s="226" t="s">
        <v>84</v>
      </c>
      <c r="AY347" s="18" t="s">
        <v>199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82</v>
      </c>
      <c r="BK347" s="227">
        <f>ROUND(I347*H347,2)</f>
        <v>0</v>
      </c>
      <c r="BL347" s="18" t="s">
        <v>208</v>
      </c>
      <c r="BM347" s="226" t="s">
        <v>833</v>
      </c>
    </row>
    <row r="348" s="2" customFormat="1" ht="44.25" customHeight="1">
      <c r="A348" s="39"/>
      <c r="B348" s="40"/>
      <c r="C348" s="228" t="s">
        <v>554</v>
      </c>
      <c r="D348" s="228" t="s">
        <v>286</v>
      </c>
      <c r="E348" s="229" t="s">
        <v>919</v>
      </c>
      <c r="F348" s="230" t="s">
        <v>1228</v>
      </c>
      <c r="G348" s="231" t="s">
        <v>217</v>
      </c>
      <c r="H348" s="232">
        <v>1</v>
      </c>
      <c r="I348" s="233"/>
      <c r="J348" s="234">
        <f>ROUND(I348*H348,2)</f>
        <v>0</v>
      </c>
      <c r="K348" s="230" t="s">
        <v>341</v>
      </c>
      <c r="L348" s="45"/>
      <c r="M348" s="235" t="s">
        <v>19</v>
      </c>
      <c r="N348" s="236" t="s">
        <v>46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208</v>
      </c>
      <c r="AT348" s="226" t="s">
        <v>286</v>
      </c>
      <c r="AU348" s="226" t="s">
        <v>84</v>
      </c>
      <c r="AY348" s="18" t="s">
        <v>199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82</v>
      </c>
      <c r="BK348" s="227">
        <f>ROUND(I348*H348,2)</f>
        <v>0</v>
      </c>
      <c r="BL348" s="18" t="s">
        <v>208</v>
      </c>
      <c r="BM348" s="226" t="s">
        <v>836</v>
      </c>
    </row>
    <row r="349" s="2" customFormat="1">
      <c r="A349" s="39"/>
      <c r="B349" s="40"/>
      <c r="C349" s="228" t="s">
        <v>844</v>
      </c>
      <c r="D349" s="228" t="s">
        <v>286</v>
      </c>
      <c r="E349" s="229" t="s">
        <v>922</v>
      </c>
      <c r="F349" s="230" t="s">
        <v>1229</v>
      </c>
      <c r="G349" s="231" t="s">
        <v>217</v>
      </c>
      <c r="H349" s="232">
        <v>1</v>
      </c>
      <c r="I349" s="233"/>
      <c r="J349" s="234">
        <f>ROUND(I349*H349,2)</f>
        <v>0</v>
      </c>
      <c r="K349" s="230" t="s">
        <v>341</v>
      </c>
      <c r="L349" s="45"/>
      <c r="M349" s="235" t="s">
        <v>19</v>
      </c>
      <c r="N349" s="236" t="s">
        <v>46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208</v>
      </c>
      <c r="AT349" s="226" t="s">
        <v>286</v>
      </c>
      <c r="AU349" s="226" t="s">
        <v>84</v>
      </c>
      <c r="AY349" s="18" t="s">
        <v>199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82</v>
      </c>
      <c r="BK349" s="227">
        <f>ROUND(I349*H349,2)</f>
        <v>0</v>
      </c>
      <c r="BL349" s="18" t="s">
        <v>208</v>
      </c>
      <c r="BM349" s="226" t="s">
        <v>840</v>
      </c>
    </row>
    <row r="350" s="2" customFormat="1" ht="33" customHeight="1">
      <c r="A350" s="39"/>
      <c r="B350" s="40"/>
      <c r="C350" s="228" t="s">
        <v>559</v>
      </c>
      <c r="D350" s="228" t="s">
        <v>286</v>
      </c>
      <c r="E350" s="229" t="s">
        <v>1163</v>
      </c>
      <c r="F350" s="230" t="s">
        <v>1164</v>
      </c>
      <c r="G350" s="231" t="s">
        <v>217</v>
      </c>
      <c r="H350" s="232">
        <v>1</v>
      </c>
      <c r="I350" s="233"/>
      <c r="J350" s="234">
        <f>ROUND(I350*H350,2)</f>
        <v>0</v>
      </c>
      <c r="K350" s="230" t="s">
        <v>341</v>
      </c>
      <c r="L350" s="45"/>
      <c r="M350" s="235" t="s">
        <v>19</v>
      </c>
      <c r="N350" s="236" t="s">
        <v>46</v>
      </c>
      <c r="O350" s="85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208</v>
      </c>
      <c r="AT350" s="226" t="s">
        <v>286</v>
      </c>
      <c r="AU350" s="226" t="s">
        <v>84</v>
      </c>
      <c r="AY350" s="18" t="s">
        <v>199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82</v>
      </c>
      <c r="BK350" s="227">
        <f>ROUND(I350*H350,2)</f>
        <v>0</v>
      </c>
      <c r="BL350" s="18" t="s">
        <v>208</v>
      </c>
      <c r="BM350" s="226" t="s">
        <v>843</v>
      </c>
    </row>
    <row r="351" s="2" customFormat="1">
      <c r="A351" s="39"/>
      <c r="B351" s="40"/>
      <c r="C351" s="228" t="s">
        <v>851</v>
      </c>
      <c r="D351" s="228" t="s">
        <v>286</v>
      </c>
      <c r="E351" s="229" t="s">
        <v>1165</v>
      </c>
      <c r="F351" s="230" t="s">
        <v>1231</v>
      </c>
      <c r="G351" s="231" t="s">
        <v>1167</v>
      </c>
      <c r="H351" s="232">
        <v>2</v>
      </c>
      <c r="I351" s="233"/>
      <c r="J351" s="234">
        <f>ROUND(I351*H351,2)</f>
        <v>0</v>
      </c>
      <c r="K351" s="230" t="s">
        <v>341</v>
      </c>
      <c r="L351" s="45"/>
      <c r="M351" s="235" t="s">
        <v>19</v>
      </c>
      <c r="N351" s="236" t="s">
        <v>46</v>
      </c>
      <c r="O351" s="85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208</v>
      </c>
      <c r="AT351" s="226" t="s">
        <v>286</v>
      </c>
      <c r="AU351" s="226" t="s">
        <v>84</v>
      </c>
      <c r="AY351" s="18" t="s">
        <v>199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82</v>
      </c>
      <c r="BK351" s="227">
        <f>ROUND(I351*H351,2)</f>
        <v>0</v>
      </c>
      <c r="BL351" s="18" t="s">
        <v>208</v>
      </c>
      <c r="BM351" s="226" t="s">
        <v>847</v>
      </c>
    </row>
    <row r="352" s="2" customFormat="1" ht="16.5" customHeight="1">
      <c r="A352" s="39"/>
      <c r="B352" s="40"/>
      <c r="C352" s="228" t="s">
        <v>563</v>
      </c>
      <c r="D352" s="228" t="s">
        <v>286</v>
      </c>
      <c r="E352" s="229" t="s">
        <v>929</v>
      </c>
      <c r="F352" s="230" t="s">
        <v>930</v>
      </c>
      <c r="G352" s="231" t="s">
        <v>217</v>
      </c>
      <c r="H352" s="232">
        <v>2</v>
      </c>
      <c r="I352" s="233"/>
      <c r="J352" s="234">
        <f>ROUND(I352*H352,2)</f>
        <v>0</v>
      </c>
      <c r="K352" s="230" t="s">
        <v>341</v>
      </c>
      <c r="L352" s="45"/>
      <c r="M352" s="235" t="s">
        <v>19</v>
      </c>
      <c r="N352" s="236" t="s">
        <v>46</v>
      </c>
      <c r="O352" s="85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208</v>
      </c>
      <c r="AT352" s="226" t="s">
        <v>286</v>
      </c>
      <c r="AU352" s="226" t="s">
        <v>84</v>
      </c>
      <c r="AY352" s="18" t="s">
        <v>199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82</v>
      </c>
      <c r="BK352" s="227">
        <f>ROUND(I352*H352,2)</f>
        <v>0</v>
      </c>
      <c r="BL352" s="18" t="s">
        <v>208</v>
      </c>
      <c r="BM352" s="226" t="s">
        <v>850</v>
      </c>
    </row>
    <row r="353" s="2" customFormat="1">
      <c r="A353" s="39"/>
      <c r="B353" s="40"/>
      <c r="C353" s="228" t="s">
        <v>858</v>
      </c>
      <c r="D353" s="228" t="s">
        <v>286</v>
      </c>
      <c r="E353" s="229" t="s">
        <v>1169</v>
      </c>
      <c r="F353" s="230" t="s">
        <v>1232</v>
      </c>
      <c r="G353" s="231" t="s">
        <v>217</v>
      </c>
      <c r="H353" s="232">
        <v>1</v>
      </c>
      <c r="I353" s="233"/>
      <c r="J353" s="234">
        <f>ROUND(I353*H353,2)</f>
        <v>0</v>
      </c>
      <c r="K353" s="230" t="s">
        <v>341</v>
      </c>
      <c r="L353" s="45"/>
      <c r="M353" s="235" t="s">
        <v>19</v>
      </c>
      <c r="N353" s="236" t="s">
        <v>46</v>
      </c>
      <c r="O353" s="85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208</v>
      </c>
      <c r="AT353" s="226" t="s">
        <v>286</v>
      </c>
      <c r="AU353" s="226" t="s">
        <v>84</v>
      </c>
      <c r="AY353" s="18" t="s">
        <v>199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82</v>
      </c>
      <c r="BK353" s="227">
        <f>ROUND(I353*H353,2)</f>
        <v>0</v>
      </c>
      <c r="BL353" s="18" t="s">
        <v>208</v>
      </c>
      <c r="BM353" s="226" t="s">
        <v>854</v>
      </c>
    </row>
    <row r="354" s="2" customFormat="1" ht="16.5" customHeight="1">
      <c r="A354" s="39"/>
      <c r="B354" s="40"/>
      <c r="C354" s="228" t="s">
        <v>566</v>
      </c>
      <c r="D354" s="228" t="s">
        <v>286</v>
      </c>
      <c r="E354" s="229" t="s">
        <v>937</v>
      </c>
      <c r="F354" s="230" t="s">
        <v>938</v>
      </c>
      <c r="G354" s="231" t="s">
        <v>935</v>
      </c>
      <c r="H354" s="232">
        <v>28</v>
      </c>
      <c r="I354" s="233"/>
      <c r="J354" s="234">
        <f>ROUND(I354*H354,2)</f>
        <v>0</v>
      </c>
      <c r="K354" s="230" t="s">
        <v>341</v>
      </c>
      <c r="L354" s="45"/>
      <c r="M354" s="235" t="s">
        <v>19</v>
      </c>
      <c r="N354" s="236" t="s">
        <v>46</v>
      </c>
      <c r="O354" s="85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6" t="s">
        <v>208</v>
      </c>
      <c r="AT354" s="226" t="s">
        <v>286</v>
      </c>
      <c r="AU354" s="226" t="s">
        <v>84</v>
      </c>
      <c r="AY354" s="18" t="s">
        <v>199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8" t="s">
        <v>82</v>
      </c>
      <c r="BK354" s="227">
        <f>ROUND(I354*H354,2)</f>
        <v>0</v>
      </c>
      <c r="BL354" s="18" t="s">
        <v>208</v>
      </c>
      <c r="BM354" s="226" t="s">
        <v>857</v>
      </c>
    </row>
    <row r="355" s="2" customFormat="1" ht="16.5" customHeight="1">
      <c r="A355" s="39"/>
      <c r="B355" s="40"/>
      <c r="C355" s="228" t="s">
        <v>865</v>
      </c>
      <c r="D355" s="228" t="s">
        <v>286</v>
      </c>
      <c r="E355" s="229" t="s">
        <v>1252</v>
      </c>
      <c r="F355" s="230" t="s">
        <v>1253</v>
      </c>
      <c r="G355" s="231" t="s">
        <v>935</v>
      </c>
      <c r="H355" s="232">
        <v>2</v>
      </c>
      <c r="I355" s="233"/>
      <c r="J355" s="234">
        <f>ROUND(I355*H355,2)</f>
        <v>0</v>
      </c>
      <c r="K355" s="230" t="s">
        <v>341</v>
      </c>
      <c r="L355" s="45"/>
      <c r="M355" s="235" t="s">
        <v>19</v>
      </c>
      <c r="N355" s="236" t="s">
        <v>46</v>
      </c>
      <c r="O355" s="85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208</v>
      </c>
      <c r="AT355" s="226" t="s">
        <v>286</v>
      </c>
      <c r="AU355" s="226" t="s">
        <v>84</v>
      </c>
      <c r="AY355" s="18" t="s">
        <v>199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82</v>
      </c>
      <c r="BK355" s="227">
        <f>ROUND(I355*H355,2)</f>
        <v>0</v>
      </c>
      <c r="BL355" s="18" t="s">
        <v>208</v>
      </c>
      <c r="BM355" s="226" t="s">
        <v>861</v>
      </c>
    </row>
    <row r="356" s="2" customFormat="1" ht="16.5" customHeight="1">
      <c r="A356" s="39"/>
      <c r="B356" s="40"/>
      <c r="C356" s="228" t="s">
        <v>570</v>
      </c>
      <c r="D356" s="228" t="s">
        <v>286</v>
      </c>
      <c r="E356" s="229" t="s">
        <v>1173</v>
      </c>
      <c r="F356" s="230" t="s">
        <v>1233</v>
      </c>
      <c r="G356" s="231" t="s">
        <v>935</v>
      </c>
      <c r="H356" s="232">
        <v>10</v>
      </c>
      <c r="I356" s="233"/>
      <c r="J356" s="234">
        <f>ROUND(I356*H356,2)</f>
        <v>0</v>
      </c>
      <c r="K356" s="230" t="s">
        <v>341</v>
      </c>
      <c r="L356" s="45"/>
      <c r="M356" s="235" t="s">
        <v>19</v>
      </c>
      <c r="N356" s="236" t="s">
        <v>46</v>
      </c>
      <c r="O356" s="85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208</v>
      </c>
      <c r="AT356" s="226" t="s">
        <v>286</v>
      </c>
      <c r="AU356" s="226" t="s">
        <v>84</v>
      </c>
      <c r="AY356" s="18" t="s">
        <v>199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82</v>
      </c>
      <c r="BK356" s="227">
        <f>ROUND(I356*H356,2)</f>
        <v>0</v>
      </c>
      <c r="BL356" s="18" t="s">
        <v>208</v>
      </c>
      <c r="BM356" s="226" t="s">
        <v>864</v>
      </c>
    </row>
    <row r="357" s="2" customFormat="1" ht="16.5" customHeight="1">
      <c r="A357" s="39"/>
      <c r="B357" s="40"/>
      <c r="C357" s="228" t="s">
        <v>873</v>
      </c>
      <c r="D357" s="228" t="s">
        <v>286</v>
      </c>
      <c r="E357" s="229" t="s">
        <v>941</v>
      </c>
      <c r="F357" s="230" t="s">
        <v>942</v>
      </c>
      <c r="G357" s="231" t="s">
        <v>205</v>
      </c>
      <c r="H357" s="232">
        <v>20</v>
      </c>
      <c r="I357" s="233"/>
      <c r="J357" s="234">
        <f>ROUND(I357*H357,2)</f>
        <v>0</v>
      </c>
      <c r="K357" s="230" t="s">
        <v>341</v>
      </c>
      <c r="L357" s="45"/>
      <c r="M357" s="235" t="s">
        <v>19</v>
      </c>
      <c r="N357" s="236" t="s">
        <v>46</v>
      </c>
      <c r="O357" s="85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208</v>
      </c>
      <c r="AT357" s="226" t="s">
        <v>286</v>
      </c>
      <c r="AU357" s="226" t="s">
        <v>84</v>
      </c>
      <c r="AY357" s="18" t="s">
        <v>199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82</v>
      </c>
      <c r="BK357" s="227">
        <f>ROUND(I357*H357,2)</f>
        <v>0</v>
      </c>
      <c r="BL357" s="18" t="s">
        <v>208</v>
      </c>
      <c r="BM357" s="226" t="s">
        <v>868</v>
      </c>
    </row>
    <row r="358" s="2" customFormat="1" ht="44.25" customHeight="1">
      <c r="A358" s="39"/>
      <c r="B358" s="40"/>
      <c r="C358" s="228" t="s">
        <v>573</v>
      </c>
      <c r="D358" s="228" t="s">
        <v>286</v>
      </c>
      <c r="E358" s="229" t="s">
        <v>1176</v>
      </c>
      <c r="F358" s="230" t="s">
        <v>1177</v>
      </c>
      <c r="G358" s="231" t="s">
        <v>217</v>
      </c>
      <c r="H358" s="232">
        <v>1</v>
      </c>
      <c r="I358" s="233"/>
      <c r="J358" s="234">
        <f>ROUND(I358*H358,2)</f>
        <v>0</v>
      </c>
      <c r="K358" s="230" t="s">
        <v>341</v>
      </c>
      <c r="L358" s="45"/>
      <c r="M358" s="235" t="s">
        <v>19</v>
      </c>
      <c r="N358" s="236" t="s">
        <v>46</v>
      </c>
      <c r="O358" s="85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208</v>
      </c>
      <c r="AT358" s="226" t="s">
        <v>286</v>
      </c>
      <c r="AU358" s="226" t="s">
        <v>84</v>
      </c>
      <c r="AY358" s="18" t="s">
        <v>199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82</v>
      </c>
      <c r="BK358" s="227">
        <f>ROUND(I358*H358,2)</f>
        <v>0</v>
      </c>
      <c r="BL358" s="18" t="s">
        <v>208</v>
      </c>
      <c r="BM358" s="226" t="s">
        <v>872</v>
      </c>
    </row>
    <row r="359" s="12" customFormat="1" ht="25.92" customHeight="1">
      <c r="A359" s="12"/>
      <c r="B359" s="198"/>
      <c r="C359" s="199"/>
      <c r="D359" s="200" t="s">
        <v>74</v>
      </c>
      <c r="E359" s="201" t="s">
        <v>1179</v>
      </c>
      <c r="F359" s="201" t="s">
        <v>1180</v>
      </c>
      <c r="G359" s="199"/>
      <c r="H359" s="199"/>
      <c r="I359" s="202"/>
      <c r="J359" s="203">
        <f>BK359</f>
        <v>0</v>
      </c>
      <c r="K359" s="199"/>
      <c r="L359" s="204"/>
      <c r="M359" s="205"/>
      <c r="N359" s="206"/>
      <c r="O359" s="206"/>
      <c r="P359" s="207">
        <f>SUM(P360:P364)</f>
        <v>0</v>
      </c>
      <c r="Q359" s="206"/>
      <c r="R359" s="207">
        <f>SUM(R360:R364)</f>
        <v>0</v>
      </c>
      <c r="S359" s="206"/>
      <c r="T359" s="208">
        <f>SUM(T360:T364)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9" t="s">
        <v>208</v>
      </c>
      <c r="AT359" s="210" t="s">
        <v>74</v>
      </c>
      <c r="AU359" s="210" t="s">
        <v>75</v>
      </c>
      <c r="AY359" s="209" t="s">
        <v>199</v>
      </c>
      <c r="BK359" s="211">
        <f>SUM(BK360:BK364)</f>
        <v>0</v>
      </c>
    </row>
    <row r="360" s="2" customFormat="1">
      <c r="A360" s="39"/>
      <c r="B360" s="40"/>
      <c r="C360" s="228" t="s">
        <v>880</v>
      </c>
      <c r="D360" s="228" t="s">
        <v>286</v>
      </c>
      <c r="E360" s="229" t="s">
        <v>1234</v>
      </c>
      <c r="F360" s="230" t="s">
        <v>1235</v>
      </c>
      <c r="G360" s="231" t="s">
        <v>217</v>
      </c>
      <c r="H360" s="232">
        <v>1</v>
      </c>
      <c r="I360" s="233"/>
      <c r="J360" s="234">
        <f>ROUND(I360*H360,2)</f>
        <v>0</v>
      </c>
      <c r="K360" s="230" t="s">
        <v>341</v>
      </c>
      <c r="L360" s="45"/>
      <c r="M360" s="235" t="s">
        <v>19</v>
      </c>
      <c r="N360" s="236" t="s">
        <v>46</v>
      </c>
      <c r="O360" s="85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1184</v>
      </c>
      <c r="AT360" s="226" t="s">
        <v>286</v>
      </c>
      <c r="AU360" s="226" t="s">
        <v>82</v>
      </c>
      <c r="AY360" s="18" t="s">
        <v>199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82</v>
      </c>
      <c r="BK360" s="227">
        <f>ROUND(I360*H360,2)</f>
        <v>0</v>
      </c>
      <c r="BL360" s="18" t="s">
        <v>1184</v>
      </c>
      <c r="BM360" s="226" t="s">
        <v>876</v>
      </c>
    </row>
    <row r="361" s="2" customFormat="1">
      <c r="A361" s="39"/>
      <c r="B361" s="40"/>
      <c r="C361" s="228" t="s">
        <v>577</v>
      </c>
      <c r="D361" s="228" t="s">
        <v>286</v>
      </c>
      <c r="E361" s="229" t="s">
        <v>1186</v>
      </c>
      <c r="F361" s="230" t="s">
        <v>1236</v>
      </c>
      <c r="G361" s="231" t="s">
        <v>899</v>
      </c>
      <c r="H361" s="232">
        <v>5.4000000000000004</v>
      </c>
      <c r="I361" s="233"/>
      <c r="J361" s="234">
        <f>ROUND(I361*H361,2)</f>
        <v>0</v>
      </c>
      <c r="K361" s="230" t="s">
        <v>341</v>
      </c>
      <c r="L361" s="45"/>
      <c r="M361" s="235" t="s">
        <v>19</v>
      </c>
      <c r="N361" s="236" t="s">
        <v>46</v>
      </c>
      <c r="O361" s="85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1184</v>
      </c>
      <c r="AT361" s="226" t="s">
        <v>286</v>
      </c>
      <c r="AU361" s="226" t="s">
        <v>82</v>
      </c>
      <c r="AY361" s="18" t="s">
        <v>199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82</v>
      </c>
      <c r="BK361" s="227">
        <f>ROUND(I361*H361,2)</f>
        <v>0</v>
      </c>
      <c r="BL361" s="18" t="s">
        <v>1184</v>
      </c>
      <c r="BM361" s="226" t="s">
        <v>879</v>
      </c>
    </row>
    <row r="362" s="2" customFormat="1" ht="33" customHeight="1">
      <c r="A362" s="39"/>
      <c r="B362" s="40"/>
      <c r="C362" s="228" t="s">
        <v>887</v>
      </c>
      <c r="D362" s="228" t="s">
        <v>286</v>
      </c>
      <c r="E362" s="229" t="s">
        <v>1190</v>
      </c>
      <c r="F362" s="230" t="s">
        <v>1237</v>
      </c>
      <c r="G362" s="231" t="s">
        <v>899</v>
      </c>
      <c r="H362" s="232">
        <v>5.4000000000000004</v>
      </c>
      <c r="I362" s="233"/>
      <c r="J362" s="234">
        <f>ROUND(I362*H362,2)</f>
        <v>0</v>
      </c>
      <c r="K362" s="230" t="s">
        <v>341</v>
      </c>
      <c r="L362" s="45"/>
      <c r="M362" s="235" t="s">
        <v>19</v>
      </c>
      <c r="N362" s="236" t="s">
        <v>46</v>
      </c>
      <c r="O362" s="8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1184</v>
      </c>
      <c r="AT362" s="226" t="s">
        <v>286</v>
      </c>
      <c r="AU362" s="226" t="s">
        <v>82</v>
      </c>
      <c r="AY362" s="18" t="s">
        <v>199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82</v>
      </c>
      <c r="BK362" s="227">
        <f>ROUND(I362*H362,2)</f>
        <v>0</v>
      </c>
      <c r="BL362" s="18" t="s">
        <v>1184</v>
      </c>
      <c r="BM362" s="226" t="s">
        <v>883</v>
      </c>
    </row>
    <row r="363" s="2" customFormat="1" ht="16.5" customHeight="1">
      <c r="A363" s="39"/>
      <c r="B363" s="40"/>
      <c r="C363" s="228" t="s">
        <v>582</v>
      </c>
      <c r="D363" s="228" t="s">
        <v>286</v>
      </c>
      <c r="E363" s="229" t="s">
        <v>1193</v>
      </c>
      <c r="F363" s="230" t="s">
        <v>1194</v>
      </c>
      <c r="G363" s="231" t="s">
        <v>935</v>
      </c>
      <c r="H363" s="232">
        <v>40</v>
      </c>
      <c r="I363" s="233"/>
      <c r="J363" s="234">
        <f>ROUND(I363*H363,2)</f>
        <v>0</v>
      </c>
      <c r="K363" s="230" t="s">
        <v>341</v>
      </c>
      <c r="L363" s="45"/>
      <c r="M363" s="235" t="s">
        <v>19</v>
      </c>
      <c r="N363" s="236" t="s">
        <v>46</v>
      </c>
      <c r="O363" s="85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1184</v>
      </c>
      <c r="AT363" s="226" t="s">
        <v>286</v>
      </c>
      <c r="AU363" s="226" t="s">
        <v>82</v>
      </c>
      <c r="AY363" s="18" t="s">
        <v>199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82</v>
      </c>
      <c r="BK363" s="227">
        <f>ROUND(I363*H363,2)</f>
        <v>0</v>
      </c>
      <c r="BL363" s="18" t="s">
        <v>1184</v>
      </c>
      <c r="BM363" s="226" t="s">
        <v>886</v>
      </c>
    </row>
    <row r="364" s="2" customFormat="1" ht="16.5" customHeight="1">
      <c r="A364" s="39"/>
      <c r="B364" s="40"/>
      <c r="C364" s="228" t="s">
        <v>896</v>
      </c>
      <c r="D364" s="228" t="s">
        <v>286</v>
      </c>
      <c r="E364" s="229" t="s">
        <v>944</v>
      </c>
      <c r="F364" s="230" t="s">
        <v>945</v>
      </c>
      <c r="G364" s="231" t="s">
        <v>217</v>
      </c>
      <c r="H364" s="232">
        <v>2</v>
      </c>
      <c r="I364" s="233"/>
      <c r="J364" s="234">
        <f>ROUND(I364*H364,2)</f>
        <v>0</v>
      </c>
      <c r="K364" s="230" t="s">
        <v>341</v>
      </c>
      <c r="L364" s="45"/>
      <c r="M364" s="249" t="s">
        <v>19</v>
      </c>
      <c r="N364" s="250" t="s">
        <v>46</v>
      </c>
      <c r="O364" s="251"/>
      <c r="P364" s="252">
        <f>O364*H364</f>
        <v>0</v>
      </c>
      <c r="Q364" s="252">
        <v>0</v>
      </c>
      <c r="R364" s="252">
        <f>Q364*H364</f>
        <v>0</v>
      </c>
      <c r="S364" s="252">
        <v>0</v>
      </c>
      <c r="T364" s="25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1184</v>
      </c>
      <c r="AT364" s="226" t="s">
        <v>286</v>
      </c>
      <c r="AU364" s="226" t="s">
        <v>82</v>
      </c>
      <c r="AY364" s="18" t="s">
        <v>199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82</v>
      </c>
      <c r="BK364" s="227">
        <f>ROUND(I364*H364,2)</f>
        <v>0</v>
      </c>
      <c r="BL364" s="18" t="s">
        <v>1184</v>
      </c>
      <c r="BM364" s="226" t="s">
        <v>890</v>
      </c>
    </row>
    <row r="365" s="2" customFormat="1" ht="6.96" customHeight="1">
      <c r="A365" s="39"/>
      <c r="B365" s="60"/>
      <c r="C365" s="61"/>
      <c r="D365" s="61"/>
      <c r="E365" s="61"/>
      <c r="F365" s="61"/>
      <c r="G365" s="61"/>
      <c r="H365" s="61"/>
      <c r="I365" s="61"/>
      <c r="J365" s="61"/>
      <c r="K365" s="61"/>
      <c r="L365" s="45"/>
      <c r="M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</row>
  </sheetData>
  <sheetProtection sheet="1" autoFilter="0" formatColumns="0" formatRows="0" objects="1" scenarios="1" spinCount="100000" saltValue="VrW6VgPhnAd67K2+rsiQ/KRwjkA89zRpfKNKLBvyq1uOn4Unuzn1eCuAXzes10N9dC3RqYtGjo32Xac0sgnuDQ==" hashValue="cfmwtcS87/V+sDjjkJbiWFKZiOv5x+K2SqgkjSXnJ7vZe6Kg3WGyuaN+Xv9F5mdOtcs/gi/R7eRVAU6kLGnv5A==" algorithmName="SHA-512" password="CC35"/>
  <autoFilter ref="C139:K3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28:H128"/>
    <mergeCell ref="E130:H130"/>
    <mergeCell ref="E132:H13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1254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ROUND(J141,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ROUND((SUM(BE141:BE368)),  2)</f>
        <v>0</v>
      </c>
      <c r="G35" s="39"/>
      <c r="H35" s="39"/>
      <c r="I35" s="159">
        <v>0.20999999999999999</v>
      </c>
      <c r="J35" s="158">
        <f>ROUND(((SUM(BE141:BE368))*I35),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ROUND((SUM(BF141:BF368)),  2)</f>
        <v>0</v>
      </c>
      <c r="G36" s="39"/>
      <c r="H36" s="39"/>
      <c r="I36" s="159">
        <v>0.14999999999999999</v>
      </c>
      <c r="J36" s="158">
        <f>ROUND(((SUM(BF141:BF368))*I36),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ROUND((SUM(BG141:BG368)),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ROUND((SUM(BH141:BH368)),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ROUND((SUM(BI141:BI368)),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OV8 -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J141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128</v>
      </c>
      <c r="E64" s="179"/>
      <c r="F64" s="179"/>
      <c r="G64" s="179"/>
      <c r="H64" s="179"/>
      <c r="I64" s="179"/>
      <c r="J64" s="180">
        <f>J142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J143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J147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131</v>
      </c>
      <c r="E67" s="184"/>
      <c r="F67" s="184"/>
      <c r="G67" s="184"/>
      <c r="H67" s="184"/>
      <c r="I67" s="184"/>
      <c r="J67" s="185">
        <f>J148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132</v>
      </c>
      <c r="E68" s="179"/>
      <c r="F68" s="179"/>
      <c r="G68" s="179"/>
      <c r="H68" s="179"/>
      <c r="I68" s="179"/>
      <c r="J68" s="180">
        <f>J151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133</v>
      </c>
      <c r="E69" s="184"/>
      <c r="F69" s="184"/>
      <c r="G69" s="184"/>
      <c r="H69" s="184"/>
      <c r="I69" s="184"/>
      <c r="J69" s="185">
        <f>J152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134</v>
      </c>
      <c r="E70" s="179"/>
      <c r="F70" s="179"/>
      <c r="G70" s="179"/>
      <c r="H70" s="179"/>
      <c r="I70" s="179"/>
      <c r="J70" s="180">
        <f>J154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135</v>
      </c>
      <c r="E71" s="184"/>
      <c r="F71" s="184"/>
      <c r="G71" s="184"/>
      <c r="H71" s="184"/>
      <c r="I71" s="184"/>
      <c r="J71" s="185">
        <f>J155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136</v>
      </c>
      <c r="E72" s="184"/>
      <c r="F72" s="184"/>
      <c r="G72" s="184"/>
      <c r="H72" s="184"/>
      <c r="I72" s="184"/>
      <c r="J72" s="185">
        <f>J158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137</v>
      </c>
      <c r="E73" s="184"/>
      <c r="F73" s="184"/>
      <c r="G73" s="184"/>
      <c r="H73" s="184"/>
      <c r="I73" s="184"/>
      <c r="J73" s="185">
        <f>J162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138</v>
      </c>
      <c r="E74" s="179"/>
      <c r="F74" s="179"/>
      <c r="G74" s="179"/>
      <c r="H74" s="179"/>
      <c r="I74" s="179"/>
      <c r="J74" s="180">
        <f>J166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6"/>
      <c r="D75" s="183" t="s">
        <v>139</v>
      </c>
      <c r="E75" s="184"/>
      <c r="F75" s="184"/>
      <c r="G75" s="184"/>
      <c r="H75" s="184"/>
      <c r="I75" s="184"/>
      <c r="J75" s="185">
        <f>J167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140</v>
      </c>
      <c r="E76" s="179"/>
      <c r="F76" s="179"/>
      <c r="G76" s="179"/>
      <c r="H76" s="179"/>
      <c r="I76" s="179"/>
      <c r="J76" s="180">
        <f>J174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2"/>
      <c r="C77" s="126"/>
      <c r="D77" s="183" t="s">
        <v>141</v>
      </c>
      <c r="E77" s="184"/>
      <c r="F77" s="184"/>
      <c r="G77" s="184"/>
      <c r="H77" s="184"/>
      <c r="I77" s="184"/>
      <c r="J77" s="185">
        <f>J175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142</v>
      </c>
      <c r="E78" s="184"/>
      <c r="F78" s="184"/>
      <c r="G78" s="184"/>
      <c r="H78" s="184"/>
      <c r="I78" s="184"/>
      <c r="J78" s="185">
        <f>J177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949</v>
      </c>
      <c r="E79" s="184"/>
      <c r="F79" s="184"/>
      <c r="G79" s="184"/>
      <c r="H79" s="184"/>
      <c r="I79" s="184"/>
      <c r="J79" s="185">
        <f>J179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6"/>
      <c r="C80" s="177"/>
      <c r="D80" s="178" t="s">
        <v>143</v>
      </c>
      <c r="E80" s="179"/>
      <c r="F80" s="179"/>
      <c r="G80" s="179"/>
      <c r="H80" s="179"/>
      <c r="I80" s="179"/>
      <c r="J80" s="180">
        <f>J181</f>
        <v>0</v>
      </c>
      <c r="K80" s="177"/>
      <c r="L80" s="181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82"/>
      <c r="C81" s="126"/>
      <c r="D81" s="183" t="s">
        <v>144</v>
      </c>
      <c r="E81" s="184"/>
      <c r="F81" s="184"/>
      <c r="G81" s="184"/>
      <c r="H81" s="184"/>
      <c r="I81" s="184"/>
      <c r="J81" s="185">
        <f>J182</f>
        <v>0</v>
      </c>
      <c r="K81" s="126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76"/>
      <c r="C82" s="177"/>
      <c r="D82" s="178" t="s">
        <v>145</v>
      </c>
      <c r="E82" s="179"/>
      <c r="F82" s="179"/>
      <c r="G82" s="179"/>
      <c r="H82" s="179"/>
      <c r="I82" s="179"/>
      <c r="J82" s="180">
        <f>J185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2"/>
      <c r="C83" s="126"/>
      <c r="D83" s="183" t="s">
        <v>146</v>
      </c>
      <c r="E83" s="184"/>
      <c r="F83" s="184"/>
      <c r="G83" s="184"/>
      <c r="H83" s="184"/>
      <c r="I83" s="184"/>
      <c r="J83" s="185">
        <f>J186</f>
        <v>0</v>
      </c>
      <c r="K83" s="126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76"/>
      <c r="C84" s="177"/>
      <c r="D84" s="178" t="s">
        <v>147</v>
      </c>
      <c r="E84" s="179"/>
      <c r="F84" s="179"/>
      <c r="G84" s="179"/>
      <c r="H84" s="179"/>
      <c r="I84" s="179"/>
      <c r="J84" s="180">
        <f>J188</f>
        <v>0</v>
      </c>
      <c r="K84" s="177"/>
      <c r="L84" s="18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82"/>
      <c r="C85" s="126"/>
      <c r="D85" s="183" t="s">
        <v>950</v>
      </c>
      <c r="E85" s="184"/>
      <c r="F85" s="184"/>
      <c r="G85" s="184"/>
      <c r="H85" s="184"/>
      <c r="I85" s="184"/>
      <c r="J85" s="185">
        <f>J189</f>
        <v>0</v>
      </c>
      <c r="K85" s="126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6"/>
      <c r="D86" s="183" t="s">
        <v>952</v>
      </c>
      <c r="E86" s="184"/>
      <c r="F86" s="184"/>
      <c r="G86" s="184"/>
      <c r="H86" s="184"/>
      <c r="I86" s="184"/>
      <c r="J86" s="185">
        <f>J191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2"/>
      <c r="C87" s="126"/>
      <c r="D87" s="183" t="s">
        <v>148</v>
      </c>
      <c r="E87" s="184"/>
      <c r="F87" s="184"/>
      <c r="G87" s="184"/>
      <c r="H87" s="184"/>
      <c r="I87" s="184"/>
      <c r="J87" s="185">
        <f>J193</f>
        <v>0</v>
      </c>
      <c r="K87" s="126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9" customFormat="1" ht="24.96" customHeight="1">
      <c r="A88" s="9"/>
      <c r="B88" s="176"/>
      <c r="C88" s="177"/>
      <c r="D88" s="178" t="s">
        <v>149</v>
      </c>
      <c r="E88" s="179"/>
      <c r="F88" s="179"/>
      <c r="G88" s="179"/>
      <c r="H88" s="179"/>
      <c r="I88" s="179"/>
      <c r="J88" s="180">
        <f>J195</f>
        <v>0</v>
      </c>
      <c r="K88" s="177"/>
      <c r="L88" s="18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10" customFormat="1" ht="19.92" customHeight="1">
      <c r="A89" s="10"/>
      <c r="B89" s="182"/>
      <c r="C89" s="126"/>
      <c r="D89" s="183" t="s">
        <v>150</v>
      </c>
      <c r="E89" s="184"/>
      <c r="F89" s="184"/>
      <c r="G89" s="184"/>
      <c r="H89" s="184"/>
      <c r="I89" s="184"/>
      <c r="J89" s="185">
        <f>J196</f>
        <v>0</v>
      </c>
      <c r="K89" s="126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9" customFormat="1" ht="24.96" customHeight="1">
      <c r="A90" s="9"/>
      <c r="B90" s="176"/>
      <c r="C90" s="177"/>
      <c r="D90" s="178" t="s">
        <v>151</v>
      </c>
      <c r="E90" s="179"/>
      <c r="F90" s="179"/>
      <c r="G90" s="179"/>
      <c r="H90" s="179"/>
      <c r="I90" s="179"/>
      <c r="J90" s="180">
        <f>J198</f>
        <v>0</v>
      </c>
      <c r="K90" s="177"/>
      <c r="L90" s="18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="10" customFormat="1" ht="19.92" customHeight="1">
      <c r="A91" s="10"/>
      <c r="B91" s="182"/>
      <c r="C91" s="126"/>
      <c r="D91" s="183" t="s">
        <v>152</v>
      </c>
      <c r="E91" s="184"/>
      <c r="F91" s="184"/>
      <c r="G91" s="184"/>
      <c r="H91" s="184"/>
      <c r="I91" s="184"/>
      <c r="J91" s="185">
        <f>J199</f>
        <v>0</v>
      </c>
      <c r="K91" s="126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2"/>
      <c r="C92" s="126"/>
      <c r="D92" s="183" t="s">
        <v>153</v>
      </c>
      <c r="E92" s="184"/>
      <c r="F92" s="184"/>
      <c r="G92" s="184"/>
      <c r="H92" s="184"/>
      <c r="I92" s="184"/>
      <c r="J92" s="185">
        <f>J202</f>
        <v>0</v>
      </c>
      <c r="K92" s="126"/>
      <c r="L92" s="18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2"/>
      <c r="C93" s="126"/>
      <c r="D93" s="183" t="s">
        <v>154</v>
      </c>
      <c r="E93" s="184"/>
      <c r="F93" s="184"/>
      <c r="G93" s="184"/>
      <c r="H93" s="184"/>
      <c r="I93" s="184"/>
      <c r="J93" s="185">
        <f>J204</f>
        <v>0</v>
      </c>
      <c r="K93" s="126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6"/>
      <c r="D94" s="183" t="s">
        <v>155</v>
      </c>
      <c r="E94" s="184"/>
      <c r="F94" s="184"/>
      <c r="G94" s="184"/>
      <c r="H94" s="184"/>
      <c r="I94" s="184"/>
      <c r="J94" s="185">
        <f>J207</f>
        <v>0</v>
      </c>
      <c r="K94" s="126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2"/>
      <c r="C95" s="126"/>
      <c r="D95" s="183" t="s">
        <v>156</v>
      </c>
      <c r="E95" s="184"/>
      <c r="F95" s="184"/>
      <c r="G95" s="184"/>
      <c r="H95" s="184"/>
      <c r="I95" s="184"/>
      <c r="J95" s="185">
        <f>J210</f>
        <v>0</v>
      </c>
      <c r="K95" s="126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82"/>
      <c r="C96" s="126"/>
      <c r="D96" s="183" t="s">
        <v>157</v>
      </c>
      <c r="E96" s="184"/>
      <c r="F96" s="184"/>
      <c r="G96" s="184"/>
      <c r="H96" s="184"/>
      <c r="I96" s="184"/>
      <c r="J96" s="185">
        <f>J215</f>
        <v>0</v>
      </c>
      <c r="K96" s="126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2"/>
      <c r="C97" s="126"/>
      <c r="D97" s="183" t="s">
        <v>158</v>
      </c>
      <c r="E97" s="184"/>
      <c r="F97" s="184"/>
      <c r="G97" s="184"/>
      <c r="H97" s="184"/>
      <c r="I97" s="184"/>
      <c r="J97" s="185">
        <f>J218</f>
        <v>0</v>
      </c>
      <c r="K97" s="126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76"/>
      <c r="C98" s="177"/>
      <c r="D98" s="178" t="s">
        <v>159</v>
      </c>
      <c r="E98" s="179"/>
      <c r="F98" s="179"/>
      <c r="G98" s="179"/>
      <c r="H98" s="179"/>
      <c r="I98" s="179"/>
      <c r="J98" s="180">
        <f>J220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2"/>
      <c r="C99" s="126"/>
      <c r="D99" s="183" t="s">
        <v>160</v>
      </c>
      <c r="E99" s="184"/>
      <c r="F99" s="184"/>
      <c r="G99" s="184"/>
      <c r="H99" s="184"/>
      <c r="I99" s="184"/>
      <c r="J99" s="185">
        <f>J221</f>
        <v>0</v>
      </c>
      <c r="K99" s="126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26"/>
      <c r="D100" s="183" t="s">
        <v>161</v>
      </c>
      <c r="E100" s="184"/>
      <c r="F100" s="184"/>
      <c r="G100" s="184"/>
      <c r="H100" s="184"/>
      <c r="I100" s="184"/>
      <c r="J100" s="185">
        <f>J223</f>
        <v>0</v>
      </c>
      <c r="K100" s="126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26"/>
      <c r="D101" s="183" t="s">
        <v>162</v>
      </c>
      <c r="E101" s="184"/>
      <c r="F101" s="184"/>
      <c r="G101" s="184"/>
      <c r="H101" s="184"/>
      <c r="I101" s="184"/>
      <c r="J101" s="185">
        <f>J238</f>
        <v>0</v>
      </c>
      <c r="K101" s="126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26"/>
      <c r="D102" s="183" t="s">
        <v>163</v>
      </c>
      <c r="E102" s="184"/>
      <c r="F102" s="184"/>
      <c r="G102" s="184"/>
      <c r="H102" s="184"/>
      <c r="I102" s="184"/>
      <c r="J102" s="185">
        <f>J240</f>
        <v>0</v>
      </c>
      <c r="K102" s="126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26"/>
      <c r="D103" s="183" t="s">
        <v>164</v>
      </c>
      <c r="E103" s="184"/>
      <c r="F103" s="184"/>
      <c r="G103" s="184"/>
      <c r="H103" s="184"/>
      <c r="I103" s="184"/>
      <c r="J103" s="185">
        <f>J245</f>
        <v>0</v>
      </c>
      <c r="K103" s="126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26"/>
      <c r="D104" s="183" t="s">
        <v>165</v>
      </c>
      <c r="E104" s="184"/>
      <c r="F104" s="184"/>
      <c r="G104" s="184"/>
      <c r="H104" s="184"/>
      <c r="I104" s="184"/>
      <c r="J104" s="185">
        <f>J248</f>
        <v>0</v>
      </c>
      <c r="K104" s="126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166</v>
      </c>
      <c r="E105" s="179"/>
      <c r="F105" s="179"/>
      <c r="G105" s="179"/>
      <c r="H105" s="179"/>
      <c r="I105" s="179"/>
      <c r="J105" s="180">
        <f>J250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26"/>
      <c r="D106" s="183" t="s">
        <v>167</v>
      </c>
      <c r="E106" s="184"/>
      <c r="F106" s="184"/>
      <c r="G106" s="184"/>
      <c r="H106" s="184"/>
      <c r="I106" s="184"/>
      <c r="J106" s="185">
        <f>J251</f>
        <v>0</v>
      </c>
      <c r="K106" s="126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26"/>
      <c r="D107" s="183" t="s">
        <v>169</v>
      </c>
      <c r="E107" s="184"/>
      <c r="F107" s="184"/>
      <c r="G107" s="184"/>
      <c r="H107" s="184"/>
      <c r="I107" s="184"/>
      <c r="J107" s="185">
        <f>J253</f>
        <v>0</v>
      </c>
      <c r="K107" s="126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26"/>
      <c r="D108" s="183" t="s">
        <v>171</v>
      </c>
      <c r="E108" s="184"/>
      <c r="F108" s="184"/>
      <c r="G108" s="184"/>
      <c r="H108" s="184"/>
      <c r="I108" s="184"/>
      <c r="J108" s="185">
        <f>J255</f>
        <v>0</v>
      </c>
      <c r="K108" s="126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26"/>
      <c r="D109" s="183" t="s">
        <v>172</v>
      </c>
      <c r="E109" s="184"/>
      <c r="F109" s="184"/>
      <c r="G109" s="184"/>
      <c r="H109" s="184"/>
      <c r="I109" s="184"/>
      <c r="J109" s="185">
        <f>J257</f>
        <v>0</v>
      </c>
      <c r="K109" s="126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26"/>
      <c r="D110" s="183" t="s">
        <v>173</v>
      </c>
      <c r="E110" s="184"/>
      <c r="F110" s="184"/>
      <c r="G110" s="184"/>
      <c r="H110" s="184"/>
      <c r="I110" s="184"/>
      <c r="J110" s="185">
        <f>J259</f>
        <v>0</v>
      </c>
      <c r="K110" s="126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26"/>
      <c r="D111" s="183" t="s">
        <v>176</v>
      </c>
      <c r="E111" s="184"/>
      <c r="F111" s="184"/>
      <c r="G111" s="184"/>
      <c r="H111" s="184"/>
      <c r="I111" s="184"/>
      <c r="J111" s="185">
        <f>J264</f>
        <v>0</v>
      </c>
      <c r="K111" s="126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26"/>
      <c r="D112" s="183" t="s">
        <v>177</v>
      </c>
      <c r="E112" s="184"/>
      <c r="F112" s="184"/>
      <c r="G112" s="184"/>
      <c r="H112" s="184"/>
      <c r="I112" s="184"/>
      <c r="J112" s="185">
        <f>J266</f>
        <v>0</v>
      </c>
      <c r="K112" s="126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6"/>
      <c r="C113" s="177"/>
      <c r="D113" s="178" t="s">
        <v>178</v>
      </c>
      <c r="E113" s="179"/>
      <c r="F113" s="179"/>
      <c r="G113" s="179"/>
      <c r="H113" s="179"/>
      <c r="I113" s="179"/>
      <c r="J113" s="180">
        <f>J269</f>
        <v>0</v>
      </c>
      <c r="K113" s="177"/>
      <c r="L113" s="18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2"/>
      <c r="C114" s="126"/>
      <c r="D114" s="183" t="s">
        <v>179</v>
      </c>
      <c r="E114" s="184"/>
      <c r="F114" s="184"/>
      <c r="G114" s="184"/>
      <c r="H114" s="184"/>
      <c r="I114" s="184"/>
      <c r="J114" s="185">
        <f>J270</f>
        <v>0</v>
      </c>
      <c r="K114" s="126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26"/>
      <c r="D115" s="183" t="s">
        <v>180</v>
      </c>
      <c r="E115" s="184"/>
      <c r="F115" s="184"/>
      <c r="G115" s="184"/>
      <c r="H115" s="184"/>
      <c r="I115" s="184"/>
      <c r="J115" s="185">
        <f>J275</f>
        <v>0</v>
      </c>
      <c r="K115" s="126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6"/>
      <c r="C116" s="177"/>
      <c r="D116" s="178" t="s">
        <v>181</v>
      </c>
      <c r="E116" s="179"/>
      <c r="F116" s="179"/>
      <c r="G116" s="179"/>
      <c r="H116" s="179"/>
      <c r="I116" s="179"/>
      <c r="J116" s="180">
        <f>J300</f>
        <v>0</v>
      </c>
      <c r="K116" s="177"/>
      <c r="L116" s="18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2"/>
      <c r="C117" s="126"/>
      <c r="D117" s="183" t="s">
        <v>182</v>
      </c>
      <c r="E117" s="184"/>
      <c r="F117" s="184"/>
      <c r="G117" s="184"/>
      <c r="H117" s="184"/>
      <c r="I117" s="184"/>
      <c r="J117" s="185">
        <f>J301</f>
        <v>0</v>
      </c>
      <c r="K117" s="126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26"/>
      <c r="D118" s="183" t="s">
        <v>183</v>
      </c>
      <c r="E118" s="184"/>
      <c r="F118" s="184"/>
      <c r="G118" s="184"/>
      <c r="H118" s="184"/>
      <c r="I118" s="184"/>
      <c r="J118" s="185">
        <f>J346</f>
        <v>0</v>
      </c>
      <c r="K118" s="126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6"/>
      <c r="C119" s="177"/>
      <c r="D119" s="178" t="s">
        <v>953</v>
      </c>
      <c r="E119" s="179"/>
      <c r="F119" s="179"/>
      <c r="G119" s="179"/>
      <c r="H119" s="179"/>
      <c r="I119" s="179"/>
      <c r="J119" s="180">
        <f>J363</f>
        <v>0</v>
      </c>
      <c r="K119" s="177"/>
      <c r="L119" s="181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14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14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146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184</v>
      </c>
      <c r="D126" s="41"/>
      <c r="E126" s="41"/>
      <c r="F126" s="41"/>
      <c r="G126" s="41"/>
      <c r="H126" s="41"/>
      <c r="I126" s="41"/>
      <c r="J126" s="41"/>
      <c r="K126" s="41"/>
      <c r="L126" s="146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146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146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1" t="str">
        <f>E7</f>
        <v>Oprava osvětlení v žst. Ostrava Kunčice</v>
      </c>
      <c r="F129" s="33"/>
      <c r="G129" s="33"/>
      <c r="H129" s="33"/>
      <c r="I129" s="41"/>
      <c r="J129" s="41"/>
      <c r="K129" s="41"/>
      <c r="L129" s="146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" customFormat="1" ht="12" customHeight="1">
      <c r="B130" s="22"/>
      <c r="C130" s="33" t="s">
        <v>119</v>
      </c>
      <c r="D130" s="23"/>
      <c r="E130" s="23"/>
      <c r="F130" s="23"/>
      <c r="G130" s="23"/>
      <c r="H130" s="23"/>
      <c r="I130" s="23"/>
      <c r="J130" s="23"/>
      <c r="K130" s="23"/>
      <c r="L130" s="21"/>
    </row>
    <row r="131" s="2" customFormat="1" ht="16.5" customHeight="1">
      <c r="A131" s="39"/>
      <c r="B131" s="40"/>
      <c r="C131" s="41"/>
      <c r="D131" s="41"/>
      <c r="E131" s="171" t="s">
        <v>120</v>
      </c>
      <c r="F131" s="41"/>
      <c r="G131" s="41"/>
      <c r="H131" s="41"/>
      <c r="I131" s="41"/>
      <c r="J131" s="41"/>
      <c r="K131" s="41"/>
      <c r="L131" s="146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121</v>
      </c>
      <c r="D132" s="41"/>
      <c r="E132" s="41"/>
      <c r="F132" s="41"/>
      <c r="G132" s="41"/>
      <c r="H132" s="41"/>
      <c r="I132" s="41"/>
      <c r="J132" s="41"/>
      <c r="K132" s="41"/>
      <c r="L132" s="146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0" t="str">
        <f>E11</f>
        <v>OV8 - Žst. Ostrava Kunčice, venkovní osvětlení</v>
      </c>
      <c r="F133" s="41"/>
      <c r="G133" s="41"/>
      <c r="H133" s="41"/>
      <c r="I133" s="41"/>
      <c r="J133" s="41"/>
      <c r="K133" s="41"/>
      <c r="L133" s="146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146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21</v>
      </c>
      <c r="D135" s="41"/>
      <c r="E135" s="41"/>
      <c r="F135" s="28" t="str">
        <f>F14</f>
        <v>Ostrava</v>
      </c>
      <c r="G135" s="41"/>
      <c r="H135" s="41"/>
      <c r="I135" s="33" t="s">
        <v>23</v>
      </c>
      <c r="J135" s="73" t="str">
        <f>IF(J14="","",J14)</f>
        <v>22. 4. 2021</v>
      </c>
      <c r="K135" s="41"/>
      <c r="L135" s="146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146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25.65" customHeight="1">
      <c r="A137" s="39"/>
      <c r="B137" s="40"/>
      <c r="C137" s="33" t="s">
        <v>25</v>
      </c>
      <c r="D137" s="41"/>
      <c r="E137" s="41"/>
      <c r="F137" s="28" t="str">
        <f>E17</f>
        <v>Správa železnic, s.o.</v>
      </c>
      <c r="G137" s="41"/>
      <c r="H137" s="41"/>
      <c r="I137" s="33" t="s">
        <v>33</v>
      </c>
      <c r="J137" s="37" t="str">
        <f>E23</f>
        <v>MORAVIA CONSULT Olomouc a.s.</v>
      </c>
      <c r="K137" s="41"/>
      <c r="L137" s="146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25.65" customHeight="1">
      <c r="A138" s="39"/>
      <c r="B138" s="40"/>
      <c r="C138" s="33" t="s">
        <v>31</v>
      </c>
      <c r="D138" s="41"/>
      <c r="E138" s="41"/>
      <c r="F138" s="28" t="str">
        <f>IF(E20="","",E20)</f>
        <v>Vyplň údaj</v>
      </c>
      <c r="G138" s="41"/>
      <c r="H138" s="41"/>
      <c r="I138" s="33" t="s">
        <v>38</v>
      </c>
      <c r="J138" s="37" t="str">
        <f>E26</f>
        <v>MORAVIA CONSULT Olomouc a.s.</v>
      </c>
      <c r="K138" s="41"/>
      <c r="L138" s="146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146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187"/>
      <c r="B140" s="188"/>
      <c r="C140" s="189" t="s">
        <v>185</v>
      </c>
      <c r="D140" s="190" t="s">
        <v>60</v>
      </c>
      <c r="E140" s="190" t="s">
        <v>56</v>
      </c>
      <c r="F140" s="190" t="s">
        <v>57</v>
      </c>
      <c r="G140" s="190" t="s">
        <v>186</v>
      </c>
      <c r="H140" s="190" t="s">
        <v>187</v>
      </c>
      <c r="I140" s="190" t="s">
        <v>188</v>
      </c>
      <c r="J140" s="190" t="s">
        <v>126</v>
      </c>
      <c r="K140" s="191" t="s">
        <v>189</v>
      </c>
      <c r="L140" s="192"/>
      <c r="M140" s="93" t="s">
        <v>19</v>
      </c>
      <c r="N140" s="94" t="s">
        <v>45</v>
      </c>
      <c r="O140" s="94" t="s">
        <v>190</v>
      </c>
      <c r="P140" s="94" t="s">
        <v>191</v>
      </c>
      <c r="Q140" s="94" t="s">
        <v>192</v>
      </c>
      <c r="R140" s="94" t="s">
        <v>193</v>
      </c>
      <c r="S140" s="94" t="s">
        <v>194</v>
      </c>
      <c r="T140" s="95" t="s">
        <v>195</v>
      </c>
      <c r="U140" s="187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/>
    </row>
    <row r="141" s="2" customFormat="1" ht="22.8" customHeight="1">
      <c r="A141" s="39"/>
      <c r="B141" s="40"/>
      <c r="C141" s="100" t="s">
        <v>196</v>
      </c>
      <c r="D141" s="41"/>
      <c r="E141" s="41"/>
      <c r="F141" s="41"/>
      <c r="G141" s="41"/>
      <c r="H141" s="41"/>
      <c r="I141" s="41"/>
      <c r="J141" s="193">
        <f>BK141</f>
        <v>0</v>
      </c>
      <c r="K141" s="41"/>
      <c r="L141" s="45"/>
      <c r="M141" s="96"/>
      <c r="N141" s="194"/>
      <c r="O141" s="97"/>
      <c r="P141" s="195">
        <f>P142+P147+P151+P154+P166+P174+P181+P185+P188+P195+P198+P220+P250+P269+P300+P363</f>
        <v>0</v>
      </c>
      <c r="Q141" s="97"/>
      <c r="R141" s="195">
        <f>R142+R147+R151+R154+R166+R174+R181+R185+R188+R195+R198+R220+R250+R269+R300+R363</f>
        <v>0</v>
      </c>
      <c r="S141" s="97"/>
      <c r="T141" s="196">
        <f>T142+T147+T151+T154+T166+T174+T181+T185+T188+T195+T198+T220+T250+T269+T300+T363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74</v>
      </c>
      <c r="AU141" s="18" t="s">
        <v>127</v>
      </c>
      <c r="BK141" s="197">
        <f>BK142+BK147+BK151+BK154+BK166+BK174+BK181+BK185+BK188+BK195+BK198+BK220+BK250+BK269+BK300+BK363</f>
        <v>0</v>
      </c>
    </row>
    <row r="142" s="12" customFormat="1" ht="25.92" customHeight="1">
      <c r="A142" s="12"/>
      <c r="B142" s="198"/>
      <c r="C142" s="199"/>
      <c r="D142" s="200" t="s">
        <v>74</v>
      </c>
      <c r="E142" s="201" t="s">
        <v>197</v>
      </c>
      <c r="F142" s="201" t="s">
        <v>198</v>
      </c>
      <c r="G142" s="199"/>
      <c r="H142" s="199"/>
      <c r="I142" s="202"/>
      <c r="J142" s="203">
        <f>BK142</f>
        <v>0</v>
      </c>
      <c r="K142" s="199"/>
      <c r="L142" s="204"/>
      <c r="M142" s="205"/>
      <c r="N142" s="206"/>
      <c r="O142" s="206"/>
      <c r="P142" s="207">
        <f>P143</f>
        <v>0</v>
      </c>
      <c r="Q142" s="206"/>
      <c r="R142" s="207">
        <f>R143</f>
        <v>0</v>
      </c>
      <c r="S142" s="206"/>
      <c r="T142" s="208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82</v>
      </c>
      <c r="AT142" s="210" t="s">
        <v>74</v>
      </c>
      <c r="AU142" s="210" t="s">
        <v>75</v>
      </c>
      <c r="AY142" s="209" t="s">
        <v>199</v>
      </c>
      <c r="BK142" s="211">
        <f>BK143</f>
        <v>0</v>
      </c>
    </row>
    <row r="143" s="12" customFormat="1" ht="22.8" customHeight="1">
      <c r="A143" s="12"/>
      <c r="B143" s="198"/>
      <c r="C143" s="199"/>
      <c r="D143" s="200" t="s">
        <v>74</v>
      </c>
      <c r="E143" s="212" t="s">
        <v>200</v>
      </c>
      <c r="F143" s="212" t="s">
        <v>201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SUM(P144:P146)</f>
        <v>0</v>
      </c>
      <c r="Q143" s="206"/>
      <c r="R143" s="207">
        <f>SUM(R144:R146)</f>
        <v>0</v>
      </c>
      <c r="S143" s="206"/>
      <c r="T143" s="208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82</v>
      </c>
      <c r="AT143" s="210" t="s">
        <v>74</v>
      </c>
      <c r="AU143" s="210" t="s">
        <v>82</v>
      </c>
      <c r="AY143" s="209" t="s">
        <v>199</v>
      </c>
      <c r="BK143" s="211">
        <f>SUM(BK144:BK146)</f>
        <v>0</v>
      </c>
    </row>
    <row r="144" s="2" customFormat="1" ht="16.5" customHeight="1">
      <c r="A144" s="39"/>
      <c r="B144" s="40"/>
      <c r="C144" s="214" t="s">
        <v>82</v>
      </c>
      <c r="D144" s="214" t="s">
        <v>202</v>
      </c>
      <c r="E144" s="215" t="s">
        <v>203</v>
      </c>
      <c r="F144" s="216" t="s">
        <v>204</v>
      </c>
      <c r="G144" s="217" t="s">
        <v>205</v>
      </c>
      <c r="H144" s="218">
        <v>25</v>
      </c>
      <c r="I144" s="219"/>
      <c r="J144" s="220">
        <f>ROUND(I144*H144,2)</f>
        <v>0</v>
      </c>
      <c r="K144" s="216" t="s">
        <v>206</v>
      </c>
      <c r="L144" s="221"/>
      <c r="M144" s="222" t="s">
        <v>19</v>
      </c>
      <c r="N144" s="223" t="s">
        <v>46</v>
      </c>
      <c r="O144" s="85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207</v>
      </c>
      <c r="AT144" s="226" t="s">
        <v>202</v>
      </c>
      <c r="AU144" s="226" t="s">
        <v>84</v>
      </c>
      <c r="AY144" s="18" t="s">
        <v>199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82</v>
      </c>
      <c r="BK144" s="227">
        <f>ROUND(I144*H144,2)</f>
        <v>0</v>
      </c>
      <c r="BL144" s="18" t="s">
        <v>208</v>
      </c>
      <c r="BM144" s="226" t="s">
        <v>84</v>
      </c>
    </row>
    <row r="145" s="2" customFormat="1" ht="16.5" customHeight="1">
      <c r="A145" s="39"/>
      <c r="B145" s="40"/>
      <c r="C145" s="214" t="s">
        <v>84</v>
      </c>
      <c r="D145" s="214" t="s">
        <v>202</v>
      </c>
      <c r="E145" s="215" t="s">
        <v>955</v>
      </c>
      <c r="F145" s="216" t="s">
        <v>1200</v>
      </c>
      <c r="G145" s="217" t="s">
        <v>205</v>
      </c>
      <c r="H145" s="218">
        <v>4</v>
      </c>
      <c r="I145" s="219"/>
      <c r="J145" s="220">
        <f>ROUND(I145*H145,2)</f>
        <v>0</v>
      </c>
      <c r="K145" s="216" t="s">
        <v>206</v>
      </c>
      <c r="L145" s="221"/>
      <c r="M145" s="222" t="s">
        <v>19</v>
      </c>
      <c r="N145" s="223" t="s">
        <v>46</v>
      </c>
      <c r="O145" s="85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207</v>
      </c>
      <c r="AT145" s="226" t="s">
        <v>202</v>
      </c>
      <c r="AU145" s="226" t="s">
        <v>84</v>
      </c>
      <c r="AY145" s="18" t="s">
        <v>199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208</v>
      </c>
      <c r="BM145" s="226" t="s">
        <v>208</v>
      </c>
    </row>
    <row r="146" s="2" customFormat="1" ht="16.5" customHeight="1">
      <c r="A146" s="39"/>
      <c r="B146" s="40"/>
      <c r="C146" s="214" t="s">
        <v>104</v>
      </c>
      <c r="D146" s="214" t="s">
        <v>202</v>
      </c>
      <c r="E146" s="215" t="s">
        <v>209</v>
      </c>
      <c r="F146" s="216" t="s">
        <v>210</v>
      </c>
      <c r="G146" s="217" t="s">
        <v>205</v>
      </c>
      <c r="H146" s="218">
        <v>22</v>
      </c>
      <c r="I146" s="219"/>
      <c r="J146" s="220">
        <f>ROUND(I146*H146,2)</f>
        <v>0</v>
      </c>
      <c r="K146" s="216" t="s">
        <v>206</v>
      </c>
      <c r="L146" s="221"/>
      <c r="M146" s="222" t="s">
        <v>19</v>
      </c>
      <c r="N146" s="223" t="s">
        <v>46</v>
      </c>
      <c r="O146" s="85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6" t="s">
        <v>207</v>
      </c>
      <c r="AT146" s="226" t="s">
        <v>202</v>
      </c>
      <c r="AU146" s="226" t="s">
        <v>84</v>
      </c>
      <c r="AY146" s="18" t="s">
        <v>199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82</v>
      </c>
      <c r="BK146" s="227">
        <f>ROUND(I146*H146,2)</f>
        <v>0</v>
      </c>
      <c r="BL146" s="18" t="s">
        <v>208</v>
      </c>
      <c r="BM146" s="226" t="s">
        <v>218</v>
      </c>
    </row>
    <row r="147" s="12" customFormat="1" ht="25.92" customHeight="1">
      <c r="A147" s="12"/>
      <c r="B147" s="198"/>
      <c r="C147" s="199"/>
      <c r="D147" s="200" t="s">
        <v>74</v>
      </c>
      <c r="E147" s="201" t="s">
        <v>211</v>
      </c>
      <c r="F147" s="201" t="s">
        <v>212</v>
      </c>
      <c r="G147" s="199"/>
      <c r="H147" s="199"/>
      <c r="I147" s="202"/>
      <c r="J147" s="203">
        <f>BK147</f>
        <v>0</v>
      </c>
      <c r="K147" s="199"/>
      <c r="L147" s="204"/>
      <c r="M147" s="205"/>
      <c r="N147" s="206"/>
      <c r="O147" s="206"/>
      <c r="P147" s="207">
        <f>P148</f>
        <v>0</v>
      </c>
      <c r="Q147" s="206"/>
      <c r="R147" s="207">
        <f>R148</f>
        <v>0</v>
      </c>
      <c r="S147" s="206"/>
      <c r="T147" s="208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82</v>
      </c>
      <c r="AT147" s="210" t="s">
        <v>74</v>
      </c>
      <c r="AU147" s="210" t="s">
        <v>75</v>
      </c>
      <c r="AY147" s="209" t="s">
        <v>199</v>
      </c>
      <c r="BK147" s="211">
        <f>BK148</f>
        <v>0</v>
      </c>
    </row>
    <row r="148" s="12" customFormat="1" ht="22.8" customHeight="1">
      <c r="A148" s="12"/>
      <c r="B148" s="198"/>
      <c r="C148" s="199"/>
      <c r="D148" s="200" t="s">
        <v>74</v>
      </c>
      <c r="E148" s="212" t="s">
        <v>213</v>
      </c>
      <c r="F148" s="212" t="s">
        <v>214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SUM(P149:P150)</f>
        <v>0</v>
      </c>
      <c r="Q148" s="206"/>
      <c r="R148" s="207">
        <f>SUM(R149:R150)</f>
        <v>0</v>
      </c>
      <c r="S148" s="206"/>
      <c r="T148" s="208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82</v>
      </c>
      <c r="AT148" s="210" t="s">
        <v>74</v>
      </c>
      <c r="AU148" s="210" t="s">
        <v>82</v>
      </c>
      <c r="AY148" s="209" t="s">
        <v>199</v>
      </c>
      <c r="BK148" s="211">
        <f>SUM(BK149:BK150)</f>
        <v>0</v>
      </c>
    </row>
    <row r="149" s="2" customFormat="1" ht="16.5" customHeight="1">
      <c r="A149" s="39"/>
      <c r="B149" s="40"/>
      <c r="C149" s="214" t="s">
        <v>208</v>
      </c>
      <c r="D149" s="214" t="s">
        <v>202</v>
      </c>
      <c r="E149" s="215" t="s">
        <v>215</v>
      </c>
      <c r="F149" s="216" t="s">
        <v>216</v>
      </c>
      <c r="G149" s="217" t="s">
        <v>217</v>
      </c>
      <c r="H149" s="218">
        <v>1</v>
      </c>
      <c r="I149" s="219"/>
      <c r="J149" s="220">
        <f>ROUND(I149*H149,2)</f>
        <v>0</v>
      </c>
      <c r="K149" s="216" t="s">
        <v>206</v>
      </c>
      <c r="L149" s="221"/>
      <c r="M149" s="222" t="s">
        <v>19</v>
      </c>
      <c r="N149" s="223" t="s">
        <v>46</v>
      </c>
      <c r="O149" s="85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207</v>
      </c>
      <c r="AT149" s="226" t="s">
        <v>202</v>
      </c>
      <c r="AU149" s="226" t="s">
        <v>84</v>
      </c>
      <c r="AY149" s="18" t="s">
        <v>199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82</v>
      </c>
      <c r="BK149" s="227">
        <f>ROUND(I149*H149,2)</f>
        <v>0</v>
      </c>
      <c r="BL149" s="18" t="s">
        <v>208</v>
      </c>
      <c r="BM149" s="226" t="s">
        <v>207</v>
      </c>
    </row>
    <row r="150" s="2" customFormat="1" ht="21.75" customHeight="1">
      <c r="A150" s="39"/>
      <c r="B150" s="40"/>
      <c r="C150" s="214" t="s">
        <v>225</v>
      </c>
      <c r="D150" s="214" t="s">
        <v>202</v>
      </c>
      <c r="E150" s="215" t="s">
        <v>219</v>
      </c>
      <c r="F150" s="216" t="s">
        <v>220</v>
      </c>
      <c r="G150" s="217" t="s">
        <v>217</v>
      </c>
      <c r="H150" s="218">
        <v>1</v>
      </c>
      <c r="I150" s="219"/>
      <c r="J150" s="220">
        <f>ROUND(I150*H150,2)</f>
        <v>0</v>
      </c>
      <c r="K150" s="216" t="s">
        <v>206</v>
      </c>
      <c r="L150" s="221"/>
      <c r="M150" s="222" t="s">
        <v>19</v>
      </c>
      <c r="N150" s="223" t="s">
        <v>46</v>
      </c>
      <c r="O150" s="85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207</v>
      </c>
      <c r="AT150" s="226" t="s">
        <v>202</v>
      </c>
      <c r="AU150" s="226" t="s">
        <v>84</v>
      </c>
      <c r="AY150" s="18" t="s">
        <v>199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82</v>
      </c>
      <c r="BK150" s="227">
        <f>ROUND(I150*H150,2)</f>
        <v>0</v>
      </c>
      <c r="BL150" s="18" t="s">
        <v>208</v>
      </c>
      <c r="BM150" s="226" t="s">
        <v>228</v>
      </c>
    </row>
    <row r="151" s="12" customFormat="1" ht="25.92" customHeight="1">
      <c r="A151" s="12"/>
      <c r="B151" s="198"/>
      <c r="C151" s="199"/>
      <c r="D151" s="200" t="s">
        <v>74</v>
      </c>
      <c r="E151" s="201" t="s">
        <v>221</v>
      </c>
      <c r="F151" s="201" t="s">
        <v>222</v>
      </c>
      <c r="G151" s="199"/>
      <c r="H151" s="199"/>
      <c r="I151" s="202"/>
      <c r="J151" s="203">
        <f>BK151</f>
        <v>0</v>
      </c>
      <c r="K151" s="199"/>
      <c r="L151" s="204"/>
      <c r="M151" s="205"/>
      <c r="N151" s="206"/>
      <c r="O151" s="206"/>
      <c r="P151" s="207">
        <f>P152</f>
        <v>0</v>
      </c>
      <c r="Q151" s="206"/>
      <c r="R151" s="207">
        <f>R152</f>
        <v>0</v>
      </c>
      <c r="S151" s="206"/>
      <c r="T151" s="208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82</v>
      </c>
      <c r="AT151" s="210" t="s">
        <v>74</v>
      </c>
      <c r="AU151" s="210" t="s">
        <v>75</v>
      </c>
      <c r="AY151" s="209" t="s">
        <v>199</v>
      </c>
      <c r="BK151" s="211">
        <f>BK152</f>
        <v>0</v>
      </c>
    </row>
    <row r="152" s="12" customFormat="1" ht="22.8" customHeight="1">
      <c r="A152" s="12"/>
      <c r="B152" s="198"/>
      <c r="C152" s="199"/>
      <c r="D152" s="200" t="s">
        <v>74</v>
      </c>
      <c r="E152" s="212" t="s">
        <v>223</v>
      </c>
      <c r="F152" s="212" t="s">
        <v>224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P153</f>
        <v>0</v>
      </c>
      <c r="Q152" s="206"/>
      <c r="R152" s="207">
        <f>R153</f>
        <v>0</v>
      </c>
      <c r="S152" s="206"/>
      <c r="T152" s="208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82</v>
      </c>
      <c r="AT152" s="210" t="s">
        <v>74</v>
      </c>
      <c r="AU152" s="210" t="s">
        <v>82</v>
      </c>
      <c r="AY152" s="209" t="s">
        <v>199</v>
      </c>
      <c r="BK152" s="211">
        <f>BK153</f>
        <v>0</v>
      </c>
    </row>
    <row r="153" s="2" customFormat="1" ht="16.5" customHeight="1">
      <c r="A153" s="39"/>
      <c r="B153" s="40"/>
      <c r="C153" s="214" t="s">
        <v>218</v>
      </c>
      <c r="D153" s="214" t="s">
        <v>202</v>
      </c>
      <c r="E153" s="215" t="s">
        <v>226</v>
      </c>
      <c r="F153" s="216" t="s">
        <v>227</v>
      </c>
      <c r="G153" s="217" t="s">
        <v>217</v>
      </c>
      <c r="H153" s="218">
        <v>5</v>
      </c>
      <c r="I153" s="219"/>
      <c r="J153" s="220">
        <f>ROUND(I153*H153,2)</f>
        <v>0</v>
      </c>
      <c r="K153" s="216" t="s">
        <v>206</v>
      </c>
      <c r="L153" s="221"/>
      <c r="M153" s="222" t="s">
        <v>19</v>
      </c>
      <c r="N153" s="223" t="s">
        <v>46</v>
      </c>
      <c r="O153" s="85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207</v>
      </c>
      <c r="AT153" s="226" t="s">
        <v>202</v>
      </c>
      <c r="AU153" s="226" t="s">
        <v>84</v>
      </c>
      <c r="AY153" s="18" t="s">
        <v>199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82</v>
      </c>
      <c r="BK153" s="227">
        <f>ROUND(I153*H153,2)</f>
        <v>0</v>
      </c>
      <c r="BL153" s="18" t="s">
        <v>208</v>
      </c>
      <c r="BM153" s="226" t="s">
        <v>235</v>
      </c>
    </row>
    <row r="154" s="12" customFormat="1" ht="25.92" customHeight="1">
      <c r="A154" s="12"/>
      <c r="B154" s="198"/>
      <c r="C154" s="199"/>
      <c r="D154" s="200" t="s">
        <v>74</v>
      </c>
      <c r="E154" s="201" t="s">
        <v>229</v>
      </c>
      <c r="F154" s="201" t="s">
        <v>230</v>
      </c>
      <c r="G154" s="199"/>
      <c r="H154" s="199"/>
      <c r="I154" s="202"/>
      <c r="J154" s="203">
        <f>BK154</f>
        <v>0</v>
      </c>
      <c r="K154" s="199"/>
      <c r="L154" s="204"/>
      <c r="M154" s="205"/>
      <c r="N154" s="206"/>
      <c r="O154" s="206"/>
      <c r="P154" s="207">
        <f>P155+P158+P162</f>
        <v>0</v>
      </c>
      <c r="Q154" s="206"/>
      <c r="R154" s="207">
        <f>R155+R158+R162</f>
        <v>0</v>
      </c>
      <c r="S154" s="206"/>
      <c r="T154" s="208">
        <f>T155+T158+T162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82</v>
      </c>
      <c r="AT154" s="210" t="s">
        <v>74</v>
      </c>
      <c r="AU154" s="210" t="s">
        <v>75</v>
      </c>
      <c r="AY154" s="209" t="s">
        <v>199</v>
      </c>
      <c r="BK154" s="211">
        <f>BK155+BK158+BK162</f>
        <v>0</v>
      </c>
    </row>
    <row r="155" s="12" customFormat="1" ht="22.8" customHeight="1">
      <c r="A155" s="12"/>
      <c r="B155" s="198"/>
      <c r="C155" s="199"/>
      <c r="D155" s="200" t="s">
        <v>74</v>
      </c>
      <c r="E155" s="212" t="s">
        <v>231</v>
      </c>
      <c r="F155" s="212" t="s">
        <v>232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SUM(P156:P157)</f>
        <v>0</v>
      </c>
      <c r="Q155" s="206"/>
      <c r="R155" s="207">
        <f>SUM(R156:R157)</f>
        <v>0</v>
      </c>
      <c r="S155" s="206"/>
      <c r="T155" s="208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82</v>
      </c>
      <c r="AT155" s="210" t="s">
        <v>74</v>
      </c>
      <c r="AU155" s="210" t="s">
        <v>82</v>
      </c>
      <c r="AY155" s="209" t="s">
        <v>199</v>
      </c>
      <c r="BK155" s="211">
        <f>SUM(BK156:BK157)</f>
        <v>0</v>
      </c>
    </row>
    <row r="156" s="2" customFormat="1" ht="16.5" customHeight="1">
      <c r="A156" s="39"/>
      <c r="B156" s="40"/>
      <c r="C156" s="214" t="s">
        <v>236</v>
      </c>
      <c r="D156" s="214" t="s">
        <v>202</v>
      </c>
      <c r="E156" s="215" t="s">
        <v>237</v>
      </c>
      <c r="F156" s="216" t="s">
        <v>238</v>
      </c>
      <c r="G156" s="217" t="s">
        <v>217</v>
      </c>
      <c r="H156" s="218">
        <v>1</v>
      </c>
      <c r="I156" s="219"/>
      <c r="J156" s="220">
        <f>ROUND(I156*H156,2)</f>
        <v>0</v>
      </c>
      <c r="K156" s="216" t="s">
        <v>206</v>
      </c>
      <c r="L156" s="221"/>
      <c r="M156" s="222" t="s">
        <v>19</v>
      </c>
      <c r="N156" s="223" t="s">
        <v>46</v>
      </c>
      <c r="O156" s="85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207</v>
      </c>
      <c r="AT156" s="226" t="s">
        <v>202</v>
      </c>
      <c r="AU156" s="226" t="s">
        <v>84</v>
      </c>
      <c r="AY156" s="18" t="s">
        <v>199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82</v>
      </c>
      <c r="BK156" s="227">
        <f>ROUND(I156*H156,2)</f>
        <v>0</v>
      </c>
      <c r="BL156" s="18" t="s">
        <v>208</v>
      </c>
      <c r="BM156" s="226" t="s">
        <v>239</v>
      </c>
    </row>
    <row r="157" s="2" customFormat="1" ht="16.5" customHeight="1">
      <c r="A157" s="39"/>
      <c r="B157" s="40"/>
      <c r="C157" s="214" t="s">
        <v>207</v>
      </c>
      <c r="D157" s="214" t="s">
        <v>202</v>
      </c>
      <c r="E157" s="215" t="s">
        <v>240</v>
      </c>
      <c r="F157" s="216" t="s">
        <v>241</v>
      </c>
      <c r="G157" s="217" t="s">
        <v>217</v>
      </c>
      <c r="H157" s="218">
        <v>1</v>
      </c>
      <c r="I157" s="219"/>
      <c r="J157" s="220">
        <f>ROUND(I157*H157,2)</f>
        <v>0</v>
      </c>
      <c r="K157" s="216" t="s">
        <v>206</v>
      </c>
      <c r="L157" s="221"/>
      <c r="M157" s="222" t="s">
        <v>19</v>
      </c>
      <c r="N157" s="223" t="s">
        <v>46</v>
      </c>
      <c r="O157" s="85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207</v>
      </c>
      <c r="AT157" s="226" t="s">
        <v>202</v>
      </c>
      <c r="AU157" s="226" t="s">
        <v>84</v>
      </c>
      <c r="AY157" s="18" t="s">
        <v>199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82</v>
      </c>
      <c r="BK157" s="227">
        <f>ROUND(I157*H157,2)</f>
        <v>0</v>
      </c>
      <c r="BL157" s="18" t="s">
        <v>208</v>
      </c>
      <c r="BM157" s="226" t="s">
        <v>242</v>
      </c>
    </row>
    <row r="158" s="12" customFormat="1" ht="22.8" customHeight="1">
      <c r="A158" s="12"/>
      <c r="B158" s="198"/>
      <c r="C158" s="199"/>
      <c r="D158" s="200" t="s">
        <v>74</v>
      </c>
      <c r="E158" s="212" t="s">
        <v>243</v>
      </c>
      <c r="F158" s="212" t="s">
        <v>244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SUM(P159:P161)</f>
        <v>0</v>
      </c>
      <c r="Q158" s="206"/>
      <c r="R158" s="207">
        <f>SUM(R159:R161)</f>
        <v>0</v>
      </c>
      <c r="S158" s="206"/>
      <c r="T158" s="208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82</v>
      </c>
      <c r="AT158" s="210" t="s">
        <v>74</v>
      </c>
      <c r="AU158" s="210" t="s">
        <v>82</v>
      </c>
      <c r="AY158" s="209" t="s">
        <v>199</v>
      </c>
      <c r="BK158" s="211">
        <f>SUM(BK159:BK161)</f>
        <v>0</v>
      </c>
    </row>
    <row r="159" s="2" customFormat="1" ht="16.5" customHeight="1">
      <c r="A159" s="39"/>
      <c r="B159" s="40"/>
      <c r="C159" s="228" t="s">
        <v>245</v>
      </c>
      <c r="D159" s="228" t="s">
        <v>286</v>
      </c>
      <c r="E159" s="229" t="s">
        <v>246</v>
      </c>
      <c r="F159" s="230" t="s">
        <v>247</v>
      </c>
      <c r="G159" s="231" t="s">
        <v>205</v>
      </c>
      <c r="H159" s="232">
        <v>1</v>
      </c>
      <c r="I159" s="233"/>
      <c r="J159" s="234">
        <f>ROUND(I159*H159,2)</f>
        <v>0</v>
      </c>
      <c r="K159" s="230" t="s">
        <v>206</v>
      </c>
      <c r="L159" s="45"/>
      <c r="M159" s="235" t="s">
        <v>19</v>
      </c>
      <c r="N159" s="236" t="s">
        <v>46</v>
      </c>
      <c r="O159" s="8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208</v>
      </c>
      <c r="AT159" s="226" t="s">
        <v>286</v>
      </c>
      <c r="AU159" s="226" t="s">
        <v>84</v>
      </c>
      <c r="AY159" s="18" t="s">
        <v>199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82</v>
      </c>
      <c r="BK159" s="227">
        <f>ROUND(I159*H159,2)</f>
        <v>0</v>
      </c>
      <c r="BL159" s="18" t="s">
        <v>208</v>
      </c>
      <c r="BM159" s="226" t="s">
        <v>248</v>
      </c>
    </row>
    <row r="160" s="2" customFormat="1" ht="16.5" customHeight="1">
      <c r="A160" s="39"/>
      <c r="B160" s="40"/>
      <c r="C160" s="214" t="s">
        <v>228</v>
      </c>
      <c r="D160" s="214" t="s">
        <v>202</v>
      </c>
      <c r="E160" s="215" t="s">
        <v>249</v>
      </c>
      <c r="F160" s="216" t="s">
        <v>250</v>
      </c>
      <c r="G160" s="217" t="s">
        <v>217</v>
      </c>
      <c r="H160" s="218">
        <v>2</v>
      </c>
      <c r="I160" s="219"/>
      <c r="J160" s="220">
        <f>ROUND(I160*H160,2)</f>
        <v>0</v>
      </c>
      <c r="K160" s="216" t="s">
        <v>206</v>
      </c>
      <c r="L160" s="221"/>
      <c r="M160" s="222" t="s">
        <v>19</v>
      </c>
      <c r="N160" s="223" t="s">
        <v>46</v>
      </c>
      <c r="O160" s="8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207</v>
      </c>
      <c r="AT160" s="226" t="s">
        <v>202</v>
      </c>
      <c r="AU160" s="226" t="s">
        <v>84</v>
      </c>
      <c r="AY160" s="18" t="s">
        <v>199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82</v>
      </c>
      <c r="BK160" s="227">
        <f>ROUND(I160*H160,2)</f>
        <v>0</v>
      </c>
      <c r="BL160" s="18" t="s">
        <v>208</v>
      </c>
      <c r="BM160" s="226" t="s">
        <v>255</v>
      </c>
    </row>
    <row r="161" s="2" customFormat="1" ht="16.5" customHeight="1">
      <c r="A161" s="39"/>
      <c r="B161" s="40"/>
      <c r="C161" s="214" t="s">
        <v>252</v>
      </c>
      <c r="D161" s="214" t="s">
        <v>202</v>
      </c>
      <c r="E161" s="215" t="s">
        <v>253</v>
      </c>
      <c r="F161" s="216" t="s">
        <v>254</v>
      </c>
      <c r="G161" s="217" t="s">
        <v>217</v>
      </c>
      <c r="H161" s="218">
        <v>1</v>
      </c>
      <c r="I161" s="219"/>
      <c r="J161" s="220">
        <f>ROUND(I161*H161,2)</f>
        <v>0</v>
      </c>
      <c r="K161" s="216" t="s">
        <v>206</v>
      </c>
      <c r="L161" s="221"/>
      <c r="M161" s="222" t="s">
        <v>19</v>
      </c>
      <c r="N161" s="223" t="s">
        <v>46</v>
      </c>
      <c r="O161" s="85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6" t="s">
        <v>207</v>
      </c>
      <c r="AT161" s="226" t="s">
        <v>202</v>
      </c>
      <c r="AU161" s="226" t="s">
        <v>84</v>
      </c>
      <c r="AY161" s="18" t="s">
        <v>199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82</v>
      </c>
      <c r="BK161" s="227">
        <f>ROUND(I161*H161,2)</f>
        <v>0</v>
      </c>
      <c r="BL161" s="18" t="s">
        <v>208</v>
      </c>
      <c r="BM161" s="226" t="s">
        <v>260</v>
      </c>
    </row>
    <row r="162" s="12" customFormat="1" ht="22.8" customHeight="1">
      <c r="A162" s="12"/>
      <c r="B162" s="198"/>
      <c r="C162" s="199"/>
      <c r="D162" s="200" t="s">
        <v>74</v>
      </c>
      <c r="E162" s="212" t="s">
        <v>256</v>
      </c>
      <c r="F162" s="212" t="s">
        <v>257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SUM(P163:P165)</f>
        <v>0</v>
      </c>
      <c r="Q162" s="206"/>
      <c r="R162" s="207">
        <f>SUM(R163:R165)</f>
        <v>0</v>
      </c>
      <c r="S162" s="206"/>
      <c r="T162" s="208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82</v>
      </c>
      <c r="AT162" s="210" t="s">
        <v>74</v>
      </c>
      <c r="AU162" s="210" t="s">
        <v>82</v>
      </c>
      <c r="AY162" s="209" t="s">
        <v>199</v>
      </c>
      <c r="BK162" s="211">
        <f>SUM(BK163:BK165)</f>
        <v>0</v>
      </c>
    </row>
    <row r="163" s="2" customFormat="1" ht="16.5" customHeight="1">
      <c r="A163" s="39"/>
      <c r="B163" s="40"/>
      <c r="C163" s="214" t="s">
        <v>235</v>
      </c>
      <c r="D163" s="214" t="s">
        <v>202</v>
      </c>
      <c r="E163" s="215" t="s">
        <v>258</v>
      </c>
      <c r="F163" s="216" t="s">
        <v>259</v>
      </c>
      <c r="G163" s="217" t="s">
        <v>217</v>
      </c>
      <c r="H163" s="218">
        <v>1</v>
      </c>
      <c r="I163" s="219"/>
      <c r="J163" s="220">
        <f>ROUND(I163*H163,2)</f>
        <v>0</v>
      </c>
      <c r="K163" s="216" t="s">
        <v>206</v>
      </c>
      <c r="L163" s="221"/>
      <c r="M163" s="222" t="s">
        <v>19</v>
      </c>
      <c r="N163" s="223" t="s">
        <v>46</v>
      </c>
      <c r="O163" s="85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207</v>
      </c>
      <c r="AT163" s="226" t="s">
        <v>202</v>
      </c>
      <c r="AU163" s="226" t="s">
        <v>84</v>
      </c>
      <c r="AY163" s="18" t="s">
        <v>199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82</v>
      </c>
      <c r="BK163" s="227">
        <f>ROUND(I163*H163,2)</f>
        <v>0</v>
      </c>
      <c r="BL163" s="18" t="s">
        <v>208</v>
      </c>
      <c r="BM163" s="226" t="s">
        <v>264</v>
      </c>
    </row>
    <row r="164" s="2" customFormat="1" ht="16.5" customHeight="1">
      <c r="A164" s="39"/>
      <c r="B164" s="40"/>
      <c r="C164" s="214" t="s">
        <v>261</v>
      </c>
      <c r="D164" s="214" t="s">
        <v>202</v>
      </c>
      <c r="E164" s="215" t="s">
        <v>262</v>
      </c>
      <c r="F164" s="216" t="s">
        <v>263</v>
      </c>
      <c r="G164" s="217" t="s">
        <v>217</v>
      </c>
      <c r="H164" s="218">
        <v>1</v>
      </c>
      <c r="I164" s="219"/>
      <c r="J164" s="220">
        <f>ROUND(I164*H164,2)</f>
        <v>0</v>
      </c>
      <c r="K164" s="216" t="s">
        <v>206</v>
      </c>
      <c r="L164" s="221"/>
      <c r="M164" s="222" t="s">
        <v>19</v>
      </c>
      <c r="N164" s="223" t="s">
        <v>46</v>
      </c>
      <c r="O164" s="85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207</v>
      </c>
      <c r="AT164" s="226" t="s">
        <v>202</v>
      </c>
      <c r="AU164" s="226" t="s">
        <v>84</v>
      </c>
      <c r="AY164" s="18" t="s">
        <v>199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82</v>
      </c>
      <c r="BK164" s="227">
        <f>ROUND(I164*H164,2)</f>
        <v>0</v>
      </c>
      <c r="BL164" s="18" t="s">
        <v>208</v>
      </c>
      <c r="BM164" s="226" t="s">
        <v>267</v>
      </c>
    </row>
    <row r="165" s="2" customFormat="1" ht="16.5" customHeight="1">
      <c r="A165" s="39"/>
      <c r="B165" s="40"/>
      <c r="C165" s="214" t="s">
        <v>239</v>
      </c>
      <c r="D165" s="214" t="s">
        <v>202</v>
      </c>
      <c r="E165" s="215" t="s">
        <v>265</v>
      </c>
      <c r="F165" s="216" t="s">
        <v>266</v>
      </c>
      <c r="G165" s="217" t="s">
        <v>217</v>
      </c>
      <c r="H165" s="218">
        <v>1</v>
      </c>
      <c r="I165" s="219"/>
      <c r="J165" s="220">
        <f>ROUND(I165*H165,2)</f>
        <v>0</v>
      </c>
      <c r="K165" s="216" t="s">
        <v>206</v>
      </c>
      <c r="L165" s="221"/>
      <c r="M165" s="222" t="s">
        <v>19</v>
      </c>
      <c r="N165" s="223" t="s">
        <v>46</v>
      </c>
      <c r="O165" s="85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6" t="s">
        <v>207</v>
      </c>
      <c r="AT165" s="226" t="s">
        <v>202</v>
      </c>
      <c r="AU165" s="226" t="s">
        <v>84</v>
      </c>
      <c r="AY165" s="18" t="s">
        <v>199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82</v>
      </c>
      <c r="BK165" s="227">
        <f>ROUND(I165*H165,2)</f>
        <v>0</v>
      </c>
      <c r="BL165" s="18" t="s">
        <v>208</v>
      </c>
      <c r="BM165" s="226" t="s">
        <v>274</v>
      </c>
    </row>
    <row r="166" s="12" customFormat="1" ht="25.92" customHeight="1">
      <c r="A166" s="12"/>
      <c r="B166" s="198"/>
      <c r="C166" s="199"/>
      <c r="D166" s="200" t="s">
        <v>74</v>
      </c>
      <c r="E166" s="201" t="s">
        <v>268</v>
      </c>
      <c r="F166" s="201" t="s">
        <v>269</v>
      </c>
      <c r="G166" s="199"/>
      <c r="H166" s="199"/>
      <c r="I166" s="202"/>
      <c r="J166" s="203">
        <f>BK166</f>
        <v>0</v>
      </c>
      <c r="K166" s="199"/>
      <c r="L166" s="204"/>
      <c r="M166" s="205"/>
      <c r="N166" s="206"/>
      <c r="O166" s="206"/>
      <c r="P166" s="207">
        <f>P167</f>
        <v>0</v>
      </c>
      <c r="Q166" s="206"/>
      <c r="R166" s="207">
        <f>R167</f>
        <v>0</v>
      </c>
      <c r="S166" s="206"/>
      <c r="T166" s="208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82</v>
      </c>
      <c r="AT166" s="210" t="s">
        <v>74</v>
      </c>
      <c r="AU166" s="210" t="s">
        <v>75</v>
      </c>
      <c r="AY166" s="209" t="s">
        <v>199</v>
      </c>
      <c r="BK166" s="211">
        <f>BK167</f>
        <v>0</v>
      </c>
    </row>
    <row r="167" s="12" customFormat="1" ht="22.8" customHeight="1">
      <c r="A167" s="12"/>
      <c r="B167" s="198"/>
      <c r="C167" s="199"/>
      <c r="D167" s="200" t="s">
        <v>74</v>
      </c>
      <c r="E167" s="212" t="s">
        <v>270</v>
      </c>
      <c r="F167" s="212" t="s">
        <v>271</v>
      </c>
      <c r="G167" s="199"/>
      <c r="H167" s="199"/>
      <c r="I167" s="202"/>
      <c r="J167" s="213">
        <f>BK167</f>
        <v>0</v>
      </c>
      <c r="K167" s="199"/>
      <c r="L167" s="204"/>
      <c r="M167" s="205"/>
      <c r="N167" s="206"/>
      <c r="O167" s="206"/>
      <c r="P167" s="207">
        <f>SUM(P168:P173)</f>
        <v>0</v>
      </c>
      <c r="Q167" s="206"/>
      <c r="R167" s="207">
        <f>SUM(R168:R173)</f>
        <v>0</v>
      </c>
      <c r="S167" s="206"/>
      <c r="T167" s="208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82</v>
      </c>
      <c r="AT167" s="210" t="s">
        <v>74</v>
      </c>
      <c r="AU167" s="210" t="s">
        <v>82</v>
      </c>
      <c r="AY167" s="209" t="s">
        <v>199</v>
      </c>
      <c r="BK167" s="211">
        <f>SUM(BK168:BK173)</f>
        <v>0</v>
      </c>
    </row>
    <row r="168" s="2" customFormat="1" ht="21.75" customHeight="1">
      <c r="A168" s="39"/>
      <c r="B168" s="40"/>
      <c r="C168" s="214" t="s">
        <v>8</v>
      </c>
      <c r="D168" s="214" t="s">
        <v>202</v>
      </c>
      <c r="E168" s="215" t="s">
        <v>272</v>
      </c>
      <c r="F168" s="216" t="s">
        <v>273</v>
      </c>
      <c r="G168" s="217" t="s">
        <v>217</v>
      </c>
      <c r="H168" s="218">
        <v>1</v>
      </c>
      <c r="I168" s="219"/>
      <c r="J168" s="220">
        <f>ROUND(I168*H168,2)</f>
        <v>0</v>
      </c>
      <c r="K168" s="216" t="s">
        <v>206</v>
      </c>
      <c r="L168" s="221"/>
      <c r="M168" s="222" t="s">
        <v>19</v>
      </c>
      <c r="N168" s="223" t="s">
        <v>46</v>
      </c>
      <c r="O168" s="85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207</v>
      </c>
      <c r="AT168" s="226" t="s">
        <v>202</v>
      </c>
      <c r="AU168" s="226" t="s">
        <v>84</v>
      </c>
      <c r="AY168" s="18" t="s">
        <v>199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82</v>
      </c>
      <c r="BK168" s="227">
        <f>ROUND(I168*H168,2)</f>
        <v>0</v>
      </c>
      <c r="BL168" s="18" t="s">
        <v>208</v>
      </c>
      <c r="BM168" s="226" t="s">
        <v>277</v>
      </c>
    </row>
    <row r="169" s="2" customFormat="1" ht="21.75" customHeight="1">
      <c r="A169" s="39"/>
      <c r="B169" s="40"/>
      <c r="C169" s="214" t="s">
        <v>242</v>
      </c>
      <c r="D169" s="214" t="s">
        <v>202</v>
      </c>
      <c r="E169" s="215" t="s">
        <v>279</v>
      </c>
      <c r="F169" s="216" t="s">
        <v>280</v>
      </c>
      <c r="G169" s="217" t="s">
        <v>217</v>
      </c>
      <c r="H169" s="218">
        <v>2</v>
      </c>
      <c r="I169" s="219"/>
      <c r="J169" s="220">
        <f>ROUND(I169*H169,2)</f>
        <v>0</v>
      </c>
      <c r="K169" s="216" t="s">
        <v>206</v>
      </c>
      <c r="L169" s="221"/>
      <c r="M169" s="222" t="s">
        <v>19</v>
      </c>
      <c r="N169" s="223" t="s">
        <v>46</v>
      </c>
      <c r="O169" s="85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207</v>
      </c>
      <c r="AT169" s="226" t="s">
        <v>202</v>
      </c>
      <c r="AU169" s="226" t="s">
        <v>84</v>
      </c>
      <c r="AY169" s="18" t="s">
        <v>199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208</v>
      </c>
      <c r="BM169" s="226" t="s">
        <v>281</v>
      </c>
    </row>
    <row r="170" s="2" customFormat="1" ht="16.5" customHeight="1">
      <c r="A170" s="39"/>
      <c r="B170" s="40"/>
      <c r="C170" s="214" t="s">
        <v>278</v>
      </c>
      <c r="D170" s="214" t="s">
        <v>202</v>
      </c>
      <c r="E170" s="215" t="s">
        <v>983</v>
      </c>
      <c r="F170" s="216" t="s">
        <v>1205</v>
      </c>
      <c r="G170" s="217" t="s">
        <v>217</v>
      </c>
      <c r="H170" s="218">
        <v>2</v>
      </c>
      <c r="I170" s="219"/>
      <c r="J170" s="220">
        <f>ROUND(I170*H170,2)</f>
        <v>0</v>
      </c>
      <c r="K170" s="216" t="s">
        <v>206</v>
      </c>
      <c r="L170" s="221"/>
      <c r="M170" s="222" t="s">
        <v>19</v>
      </c>
      <c r="N170" s="223" t="s">
        <v>46</v>
      </c>
      <c r="O170" s="85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207</v>
      </c>
      <c r="AT170" s="226" t="s">
        <v>202</v>
      </c>
      <c r="AU170" s="226" t="s">
        <v>84</v>
      </c>
      <c r="AY170" s="18" t="s">
        <v>199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208</v>
      </c>
      <c r="BM170" s="226" t="s">
        <v>284</v>
      </c>
    </row>
    <row r="171" s="2" customFormat="1" ht="16.5" customHeight="1">
      <c r="A171" s="39"/>
      <c r="B171" s="40"/>
      <c r="C171" s="214" t="s">
        <v>248</v>
      </c>
      <c r="D171" s="214" t="s">
        <v>202</v>
      </c>
      <c r="E171" s="215" t="s">
        <v>985</v>
      </c>
      <c r="F171" s="216" t="s">
        <v>1206</v>
      </c>
      <c r="G171" s="217" t="s">
        <v>217</v>
      </c>
      <c r="H171" s="218">
        <v>2</v>
      </c>
      <c r="I171" s="219"/>
      <c r="J171" s="220">
        <f>ROUND(I171*H171,2)</f>
        <v>0</v>
      </c>
      <c r="K171" s="216" t="s">
        <v>206</v>
      </c>
      <c r="L171" s="221"/>
      <c r="M171" s="222" t="s">
        <v>19</v>
      </c>
      <c r="N171" s="223" t="s">
        <v>46</v>
      </c>
      <c r="O171" s="85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207</v>
      </c>
      <c r="AT171" s="226" t="s">
        <v>202</v>
      </c>
      <c r="AU171" s="226" t="s">
        <v>84</v>
      </c>
      <c r="AY171" s="18" t="s">
        <v>199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82</v>
      </c>
      <c r="BK171" s="227">
        <f>ROUND(I171*H171,2)</f>
        <v>0</v>
      </c>
      <c r="BL171" s="18" t="s">
        <v>208</v>
      </c>
      <c r="BM171" s="226" t="s">
        <v>289</v>
      </c>
    </row>
    <row r="172" s="2" customFormat="1" ht="16.5" customHeight="1">
      <c r="A172" s="39"/>
      <c r="B172" s="40"/>
      <c r="C172" s="214" t="s">
        <v>285</v>
      </c>
      <c r="D172" s="214" t="s">
        <v>202</v>
      </c>
      <c r="E172" s="215" t="s">
        <v>987</v>
      </c>
      <c r="F172" s="216" t="s">
        <v>1207</v>
      </c>
      <c r="G172" s="217" t="s">
        <v>217</v>
      </c>
      <c r="H172" s="218">
        <v>2</v>
      </c>
      <c r="I172" s="219"/>
      <c r="J172" s="220">
        <f>ROUND(I172*H172,2)</f>
        <v>0</v>
      </c>
      <c r="K172" s="216" t="s">
        <v>206</v>
      </c>
      <c r="L172" s="221"/>
      <c r="M172" s="222" t="s">
        <v>19</v>
      </c>
      <c r="N172" s="223" t="s">
        <v>46</v>
      </c>
      <c r="O172" s="85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207</v>
      </c>
      <c r="AT172" s="226" t="s">
        <v>202</v>
      </c>
      <c r="AU172" s="226" t="s">
        <v>84</v>
      </c>
      <c r="AY172" s="18" t="s">
        <v>199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82</v>
      </c>
      <c r="BK172" s="227">
        <f>ROUND(I172*H172,2)</f>
        <v>0</v>
      </c>
      <c r="BL172" s="18" t="s">
        <v>208</v>
      </c>
      <c r="BM172" s="226" t="s">
        <v>292</v>
      </c>
    </row>
    <row r="173" s="2" customFormat="1">
      <c r="A173" s="39"/>
      <c r="B173" s="40"/>
      <c r="C173" s="228" t="s">
        <v>251</v>
      </c>
      <c r="D173" s="228" t="s">
        <v>286</v>
      </c>
      <c r="E173" s="229" t="s">
        <v>989</v>
      </c>
      <c r="F173" s="230" t="s">
        <v>1208</v>
      </c>
      <c r="G173" s="231" t="s">
        <v>217</v>
      </c>
      <c r="H173" s="232">
        <v>2</v>
      </c>
      <c r="I173" s="233"/>
      <c r="J173" s="234">
        <f>ROUND(I173*H173,2)</f>
        <v>0</v>
      </c>
      <c r="K173" s="230" t="s">
        <v>341</v>
      </c>
      <c r="L173" s="45"/>
      <c r="M173" s="235" t="s">
        <v>19</v>
      </c>
      <c r="N173" s="236" t="s">
        <v>46</v>
      </c>
      <c r="O173" s="85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208</v>
      </c>
      <c r="AT173" s="226" t="s">
        <v>286</v>
      </c>
      <c r="AU173" s="226" t="s">
        <v>84</v>
      </c>
      <c r="AY173" s="18" t="s">
        <v>199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82</v>
      </c>
      <c r="BK173" s="227">
        <f>ROUND(I173*H173,2)</f>
        <v>0</v>
      </c>
      <c r="BL173" s="18" t="s">
        <v>208</v>
      </c>
      <c r="BM173" s="226" t="s">
        <v>299</v>
      </c>
    </row>
    <row r="174" s="12" customFormat="1" ht="25.92" customHeight="1">
      <c r="A174" s="12"/>
      <c r="B174" s="198"/>
      <c r="C174" s="199"/>
      <c r="D174" s="200" t="s">
        <v>74</v>
      </c>
      <c r="E174" s="201" t="s">
        <v>293</v>
      </c>
      <c r="F174" s="201" t="s">
        <v>294</v>
      </c>
      <c r="G174" s="199"/>
      <c r="H174" s="199"/>
      <c r="I174" s="202"/>
      <c r="J174" s="203">
        <f>BK174</f>
        <v>0</v>
      </c>
      <c r="K174" s="199"/>
      <c r="L174" s="204"/>
      <c r="M174" s="205"/>
      <c r="N174" s="206"/>
      <c r="O174" s="206"/>
      <c r="P174" s="207">
        <f>P175+P177+P179</f>
        <v>0</v>
      </c>
      <c r="Q174" s="206"/>
      <c r="R174" s="207">
        <f>R175+R177+R179</f>
        <v>0</v>
      </c>
      <c r="S174" s="206"/>
      <c r="T174" s="208">
        <f>T175+T177+T179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82</v>
      </c>
      <c r="AT174" s="210" t="s">
        <v>74</v>
      </c>
      <c r="AU174" s="210" t="s">
        <v>75</v>
      </c>
      <c r="AY174" s="209" t="s">
        <v>199</v>
      </c>
      <c r="BK174" s="211">
        <f>BK175+BK177+BK179</f>
        <v>0</v>
      </c>
    </row>
    <row r="175" s="12" customFormat="1" ht="22.8" customHeight="1">
      <c r="A175" s="12"/>
      <c r="B175" s="198"/>
      <c r="C175" s="199"/>
      <c r="D175" s="200" t="s">
        <v>74</v>
      </c>
      <c r="E175" s="212" t="s">
        <v>295</v>
      </c>
      <c r="F175" s="212" t="s">
        <v>296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P176</f>
        <v>0</v>
      </c>
      <c r="Q175" s="206"/>
      <c r="R175" s="207">
        <f>R176</f>
        <v>0</v>
      </c>
      <c r="S175" s="206"/>
      <c r="T175" s="208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82</v>
      </c>
      <c r="AT175" s="210" t="s">
        <v>74</v>
      </c>
      <c r="AU175" s="210" t="s">
        <v>82</v>
      </c>
      <c r="AY175" s="209" t="s">
        <v>199</v>
      </c>
      <c r="BK175" s="211">
        <f>BK176</f>
        <v>0</v>
      </c>
    </row>
    <row r="176" s="2" customFormat="1" ht="16.5" customHeight="1">
      <c r="A176" s="39"/>
      <c r="B176" s="40"/>
      <c r="C176" s="214" t="s">
        <v>7</v>
      </c>
      <c r="D176" s="214" t="s">
        <v>202</v>
      </c>
      <c r="E176" s="215" t="s">
        <v>297</v>
      </c>
      <c r="F176" s="216" t="s">
        <v>298</v>
      </c>
      <c r="G176" s="217" t="s">
        <v>205</v>
      </c>
      <c r="H176" s="218">
        <v>22</v>
      </c>
      <c r="I176" s="219"/>
      <c r="J176" s="220">
        <f>ROUND(I176*H176,2)</f>
        <v>0</v>
      </c>
      <c r="K176" s="216" t="s">
        <v>206</v>
      </c>
      <c r="L176" s="221"/>
      <c r="M176" s="222" t="s">
        <v>19</v>
      </c>
      <c r="N176" s="223" t="s">
        <v>46</v>
      </c>
      <c r="O176" s="85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207</v>
      </c>
      <c r="AT176" s="226" t="s">
        <v>202</v>
      </c>
      <c r="AU176" s="226" t="s">
        <v>84</v>
      </c>
      <c r="AY176" s="18" t="s">
        <v>199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82</v>
      </c>
      <c r="BK176" s="227">
        <f>ROUND(I176*H176,2)</f>
        <v>0</v>
      </c>
      <c r="BL176" s="18" t="s">
        <v>208</v>
      </c>
      <c r="BM176" s="226" t="s">
        <v>304</v>
      </c>
    </row>
    <row r="177" s="12" customFormat="1" ht="22.8" customHeight="1">
      <c r="A177" s="12"/>
      <c r="B177" s="198"/>
      <c r="C177" s="199"/>
      <c r="D177" s="200" t="s">
        <v>74</v>
      </c>
      <c r="E177" s="212" t="s">
        <v>300</v>
      </c>
      <c r="F177" s="212" t="s">
        <v>301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P178</f>
        <v>0</v>
      </c>
      <c r="Q177" s="206"/>
      <c r="R177" s="207">
        <f>R178</f>
        <v>0</v>
      </c>
      <c r="S177" s="206"/>
      <c r="T177" s="208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82</v>
      </c>
      <c r="AT177" s="210" t="s">
        <v>74</v>
      </c>
      <c r="AU177" s="210" t="s">
        <v>82</v>
      </c>
      <c r="AY177" s="209" t="s">
        <v>199</v>
      </c>
      <c r="BK177" s="211">
        <f>BK178</f>
        <v>0</v>
      </c>
    </row>
    <row r="178" s="2" customFormat="1" ht="21.75" customHeight="1">
      <c r="A178" s="39"/>
      <c r="B178" s="40"/>
      <c r="C178" s="214" t="s">
        <v>255</v>
      </c>
      <c r="D178" s="214" t="s">
        <v>202</v>
      </c>
      <c r="E178" s="215" t="s">
        <v>302</v>
      </c>
      <c r="F178" s="216" t="s">
        <v>303</v>
      </c>
      <c r="G178" s="217" t="s">
        <v>205</v>
      </c>
      <c r="H178" s="218">
        <v>3</v>
      </c>
      <c r="I178" s="219"/>
      <c r="J178" s="220">
        <f>ROUND(I178*H178,2)</f>
        <v>0</v>
      </c>
      <c r="K178" s="216" t="s">
        <v>206</v>
      </c>
      <c r="L178" s="221"/>
      <c r="M178" s="222" t="s">
        <v>19</v>
      </c>
      <c r="N178" s="223" t="s">
        <v>46</v>
      </c>
      <c r="O178" s="85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207</v>
      </c>
      <c r="AT178" s="226" t="s">
        <v>202</v>
      </c>
      <c r="AU178" s="226" t="s">
        <v>84</v>
      </c>
      <c r="AY178" s="18" t="s">
        <v>199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82</v>
      </c>
      <c r="BK178" s="227">
        <f>ROUND(I178*H178,2)</f>
        <v>0</v>
      </c>
      <c r="BL178" s="18" t="s">
        <v>208</v>
      </c>
      <c r="BM178" s="226" t="s">
        <v>308</v>
      </c>
    </row>
    <row r="179" s="12" customFormat="1" ht="22.8" customHeight="1">
      <c r="A179" s="12"/>
      <c r="B179" s="198"/>
      <c r="C179" s="199"/>
      <c r="D179" s="200" t="s">
        <v>74</v>
      </c>
      <c r="E179" s="212" t="s">
        <v>993</v>
      </c>
      <c r="F179" s="212" t="s">
        <v>994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P180</f>
        <v>0</v>
      </c>
      <c r="Q179" s="206"/>
      <c r="R179" s="207">
        <f>R180</f>
        <v>0</v>
      </c>
      <c r="S179" s="206"/>
      <c r="T179" s="20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82</v>
      </c>
      <c r="AT179" s="210" t="s">
        <v>74</v>
      </c>
      <c r="AU179" s="210" t="s">
        <v>82</v>
      </c>
      <c r="AY179" s="209" t="s">
        <v>199</v>
      </c>
      <c r="BK179" s="211">
        <f>BK180</f>
        <v>0</v>
      </c>
    </row>
    <row r="180" s="2" customFormat="1" ht="16.5" customHeight="1">
      <c r="A180" s="39"/>
      <c r="B180" s="40"/>
      <c r="C180" s="228" t="s">
        <v>305</v>
      </c>
      <c r="D180" s="228" t="s">
        <v>286</v>
      </c>
      <c r="E180" s="229" t="s">
        <v>995</v>
      </c>
      <c r="F180" s="230" t="s">
        <v>996</v>
      </c>
      <c r="G180" s="231" t="s">
        <v>205</v>
      </c>
      <c r="H180" s="232">
        <v>26</v>
      </c>
      <c r="I180" s="233"/>
      <c r="J180" s="234">
        <f>ROUND(I180*H180,2)</f>
        <v>0</v>
      </c>
      <c r="K180" s="230" t="s">
        <v>341</v>
      </c>
      <c r="L180" s="45"/>
      <c r="M180" s="235" t="s">
        <v>19</v>
      </c>
      <c r="N180" s="236" t="s">
        <v>46</v>
      </c>
      <c r="O180" s="85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208</v>
      </c>
      <c r="AT180" s="226" t="s">
        <v>286</v>
      </c>
      <c r="AU180" s="226" t="s">
        <v>84</v>
      </c>
      <c r="AY180" s="18" t="s">
        <v>199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82</v>
      </c>
      <c r="BK180" s="227">
        <f>ROUND(I180*H180,2)</f>
        <v>0</v>
      </c>
      <c r="BL180" s="18" t="s">
        <v>208</v>
      </c>
      <c r="BM180" s="226" t="s">
        <v>315</v>
      </c>
    </row>
    <row r="181" s="12" customFormat="1" ht="25.92" customHeight="1">
      <c r="A181" s="12"/>
      <c r="B181" s="198"/>
      <c r="C181" s="199"/>
      <c r="D181" s="200" t="s">
        <v>74</v>
      </c>
      <c r="E181" s="201" t="s">
        <v>309</v>
      </c>
      <c r="F181" s="201" t="s">
        <v>310</v>
      </c>
      <c r="G181" s="199"/>
      <c r="H181" s="199"/>
      <c r="I181" s="202"/>
      <c r="J181" s="203">
        <f>BK181</f>
        <v>0</v>
      </c>
      <c r="K181" s="199"/>
      <c r="L181" s="204"/>
      <c r="M181" s="205"/>
      <c r="N181" s="206"/>
      <c r="O181" s="206"/>
      <c r="P181" s="207">
        <f>P182</f>
        <v>0</v>
      </c>
      <c r="Q181" s="206"/>
      <c r="R181" s="207">
        <f>R182</f>
        <v>0</v>
      </c>
      <c r="S181" s="206"/>
      <c r="T181" s="208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74</v>
      </c>
      <c r="AU181" s="210" t="s">
        <v>75</v>
      </c>
      <c r="AY181" s="209" t="s">
        <v>199</v>
      </c>
      <c r="BK181" s="211">
        <f>BK182</f>
        <v>0</v>
      </c>
    </row>
    <row r="182" s="12" customFormat="1" ht="22.8" customHeight="1">
      <c r="A182" s="12"/>
      <c r="B182" s="198"/>
      <c r="C182" s="199"/>
      <c r="D182" s="200" t="s">
        <v>74</v>
      </c>
      <c r="E182" s="212" t="s">
        <v>311</v>
      </c>
      <c r="F182" s="212" t="s">
        <v>312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SUM(P183:P184)</f>
        <v>0</v>
      </c>
      <c r="Q182" s="206"/>
      <c r="R182" s="207">
        <f>SUM(R183:R184)</f>
        <v>0</v>
      </c>
      <c r="S182" s="206"/>
      <c r="T182" s="208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82</v>
      </c>
      <c r="AT182" s="210" t="s">
        <v>74</v>
      </c>
      <c r="AU182" s="210" t="s">
        <v>82</v>
      </c>
      <c r="AY182" s="209" t="s">
        <v>199</v>
      </c>
      <c r="BK182" s="211">
        <f>SUM(BK183:BK184)</f>
        <v>0</v>
      </c>
    </row>
    <row r="183" s="2" customFormat="1" ht="16.5" customHeight="1">
      <c r="A183" s="39"/>
      <c r="B183" s="40"/>
      <c r="C183" s="214" t="s">
        <v>260</v>
      </c>
      <c r="D183" s="214" t="s">
        <v>202</v>
      </c>
      <c r="E183" s="215" t="s">
        <v>317</v>
      </c>
      <c r="F183" s="216" t="s">
        <v>318</v>
      </c>
      <c r="G183" s="217" t="s">
        <v>205</v>
      </c>
      <c r="H183" s="218">
        <v>6</v>
      </c>
      <c r="I183" s="219"/>
      <c r="J183" s="220">
        <f>ROUND(I183*H183,2)</f>
        <v>0</v>
      </c>
      <c r="K183" s="216" t="s">
        <v>206</v>
      </c>
      <c r="L183" s="221"/>
      <c r="M183" s="222" t="s">
        <v>19</v>
      </c>
      <c r="N183" s="223" t="s">
        <v>46</v>
      </c>
      <c r="O183" s="85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207</v>
      </c>
      <c r="AT183" s="226" t="s">
        <v>202</v>
      </c>
      <c r="AU183" s="226" t="s">
        <v>84</v>
      </c>
      <c r="AY183" s="18" t="s">
        <v>199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82</v>
      </c>
      <c r="BK183" s="227">
        <f>ROUND(I183*H183,2)</f>
        <v>0</v>
      </c>
      <c r="BL183" s="18" t="s">
        <v>208</v>
      </c>
      <c r="BM183" s="226" t="s">
        <v>319</v>
      </c>
    </row>
    <row r="184" s="2" customFormat="1" ht="16.5" customHeight="1">
      <c r="A184" s="39"/>
      <c r="B184" s="40"/>
      <c r="C184" s="214" t="s">
        <v>316</v>
      </c>
      <c r="D184" s="214" t="s">
        <v>202</v>
      </c>
      <c r="E184" s="215" t="s">
        <v>313</v>
      </c>
      <c r="F184" s="216" t="s">
        <v>314</v>
      </c>
      <c r="G184" s="217" t="s">
        <v>205</v>
      </c>
      <c r="H184" s="218">
        <v>6</v>
      </c>
      <c r="I184" s="219"/>
      <c r="J184" s="220">
        <f>ROUND(I184*H184,2)</f>
        <v>0</v>
      </c>
      <c r="K184" s="216" t="s">
        <v>206</v>
      </c>
      <c r="L184" s="221"/>
      <c r="M184" s="222" t="s">
        <v>19</v>
      </c>
      <c r="N184" s="223" t="s">
        <v>46</v>
      </c>
      <c r="O184" s="85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207</v>
      </c>
      <c r="AT184" s="226" t="s">
        <v>202</v>
      </c>
      <c r="AU184" s="226" t="s">
        <v>84</v>
      </c>
      <c r="AY184" s="18" t="s">
        <v>199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82</v>
      </c>
      <c r="BK184" s="227">
        <f>ROUND(I184*H184,2)</f>
        <v>0</v>
      </c>
      <c r="BL184" s="18" t="s">
        <v>208</v>
      </c>
      <c r="BM184" s="226" t="s">
        <v>322</v>
      </c>
    </row>
    <row r="185" s="12" customFormat="1" ht="25.92" customHeight="1">
      <c r="A185" s="12"/>
      <c r="B185" s="198"/>
      <c r="C185" s="199"/>
      <c r="D185" s="200" t="s">
        <v>74</v>
      </c>
      <c r="E185" s="201" t="s">
        <v>323</v>
      </c>
      <c r="F185" s="201" t="s">
        <v>324</v>
      </c>
      <c r="G185" s="199"/>
      <c r="H185" s="199"/>
      <c r="I185" s="202"/>
      <c r="J185" s="203">
        <f>BK185</f>
        <v>0</v>
      </c>
      <c r="K185" s="199"/>
      <c r="L185" s="204"/>
      <c r="M185" s="205"/>
      <c r="N185" s="206"/>
      <c r="O185" s="206"/>
      <c r="P185" s="207">
        <f>P186</f>
        <v>0</v>
      </c>
      <c r="Q185" s="206"/>
      <c r="R185" s="207">
        <f>R186</f>
        <v>0</v>
      </c>
      <c r="S185" s="206"/>
      <c r="T185" s="208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82</v>
      </c>
      <c r="AT185" s="210" t="s">
        <v>74</v>
      </c>
      <c r="AU185" s="210" t="s">
        <v>75</v>
      </c>
      <c r="AY185" s="209" t="s">
        <v>199</v>
      </c>
      <c r="BK185" s="211">
        <f>BK186</f>
        <v>0</v>
      </c>
    </row>
    <row r="186" s="12" customFormat="1" ht="22.8" customHeight="1">
      <c r="A186" s="12"/>
      <c r="B186" s="198"/>
      <c r="C186" s="199"/>
      <c r="D186" s="200" t="s">
        <v>74</v>
      </c>
      <c r="E186" s="212" t="s">
        <v>325</v>
      </c>
      <c r="F186" s="212" t="s">
        <v>326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P187</f>
        <v>0</v>
      </c>
      <c r="Q186" s="206"/>
      <c r="R186" s="207">
        <f>R187</f>
        <v>0</v>
      </c>
      <c r="S186" s="206"/>
      <c r="T186" s="208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82</v>
      </c>
      <c r="AT186" s="210" t="s">
        <v>74</v>
      </c>
      <c r="AU186" s="210" t="s">
        <v>82</v>
      </c>
      <c r="AY186" s="209" t="s">
        <v>199</v>
      </c>
      <c r="BK186" s="211">
        <f>BK187</f>
        <v>0</v>
      </c>
    </row>
    <row r="187" s="2" customFormat="1" ht="16.5" customHeight="1">
      <c r="A187" s="39"/>
      <c r="B187" s="40"/>
      <c r="C187" s="214" t="s">
        <v>264</v>
      </c>
      <c r="D187" s="214" t="s">
        <v>202</v>
      </c>
      <c r="E187" s="215" t="s">
        <v>328</v>
      </c>
      <c r="F187" s="216" t="s">
        <v>329</v>
      </c>
      <c r="G187" s="217" t="s">
        <v>217</v>
      </c>
      <c r="H187" s="218">
        <v>1</v>
      </c>
      <c r="I187" s="219"/>
      <c r="J187" s="220">
        <f>ROUND(I187*H187,2)</f>
        <v>0</v>
      </c>
      <c r="K187" s="216" t="s">
        <v>206</v>
      </c>
      <c r="L187" s="221"/>
      <c r="M187" s="222" t="s">
        <v>19</v>
      </c>
      <c r="N187" s="223" t="s">
        <v>46</v>
      </c>
      <c r="O187" s="85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207</v>
      </c>
      <c r="AT187" s="226" t="s">
        <v>202</v>
      </c>
      <c r="AU187" s="226" t="s">
        <v>84</v>
      </c>
      <c r="AY187" s="18" t="s">
        <v>199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82</v>
      </c>
      <c r="BK187" s="227">
        <f>ROUND(I187*H187,2)</f>
        <v>0</v>
      </c>
      <c r="BL187" s="18" t="s">
        <v>208</v>
      </c>
      <c r="BM187" s="226" t="s">
        <v>330</v>
      </c>
    </row>
    <row r="188" s="12" customFormat="1" ht="25.92" customHeight="1">
      <c r="A188" s="12"/>
      <c r="B188" s="198"/>
      <c r="C188" s="199"/>
      <c r="D188" s="200" t="s">
        <v>74</v>
      </c>
      <c r="E188" s="201" t="s">
        <v>334</v>
      </c>
      <c r="F188" s="201" t="s">
        <v>335</v>
      </c>
      <c r="G188" s="199"/>
      <c r="H188" s="199"/>
      <c r="I188" s="202"/>
      <c r="J188" s="203">
        <f>BK188</f>
        <v>0</v>
      </c>
      <c r="K188" s="199"/>
      <c r="L188" s="204"/>
      <c r="M188" s="205"/>
      <c r="N188" s="206"/>
      <c r="O188" s="206"/>
      <c r="P188" s="207">
        <f>P189+P191+P193</f>
        <v>0</v>
      </c>
      <c r="Q188" s="206"/>
      <c r="R188" s="207">
        <f>R189+R191+R193</f>
        <v>0</v>
      </c>
      <c r="S188" s="206"/>
      <c r="T188" s="208">
        <f>T189+T191+T193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82</v>
      </c>
      <c r="AT188" s="210" t="s">
        <v>74</v>
      </c>
      <c r="AU188" s="210" t="s">
        <v>75</v>
      </c>
      <c r="AY188" s="209" t="s">
        <v>199</v>
      </c>
      <c r="BK188" s="211">
        <f>BK189+BK191+BK193</f>
        <v>0</v>
      </c>
    </row>
    <row r="189" s="12" customFormat="1" ht="22.8" customHeight="1">
      <c r="A189" s="12"/>
      <c r="B189" s="198"/>
      <c r="C189" s="199"/>
      <c r="D189" s="200" t="s">
        <v>74</v>
      </c>
      <c r="E189" s="212" t="s">
        <v>1000</v>
      </c>
      <c r="F189" s="212" t="s">
        <v>1001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P190</f>
        <v>0</v>
      </c>
      <c r="Q189" s="206"/>
      <c r="R189" s="207">
        <f>R190</f>
        <v>0</v>
      </c>
      <c r="S189" s="206"/>
      <c r="T189" s="20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82</v>
      </c>
      <c r="AT189" s="210" t="s">
        <v>74</v>
      </c>
      <c r="AU189" s="210" t="s">
        <v>82</v>
      </c>
      <c r="AY189" s="209" t="s">
        <v>199</v>
      </c>
      <c r="BK189" s="211">
        <f>BK190</f>
        <v>0</v>
      </c>
    </row>
    <row r="190" s="2" customFormat="1">
      <c r="A190" s="39"/>
      <c r="B190" s="40"/>
      <c r="C190" s="214" t="s">
        <v>327</v>
      </c>
      <c r="D190" s="214" t="s">
        <v>202</v>
      </c>
      <c r="E190" s="215" t="s">
        <v>1002</v>
      </c>
      <c r="F190" s="216" t="s">
        <v>1209</v>
      </c>
      <c r="G190" s="217" t="s">
        <v>217</v>
      </c>
      <c r="H190" s="218">
        <v>1</v>
      </c>
      <c r="I190" s="219"/>
      <c r="J190" s="220">
        <f>ROUND(I190*H190,2)</f>
        <v>0</v>
      </c>
      <c r="K190" s="216" t="s">
        <v>341</v>
      </c>
      <c r="L190" s="221"/>
      <c r="M190" s="222" t="s">
        <v>19</v>
      </c>
      <c r="N190" s="223" t="s">
        <v>46</v>
      </c>
      <c r="O190" s="85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207</v>
      </c>
      <c r="AT190" s="226" t="s">
        <v>202</v>
      </c>
      <c r="AU190" s="226" t="s">
        <v>84</v>
      </c>
      <c r="AY190" s="18" t="s">
        <v>199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82</v>
      </c>
      <c r="BK190" s="227">
        <f>ROUND(I190*H190,2)</f>
        <v>0</v>
      </c>
      <c r="BL190" s="18" t="s">
        <v>208</v>
      </c>
      <c r="BM190" s="226" t="s">
        <v>333</v>
      </c>
    </row>
    <row r="191" s="12" customFormat="1" ht="22.8" customHeight="1">
      <c r="A191" s="12"/>
      <c r="B191" s="198"/>
      <c r="C191" s="199"/>
      <c r="D191" s="200" t="s">
        <v>74</v>
      </c>
      <c r="E191" s="212" t="s">
        <v>1008</v>
      </c>
      <c r="F191" s="212" t="s">
        <v>1009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82</v>
      </c>
      <c r="AT191" s="210" t="s">
        <v>74</v>
      </c>
      <c r="AU191" s="210" t="s">
        <v>82</v>
      </c>
      <c r="AY191" s="209" t="s">
        <v>199</v>
      </c>
      <c r="BK191" s="211">
        <f>BK192</f>
        <v>0</v>
      </c>
    </row>
    <row r="192" s="2" customFormat="1">
      <c r="A192" s="39"/>
      <c r="B192" s="40"/>
      <c r="C192" s="214" t="s">
        <v>267</v>
      </c>
      <c r="D192" s="214" t="s">
        <v>202</v>
      </c>
      <c r="E192" s="215" t="s">
        <v>1010</v>
      </c>
      <c r="F192" s="216" t="s">
        <v>1255</v>
      </c>
      <c r="G192" s="217" t="s">
        <v>217</v>
      </c>
      <c r="H192" s="218">
        <v>1</v>
      </c>
      <c r="I192" s="219"/>
      <c r="J192" s="220">
        <f>ROUND(I192*H192,2)</f>
        <v>0</v>
      </c>
      <c r="K192" s="216" t="s">
        <v>341</v>
      </c>
      <c r="L192" s="221"/>
      <c r="M192" s="222" t="s">
        <v>19</v>
      </c>
      <c r="N192" s="223" t="s">
        <v>46</v>
      </c>
      <c r="O192" s="85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6" t="s">
        <v>207</v>
      </c>
      <c r="AT192" s="226" t="s">
        <v>202</v>
      </c>
      <c r="AU192" s="226" t="s">
        <v>84</v>
      </c>
      <c r="AY192" s="18" t="s">
        <v>199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82</v>
      </c>
      <c r="BK192" s="227">
        <f>ROUND(I192*H192,2)</f>
        <v>0</v>
      </c>
      <c r="BL192" s="18" t="s">
        <v>208</v>
      </c>
      <c r="BM192" s="226" t="s">
        <v>342</v>
      </c>
    </row>
    <row r="193" s="12" customFormat="1" ht="22.8" customHeight="1">
      <c r="A193" s="12"/>
      <c r="B193" s="198"/>
      <c r="C193" s="199"/>
      <c r="D193" s="200" t="s">
        <v>74</v>
      </c>
      <c r="E193" s="212" t="s">
        <v>336</v>
      </c>
      <c r="F193" s="212" t="s">
        <v>337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82</v>
      </c>
      <c r="AT193" s="210" t="s">
        <v>74</v>
      </c>
      <c r="AU193" s="210" t="s">
        <v>82</v>
      </c>
      <c r="AY193" s="209" t="s">
        <v>199</v>
      </c>
      <c r="BK193" s="211">
        <f>BK194</f>
        <v>0</v>
      </c>
    </row>
    <row r="194" s="2" customFormat="1" ht="16.5" customHeight="1">
      <c r="A194" s="39"/>
      <c r="B194" s="40"/>
      <c r="C194" s="214" t="s">
        <v>338</v>
      </c>
      <c r="D194" s="214" t="s">
        <v>202</v>
      </c>
      <c r="E194" s="215" t="s">
        <v>339</v>
      </c>
      <c r="F194" s="216" t="s">
        <v>340</v>
      </c>
      <c r="G194" s="217" t="s">
        <v>217</v>
      </c>
      <c r="H194" s="218">
        <v>7</v>
      </c>
      <c r="I194" s="219"/>
      <c r="J194" s="220">
        <f>ROUND(I194*H194,2)</f>
        <v>0</v>
      </c>
      <c r="K194" s="216" t="s">
        <v>341</v>
      </c>
      <c r="L194" s="221"/>
      <c r="M194" s="222" t="s">
        <v>19</v>
      </c>
      <c r="N194" s="223" t="s">
        <v>46</v>
      </c>
      <c r="O194" s="85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6" t="s">
        <v>207</v>
      </c>
      <c r="AT194" s="226" t="s">
        <v>202</v>
      </c>
      <c r="AU194" s="226" t="s">
        <v>84</v>
      </c>
      <c r="AY194" s="18" t="s">
        <v>199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8" t="s">
        <v>82</v>
      </c>
      <c r="BK194" s="227">
        <f>ROUND(I194*H194,2)</f>
        <v>0</v>
      </c>
      <c r="BL194" s="18" t="s">
        <v>208</v>
      </c>
      <c r="BM194" s="226" t="s">
        <v>345</v>
      </c>
    </row>
    <row r="195" s="12" customFormat="1" ht="25.92" customHeight="1">
      <c r="A195" s="12"/>
      <c r="B195" s="198"/>
      <c r="C195" s="199"/>
      <c r="D195" s="200" t="s">
        <v>74</v>
      </c>
      <c r="E195" s="201" t="s">
        <v>346</v>
      </c>
      <c r="F195" s="201" t="s">
        <v>347</v>
      </c>
      <c r="G195" s="199"/>
      <c r="H195" s="199"/>
      <c r="I195" s="202"/>
      <c r="J195" s="203">
        <f>BK195</f>
        <v>0</v>
      </c>
      <c r="K195" s="199"/>
      <c r="L195" s="204"/>
      <c r="M195" s="205"/>
      <c r="N195" s="206"/>
      <c r="O195" s="206"/>
      <c r="P195" s="207">
        <f>P196</f>
        <v>0</v>
      </c>
      <c r="Q195" s="206"/>
      <c r="R195" s="207">
        <f>R196</f>
        <v>0</v>
      </c>
      <c r="S195" s="206"/>
      <c r="T195" s="208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82</v>
      </c>
      <c r="AT195" s="210" t="s">
        <v>74</v>
      </c>
      <c r="AU195" s="210" t="s">
        <v>75</v>
      </c>
      <c r="AY195" s="209" t="s">
        <v>199</v>
      </c>
      <c r="BK195" s="211">
        <f>BK196</f>
        <v>0</v>
      </c>
    </row>
    <row r="196" s="12" customFormat="1" ht="22.8" customHeight="1">
      <c r="A196" s="12"/>
      <c r="B196" s="198"/>
      <c r="C196" s="199"/>
      <c r="D196" s="200" t="s">
        <v>74</v>
      </c>
      <c r="E196" s="212" t="s">
        <v>348</v>
      </c>
      <c r="F196" s="212" t="s">
        <v>349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P197</f>
        <v>0</v>
      </c>
      <c r="Q196" s="206"/>
      <c r="R196" s="207">
        <f>R197</f>
        <v>0</v>
      </c>
      <c r="S196" s="206"/>
      <c r="T196" s="208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82</v>
      </c>
      <c r="AT196" s="210" t="s">
        <v>74</v>
      </c>
      <c r="AU196" s="210" t="s">
        <v>82</v>
      </c>
      <c r="AY196" s="209" t="s">
        <v>199</v>
      </c>
      <c r="BK196" s="211">
        <f>BK197</f>
        <v>0</v>
      </c>
    </row>
    <row r="197" s="2" customFormat="1" ht="33" customHeight="1">
      <c r="A197" s="39"/>
      <c r="B197" s="40"/>
      <c r="C197" s="214" t="s">
        <v>274</v>
      </c>
      <c r="D197" s="214" t="s">
        <v>202</v>
      </c>
      <c r="E197" s="215" t="s">
        <v>351</v>
      </c>
      <c r="F197" s="216" t="s">
        <v>352</v>
      </c>
      <c r="G197" s="217" t="s">
        <v>217</v>
      </c>
      <c r="H197" s="218">
        <v>1</v>
      </c>
      <c r="I197" s="219"/>
      <c r="J197" s="220">
        <f>ROUND(I197*H197,2)</f>
        <v>0</v>
      </c>
      <c r="K197" s="216" t="s">
        <v>206</v>
      </c>
      <c r="L197" s="221"/>
      <c r="M197" s="222" t="s">
        <v>19</v>
      </c>
      <c r="N197" s="223" t="s">
        <v>46</v>
      </c>
      <c r="O197" s="85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207</v>
      </c>
      <c r="AT197" s="226" t="s">
        <v>202</v>
      </c>
      <c r="AU197" s="226" t="s">
        <v>84</v>
      </c>
      <c r="AY197" s="18" t="s">
        <v>199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82</v>
      </c>
      <c r="BK197" s="227">
        <f>ROUND(I197*H197,2)</f>
        <v>0</v>
      </c>
      <c r="BL197" s="18" t="s">
        <v>208</v>
      </c>
      <c r="BM197" s="226" t="s">
        <v>353</v>
      </c>
    </row>
    <row r="198" s="12" customFormat="1" ht="25.92" customHeight="1">
      <c r="A198" s="12"/>
      <c r="B198" s="198"/>
      <c r="C198" s="199"/>
      <c r="D198" s="200" t="s">
        <v>74</v>
      </c>
      <c r="E198" s="201" t="s">
        <v>354</v>
      </c>
      <c r="F198" s="201" t="s">
        <v>355</v>
      </c>
      <c r="G198" s="199"/>
      <c r="H198" s="199"/>
      <c r="I198" s="202"/>
      <c r="J198" s="203">
        <f>BK198</f>
        <v>0</v>
      </c>
      <c r="K198" s="199"/>
      <c r="L198" s="204"/>
      <c r="M198" s="205"/>
      <c r="N198" s="206"/>
      <c r="O198" s="206"/>
      <c r="P198" s="207">
        <f>P199+P202+P204+P207+P210+P215+P218</f>
        <v>0</v>
      </c>
      <c r="Q198" s="206"/>
      <c r="R198" s="207">
        <f>R199+R202+R204+R207+R210+R215+R218</f>
        <v>0</v>
      </c>
      <c r="S198" s="206"/>
      <c r="T198" s="208">
        <f>T199+T202+T204+T207+T210+T215+T218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9" t="s">
        <v>82</v>
      </c>
      <c r="AT198" s="210" t="s">
        <v>74</v>
      </c>
      <c r="AU198" s="210" t="s">
        <v>75</v>
      </c>
      <c r="AY198" s="209" t="s">
        <v>199</v>
      </c>
      <c r="BK198" s="211">
        <f>BK199+BK202+BK204+BK207+BK210+BK215+BK218</f>
        <v>0</v>
      </c>
    </row>
    <row r="199" s="12" customFormat="1" ht="22.8" customHeight="1">
      <c r="A199" s="12"/>
      <c r="B199" s="198"/>
      <c r="C199" s="199"/>
      <c r="D199" s="200" t="s">
        <v>74</v>
      </c>
      <c r="E199" s="212" t="s">
        <v>356</v>
      </c>
      <c r="F199" s="212" t="s">
        <v>357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SUM(P200:P201)</f>
        <v>0</v>
      </c>
      <c r="Q199" s="206"/>
      <c r="R199" s="207">
        <f>SUM(R200:R201)</f>
        <v>0</v>
      </c>
      <c r="S199" s="206"/>
      <c r="T199" s="208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82</v>
      </c>
      <c r="AT199" s="210" t="s">
        <v>74</v>
      </c>
      <c r="AU199" s="210" t="s">
        <v>82</v>
      </c>
      <c r="AY199" s="209" t="s">
        <v>199</v>
      </c>
      <c r="BK199" s="211">
        <f>SUM(BK200:BK201)</f>
        <v>0</v>
      </c>
    </row>
    <row r="200" s="2" customFormat="1">
      <c r="A200" s="39"/>
      <c r="B200" s="40"/>
      <c r="C200" s="214" t="s">
        <v>350</v>
      </c>
      <c r="D200" s="214" t="s">
        <v>202</v>
      </c>
      <c r="E200" s="215" t="s">
        <v>358</v>
      </c>
      <c r="F200" s="216" t="s">
        <v>359</v>
      </c>
      <c r="G200" s="217" t="s">
        <v>217</v>
      </c>
      <c r="H200" s="218">
        <v>3</v>
      </c>
      <c r="I200" s="219"/>
      <c r="J200" s="220">
        <f>ROUND(I200*H200,2)</f>
        <v>0</v>
      </c>
      <c r="K200" s="216" t="s">
        <v>206</v>
      </c>
      <c r="L200" s="221"/>
      <c r="M200" s="222" t="s">
        <v>19</v>
      </c>
      <c r="N200" s="223" t="s">
        <v>46</v>
      </c>
      <c r="O200" s="85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207</v>
      </c>
      <c r="AT200" s="226" t="s">
        <v>202</v>
      </c>
      <c r="AU200" s="226" t="s">
        <v>84</v>
      </c>
      <c r="AY200" s="18" t="s">
        <v>199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82</v>
      </c>
      <c r="BK200" s="227">
        <f>ROUND(I200*H200,2)</f>
        <v>0</v>
      </c>
      <c r="BL200" s="18" t="s">
        <v>208</v>
      </c>
      <c r="BM200" s="226" t="s">
        <v>360</v>
      </c>
    </row>
    <row r="201" s="2" customFormat="1">
      <c r="A201" s="39"/>
      <c r="B201" s="40"/>
      <c r="C201" s="214" t="s">
        <v>277</v>
      </c>
      <c r="D201" s="214" t="s">
        <v>202</v>
      </c>
      <c r="E201" s="215" t="s">
        <v>365</v>
      </c>
      <c r="F201" s="216" t="s">
        <v>366</v>
      </c>
      <c r="G201" s="217" t="s">
        <v>217</v>
      </c>
      <c r="H201" s="218">
        <v>1</v>
      </c>
      <c r="I201" s="219"/>
      <c r="J201" s="220">
        <f>ROUND(I201*H201,2)</f>
        <v>0</v>
      </c>
      <c r="K201" s="216" t="s">
        <v>206</v>
      </c>
      <c r="L201" s="221"/>
      <c r="M201" s="222" t="s">
        <v>19</v>
      </c>
      <c r="N201" s="223" t="s">
        <v>46</v>
      </c>
      <c r="O201" s="85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207</v>
      </c>
      <c r="AT201" s="226" t="s">
        <v>202</v>
      </c>
      <c r="AU201" s="226" t="s">
        <v>84</v>
      </c>
      <c r="AY201" s="18" t="s">
        <v>199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82</v>
      </c>
      <c r="BK201" s="227">
        <f>ROUND(I201*H201,2)</f>
        <v>0</v>
      </c>
      <c r="BL201" s="18" t="s">
        <v>208</v>
      </c>
      <c r="BM201" s="226" t="s">
        <v>364</v>
      </c>
    </row>
    <row r="202" s="12" customFormat="1" ht="22.8" customHeight="1">
      <c r="A202" s="12"/>
      <c r="B202" s="198"/>
      <c r="C202" s="199"/>
      <c r="D202" s="200" t="s">
        <v>74</v>
      </c>
      <c r="E202" s="212" t="s">
        <v>368</v>
      </c>
      <c r="F202" s="212" t="s">
        <v>369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P203</f>
        <v>0</v>
      </c>
      <c r="Q202" s="206"/>
      <c r="R202" s="207">
        <f>R203</f>
        <v>0</v>
      </c>
      <c r="S202" s="206"/>
      <c r="T202" s="208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82</v>
      </c>
      <c r="AT202" s="210" t="s">
        <v>74</v>
      </c>
      <c r="AU202" s="210" t="s">
        <v>82</v>
      </c>
      <c r="AY202" s="209" t="s">
        <v>199</v>
      </c>
      <c r="BK202" s="211">
        <f>BK203</f>
        <v>0</v>
      </c>
    </row>
    <row r="203" s="2" customFormat="1">
      <c r="A203" s="39"/>
      <c r="B203" s="40"/>
      <c r="C203" s="214" t="s">
        <v>361</v>
      </c>
      <c r="D203" s="214" t="s">
        <v>202</v>
      </c>
      <c r="E203" s="215" t="s">
        <v>371</v>
      </c>
      <c r="F203" s="216" t="s">
        <v>372</v>
      </c>
      <c r="G203" s="217" t="s">
        <v>217</v>
      </c>
      <c r="H203" s="218">
        <v>1</v>
      </c>
      <c r="I203" s="219"/>
      <c r="J203" s="220">
        <f>ROUND(I203*H203,2)</f>
        <v>0</v>
      </c>
      <c r="K203" s="216" t="s">
        <v>206</v>
      </c>
      <c r="L203" s="221"/>
      <c r="M203" s="222" t="s">
        <v>19</v>
      </c>
      <c r="N203" s="223" t="s">
        <v>46</v>
      </c>
      <c r="O203" s="85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207</v>
      </c>
      <c r="AT203" s="226" t="s">
        <v>202</v>
      </c>
      <c r="AU203" s="226" t="s">
        <v>84</v>
      </c>
      <c r="AY203" s="18" t="s">
        <v>199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82</v>
      </c>
      <c r="BK203" s="227">
        <f>ROUND(I203*H203,2)</f>
        <v>0</v>
      </c>
      <c r="BL203" s="18" t="s">
        <v>208</v>
      </c>
      <c r="BM203" s="226" t="s">
        <v>367</v>
      </c>
    </row>
    <row r="204" s="12" customFormat="1" ht="22.8" customHeight="1">
      <c r="A204" s="12"/>
      <c r="B204" s="198"/>
      <c r="C204" s="199"/>
      <c r="D204" s="200" t="s">
        <v>74</v>
      </c>
      <c r="E204" s="212" t="s">
        <v>374</v>
      </c>
      <c r="F204" s="212" t="s">
        <v>375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SUM(P205:P206)</f>
        <v>0</v>
      </c>
      <c r="Q204" s="206"/>
      <c r="R204" s="207">
        <f>SUM(R205:R206)</f>
        <v>0</v>
      </c>
      <c r="S204" s="206"/>
      <c r="T204" s="208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82</v>
      </c>
      <c r="AT204" s="210" t="s">
        <v>74</v>
      </c>
      <c r="AU204" s="210" t="s">
        <v>82</v>
      </c>
      <c r="AY204" s="209" t="s">
        <v>199</v>
      </c>
      <c r="BK204" s="211">
        <f>SUM(BK205:BK206)</f>
        <v>0</v>
      </c>
    </row>
    <row r="205" s="2" customFormat="1">
      <c r="A205" s="39"/>
      <c r="B205" s="40"/>
      <c r="C205" s="214" t="s">
        <v>281</v>
      </c>
      <c r="D205" s="214" t="s">
        <v>202</v>
      </c>
      <c r="E205" s="215" t="s">
        <v>376</v>
      </c>
      <c r="F205" s="216" t="s">
        <v>377</v>
      </c>
      <c r="G205" s="217" t="s">
        <v>217</v>
      </c>
      <c r="H205" s="218">
        <v>7</v>
      </c>
      <c r="I205" s="219"/>
      <c r="J205" s="220">
        <f>ROUND(I205*H205,2)</f>
        <v>0</v>
      </c>
      <c r="K205" s="216" t="s">
        <v>206</v>
      </c>
      <c r="L205" s="221"/>
      <c r="M205" s="222" t="s">
        <v>19</v>
      </c>
      <c r="N205" s="223" t="s">
        <v>46</v>
      </c>
      <c r="O205" s="85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207</v>
      </c>
      <c r="AT205" s="226" t="s">
        <v>202</v>
      </c>
      <c r="AU205" s="226" t="s">
        <v>84</v>
      </c>
      <c r="AY205" s="18" t="s">
        <v>199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82</v>
      </c>
      <c r="BK205" s="227">
        <f>ROUND(I205*H205,2)</f>
        <v>0</v>
      </c>
      <c r="BL205" s="18" t="s">
        <v>208</v>
      </c>
      <c r="BM205" s="226" t="s">
        <v>373</v>
      </c>
    </row>
    <row r="206" s="2" customFormat="1">
      <c r="A206" s="39"/>
      <c r="B206" s="40"/>
      <c r="C206" s="214" t="s">
        <v>370</v>
      </c>
      <c r="D206" s="214" t="s">
        <v>202</v>
      </c>
      <c r="E206" s="215" t="s">
        <v>380</v>
      </c>
      <c r="F206" s="216" t="s">
        <v>381</v>
      </c>
      <c r="G206" s="217" t="s">
        <v>217</v>
      </c>
      <c r="H206" s="218">
        <v>1</v>
      </c>
      <c r="I206" s="219"/>
      <c r="J206" s="220">
        <f>ROUND(I206*H206,2)</f>
        <v>0</v>
      </c>
      <c r="K206" s="216" t="s">
        <v>206</v>
      </c>
      <c r="L206" s="221"/>
      <c r="M206" s="222" t="s">
        <v>19</v>
      </c>
      <c r="N206" s="223" t="s">
        <v>46</v>
      </c>
      <c r="O206" s="85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207</v>
      </c>
      <c r="AT206" s="226" t="s">
        <v>202</v>
      </c>
      <c r="AU206" s="226" t="s">
        <v>84</v>
      </c>
      <c r="AY206" s="18" t="s">
        <v>199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82</v>
      </c>
      <c r="BK206" s="227">
        <f>ROUND(I206*H206,2)</f>
        <v>0</v>
      </c>
      <c r="BL206" s="18" t="s">
        <v>208</v>
      </c>
      <c r="BM206" s="226" t="s">
        <v>378</v>
      </c>
    </row>
    <row r="207" s="12" customFormat="1" ht="22.8" customHeight="1">
      <c r="A207" s="12"/>
      <c r="B207" s="198"/>
      <c r="C207" s="199"/>
      <c r="D207" s="200" t="s">
        <v>74</v>
      </c>
      <c r="E207" s="212" t="s">
        <v>383</v>
      </c>
      <c r="F207" s="212" t="s">
        <v>384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SUM(P208:P209)</f>
        <v>0</v>
      </c>
      <c r="Q207" s="206"/>
      <c r="R207" s="207">
        <f>SUM(R208:R209)</f>
        <v>0</v>
      </c>
      <c r="S207" s="206"/>
      <c r="T207" s="208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82</v>
      </c>
      <c r="AT207" s="210" t="s">
        <v>74</v>
      </c>
      <c r="AU207" s="210" t="s">
        <v>82</v>
      </c>
      <c r="AY207" s="209" t="s">
        <v>199</v>
      </c>
      <c r="BK207" s="211">
        <f>SUM(BK208:BK209)</f>
        <v>0</v>
      </c>
    </row>
    <row r="208" s="2" customFormat="1">
      <c r="A208" s="39"/>
      <c r="B208" s="40"/>
      <c r="C208" s="214" t="s">
        <v>284</v>
      </c>
      <c r="D208" s="214" t="s">
        <v>202</v>
      </c>
      <c r="E208" s="215" t="s">
        <v>385</v>
      </c>
      <c r="F208" s="216" t="s">
        <v>386</v>
      </c>
      <c r="G208" s="217" t="s">
        <v>217</v>
      </c>
      <c r="H208" s="218">
        <v>1</v>
      </c>
      <c r="I208" s="219"/>
      <c r="J208" s="220">
        <f>ROUND(I208*H208,2)</f>
        <v>0</v>
      </c>
      <c r="K208" s="216" t="s">
        <v>206</v>
      </c>
      <c r="L208" s="221"/>
      <c r="M208" s="222" t="s">
        <v>19</v>
      </c>
      <c r="N208" s="223" t="s">
        <v>46</v>
      </c>
      <c r="O208" s="85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207</v>
      </c>
      <c r="AT208" s="226" t="s">
        <v>202</v>
      </c>
      <c r="AU208" s="226" t="s">
        <v>84</v>
      </c>
      <c r="AY208" s="18" t="s">
        <v>199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82</v>
      </c>
      <c r="BK208" s="227">
        <f>ROUND(I208*H208,2)</f>
        <v>0</v>
      </c>
      <c r="BL208" s="18" t="s">
        <v>208</v>
      </c>
      <c r="BM208" s="226" t="s">
        <v>382</v>
      </c>
    </row>
    <row r="209" s="2" customFormat="1">
      <c r="A209" s="39"/>
      <c r="B209" s="40"/>
      <c r="C209" s="214" t="s">
        <v>379</v>
      </c>
      <c r="D209" s="214" t="s">
        <v>202</v>
      </c>
      <c r="E209" s="215" t="s">
        <v>389</v>
      </c>
      <c r="F209" s="216" t="s">
        <v>390</v>
      </c>
      <c r="G209" s="217" t="s">
        <v>217</v>
      </c>
      <c r="H209" s="218">
        <v>1</v>
      </c>
      <c r="I209" s="219"/>
      <c r="J209" s="220">
        <f>ROUND(I209*H209,2)</f>
        <v>0</v>
      </c>
      <c r="K209" s="216" t="s">
        <v>206</v>
      </c>
      <c r="L209" s="221"/>
      <c r="M209" s="222" t="s">
        <v>19</v>
      </c>
      <c r="N209" s="223" t="s">
        <v>46</v>
      </c>
      <c r="O209" s="85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6" t="s">
        <v>207</v>
      </c>
      <c r="AT209" s="226" t="s">
        <v>202</v>
      </c>
      <c r="AU209" s="226" t="s">
        <v>84</v>
      </c>
      <c r="AY209" s="18" t="s">
        <v>199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82</v>
      </c>
      <c r="BK209" s="227">
        <f>ROUND(I209*H209,2)</f>
        <v>0</v>
      </c>
      <c r="BL209" s="18" t="s">
        <v>208</v>
      </c>
      <c r="BM209" s="226" t="s">
        <v>387</v>
      </c>
    </row>
    <row r="210" s="12" customFormat="1" ht="22.8" customHeight="1">
      <c r="A210" s="12"/>
      <c r="B210" s="198"/>
      <c r="C210" s="199"/>
      <c r="D210" s="200" t="s">
        <v>74</v>
      </c>
      <c r="E210" s="212" t="s">
        <v>395</v>
      </c>
      <c r="F210" s="212" t="s">
        <v>396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SUM(P211:P214)</f>
        <v>0</v>
      </c>
      <c r="Q210" s="206"/>
      <c r="R210" s="207">
        <f>SUM(R211:R214)</f>
        <v>0</v>
      </c>
      <c r="S210" s="206"/>
      <c r="T210" s="208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82</v>
      </c>
      <c r="AT210" s="210" t="s">
        <v>74</v>
      </c>
      <c r="AU210" s="210" t="s">
        <v>82</v>
      </c>
      <c r="AY210" s="209" t="s">
        <v>199</v>
      </c>
      <c r="BK210" s="211">
        <f>SUM(BK211:BK214)</f>
        <v>0</v>
      </c>
    </row>
    <row r="211" s="2" customFormat="1">
      <c r="A211" s="39"/>
      <c r="B211" s="40"/>
      <c r="C211" s="214" t="s">
        <v>289</v>
      </c>
      <c r="D211" s="214" t="s">
        <v>202</v>
      </c>
      <c r="E211" s="215" t="s">
        <v>398</v>
      </c>
      <c r="F211" s="216" t="s">
        <v>399</v>
      </c>
      <c r="G211" s="217" t="s">
        <v>217</v>
      </c>
      <c r="H211" s="218">
        <v>1</v>
      </c>
      <c r="I211" s="219"/>
      <c r="J211" s="220">
        <f>ROUND(I211*H211,2)</f>
        <v>0</v>
      </c>
      <c r="K211" s="216" t="s">
        <v>206</v>
      </c>
      <c r="L211" s="221"/>
      <c r="M211" s="222" t="s">
        <v>19</v>
      </c>
      <c r="N211" s="223" t="s">
        <v>46</v>
      </c>
      <c r="O211" s="85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207</v>
      </c>
      <c r="AT211" s="226" t="s">
        <v>202</v>
      </c>
      <c r="AU211" s="226" t="s">
        <v>84</v>
      </c>
      <c r="AY211" s="18" t="s">
        <v>199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82</v>
      </c>
      <c r="BK211" s="227">
        <f>ROUND(I211*H211,2)</f>
        <v>0</v>
      </c>
      <c r="BL211" s="18" t="s">
        <v>208</v>
      </c>
      <c r="BM211" s="226" t="s">
        <v>391</v>
      </c>
    </row>
    <row r="212" s="2" customFormat="1">
      <c r="A212" s="39"/>
      <c r="B212" s="40"/>
      <c r="C212" s="214" t="s">
        <v>388</v>
      </c>
      <c r="D212" s="214" t="s">
        <v>202</v>
      </c>
      <c r="E212" s="215" t="s">
        <v>401</v>
      </c>
      <c r="F212" s="216" t="s">
        <v>402</v>
      </c>
      <c r="G212" s="217" t="s">
        <v>217</v>
      </c>
      <c r="H212" s="218">
        <v>1</v>
      </c>
      <c r="I212" s="219"/>
      <c r="J212" s="220">
        <f>ROUND(I212*H212,2)</f>
        <v>0</v>
      </c>
      <c r="K212" s="216" t="s">
        <v>206</v>
      </c>
      <c r="L212" s="221"/>
      <c r="M212" s="222" t="s">
        <v>19</v>
      </c>
      <c r="N212" s="223" t="s">
        <v>46</v>
      </c>
      <c r="O212" s="85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207</v>
      </c>
      <c r="AT212" s="226" t="s">
        <v>202</v>
      </c>
      <c r="AU212" s="226" t="s">
        <v>84</v>
      </c>
      <c r="AY212" s="18" t="s">
        <v>199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82</v>
      </c>
      <c r="BK212" s="227">
        <f>ROUND(I212*H212,2)</f>
        <v>0</v>
      </c>
      <c r="BL212" s="18" t="s">
        <v>208</v>
      </c>
      <c r="BM212" s="226" t="s">
        <v>394</v>
      </c>
    </row>
    <row r="213" s="2" customFormat="1">
      <c r="A213" s="39"/>
      <c r="B213" s="40"/>
      <c r="C213" s="214" t="s">
        <v>292</v>
      </c>
      <c r="D213" s="214" t="s">
        <v>202</v>
      </c>
      <c r="E213" s="215" t="s">
        <v>405</v>
      </c>
      <c r="F213" s="216" t="s">
        <v>406</v>
      </c>
      <c r="G213" s="217" t="s">
        <v>217</v>
      </c>
      <c r="H213" s="218">
        <v>1</v>
      </c>
      <c r="I213" s="219"/>
      <c r="J213" s="220">
        <f>ROUND(I213*H213,2)</f>
        <v>0</v>
      </c>
      <c r="K213" s="216" t="s">
        <v>206</v>
      </c>
      <c r="L213" s="221"/>
      <c r="M213" s="222" t="s">
        <v>19</v>
      </c>
      <c r="N213" s="223" t="s">
        <v>46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207</v>
      </c>
      <c r="AT213" s="226" t="s">
        <v>202</v>
      </c>
      <c r="AU213" s="226" t="s">
        <v>84</v>
      </c>
      <c r="AY213" s="18" t="s">
        <v>199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208</v>
      </c>
      <c r="BM213" s="226" t="s">
        <v>400</v>
      </c>
    </row>
    <row r="214" s="2" customFormat="1" ht="16.5" customHeight="1">
      <c r="A214" s="39"/>
      <c r="B214" s="40"/>
      <c r="C214" s="214" t="s">
        <v>397</v>
      </c>
      <c r="D214" s="214" t="s">
        <v>202</v>
      </c>
      <c r="E214" s="215" t="s">
        <v>408</v>
      </c>
      <c r="F214" s="216" t="s">
        <v>409</v>
      </c>
      <c r="G214" s="217" t="s">
        <v>217</v>
      </c>
      <c r="H214" s="218">
        <v>2</v>
      </c>
      <c r="I214" s="219"/>
      <c r="J214" s="220">
        <f>ROUND(I214*H214,2)</f>
        <v>0</v>
      </c>
      <c r="K214" s="216" t="s">
        <v>206</v>
      </c>
      <c r="L214" s="221"/>
      <c r="M214" s="222" t="s">
        <v>19</v>
      </c>
      <c r="N214" s="223" t="s">
        <v>46</v>
      </c>
      <c r="O214" s="85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207</v>
      </c>
      <c r="AT214" s="226" t="s">
        <v>202</v>
      </c>
      <c r="AU214" s="226" t="s">
        <v>84</v>
      </c>
      <c r="AY214" s="18" t="s">
        <v>199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82</v>
      </c>
      <c r="BK214" s="227">
        <f>ROUND(I214*H214,2)</f>
        <v>0</v>
      </c>
      <c r="BL214" s="18" t="s">
        <v>208</v>
      </c>
      <c r="BM214" s="226" t="s">
        <v>403</v>
      </c>
    </row>
    <row r="215" s="12" customFormat="1" ht="22.8" customHeight="1">
      <c r="A215" s="12"/>
      <c r="B215" s="198"/>
      <c r="C215" s="199"/>
      <c r="D215" s="200" t="s">
        <v>74</v>
      </c>
      <c r="E215" s="212" t="s">
        <v>411</v>
      </c>
      <c r="F215" s="212" t="s">
        <v>412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SUM(P216:P217)</f>
        <v>0</v>
      </c>
      <c r="Q215" s="206"/>
      <c r="R215" s="207">
        <f>SUM(R216:R217)</f>
        <v>0</v>
      </c>
      <c r="S215" s="206"/>
      <c r="T215" s="208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82</v>
      </c>
      <c r="AT215" s="210" t="s">
        <v>74</v>
      </c>
      <c r="AU215" s="210" t="s">
        <v>82</v>
      </c>
      <c r="AY215" s="209" t="s">
        <v>199</v>
      </c>
      <c r="BK215" s="211">
        <f>SUM(BK216:BK217)</f>
        <v>0</v>
      </c>
    </row>
    <row r="216" s="2" customFormat="1">
      <c r="A216" s="39"/>
      <c r="B216" s="40"/>
      <c r="C216" s="214" t="s">
        <v>299</v>
      </c>
      <c r="D216" s="214" t="s">
        <v>202</v>
      </c>
      <c r="E216" s="215" t="s">
        <v>414</v>
      </c>
      <c r="F216" s="216" t="s">
        <v>415</v>
      </c>
      <c r="G216" s="217" t="s">
        <v>217</v>
      </c>
      <c r="H216" s="218">
        <v>1</v>
      </c>
      <c r="I216" s="219"/>
      <c r="J216" s="220">
        <f>ROUND(I216*H216,2)</f>
        <v>0</v>
      </c>
      <c r="K216" s="216" t="s">
        <v>206</v>
      </c>
      <c r="L216" s="221"/>
      <c r="M216" s="222" t="s">
        <v>19</v>
      </c>
      <c r="N216" s="223" t="s">
        <v>46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207</v>
      </c>
      <c r="AT216" s="226" t="s">
        <v>202</v>
      </c>
      <c r="AU216" s="226" t="s">
        <v>84</v>
      </c>
      <c r="AY216" s="18" t="s">
        <v>199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208</v>
      </c>
      <c r="BM216" s="226" t="s">
        <v>407</v>
      </c>
    </row>
    <row r="217" s="2" customFormat="1">
      <c r="A217" s="39"/>
      <c r="B217" s="40"/>
      <c r="C217" s="214" t="s">
        <v>404</v>
      </c>
      <c r="D217" s="214" t="s">
        <v>202</v>
      </c>
      <c r="E217" s="215" t="s">
        <v>417</v>
      </c>
      <c r="F217" s="216" t="s">
        <v>418</v>
      </c>
      <c r="G217" s="217" t="s">
        <v>217</v>
      </c>
      <c r="H217" s="218">
        <v>1</v>
      </c>
      <c r="I217" s="219"/>
      <c r="J217" s="220">
        <f>ROUND(I217*H217,2)</f>
        <v>0</v>
      </c>
      <c r="K217" s="216" t="s">
        <v>206</v>
      </c>
      <c r="L217" s="221"/>
      <c r="M217" s="222" t="s">
        <v>19</v>
      </c>
      <c r="N217" s="223" t="s">
        <v>46</v>
      </c>
      <c r="O217" s="85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207</v>
      </c>
      <c r="AT217" s="226" t="s">
        <v>202</v>
      </c>
      <c r="AU217" s="226" t="s">
        <v>84</v>
      </c>
      <c r="AY217" s="18" t="s">
        <v>199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82</v>
      </c>
      <c r="BK217" s="227">
        <f>ROUND(I217*H217,2)</f>
        <v>0</v>
      </c>
      <c r="BL217" s="18" t="s">
        <v>208</v>
      </c>
      <c r="BM217" s="226" t="s">
        <v>410</v>
      </c>
    </row>
    <row r="218" s="12" customFormat="1" ht="22.8" customHeight="1">
      <c r="A218" s="12"/>
      <c r="B218" s="198"/>
      <c r="C218" s="199"/>
      <c r="D218" s="200" t="s">
        <v>74</v>
      </c>
      <c r="E218" s="212" t="s">
        <v>420</v>
      </c>
      <c r="F218" s="212" t="s">
        <v>421</v>
      </c>
      <c r="G218" s="199"/>
      <c r="H218" s="199"/>
      <c r="I218" s="202"/>
      <c r="J218" s="213">
        <f>BK218</f>
        <v>0</v>
      </c>
      <c r="K218" s="199"/>
      <c r="L218" s="204"/>
      <c r="M218" s="205"/>
      <c r="N218" s="206"/>
      <c r="O218" s="206"/>
      <c r="P218" s="207">
        <f>P219</f>
        <v>0</v>
      </c>
      <c r="Q218" s="206"/>
      <c r="R218" s="207">
        <f>R219</f>
        <v>0</v>
      </c>
      <c r="S218" s="206"/>
      <c r="T218" s="208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82</v>
      </c>
      <c r="AT218" s="210" t="s">
        <v>74</v>
      </c>
      <c r="AU218" s="210" t="s">
        <v>82</v>
      </c>
      <c r="AY218" s="209" t="s">
        <v>199</v>
      </c>
      <c r="BK218" s="211">
        <f>BK219</f>
        <v>0</v>
      </c>
    </row>
    <row r="219" s="2" customFormat="1">
      <c r="A219" s="39"/>
      <c r="B219" s="40"/>
      <c r="C219" s="214" t="s">
        <v>304</v>
      </c>
      <c r="D219" s="214" t="s">
        <v>202</v>
      </c>
      <c r="E219" s="215" t="s">
        <v>423</v>
      </c>
      <c r="F219" s="216" t="s">
        <v>424</v>
      </c>
      <c r="G219" s="217" t="s">
        <v>217</v>
      </c>
      <c r="H219" s="218">
        <v>1</v>
      </c>
      <c r="I219" s="219"/>
      <c r="J219" s="220">
        <f>ROUND(I219*H219,2)</f>
        <v>0</v>
      </c>
      <c r="K219" s="216" t="s">
        <v>206</v>
      </c>
      <c r="L219" s="221"/>
      <c r="M219" s="222" t="s">
        <v>19</v>
      </c>
      <c r="N219" s="223" t="s">
        <v>46</v>
      </c>
      <c r="O219" s="85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207</v>
      </c>
      <c r="AT219" s="226" t="s">
        <v>202</v>
      </c>
      <c r="AU219" s="226" t="s">
        <v>84</v>
      </c>
      <c r="AY219" s="18" t="s">
        <v>199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208</v>
      </c>
      <c r="BM219" s="226" t="s">
        <v>416</v>
      </c>
    </row>
    <row r="220" s="12" customFormat="1" ht="25.92" customHeight="1">
      <c r="A220" s="12"/>
      <c r="B220" s="198"/>
      <c r="C220" s="199"/>
      <c r="D220" s="200" t="s">
        <v>74</v>
      </c>
      <c r="E220" s="201" t="s">
        <v>426</v>
      </c>
      <c r="F220" s="201" t="s">
        <v>427</v>
      </c>
      <c r="G220" s="199"/>
      <c r="H220" s="199"/>
      <c r="I220" s="202"/>
      <c r="J220" s="203">
        <f>BK220</f>
        <v>0</v>
      </c>
      <c r="K220" s="199"/>
      <c r="L220" s="204"/>
      <c r="M220" s="205"/>
      <c r="N220" s="206"/>
      <c r="O220" s="206"/>
      <c r="P220" s="207">
        <f>P221+P223+P238+P240+P245+P248</f>
        <v>0</v>
      </c>
      <c r="Q220" s="206"/>
      <c r="R220" s="207">
        <f>R221+R223+R238+R240+R245+R248</f>
        <v>0</v>
      </c>
      <c r="S220" s="206"/>
      <c r="T220" s="208">
        <f>T221+T223+T238+T240+T245+T248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75</v>
      </c>
      <c r="AY220" s="209" t="s">
        <v>199</v>
      </c>
      <c r="BK220" s="211">
        <f>BK221+BK223+BK238+BK240+BK245+BK248</f>
        <v>0</v>
      </c>
    </row>
    <row r="221" s="12" customFormat="1" ht="22.8" customHeight="1">
      <c r="A221" s="12"/>
      <c r="B221" s="198"/>
      <c r="C221" s="199"/>
      <c r="D221" s="200" t="s">
        <v>74</v>
      </c>
      <c r="E221" s="212" t="s">
        <v>428</v>
      </c>
      <c r="F221" s="212" t="s">
        <v>429</v>
      </c>
      <c r="G221" s="199"/>
      <c r="H221" s="199"/>
      <c r="I221" s="202"/>
      <c r="J221" s="213">
        <f>BK221</f>
        <v>0</v>
      </c>
      <c r="K221" s="199"/>
      <c r="L221" s="204"/>
      <c r="M221" s="205"/>
      <c r="N221" s="206"/>
      <c r="O221" s="206"/>
      <c r="P221" s="207">
        <f>P222</f>
        <v>0</v>
      </c>
      <c r="Q221" s="206"/>
      <c r="R221" s="207">
        <f>R222</f>
        <v>0</v>
      </c>
      <c r="S221" s="206"/>
      <c r="T221" s="208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9" t="s">
        <v>82</v>
      </c>
      <c r="AT221" s="210" t="s">
        <v>74</v>
      </c>
      <c r="AU221" s="210" t="s">
        <v>82</v>
      </c>
      <c r="AY221" s="209" t="s">
        <v>199</v>
      </c>
      <c r="BK221" s="211">
        <f>BK222</f>
        <v>0</v>
      </c>
    </row>
    <row r="222" s="2" customFormat="1">
      <c r="A222" s="39"/>
      <c r="B222" s="40"/>
      <c r="C222" s="214" t="s">
        <v>413</v>
      </c>
      <c r="D222" s="214" t="s">
        <v>202</v>
      </c>
      <c r="E222" s="215" t="s">
        <v>430</v>
      </c>
      <c r="F222" s="216" t="s">
        <v>431</v>
      </c>
      <c r="G222" s="217" t="s">
        <v>217</v>
      </c>
      <c r="H222" s="218">
        <v>4</v>
      </c>
      <c r="I222" s="219"/>
      <c r="J222" s="220">
        <f>ROUND(I222*H222,2)</f>
        <v>0</v>
      </c>
      <c r="K222" s="216" t="s">
        <v>206</v>
      </c>
      <c r="L222" s="221"/>
      <c r="M222" s="222" t="s">
        <v>19</v>
      </c>
      <c r="N222" s="223" t="s">
        <v>46</v>
      </c>
      <c r="O222" s="85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207</v>
      </c>
      <c r="AT222" s="226" t="s">
        <v>202</v>
      </c>
      <c r="AU222" s="226" t="s">
        <v>84</v>
      </c>
      <c r="AY222" s="18" t="s">
        <v>199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82</v>
      </c>
      <c r="BK222" s="227">
        <f>ROUND(I222*H222,2)</f>
        <v>0</v>
      </c>
      <c r="BL222" s="18" t="s">
        <v>208</v>
      </c>
      <c r="BM222" s="226" t="s">
        <v>419</v>
      </c>
    </row>
    <row r="223" s="12" customFormat="1" ht="22.8" customHeight="1">
      <c r="A223" s="12"/>
      <c r="B223" s="198"/>
      <c r="C223" s="199"/>
      <c r="D223" s="200" t="s">
        <v>74</v>
      </c>
      <c r="E223" s="212" t="s">
        <v>433</v>
      </c>
      <c r="F223" s="212" t="s">
        <v>434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SUM(P224:P237)</f>
        <v>0</v>
      </c>
      <c r="Q223" s="206"/>
      <c r="R223" s="207">
        <f>SUM(R224:R237)</f>
        <v>0</v>
      </c>
      <c r="S223" s="206"/>
      <c r="T223" s="208">
        <f>SUM(T224:T237)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82</v>
      </c>
      <c r="AT223" s="210" t="s">
        <v>74</v>
      </c>
      <c r="AU223" s="210" t="s">
        <v>82</v>
      </c>
      <c r="AY223" s="209" t="s">
        <v>199</v>
      </c>
      <c r="BK223" s="211">
        <f>SUM(BK224:BK237)</f>
        <v>0</v>
      </c>
    </row>
    <row r="224" s="2" customFormat="1">
      <c r="A224" s="39"/>
      <c r="B224" s="40"/>
      <c r="C224" s="214" t="s">
        <v>308</v>
      </c>
      <c r="D224" s="214" t="s">
        <v>202</v>
      </c>
      <c r="E224" s="215" t="s">
        <v>436</v>
      </c>
      <c r="F224" s="216" t="s">
        <v>437</v>
      </c>
      <c r="G224" s="217" t="s">
        <v>217</v>
      </c>
      <c r="H224" s="218">
        <v>4</v>
      </c>
      <c r="I224" s="219"/>
      <c r="J224" s="220">
        <f>ROUND(I224*H224,2)</f>
        <v>0</v>
      </c>
      <c r="K224" s="216" t="s">
        <v>206</v>
      </c>
      <c r="L224" s="221"/>
      <c r="M224" s="222" t="s">
        <v>19</v>
      </c>
      <c r="N224" s="223" t="s">
        <v>46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207</v>
      </c>
      <c r="AT224" s="226" t="s">
        <v>202</v>
      </c>
      <c r="AU224" s="226" t="s">
        <v>84</v>
      </c>
      <c r="AY224" s="18" t="s">
        <v>199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208</v>
      </c>
      <c r="BM224" s="226" t="s">
        <v>425</v>
      </c>
    </row>
    <row r="225" s="2" customFormat="1">
      <c r="A225" s="39"/>
      <c r="B225" s="40"/>
      <c r="C225" s="214" t="s">
        <v>422</v>
      </c>
      <c r="D225" s="214" t="s">
        <v>202</v>
      </c>
      <c r="E225" s="215" t="s">
        <v>439</v>
      </c>
      <c r="F225" s="216" t="s">
        <v>440</v>
      </c>
      <c r="G225" s="217" t="s">
        <v>217</v>
      </c>
      <c r="H225" s="218">
        <v>4</v>
      </c>
      <c r="I225" s="219"/>
      <c r="J225" s="220">
        <f>ROUND(I225*H225,2)</f>
        <v>0</v>
      </c>
      <c r="K225" s="216" t="s">
        <v>206</v>
      </c>
      <c r="L225" s="221"/>
      <c r="M225" s="222" t="s">
        <v>19</v>
      </c>
      <c r="N225" s="223" t="s">
        <v>46</v>
      </c>
      <c r="O225" s="85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6" t="s">
        <v>207</v>
      </c>
      <c r="AT225" s="226" t="s">
        <v>202</v>
      </c>
      <c r="AU225" s="226" t="s">
        <v>84</v>
      </c>
      <c r="AY225" s="18" t="s">
        <v>199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82</v>
      </c>
      <c r="BK225" s="227">
        <f>ROUND(I225*H225,2)</f>
        <v>0</v>
      </c>
      <c r="BL225" s="18" t="s">
        <v>208</v>
      </c>
      <c r="BM225" s="226" t="s">
        <v>432</v>
      </c>
    </row>
    <row r="226" s="2" customFormat="1" ht="16.5" customHeight="1">
      <c r="A226" s="39"/>
      <c r="B226" s="40"/>
      <c r="C226" s="214" t="s">
        <v>315</v>
      </c>
      <c r="D226" s="214" t="s">
        <v>202</v>
      </c>
      <c r="E226" s="215" t="s">
        <v>443</v>
      </c>
      <c r="F226" s="216" t="s">
        <v>444</v>
      </c>
      <c r="G226" s="217" t="s">
        <v>217</v>
      </c>
      <c r="H226" s="218">
        <v>4</v>
      </c>
      <c r="I226" s="219"/>
      <c r="J226" s="220">
        <f>ROUND(I226*H226,2)</f>
        <v>0</v>
      </c>
      <c r="K226" s="216" t="s">
        <v>206</v>
      </c>
      <c r="L226" s="221"/>
      <c r="M226" s="222" t="s">
        <v>19</v>
      </c>
      <c r="N226" s="223" t="s">
        <v>46</v>
      </c>
      <c r="O226" s="85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207</v>
      </c>
      <c r="AT226" s="226" t="s">
        <v>202</v>
      </c>
      <c r="AU226" s="226" t="s">
        <v>84</v>
      </c>
      <c r="AY226" s="18" t="s">
        <v>199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82</v>
      </c>
      <c r="BK226" s="227">
        <f>ROUND(I226*H226,2)</f>
        <v>0</v>
      </c>
      <c r="BL226" s="18" t="s">
        <v>208</v>
      </c>
      <c r="BM226" s="226" t="s">
        <v>438</v>
      </c>
    </row>
    <row r="227" s="2" customFormat="1" ht="16.5" customHeight="1">
      <c r="A227" s="39"/>
      <c r="B227" s="40"/>
      <c r="C227" s="214" t="s">
        <v>435</v>
      </c>
      <c r="D227" s="214" t="s">
        <v>202</v>
      </c>
      <c r="E227" s="215" t="s">
        <v>446</v>
      </c>
      <c r="F227" s="216" t="s">
        <v>444</v>
      </c>
      <c r="G227" s="217" t="s">
        <v>217</v>
      </c>
      <c r="H227" s="218">
        <v>4</v>
      </c>
      <c r="I227" s="219"/>
      <c r="J227" s="220">
        <f>ROUND(I227*H227,2)</f>
        <v>0</v>
      </c>
      <c r="K227" s="216" t="s">
        <v>206</v>
      </c>
      <c r="L227" s="221"/>
      <c r="M227" s="222" t="s">
        <v>19</v>
      </c>
      <c r="N227" s="223" t="s">
        <v>46</v>
      </c>
      <c r="O227" s="85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207</v>
      </c>
      <c r="AT227" s="226" t="s">
        <v>202</v>
      </c>
      <c r="AU227" s="226" t="s">
        <v>84</v>
      </c>
      <c r="AY227" s="18" t="s">
        <v>199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82</v>
      </c>
      <c r="BK227" s="227">
        <f>ROUND(I227*H227,2)</f>
        <v>0</v>
      </c>
      <c r="BL227" s="18" t="s">
        <v>208</v>
      </c>
      <c r="BM227" s="226" t="s">
        <v>441</v>
      </c>
    </row>
    <row r="228" s="2" customFormat="1" ht="16.5" customHeight="1">
      <c r="A228" s="39"/>
      <c r="B228" s="40"/>
      <c r="C228" s="214" t="s">
        <v>319</v>
      </c>
      <c r="D228" s="214" t="s">
        <v>202</v>
      </c>
      <c r="E228" s="215" t="s">
        <v>449</v>
      </c>
      <c r="F228" s="216" t="s">
        <v>450</v>
      </c>
      <c r="G228" s="217" t="s">
        <v>217</v>
      </c>
      <c r="H228" s="218">
        <v>4</v>
      </c>
      <c r="I228" s="219"/>
      <c r="J228" s="220">
        <f>ROUND(I228*H228,2)</f>
        <v>0</v>
      </c>
      <c r="K228" s="216" t="s">
        <v>206</v>
      </c>
      <c r="L228" s="221"/>
      <c r="M228" s="222" t="s">
        <v>19</v>
      </c>
      <c r="N228" s="223" t="s">
        <v>46</v>
      </c>
      <c r="O228" s="85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207</v>
      </c>
      <c r="AT228" s="226" t="s">
        <v>202</v>
      </c>
      <c r="AU228" s="226" t="s">
        <v>84</v>
      </c>
      <c r="AY228" s="18" t="s">
        <v>199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82</v>
      </c>
      <c r="BK228" s="227">
        <f>ROUND(I228*H228,2)</f>
        <v>0</v>
      </c>
      <c r="BL228" s="18" t="s">
        <v>208</v>
      </c>
      <c r="BM228" s="226" t="s">
        <v>445</v>
      </c>
    </row>
    <row r="229" s="2" customFormat="1" ht="16.5" customHeight="1">
      <c r="A229" s="39"/>
      <c r="B229" s="40"/>
      <c r="C229" s="214" t="s">
        <v>442</v>
      </c>
      <c r="D229" s="214" t="s">
        <v>202</v>
      </c>
      <c r="E229" s="215" t="s">
        <v>452</v>
      </c>
      <c r="F229" s="216" t="s">
        <v>450</v>
      </c>
      <c r="G229" s="217" t="s">
        <v>217</v>
      </c>
      <c r="H229" s="218">
        <v>4</v>
      </c>
      <c r="I229" s="219"/>
      <c r="J229" s="220">
        <f>ROUND(I229*H229,2)</f>
        <v>0</v>
      </c>
      <c r="K229" s="216" t="s">
        <v>206</v>
      </c>
      <c r="L229" s="221"/>
      <c r="M229" s="222" t="s">
        <v>19</v>
      </c>
      <c r="N229" s="223" t="s">
        <v>46</v>
      </c>
      <c r="O229" s="85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207</v>
      </c>
      <c r="AT229" s="226" t="s">
        <v>202</v>
      </c>
      <c r="AU229" s="226" t="s">
        <v>84</v>
      </c>
      <c r="AY229" s="18" t="s">
        <v>199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208</v>
      </c>
      <c r="BM229" s="226" t="s">
        <v>447</v>
      </c>
    </row>
    <row r="230" s="2" customFormat="1" ht="16.5" customHeight="1">
      <c r="A230" s="39"/>
      <c r="B230" s="40"/>
      <c r="C230" s="214" t="s">
        <v>322</v>
      </c>
      <c r="D230" s="214" t="s">
        <v>202</v>
      </c>
      <c r="E230" s="215" t="s">
        <v>455</v>
      </c>
      <c r="F230" s="216" t="s">
        <v>450</v>
      </c>
      <c r="G230" s="217" t="s">
        <v>217</v>
      </c>
      <c r="H230" s="218">
        <v>4</v>
      </c>
      <c r="I230" s="219"/>
      <c r="J230" s="220">
        <f>ROUND(I230*H230,2)</f>
        <v>0</v>
      </c>
      <c r="K230" s="216" t="s">
        <v>206</v>
      </c>
      <c r="L230" s="221"/>
      <c r="M230" s="222" t="s">
        <v>19</v>
      </c>
      <c r="N230" s="223" t="s">
        <v>46</v>
      </c>
      <c r="O230" s="85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207</v>
      </c>
      <c r="AT230" s="226" t="s">
        <v>202</v>
      </c>
      <c r="AU230" s="226" t="s">
        <v>84</v>
      </c>
      <c r="AY230" s="18" t="s">
        <v>199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82</v>
      </c>
      <c r="BK230" s="227">
        <f>ROUND(I230*H230,2)</f>
        <v>0</v>
      </c>
      <c r="BL230" s="18" t="s">
        <v>208</v>
      </c>
      <c r="BM230" s="226" t="s">
        <v>451</v>
      </c>
    </row>
    <row r="231" s="2" customFormat="1">
      <c r="A231" s="39"/>
      <c r="B231" s="40"/>
      <c r="C231" s="214" t="s">
        <v>448</v>
      </c>
      <c r="D231" s="214" t="s">
        <v>202</v>
      </c>
      <c r="E231" s="215" t="s">
        <v>457</v>
      </c>
      <c r="F231" s="216" t="s">
        <v>458</v>
      </c>
      <c r="G231" s="217" t="s">
        <v>217</v>
      </c>
      <c r="H231" s="218">
        <v>2</v>
      </c>
      <c r="I231" s="219"/>
      <c r="J231" s="220">
        <f>ROUND(I231*H231,2)</f>
        <v>0</v>
      </c>
      <c r="K231" s="216" t="s">
        <v>206</v>
      </c>
      <c r="L231" s="221"/>
      <c r="M231" s="222" t="s">
        <v>19</v>
      </c>
      <c r="N231" s="223" t="s">
        <v>46</v>
      </c>
      <c r="O231" s="85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207</v>
      </c>
      <c r="AT231" s="226" t="s">
        <v>202</v>
      </c>
      <c r="AU231" s="226" t="s">
        <v>84</v>
      </c>
      <c r="AY231" s="18" t="s">
        <v>199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208</v>
      </c>
      <c r="BM231" s="226" t="s">
        <v>453</v>
      </c>
    </row>
    <row r="232" s="2" customFormat="1" ht="16.5" customHeight="1">
      <c r="A232" s="39"/>
      <c r="B232" s="40"/>
      <c r="C232" s="214" t="s">
        <v>330</v>
      </c>
      <c r="D232" s="214" t="s">
        <v>202</v>
      </c>
      <c r="E232" s="215" t="s">
        <v>461</v>
      </c>
      <c r="F232" s="216" t="s">
        <v>462</v>
      </c>
      <c r="G232" s="217" t="s">
        <v>217</v>
      </c>
      <c r="H232" s="218">
        <v>2</v>
      </c>
      <c r="I232" s="219"/>
      <c r="J232" s="220">
        <f>ROUND(I232*H232,2)</f>
        <v>0</v>
      </c>
      <c r="K232" s="216" t="s">
        <v>206</v>
      </c>
      <c r="L232" s="221"/>
      <c r="M232" s="222" t="s">
        <v>19</v>
      </c>
      <c r="N232" s="223" t="s">
        <v>46</v>
      </c>
      <c r="O232" s="85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207</v>
      </c>
      <c r="AT232" s="226" t="s">
        <v>202</v>
      </c>
      <c r="AU232" s="226" t="s">
        <v>84</v>
      </c>
      <c r="AY232" s="18" t="s">
        <v>199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82</v>
      </c>
      <c r="BK232" s="227">
        <f>ROUND(I232*H232,2)</f>
        <v>0</v>
      </c>
      <c r="BL232" s="18" t="s">
        <v>208</v>
      </c>
      <c r="BM232" s="226" t="s">
        <v>456</v>
      </c>
    </row>
    <row r="233" s="2" customFormat="1" ht="16.5" customHeight="1">
      <c r="A233" s="39"/>
      <c r="B233" s="40"/>
      <c r="C233" s="214" t="s">
        <v>454</v>
      </c>
      <c r="D233" s="214" t="s">
        <v>202</v>
      </c>
      <c r="E233" s="215" t="s">
        <v>464</v>
      </c>
      <c r="F233" s="216" t="s">
        <v>465</v>
      </c>
      <c r="G233" s="217" t="s">
        <v>217</v>
      </c>
      <c r="H233" s="218">
        <v>2</v>
      </c>
      <c r="I233" s="219"/>
      <c r="J233" s="220">
        <f>ROUND(I233*H233,2)</f>
        <v>0</v>
      </c>
      <c r="K233" s="216" t="s">
        <v>206</v>
      </c>
      <c r="L233" s="221"/>
      <c r="M233" s="222" t="s">
        <v>19</v>
      </c>
      <c r="N233" s="223" t="s">
        <v>46</v>
      </c>
      <c r="O233" s="85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207</v>
      </c>
      <c r="AT233" s="226" t="s">
        <v>202</v>
      </c>
      <c r="AU233" s="226" t="s">
        <v>84</v>
      </c>
      <c r="AY233" s="18" t="s">
        <v>199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208</v>
      </c>
      <c r="BM233" s="226" t="s">
        <v>459</v>
      </c>
    </row>
    <row r="234" s="2" customFormat="1" ht="16.5" customHeight="1">
      <c r="A234" s="39"/>
      <c r="B234" s="40"/>
      <c r="C234" s="214" t="s">
        <v>333</v>
      </c>
      <c r="D234" s="214" t="s">
        <v>202</v>
      </c>
      <c r="E234" s="215" t="s">
        <v>468</v>
      </c>
      <c r="F234" s="216" t="s">
        <v>469</v>
      </c>
      <c r="G234" s="217" t="s">
        <v>217</v>
      </c>
      <c r="H234" s="218">
        <v>2</v>
      </c>
      <c r="I234" s="219"/>
      <c r="J234" s="220">
        <f>ROUND(I234*H234,2)</f>
        <v>0</v>
      </c>
      <c r="K234" s="216" t="s">
        <v>206</v>
      </c>
      <c r="L234" s="221"/>
      <c r="M234" s="222" t="s">
        <v>19</v>
      </c>
      <c r="N234" s="223" t="s">
        <v>46</v>
      </c>
      <c r="O234" s="85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207</v>
      </c>
      <c r="AT234" s="226" t="s">
        <v>202</v>
      </c>
      <c r="AU234" s="226" t="s">
        <v>84</v>
      </c>
      <c r="AY234" s="18" t="s">
        <v>199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208</v>
      </c>
      <c r="BM234" s="226" t="s">
        <v>463</v>
      </c>
    </row>
    <row r="235" s="2" customFormat="1" ht="16.5" customHeight="1">
      <c r="A235" s="39"/>
      <c r="B235" s="40"/>
      <c r="C235" s="214" t="s">
        <v>460</v>
      </c>
      <c r="D235" s="214" t="s">
        <v>202</v>
      </c>
      <c r="E235" s="215" t="s">
        <v>471</v>
      </c>
      <c r="F235" s="216" t="s">
        <v>472</v>
      </c>
      <c r="G235" s="217" t="s">
        <v>217</v>
      </c>
      <c r="H235" s="218">
        <v>2</v>
      </c>
      <c r="I235" s="219"/>
      <c r="J235" s="220">
        <f>ROUND(I235*H235,2)</f>
        <v>0</v>
      </c>
      <c r="K235" s="216" t="s">
        <v>206</v>
      </c>
      <c r="L235" s="221"/>
      <c r="M235" s="222" t="s">
        <v>19</v>
      </c>
      <c r="N235" s="223" t="s">
        <v>46</v>
      </c>
      <c r="O235" s="85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207</v>
      </c>
      <c r="AT235" s="226" t="s">
        <v>202</v>
      </c>
      <c r="AU235" s="226" t="s">
        <v>84</v>
      </c>
      <c r="AY235" s="18" t="s">
        <v>199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82</v>
      </c>
      <c r="BK235" s="227">
        <f>ROUND(I235*H235,2)</f>
        <v>0</v>
      </c>
      <c r="BL235" s="18" t="s">
        <v>208</v>
      </c>
      <c r="BM235" s="226" t="s">
        <v>466</v>
      </c>
    </row>
    <row r="236" s="2" customFormat="1" ht="16.5" customHeight="1">
      <c r="A236" s="39"/>
      <c r="B236" s="40"/>
      <c r="C236" s="214" t="s">
        <v>342</v>
      </c>
      <c r="D236" s="214" t="s">
        <v>202</v>
      </c>
      <c r="E236" s="215" t="s">
        <v>475</v>
      </c>
      <c r="F236" s="216" t="s">
        <v>476</v>
      </c>
      <c r="G236" s="217" t="s">
        <v>217</v>
      </c>
      <c r="H236" s="218">
        <v>2</v>
      </c>
      <c r="I236" s="219"/>
      <c r="J236" s="220">
        <f>ROUND(I236*H236,2)</f>
        <v>0</v>
      </c>
      <c r="K236" s="216" t="s">
        <v>206</v>
      </c>
      <c r="L236" s="221"/>
      <c r="M236" s="222" t="s">
        <v>19</v>
      </c>
      <c r="N236" s="223" t="s">
        <v>46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207</v>
      </c>
      <c r="AT236" s="226" t="s">
        <v>202</v>
      </c>
      <c r="AU236" s="226" t="s">
        <v>84</v>
      </c>
      <c r="AY236" s="18" t="s">
        <v>199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208</v>
      </c>
      <c r="BM236" s="226" t="s">
        <v>470</v>
      </c>
    </row>
    <row r="237" s="2" customFormat="1" ht="16.5" customHeight="1">
      <c r="A237" s="39"/>
      <c r="B237" s="40"/>
      <c r="C237" s="214" t="s">
        <v>467</v>
      </c>
      <c r="D237" s="214" t="s">
        <v>202</v>
      </c>
      <c r="E237" s="215" t="s">
        <v>478</v>
      </c>
      <c r="F237" s="216" t="s">
        <v>476</v>
      </c>
      <c r="G237" s="217" t="s">
        <v>217</v>
      </c>
      <c r="H237" s="218">
        <v>2</v>
      </c>
      <c r="I237" s="219"/>
      <c r="J237" s="220">
        <f>ROUND(I237*H237,2)</f>
        <v>0</v>
      </c>
      <c r="K237" s="216" t="s">
        <v>206</v>
      </c>
      <c r="L237" s="221"/>
      <c r="M237" s="222" t="s">
        <v>19</v>
      </c>
      <c r="N237" s="223" t="s">
        <v>46</v>
      </c>
      <c r="O237" s="85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207</v>
      </c>
      <c r="AT237" s="226" t="s">
        <v>202</v>
      </c>
      <c r="AU237" s="226" t="s">
        <v>84</v>
      </c>
      <c r="AY237" s="18" t="s">
        <v>199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82</v>
      </c>
      <c r="BK237" s="227">
        <f>ROUND(I237*H237,2)</f>
        <v>0</v>
      </c>
      <c r="BL237" s="18" t="s">
        <v>208</v>
      </c>
      <c r="BM237" s="226" t="s">
        <v>473</v>
      </c>
    </row>
    <row r="238" s="12" customFormat="1" ht="22.8" customHeight="1">
      <c r="A238" s="12"/>
      <c r="B238" s="198"/>
      <c r="C238" s="199"/>
      <c r="D238" s="200" t="s">
        <v>74</v>
      </c>
      <c r="E238" s="212" t="s">
        <v>480</v>
      </c>
      <c r="F238" s="212" t="s">
        <v>481</v>
      </c>
      <c r="G238" s="199"/>
      <c r="H238" s="199"/>
      <c r="I238" s="202"/>
      <c r="J238" s="213">
        <f>BK238</f>
        <v>0</v>
      </c>
      <c r="K238" s="199"/>
      <c r="L238" s="204"/>
      <c r="M238" s="205"/>
      <c r="N238" s="206"/>
      <c r="O238" s="206"/>
      <c r="P238" s="207">
        <f>P239</f>
        <v>0</v>
      </c>
      <c r="Q238" s="206"/>
      <c r="R238" s="207">
        <f>R239</f>
        <v>0</v>
      </c>
      <c r="S238" s="206"/>
      <c r="T238" s="208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9" t="s">
        <v>82</v>
      </c>
      <c r="AT238" s="210" t="s">
        <v>74</v>
      </c>
      <c r="AU238" s="210" t="s">
        <v>82</v>
      </c>
      <c r="AY238" s="209" t="s">
        <v>199</v>
      </c>
      <c r="BK238" s="211">
        <f>BK239</f>
        <v>0</v>
      </c>
    </row>
    <row r="239" s="2" customFormat="1">
      <c r="A239" s="39"/>
      <c r="B239" s="40"/>
      <c r="C239" s="214" t="s">
        <v>345</v>
      </c>
      <c r="D239" s="214" t="s">
        <v>202</v>
      </c>
      <c r="E239" s="215" t="s">
        <v>483</v>
      </c>
      <c r="F239" s="216" t="s">
        <v>484</v>
      </c>
      <c r="G239" s="217" t="s">
        <v>217</v>
      </c>
      <c r="H239" s="218">
        <v>2</v>
      </c>
      <c r="I239" s="219"/>
      <c r="J239" s="220">
        <f>ROUND(I239*H239,2)</f>
        <v>0</v>
      </c>
      <c r="K239" s="216" t="s">
        <v>206</v>
      </c>
      <c r="L239" s="221"/>
      <c r="M239" s="222" t="s">
        <v>19</v>
      </c>
      <c r="N239" s="223" t="s">
        <v>46</v>
      </c>
      <c r="O239" s="85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207</v>
      </c>
      <c r="AT239" s="226" t="s">
        <v>202</v>
      </c>
      <c r="AU239" s="226" t="s">
        <v>84</v>
      </c>
      <c r="AY239" s="18" t="s">
        <v>199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82</v>
      </c>
      <c r="BK239" s="227">
        <f>ROUND(I239*H239,2)</f>
        <v>0</v>
      </c>
      <c r="BL239" s="18" t="s">
        <v>208</v>
      </c>
      <c r="BM239" s="226" t="s">
        <v>477</v>
      </c>
    </row>
    <row r="240" s="12" customFormat="1" ht="22.8" customHeight="1">
      <c r="A240" s="12"/>
      <c r="B240" s="198"/>
      <c r="C240" s="199"/>
      <c r="D240" s="200" t="s">
        <v>74</v>
      </c>
      <c r="E240" s="212" t="s">
        <v>486</v>
      </c>
      <c r="F240" s="212" t="s">
        <v>487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SUM(P241:P244)</f>
        <v>0</v>
      </c>
      <c r="Q240" s="206"/>
      <c r="R240" s="207">
        <f>SUM(R241:R244)</f>
        <v>0</v>
      </c>
      <c r="S240" s="206"/>
      <c r="T240" s="208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82</v>
      </c>
      <c r="AT240" s="210" t="s">
        <v>74</v>
      </c>
      <c r="AU240" s="210" t="s">
        <v>82</v>
      </c>
      <c r="AY240" s="209" t="s">
        <v>199</v>
      </c>
      <c r="BK240" s="211">
        <f>SUM(BK241:BK244)</f>
        <v>0</v>
      </c>
    </row>
    <row r="241" s="2" customFormat="1" ht="33" customHeight="1">
      <c r="A241" s="39"/>
      <c r="B241" s="40"/>
      <c r="C241" s="214" t="s">
        <v>474</v>
      </c>
      <c r="D241" s="214" t="s">
        <v>202</v>
      </c>
      <c r="E241" s="215" t="s">
        <v>488</v>
      </c>
      <c r="F241" s="216" t="s">
        <v>489</v>
      </c>
      <c r="G241" s="217" t="s">
        <v>217</v>
      </c>
      <c r="H241" s="218">
        <v>3</v>
      </c>
      <c r="I241" s="219"/>
      <c r="J241" s="220">
        <f>ROUND(I241*H241,2)</f>
        <v>0</v>
      </c>
      <c r="K241" s="216" t="s">
        <v>206</v>
      </c>
      <c r="L241" s="221"/>
      <c r="M241" s="222" t="s">
        <v>19</v>
      </c>
      <c r="N241" s="223" t="s">
        <v>46</v>
      </c>
      <c r="O241" s="85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207</v>
      </c>
      <c r="AT241" s="226" t="s">
        <v>202</v>
      </c>
      <c r="AU241" s="226" t="s">
        <v>84</v>
      </c>
      <c r="AY241" s="18" t="s">
        <v>199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208</v>
      </c>
      <c r="BM241" s="226" t="s">
        <v>479</v>
      </c>
    </row>
    <row r="242" s="2" customFormat="1" ht="33" customHeight="1">
      <c r="A242" s="39"/>
      <c r="B242" s="40"/>
      <c r="C242" s="214" t="s">
        <v>353</v>
      </c>
      <c r="D242" s="214" t="s">
        <v>202</v>
      </c>
      <c r="E242" s="215" t="s">
        <v>492</v>
      </c>
      <c r="F242" s="216" t="s">
        <v>493</v>
      </c>
      <c r="G242" s="217" t="s">
        <v>217</v>
      </c>
      <c r="H242" s="218">
        <v>3</v>
      </c>
      <c r="I242" s="219"/>
      <c r="J242" s="220">
        <f>ROUND(I242*H242,2)</f>
        <v>0</v>
      </c>
      <c r="K242" s="216" t="s">
        <v>206</v>
      </c>
      <c r="L242" s="221"/>
      <c r="M242" s="222" t="s">
        <v>19</v>
      </c>
      <c r="N242" s="223" t="s">
        <v>46</v>
      </c>
      <c r="O242" s="85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207</v>
      </c>
      <c r="AT242" s="226" t="s">
        <v>202</v>
      </c>
      <c r="AU242" s="226" t="s">
        <v>84</v>
      </c>
      <c r="AY242" s="18" t="s">
        <v>199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82</v>
      </c>
      <c r="BK242" s="227">
        <f>ROUND(I242*H242,2)</f>
        <v>0</v>
      </c>
      <c r="BL242" s="18" t="s">
        <v>208</v>
      </c>
      <c r="BM242" s="226" t="s">
        <v>485</v>
      </c>
    </row>
    <row r="243" s="2" customFormat="1" ht="33" customHeight="1">
      <c r="A243" s="39"/>
      <c r="B243" s="40"/>
      <c r="C243" s="214" t="s">
        <v>482</v>
      </c>
      <c r="D243" s="214" t="s">
        <v>202</v>
      </c>
      <c r="E243" s="215" t="s">
        <v>499</v>
      </c>
      <c r="F243" s="216" t="s">
        <v>500</v>
      </c>
      <c r="G243" s="217" t="s">
        <v>217</v>
      </c>
      <c r="H243" s="218">
        <v>3</v>
      </c>
      <c r="I243" s="219"/>
      <c r="J243" s="220">
        <f>ROUND(I243*H243,2)</f>
        <v>0</v>
      </c>
      <c r="K243" s="216" t="s">
        <v>206</v>
      </c>
      <c r="L243" s="221"/>
      <c r="M243" s="222" t="s">
        <v>19</v>
      </c>
      <c r="N243" s="223" t="s">
        <v>46</v>
      </c>
      <c r="O243" s="85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207</v>
      </c>
      <c r="AT243" s="226" t="s">
        <v>202</v>
      </c>
      <c r="AU243" s="226" t="s">
        <v>84</v>
      </c>
      <c r="AY243" s="18" t="s">
        <v>199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82</v>
      </c>
      <c r="BK243" s="227">
        <f>ROUND(I243*H243,2)</f>
        <v>0</v>
      </c>
      <c r="BL243" s="18" t="s">
        <v>208</v>
      </c>
      <c r="BM243" s="226" t="s">
        <v>490</v>
      </c>
    </row>
    <row r="244" s="2" customFormat="1" ht="33" customHeight="1">
      <c r="A244" s="39"/>
      <c r="B244" s="40"/>
      <c r="C244" s="214" t="s">
        <v>360</v>
      </c>
      <c r="D244" s="214" t="s">
        <v>202</v>
      </c>
      <c r="E244" s="215" t="s">
        <v>502</v>
      </c>
      <c r="F244" s="216" t="s">
        <v>503</v>
      </c>
      <c r="G244" s="217" t="s">
        <v>217</v>
      </c>
      <c r="H244" s="218">
        <v>3</v>
      </c>
      <c r="I244" s="219"/>
      <c r="J244" s="220">
        <f>ROUND(I244*H244,2)</f>
        <v>0</v>
      </c>
      <c r="K244" s="216" t="s">
        <v>206</v>
      </c>
      <c r="L244" s="221"/>
      <c r="M244" s="222" t="s">
        <v>19</v>
      </c>
      <c r="N244" s="223" t="s">
        <v>46</v>
      </c>
      <c r="O244" s="85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207</v>
      </c>
      <c r="AT244" s="226" t="s">
        <v>202</v>
      </c>
      <c r="AU244" s="226" t="s">
        <v>84</v>
      </c>
      <c r="AY244" s="18" t="s">
        <v>199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82</v>
      </c>
      <c r="BK244" s="227">
        <f>ROUND(I244*H244,2)</f>
        <v>0</v>
      </c>
      <c r="BL244" s="18" t="s">
        <v>208</v>
      </c>
      <c r="BM244" s="226" t="s">
        <v>494</v>
      </c>
    </row>
    <row r="245" s="12" customFormat="1" ht="22.8" customHeight="1">
      <c r="A245" s="12"/>
      <c r="B245" s="198"/>
      <c r="C245" s="199"/>
      <c r="D245" s="200" t="s">
        <v>74</v>
      </c>
      <c r="E245" s="212" t="s">
        <v>505</v>
      </c>
      <c r="F245" s="212" t="s">
        <v>506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SUM(P246:P247)</f>
        <v>0</v>
      </c>
      <c r="Q245" s="206"/>
      <c r="R245" s="207">
        <f>SUM(R246:R247)</f>
        <v>0</v>
      </c>
      <c r="S245" s="206"/>
      <c r="T245" s="208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9" t="s">
        <v>82</v>
      </c>
      <c r="AT245" s="210" t="s">
        <v>74</v>
      </c>
      <c r="AU245" s="210" t="s">
        <v>82</v>
      </c>
      <c r="AY245" s="209" t="s">
        <v>199</v>
      </c>
      <c r="BK245" s="211">
        <f>SUM(BK246:BK247)</f>
        <v>0</v>
      </c>
    </row>
    <row r="246" s="2" customFormat="1" ht="33" customHeight="1">
      <c r="A246" s="39"/>
      <c r="B246" s="40"/>
      <c r="C246" s="214" t="s">
        <v>491</v>
      </c>
      <c r="D246" s="214" t="s">
        <v>202</v>
      </c>
      <c r="E246" s="215" t="s">
        <v>508</v>
      </c>
      <c r="F246" s="216" t="s">
        <v>509</v>
      </c>
      <c r="G246" s="217" t="s">
        <v>217</v>
      </c>
      <c r="H246" s="218">
        <v>3</v>
      </c>
      <c r="I246" s="219"/>
      <c r="J246" s="220">
        <f>ROUND(I246*H246,2)</f>
        <v>0</v>
      </c>
      <c r="K246" s="216" t="s">
        <v>206</v>
      </c>
      <c r="L246" s="221"/>
      <c r="M246" s="222" t="s">
        <v>19</v>
      </c>
      <c r="N246" s="223" t="s">
        <v>46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207</v>
      </c>
      <c r="AT246" s="226" t="s">
        <v>202</v>
      </c>
      <c r="AU246" s="226" t="s">
        <v>84</v>
      </c>
      <c r="AY246" s="18" t="s">
        <v>199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82</v>
      </c>
      <c r="BK246" s="227">
        <f>ROUND(I246*H246,2)</f>
        <v>0</v>
      </c>
      <c r="BL246" s="18" t="s">
        <v>208</v>
      </c>
      <c r="BM246" s="226" t="s">
        <v>497</v>
      </c>
    </row>
    <row r="247" s="2" customFormat="1" ht="33" customHeight="1">
      <c r="A247" s="39"/>
      <c r="B247" s="40"/>
      <c r="C247" s="214" t="s">
        <v>364</v>
      </c>
      <c r="D247" s="214" t="s">
        <v>202</v>
      </c>
      <c r="E247" s="215" t="s">
        <v>511</v>
      </c>
      <c r="F247" s="216" t="s">
        <v>512</v>
      </c>
      <c r="G247" s="217" t="s">
        <v>217</v>
      </c>
      <c r="H247" s="218">
        <v>3</v>
      </c>
      <c r="I247" s="219"/>
      <c r="J247" s="220">
        <f>ROUND(I247*H247,2)</f>
        <v>0</v>
      </c>
      <c r="K247" s="216" t="s">
        <v>206</v>
      </c>
      <c r="L247" s="221"/>
      <c r="M247" s="222" t="s">
        <v>19</v>
      </c>
      <c r="N247" s="223" t="s">
        <v>46</v>
      </c>
      <c r="O247" s="85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207</v>
      </c>
      <c r="AT247" s="226" t="s">
        <v>202</v>
      </c>
      <c r="AU247" s="226" t="s">
        <v>84</v>
      </c>
      <c r="AY247" s="18" t="s">
        <v>199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82</v>
      </c>
      <c r="BK247" s="227">
        <f>ROUND(I247*H247,2)</f>
        <v>0</v>
      </c>
      <c r="BL247" s="18" t="s">
        <v>208</v>
      </c>
      <c r="BM247" s="226" t="s">
        <v>501</v>
      </c>
    </row>
    <row r="248" s="12" customFormat="1" ht="22.8" customHeight="1">
      <c r="A248" s="12"/>
      <c r="B248" s="198"/>
      <c r="C248" s="199"/>
      <c r="D248" s="200" t="s">
        <v>74</v>
      </c>
      <c r="E248" s="212" t="s">
        <v>514</v>
      </c>
      <c r="F248" s="212" t="s">
        <v>515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P249</f>
        <v>0</v>
      </c>
      <c r="Q248" s="206"/>
      <c r="R248" s="207">
        <f>R249</f>
        <v>0</v>
      </c>
      <c r="S248" s="206"/>
      <c r="T248" s="208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82</v>
      </c>
      <c r="AT248" s="210" t="s">
        <v>74</v>
      </c>
      <c r="AU248" s="210" t="s">
        <v>82</v>
      </c>
      <c r="AY248" s="209" t="s">
        <v>199</v>
      </c>
      <c r="BK248" s="211">
        <f>BK249</f>
        <v>0</v>
      </c>
    </row>
    <row r="249" s="2" customFormat="1">
      <c r="A249" s="39"/>
      <c r="B249" s="40"/>
      <c r="C249" s="214" t="s">
        <v>498</v>
      </c>
      <c r="D249" s="214" t="s">
        <v>202</v>
      </c>
      <c r="E249" s="215" t="s">
        <v>517</v>
      </c>
      <c r="F249" s="216" t="s">
        <v>518</v>
      </c>
      <c r="G249" s="217" t="s">
        <v>217</v>
      </c>
      <c r="H249" s="218">
        <v>4</v>
      </c>
      <c r="I249" s="219"/>
      <c r="J249" s="220">
        <f>ROUND(I249*H249,2)</f>
        <v>0</v>
      </c>
      <c r="K249" s="216" t="s">
        <v>206</v>
      </c>
      <c r="L249" s="221"/>
      <c r="M249" s="222" t="s">
        <v>19</v>
      </c>
      <c r="N249" s="223" t="s">
        <v>46</v>
      </c>
      <c r="O249" s="85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207</v>
      </c>
      <c r="AT249" s="226" t="s">
        <v>202</v>
      </c>
      <c r="AU249" s="226" t="s">
        <v>84</v>
      </c>
      <c r="AY249" s="18" t="s">
        <v>199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82</v>
      </c>
      <c r="BK249" s="227">
        <f>ROUND(I249*H249,2)</f>
        <v>0</v>
      </c>
      <c r="BL249" s="18" t="s">
        <v>208</v>
      </c>
      <c r="BM249" s="226" t="s">
        <v>504</v>
      </c>
    </row>
    <row r="250" s="12" customFormat="1" ht="25.92" customHeight="1">
      <c r="A250" s="12"/>
      <c r="B250" s="198"/>
      <c r="C250" s="199"/>
      <c r="D250" s="200" t="s">
        <v>74</v>
      </c>
      <c r="E250" s="201" t="s">
        <v>520</v>
      </c>
      <c r="F250" s="201" t="s">
        <v>521</v>
      </c>
      <c r="G250" s="199"/>
      <c r="H250" s="199"/>
      <c r="I250" s="202"/>
      <c r="J250" s="203">
        <f>BK250</f>
        <v>0</v>
      </c>
      <c r="K250" s="199"/>
      <c r="L250" s="204"/>
      <c r="M250" s="205"/>
      <c r="N250" s="206"/>
      <c r="O250" s="206"/>
      <c r="P250" s="207">
        <f>P251+P253+P255+P257+P259+P264+P266</f>
        <v>0</v>
      </c>
      <c r="Q250" s="206"/>
      <c r="R250" s="207">
        <f>R251+R253+R255+R257+R259+R264+R266</f>
        <v>0</v>
      </c>
      <c r="S250" s="206"/>
      <c r="T250" s="208">
        <f>T251+T253+T255+T257+T259+T264+T266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82</v>
      </c>
      <c r="AT250" s="210" t="s">
        <v>74</v>
      </c>
      <c r="AU250" s="210" t="s">
        <v>75</v>
      </c>
      <c r="AY250" s="209" t="s">
        <v>199</v>
      </c>
      <c r="BK250" s="211">
        <f>BK251+BK253+BK255+BK257+BK259+BK264+BK266</f>
        <v>0</v>
      </c>
    </row>
    <row r="251" s="12" customFormat="1" ht="22.8" customHeight="1">
      <c r="A251" s="12"/>
      <c r="B251" s="198"/>
      <c r="C251" s="199"/>
      <c r="D251" s="200" t="s">
        <v>74</v>
      </c>
      <c r="E251" s="212" t="s">
        <v>522</v>
      </c>
      <c r="F251" s="212" t="s">
        <v>523</v>
      </c>
      <c r="G251" s="199"/>
      <c r="H251" s="199"/>
      <c r="I251" s="202"/>
      <c r="J251" s="213">
        <f>BK251</f>
        <v>0</v>
      </c>
      <c r="K251" s="199"/>
      <c r="L251" s="204"/>
      <c r="M251" s="205"/>
      <c r="N251" s="206"/>
      <c r="O251" s="206"/>
      <c r="P251" s="207">
        <f>P252</f>
        <v>0</v>
      </c>
      <c r="Q251" s="206"/>
      <c r="R251" s="207">
        <f>R252</f>
        <v>0</v>
      </c>
      <c r="S251" s="206"/>
      <c r="T251" s="208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9" t="s">
        <v>82</v>
      </c>
      <c r="AT251" s="210" t="s">
        <v>74</v>
      </c>
      <c r="AU251" s="210" t="s">
        <v>82</v>
      </c>
      <c r="AY251" s="209" t="s">
        <v>199</v>
      </c>
      <c r="BK251" s="211">
        <f>BK252</f>
        <v>0</v>
      </c>
    </row>
    <row r="252" s="2" customFormat="1">
      <c r="A252" s="39"/>
      <c r="B252" s="40"/>
      <c r="C252" s="214" t="s">
        <v>367</v>
      </c>
      <c r="D252" s="214" t="s">
        <v>202</v>
      </c>
      <c r="E252" s="215" t="s">
        <v>524</v>
      </c>
      <c r="F252" s="216" t="s">
        <v>525</v>
      </c>
      <c r="G252" s="217" t="s">
        <v>217</v>
      </c>
      <c r="H252" s="218">
        <v>4</v>
      </c>
      <c r="I252" s="219"/>
      <c r="J252" s="220">
        <f>ROUND(I252*H252,2)</f>
        <v>0</v>
      </c>
      <c r="K252" s="216" t="s">
        <v>206</v>
      </c>
      <c r="L252" s="221"/>
      <c r="M252" s="222" t="s">
        <v>19</v>
      </c>
      <c r="N252" s="223" t="s">
        <v>46</v>
      </c>
      <c r="O252" s="85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207</v>
      </c>
      <c r="AT252" s="226" t="s">
        <v>202</v>
      </c>
      <c r="AU252" s="226" t="s">
        <v>84</v>
      </c>
      <c r="AY252" s="18" t="s">
        <v>199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82</v>
      </c>
      <c r="BK252" s="227">
        <f>ROUND(I252*H252,2)</f>
        <v>0</v>
      </c>
      <c r="BL252" s="18" t="s">
        <v>208</v>
      </c>
      <c r="BM252" s="226" t="s">
        <v>510</v>
      </c>
    </row>
    <row r="253" s="12" customFormat="1" ht="22.8" customHeight="1">
      <c r="A253" s="12"/>
      <c r="B253" s="198"/>
      <c r="C253" s="199"/>
      <c r="D253" s="200" t="s">
        <v>74</v>
      </c>
      <c r="E253" s="212" t="s">
        <v>533</v>
      </c>
      <c r="F253" s="212" t="s">
        <v>534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P254</f>
        <v>0</v>
      </c>
      <c r="Q253" s="206"/>
      <c r="R253" s="207">
        <f>R254</f>
        <v>0</v>
      </c>
      <c r="S253" s="206"/>
      <c r="T253" s="208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82</v>
      </c>
      <c r="AT253" s="210" t="s">
        <v>74</v>
      </c>
      <c r="AU253" s="210" t="s">
        <v>82</v>
      </c>
      <c r="AY253" s="209" t="s">
        <v>199</v>
      </c>
      <c r="BK253" s="211">
        <f>BK254</f>
        <v>0</v>
      </c>
    </row>
    <row r="254" s="2" customFormat="1">
      <c r="A254" s="39"/>
      <c r="B254" s="40"/>
      <c r="C254" s="214" t="s">
        <v>507</v>
      </c>
      <c r="D254" s="214" t="s">
        <v>202</v>
      </c>
      <c r="E254" s="215" t="s">
        <v>535</v>
      </c>
      <c r="F254" s="216" t="s">
        <v>536</v>
      </c>
      <c r="G254" s="217" t="s">
        <v>217</v>
      </c>
      <c r="H254" s="218">
        <v>3</v>
      </c>
      <c r="I254" s="219"/>
      <c r="J254" s="220">
        <f>ROUND(I254*H254,2)</f>
        <v>0</v>
      </c>
      <c r="K254" s="216" t="s">
        <v>206</v>
      </c>
      <c r="L254" s="221"/>
      <c r="M254" s="222" t="s">
        <v>19</v>
      </c>
      <c r="N254" s="223" t="s">
        <v>46</v>
      </c>
      <c r="O254" s="85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207</v>
      </c>
      <c r="AT254" s="226" t="s">
        <v>202</v>
      </c>
      <c r="AU254" s="226" t="s">
        <v>84</v>
      </c>
      <c r="AY254" s="18" t="s">
        <v>199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82</v>
      </c>
      <c r="BK254" s="227">
        <f>ROUND(I254*H254,2)</f>
        <v>0</v>
      </c>
      <c r="BL254" s="18" t="s">
        <v>208</v>
      </c>
      <c r="BM254" s="226" t="s">
        <v>513</v>
      </c>
    </row>
    <row r="255" s="12" customFormat="1" ht="22.8" customHeight="1">
      <c r="A255" s="12"/>
      <c r="B255" s="198"/>
      <c r="C255" s="199"/>
      <c r="D255" s="200" t="s">
        <v>74</v>
      </c>
      <c r="E255" s="212" t="s">
        <v>544</v>
      </c>
      <c r="F255" s="212" t="s">
        <v>545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P256</f>
        <v>0</v>
      </c>
      <c r="Q255" s="206"/>
      <c r="R255" s="207">
        <f>R256</f>
        <v>0</v>
      </c>
      <c r="S255" s="206"/>
      <c r="T255" s="208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82</v>
      </c>
      <c r="AT255" s="210" t="s">
        <v>74</v>
      </c>
      <c r="AU255" s="210" t="s">
        <v>82</v>
      </c>
      <c r="AY255" s="209" t="s">
        <v>199</v>
      </c>
      <c r="BK255" s="211">
        <f>BK256</f>
        <v>0</v>
      </c>
    </row>
    <row r="256" s="2" customFormat="1" ht="16.5" customHeight="1">
      <c r="A256" s="39"/>
      <c r="B256" s="40"/>
      <c r="C256" s="214" t="s">
        <v>373</v>
      </c>
      <c r="D256" s="214" t="s">
        <v>202</v>
      </c>
      <c r="E256" s="215" t="s">
        <v>546</v>
      </c>
      <c r="F256" s="216" t="s">
        <v>547</v>
      </c>
      <c r="G256" s="217" t="s">
        <v>217</v>
      </c>
      <c r="H256" s="218">
        <v>4</v>
      </c>
      <c r="I256" s="219"/>
      <c r="J256" s="220">
        <f>ROUND(I256*H256,2)</f>
        <v>0</v>
      </c>
      <c r="K256" s="216" t="s">
        <v>206</v>
      </c>
      <c r="L256" s="221"/>
      <c r="M256" s="222" t="s">
        <v>19</v>
      </c>
      <c r="N256" s="223" t="s">
        <v>46</v>
      </c>
      <c r="O256" s="85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207</v>
      </c>
      <c r="AT256" s="226" t="s">
        <v>202</v>
      </c>
      <c r="AU256" s="226" t="s">
        <v>84</v>
      </c>
      <c r="AY256" s="18" t="s">
        <v>199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82</v>
      </c>
      <c r="BK256" s="227">
        <f>ROUND(I256*H256,2)</f>
        <v>0</v>
      </c>
      <c r="BL256" s="18" t="s">
        <v>208</v>
      </c>
      <c r="BM256" s="226" t="s">
        <v>519</v>
      </c>
    </row>
    <row r="257" s="12" customFormat="1" ht="22.8" customHeight="1">
      <c r="A257" s="12"/>
      <c r="B257" s="198"/>
      <c r="C257" s="199"/>
      <c r="D257" s="200" t="s">
        <v>74</v>
      </c>
      <c r="E257" s="212" t="s">
        <v>549</v>
      </c>
      <c r="F257" s="212" t="s">
        <v>550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P258</f>
        <v>0</v>
      </c>
      <c r="Q257" s="206"/>
      <c r="R257" s="207">
        <f>R258</f>
        <v>0</v>
      </c>
      <c r="S257" s="206"/>
      <c r="T257" s="208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82</v>
      </c>
      <c r="AT257" s="210" t="s">
        <v>74</v>
      </c>
      <c r="AU257" s="210" t="s">
        <v>82</v>
      </c>
      <c r="AY257" s="209" t="s">
        <v>199</v>
      </c>
      <c r="BK257" s="211">
        <f>BK258</f>
        <v>0</v>
      </c>
    </row>
    <row r="258" s="2" customFormat="1">
      <c r="A258" s="39"/>
      <c r="B258" s="40"/>
      <c r="C258" s="214" t="s">
        <v>516</v>
      </c>
      <c r="D258" s="214" t="s">
        <v>202</v>
      </c>
      <c r="E258" s="215" t="s">
        <v>552</v>
      </c>
      <c r="F258" s="216" t="s">
        <v>553</v>
      </c>
      <c r="G258" s="217" t="s">
        <v>217</v>
      </c>
      <c r="H258" s="218">
        <v>1</v>
      </c>
      <c r="I258" s="219"/>
      <c r="J258" s="220">
        <f>ROUND(I258*H258,2)</f>
        <v>0</v>
      </c>
      <c r="K258" s="216" t="s">
        <v>206</v>
      </c>
      <c r="L258" s="221"/>
      <c r="M258" s="222" t="s">
        <v>19</v>
      </c>
      <c r="N258" s="223" t="s">
        <v>46</v>
      </c>
      <c r="O258" s="85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207</v>
      </c>
      <c r="AT258" s="226" t="s">
        <v>202</v>
      </c>
      <c r="AU258" s="226" t="s">
        <v>84</v>
      </c>
      <c r="AY258" s="18" t="s">
        <v>199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82</v>
      </c>
      <c r="BK258" s="227">
        <f>ROUND(I258*H258,2)</f>
        <v>0</v>
      </c>
      <c r="BL258" s="18" t="s">
        <v>208</v>
      </c>
      <c r="BM258" s="226" t="s">
        <v>526</v>
      </c>
    </row>
    <row r="259" s="12" customFormat="1" ht="22.8" customHeight="1">
      <c r="A259" s="12"/>
      <c r="B259" s="198"/>
      <c r="C259" s="199"/>
      <c r="D259" s="200" t="s">
        <v>74</v>
      </c>
      <c r="E259" s="212" t="s">
        <v>555</v>
      </c>
      <c r="F259" s="212" t="s">
        <v>556</v>
      </c>
      <c r="G259" s="199"/>
      <c r="H259" s="199"/>
      <c r="I259" s="202"/>
      <c r="J259" s="213">
        <f>BK259</f>
        <v>0</v>
      </c>
      <c r="K259" s="199"/>
      <c r="L259" s="204"/>
      <c r="M259" s="205"/>
      <c r="N259" s="206"/>
      <c r="O259" s="206"/>
      <c r="P259" s="207">
        <f>SUM(P260:P263)</f>
        <v>0</v>
      </c>
      <c r="Q259" s="206"/>
      <c r="R259" s="207">
        <f>SUM(R260:R263)</f>
        <v>0</v>
      </c>
      <c r="S259" s="206"/>
      <c r="T259" s="208">
        <f>SUM(T260:T263)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9" t="s">
        <v>82</v>
      </c>
      <c r="AT259" s="210" t="s">
        <v>74</v>
      </c>
      <c r="AU259" s="210" t="s">
        <v>82</v>
      </c>
      <c r="AY259" s="209" t="s">
        <v>199</v>
      </c>
      <c r="BK259" s="211">
        <f>SUM(BK260:BK263)</f>
        <v>0</v>
      </c>
    </row>
    <row r="260" s="2" customFormat="1">
      <c r="A260" s="39"/>
      <c r="B260" s="40"/>
      <c r="C260" s="214" t="s">
        <v>378</v>
      </c>
      <c r="D260" s="214" t="s">
        <v>202</v>
      </c>
      <c r="E260" s="215" t="s">
        <v>557</v>
      </c>
      <c r="F260" s="216" t="s">
        <v>558</v>
      </c>
      <c r="G260" s="217" t="s">
        <v>217</v>
      </c>
      <c r="H260" s="218">
        <v>3</v>
      </c>
      <c r="I260" s="219"/>
      <c r="J260" s="220">
        <f>ROUND(I260*H260,2)</f>
        <v>0</v>
      </c>
      <c r="K260" s="216" t="s">
        <v>206</v>
      </c>
      <c r="L260" s="221"/>
      <c r="M260" s="222" t="s">
        <v>19</v>
      </c>
      <c r="N260" s="223" t="s">
        <v>46</v>
      </c>
      <c r="O260" s="85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207</v>
      </c>
      <c r="AT260" s="226" t="s">
        <v>202</v>
      </c>
      <c r="AU260" s="226" t="s">
        <v>84</v>
      </c>
      <c r="AY260" s="18" t="s">
        <v>199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82</v>
      </c>
      <c r="BK260" s="227">
        <f>ROUND(I260*H260,2)</f>
        <v>0</v>
      </c>
      <c r="BL260" s="18" t="s">
        <v>208</v>
      </c>
      <c r="BM260" s="226" t="s">
        <v>532</v>
      </c>
    </row>
    <row r="261" s="2" customFormat="1">
      <c r="A261" s="39"/>
      <c r="B261" s="40"/>
      <c r="C261" s="214" t="s">
        <v>529</v>
      </c>
      <c r="D261" s="214" t="s">
        <v>202</v>
      </c>
      <c r="E261" s="215" t="s">
        <v>564</v>
      </c>
      <c r="F261" s="216" t="s">
        <v>565</v>
      </c>
      <c r="G261" s="217" t="s">
        <v>217</v>
      </c>
      <c r="H261" s="218">
        <v>1</v>
      </c>
      <c r="I261" s="219"/>
      <c r="J261" s="220">
        <f>ROUND(I261*H261,2)</f>
        <v>0</v>
      </c>
      <c r="K261" s="216" t="s">
        <v>206</v>
      </c>
      <c r="L261" s="221"/>
      <c r="M261" s="222" t="s">
        <v>19</v>
      </c>
      <c r="N261" s="223" t="s">
        <v>46</v>
      </c>
      <c r="O261" s="85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207</v>
      </c>
      <c r="AT261" s="226" t="s">
        <v>202</v>
      </c>
      <c r="AU261" s="226" t="s">
        <v>84</v>
      </c>
      <c r="AY261" s="18" t="s">
        <v>199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82</v>
      </c>
      <c r="BK261" s="227">
        <f>ROUND(I261*H261,2)</f>
        <v>0</v>
      </c>
      <c r="BL261" s="18" t="s">
        <v>208</v>
      </c>
      <c r="BM261" s="226" t="s">
        <v>537</v>
      </c>
    </row>
    <row r="262" s="2" customFormat="1">
      <c r="A262" s="39"/>
      <c r="B262" s="40"/>
      <c r="C262" s="214" t="s">
        <v>382</v>
      </c>
      <c r="D262" s="214" t="s">
        <v>202</v>
      </c>
      <c r="E262" s="215" t="s">
        <v>571</v>
      </c>
      <c r="F262" s="216" t="s">
        <v>572</v>
      </c>
      <c r="G262" s="217" t="s">
        <v>217</v>
      </c>
      <c r="H262" s="218">
        <v>2</v>
      </c>
      <c r="I262" s="219"/>
      <c r="J262" s="220">
        <f>ROUND(I262*H262,2)</f>
        <v>0</v>
      </c>
      <c r="K262" s="216" t="s">
        <v>206</v>
      </c>
      <c r="L262" s="221"/>
      <c r="M262" s="222" t="s">
        <v>19</v>
      </c>
      <c r="N262" s="223" t="s">
        <v>46</v>
      </c>
      <c r="O262" s="85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207</v>
      </c>
      <c r="AT262" s="226" t="s">
        <v>202</v>
      </c>
      <c r="AU262" s="226" t="s">
        <v>84</v>
      </c>
      <c r="AY262" s="18" t="s">
        <v>199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82</v>
      </c>
      <c r="BK262" s="227">
        <f>ROUND(I262*H262,2)</f>
        <v>0</v>
      </c>
      <c r="BL262" s="18" t="s">
        <v>208</v>
      </c>
      <c r="BM262" s="226" t="s">
        <v>543</v>
      </c>
    </row>
    <row r="263" s="2" customFormat="1">
      <c r="A263" s="39"/>
      <c r="B263" s="40"/>
      <c r="C263" s="214" t="s">
        <v>540</v>
      </c>
      <c r="D263" s="214" t="s">
        <v>202</v>
      </c>
      <c r="E263" s="215" t="s">
        <v>575</v>
      </c>
      <c r="F263" s="216" t="s">
        <v>576</v>
      </c>
      <c r="G263" s="217" t="s">
        <v>217</v>
      </c>
      <c r="H263" s="218">
        <v>2</v>
      </c>
      <c r="I263" s="219"/>
      <c r="J263" s="220">
        <f>ROUND(I263*H263,2)</f>
        <v>0</v>
      </c>
      <c r="K263" s="216" t="s">
        <v>206</v>
      </c>
      <c r="L263" s="221"/>
      <c r="M263" s="222" t="s">
        <v>19</v>
      </c>
      <c r="N263" s="223" t="s">
        <v>46</v>
      </c>
      <c r="O263" s="85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207</v>
      </c>
      <c r="AT263" s="226" t="s">
        <v>202</v>
      </c>
      <c r="AU263" s="226" t="s">
        <v>84</v>
      </c>
      <c r="AY263" s="18" t="s">
        <v>199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82</v>
      </c>
      <c r="BK263" s="227">
        <f>ROUND(I263*H263,2)</f>
        <v>0</v>
      </c>
      <c r="BL263" s="18" t="s">
        <v>208</v>
      </c>
      <c r="BM263" s="226" t="s">
        <v>548</v>
      </c>
    </row>
    <row r="264" s="12" customFormat="1" ht="22.8" customHeight="1">
      <c r="A264" s="12"/>
      <c r="B264" s="198"/>
      <c r="C264" s="199"/>
      <c r="D264" s="200" t="s">
        <v>74</v>
      </c>
      <c r="E264" s="212" t="s">
        <v>592</v>
      </c>
      <c r="F264" s="212" t="s">
        <v>593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P265</f>
        <v>0</v>
      </c>
      <c r="Q264" s="206"/>
      <c r="R264" s="207">
        <f>R265</f>
        <v>0</v>
      </c>
      <c r="S264" s="206"/>
      <c r="T264" s="208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82</v>
      </c>
      <c r="AT264" s="210" t="s">
        <v>74</v>
      </c>
      <c r="AU264" s="210" t="s">
        <v>82</v>
      </c>
      <c r="AY264" s="209" t="s">
        <v>199</v>
      </c>
      <c r="BK264" s="211">
        <f>BK265</f>
        <v>0</v>
      </c>
    </row>
    <row r="265" s="2" customFormat="1" ht="16.5" customHeight="1">
      <c r="A265" s="39"/>
      <c r="B265" s="40"/>
      <c r="C265" s="214" t="s">
        <v>387</v>
      </c>
      <c r="D265" s="214" t="s">
        <v>202</v>
      </c>
      <c r="E265" s="215" t="s">
        <v>595</v>
      </c>
      <c r="F265" s="216" t="s">
        <v>1211</v>
      </c>
      <c r="G265" s="217" t="s">
        <v>217</v>
      </c>
      <c r="H265" s="218">
        <v>1</v>
      </c>
      <c r="I265" s="219"/>
      <c r="J265" s="220">
        <f>ROUND(I265*H265,2)</f>
        <v>0</v>
      </c>
      <c r="K265" s="216" t="s">
        <v>341</v>
      </c>
      <c r="L265" s="221"/>
      <c r="M265" s="222" t="s">
        <v>19</v>
      </c>
      <c r="N265" s="223" t="s">
        <v>46</v>
      </c>
      <c r="O265" s="85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207</v>
      </c>
      <c r="AT265" s="226" t="s">
        <v>202</v>
      </c>
      <c r="AU265" s="226" t="s">
        <v>84</v>
      </c>
      <c r="AY265" s="18" t="s">
        <v>199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82</v>
      </c>
      <c r="BK265" s="227">
        <f>ROUND(I265*H265,2)</f>
        <v>0</v>
      </c>
      <c r="BL265" s="18" t="s">
        <v>208</v>
      </c>
      <c r="BM265" s="226" t="s">
        <v>554</v>
      </c>
    </row>
    <row r="266" s="12" customFormat="1" ht="22.8" customHeight="1">
      <c r="A266" s="12"/>
      <c r="B266" s="198"/>
      <c r="C266" s="199"/>
      <c r="D266" s="200" t="s">
        <v>74</v>
      </c>
      <c r="E266" s="212" t="s">
        <v>598</v>
      </c>
      <c r="F266" s="212" t="s">
        <v>599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SUM(P267:P268)</f>
        <v>0</v>
      </c>
      <c r="Q266" s="206"/>
      <c r="R266" s="207">
        <f>SUM(R267:R268)</f>
        <v>0</v>
      </c>
      <c r="S266" s="206"/>
      <c r="T266" s="208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82</v>
      </c>
      <c r="AT266" s="210" t="s">
        <v>74</v>
      </c>
      <c r="AU266" s="210" t="s">
        <v>82</v>
      </c>
      <c r="AY266" s="209" t="s">
        <v>199</v>
      </c>
      <c r="BK266" s="211">
        <f>SUM(BK267:BK268)</f>
        <v>0</v>
      </c>
    </row>
    <row r="267" s="2" customFormat="1">
      <c r="A267" s="39"/>
      <c r="B267" s="40"/>
      <c r="C267" s="214" t="s">
        <v>551</v>
      </c>
      <c r="D267" s="214" t="s">
        <v>202</v>
      </c>
      <c r="E267" s="215" t="s">
        <v>600</v>
      </c>
      <c r="F267" s="216" t="s">
        <v>601</v>
      </c>
      <c r="G267" s="217" t="s">
        <v>217</v>
      </c>
      <c r="H267" s="218">
        <v>2</v>
      </c>
      <c r="I267" s="219"/>
      <c r="J267" s="220">
        <f>ROUND(I267*H267,2)</f>
        <v>0</v>
      </c>
      <c r="K267" s="216" t="s">
        <v>206</v>
      </c>
      <c r="L267" s="221"/>
      <c r="M267" s="222" t="s">
        <v>19</v>
      </c>
      <c r="N267" s="223" t="s">
        <v>46</v>
      </c>
      <c r="O267" s="85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207</v>
      </c>
      <c r="AT267" s="226" t="s">
        <v>202</v>
      </c>
      <c r="AU267" s="226" t="s">
        <v>84</v>
      </c>
      <c r="AY267" s="18" t="s">
        <v>199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82</v>
      </c>
      <c r="BK267" s="227">
        <f>ROUND(I267*H267,2)</f>
        <v>0</v>
      </c>
      <c r="BL267" s="18" t="s">
        <v>208</v>
      </c>
      <c r="BM267" s="226" t="s">
        <v>559</v>
      </c>
    </row>
    <row r="268" s="2" customFormat="1">
      <c r="A268" s="39"/>
      <c r="B268" s="40"/>
      <c r="C268" s="214" t="s">
        <v>391</v>
      </c>
      <c r="D268" s="214" t="s">
        <v>202</v>
      </c>
      <c r="E268" s="215" t="s">
        <v>607</v>
      </c>
      <c r="F268" s="216" t="s">
        <v>608</v>
      </c>
      <c r="G268" s="217" t="s">
        <v>217</v>
      </c>
      <c r="H268" s="218">
        <v>2</v>
      </c>
      <c r="I268" s="219"/>
      <c r="J268" s="220">
        <f>ROUND(I268*H268,2)</f>
        <v>0</v>
      </c>
      <c r="K268" s="216" t="s">
        <v>206</v>
      </c>
      <c r="L268" s="221"/>
      <c r="M268" s="222" t="s">
        <v>19</v>
      </c>
      <c r="N268" s="223" t="s">
        <v>46</v>
      </c>
      <c r="O268" s="85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6" t="s">
        <v>207</v>
      </c>
      <c r="AT268" s="226" t="s">
        <v>202</v>
      </c>
      <c r="AU268" s="226" t="s">
        <v>84</v>
      </c>
      <c r="AY268" s="18" t="s">
        <v>199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8" t="s">
        <v>82</v>
      </c>
      <c r="BK268" s="227">
        <f>ROUND(I268*H268,2)</f>
        <v>0</v>
      </c>
      <c r="BL268" s="18" t="s">
        <v>208</v>
      </c>
      <c r="BM268" s="226" t="s">
        <v>563</v>
      </c>
    </row>
    <row r="269" s="12" customFormat="1" ht="25.92" customHeight="1">
      <c r="A269" s="12"/>
      <c r="B269" s="198"/>
      <c r="C269" s="199"/>
      <c r="D269" s="200" t="s">
        <v>74</v>
      </c>
      <c r="E269" s="201" t="s">
        <v>610</v>
      </c>
      <c r="F269" s="201" t="s">
        <v>611</v>
      </c>
      <c r="G269" s="199"/>
      <c r="H269" s="199"/>
      <c r="I269" s="202"/>
      <c r="J269" s="203">
        <f>BK269</f>
        <v>0</v>
      </c>
      <c r="K269" s="199"/>
      <c r="L269" s="204"/>
      <c r="M269" s="205"/>
      <c r="N269" s="206"/>
      <c r="O269" s="206"/>
      <c r="P269" s="207">
        <f>P270+P275</f>
        <v>0</v>
      </c>
      <c r="Q269" s="206"/>
      <c r="R269" s="207">
        <f>R270+R275</f>
        <v>0</v>
      </c>
      <c r="S269" s="206"/>
      <c r="T269" s="208">
        <f>T270+T275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82</v>
      </c>
      <c r="AT269" s="210" t="s">
        <v>74</v>
      </c>
      <c r="AU269" s="210" t="s">
        <v>75</v>
      </c>
      <c r="AY269" s="209" t="s">
        <v>199</v>
      </c>
      <c r="BK269" s="211">
        <f>BK270+BK275</f>
        <v>0</v>
      </c>
    </row>
    <row r="270" s="12" customFormat="1" ht="22.8" customHeight="1">
      <c r="A270" s="12"/>
      <c r="B270" s="198"/>
      <c r="C270" s="199"/>
      <c r="D270" s="200" t="s">
        <v>74</v>
      </c>
      <c r="E270" s="212" t="s">
        <v>612</v>
      </c>
      <c r="F270" s="212" t="s">
        <v>613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SUM(P271:P274)</f>
        <v>0</v>
      </c>
      <c r="Q270" s="206"/>
      <c r="R270" s="207">
        <f>SUM(R271:R274)</f>
        <v>0</v>
      </c>
      <c r="S270" s="206"/>
      <c r="T270" s="208">
        <f>SUM(T271:T274)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82</v>
      </c>
      <c r="AT270" s="210" t="s">
        <v>74</v>
      </c>
      <c r="AU270" s="210" t="s">
        <v>82</v>
      </c>
      <c r="AY270" s="209" t="s">
        <v>199</v>
      </c>
      <c r="BK270" s="211">
        <f>SUM(BK271:BK274)</f>
        <v>0</v>
      </c>
    </row>
    <row r="271" s="2" customFormat="1" ht="16.5" customHeight="1">
      <c r="A271" s="39"/>
      <c r="B271" s="40"/>
      <c r="C271" s="214" t="s">
        <v>560</v>
      </c>
      <c r="D271" s="214" t="s">
        <v>202</v>
      </c>
      <c r="E271" s="215" t="s">
        <v>615</v>
      </c>
      <c r="F271" s="216" t="s">
        <v>616</v>
      </c>
      <c r="G271" s="217" t="s">
        <v>217</v>
      </c>
      <c r="H271" s="218">
        <v>1</v>
      </c>
      <c r="I271" s="219"/>
      <c r="J271" s="220">
        <f>ROUND(I271*H271,2)</f>
        <v>0</v>
      </c>
      <c r="K271" s="216" t="s">
        <v>206</v>
      </c>
      <c r="L271" s="221"/>
      <c r="M271" s="222" t="s">
        <v>19</v>
      </c>
      <c r="N271" s="223" t="s">
        <v>46</v>
      </c>
      <c r="O271" s="85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6" t="s">
        <v>207</v>
      </c>
      <c r="AT271" s="226" t="s">
        <v>202</v>
      </c>
      <c r="AU271" s="226" t="s">
        <v>84</v>
      </c>
      <c r="AY271" s="18" t="s">
        <v>199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8" t="s">
        <v>82</v>
      </c>
      <c r="BK271" s="227">
        <f>ROUND(I271*H271,2)</f>
        <v>0</v>
      </c>
      <c r="BL271" s="18" t="s">
        <v>208</v>
      </c>
      <c r="BM271" s="226" t="s">
        <v>566</v>
      </c>
    </row>
    <row r="272" s="2" customFormat="1" ht="21.75" customHeight="1">
      <c r="A272" s="39"/>
      <c r="B272" s="40"/>
      <c r="C272" s="214" t="s">
        <v>394</v>
      </c>
      <c r="D272" s="214" t="s">
        <v>202</v>
      </c>
      <c r="E272" s="215" t="s">
        <v>618</v>
      </c>
      <c r="F272" s="216" t="s">
        <v>619</v>
      </c>
      <c r="G272" s="217" t="s">
        <v>217</v>
      </c>
      <c r="H272" s="218">
        <v>1</v>
      </c>
      <c r="I272" s="219"/>
      <c r="J272" s="220">
        <f>ROUND(I272*H272,2)</f>
        <v>0</v>
      </c>
      <c r="K272" s="216" t="s">
        <v>206</v>
      </c>
      <c r="L272" s="221"/>
      <c r="M272" s="222" t="s">
        <v>19</v>
      </c>
      <c r="N272" s="223" t="s">
        <v>46</v>
      </c>
      <c r="O272" s="85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207</v>
      </c>
      <c r="AT272" s="226" t="s">
        <v>202</v>
      </c>
      <c r="AU272" s="226" t="s">
        <v>84</v>
      </c>
      <c r="AY272" s="18" t="s">
        <v>199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82</v>
      </c>
      <c r="BK272" s="227">
        <f>ROUND(I272*H272,2)</f>
        <v>0</v>
      </c>
      <c r="BL272" s="18" t="s">
        <v>208</v>
      </c>
      <c r="BM272" s="226" t="s">
        <v>570</v>
      </c>
    </row>
    <row r="273" s="2" customFormat="1" ht="21.75" customHeight="1">
      <c r="A273" s="39"/>
      <c r="B273" s="40"/>
      <c r="C273" s="228" t="s">
        <v>567</v>
      </c>
      <c r="D273" s="228" t="s">
        <v>286</v>
      </c>
      <c r="E273" s="229" t="s">
        <v>287</v>
      </c>
      <c r="F273" s="230" t="s">
        <v>288</v>
      </c>
      <c r="G273" s="231" t="s">
        <v>217</v>
      </c>
      <c r="H273" s="232">
        <v>2</v>
      </c>
      <c r="I273" s="233"/>
      <c r="J273" s="234">
        <f>ROUND(I273*H273,2)</f>
        <v>0</v>
      </c>
      <c r="K273" s="230" t="s">
        <v>206</v>
      </c>
      <c r="L273" s="45"/>
      <c r="M273" s="235" t="s">
        <v>19</v>
      </c>
      <c r="N273" s="236" t="s">
        <v>46</v>
      </c>
      <c r="O273" s="85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208</v>
      </c>
      <c r="AT273" s="226" t="s">
        <v>286</v>
      </c>
      <c r="AU273" s="226" t="s">
        <v>84</v>
      </c>
      <c r="AY273" s="18" t="s">
        <v>199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82</v>
      </c>
      <c r="BK273" s="227">
        <f>ROUND(I273*H273,2)</f>
        <v>0</v>
      </c>
      <c r="BL273" s="18" t="s">
        <v>208</v>
      </c>
      <c r="BM273" s="226" t="s">
        <v>573</v>
      </c>
    </row>
    <row r="274" s="2" customFormat="1">
      <c r="A274" s="39"/>
      <c r="B274" s="40"/>
      <c r="C274" s="228" t="s">
        <v>400</v>
      </c>
      <c r="D274" s="228" t="s">
        <v>286</v>
      </c>
      <c r="E274" s="229" t="s">
        <v>290</v>
      </c>
      <c r="F274" s="230" t="s">
        <v>291</v>
      </c>
      <c r="G274" s="231" t="s">
        <v>217</v>
      </c>
      <c r="H274" s="232">
        <v>2</v>
      </c>
      <c r="I274" s="233"/>
      <c r="J274" s="234">
        <f>ROUND(I274*H274,2)</f>
        <v>0</v>
      </c>
      <c r="K274" s="230" t="s">
        <v>206</v>
      </c>
      <c r="L274" s="45"/>
      <c r="M274" s="235" t="s">
        <v>19</v>
      </c>
      <c r="N274" s="236" t="s">
        <v>46</v>
      </c>
      <c r="O274" s="85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6" t="s">
        <v>208</v>
      </c>
      <c r="AT274" s="226" t="s">
        <v>286</v>
      </c>
      <c r="AU274" s="226" t="s">
        <v>84</v>
      </c>
      <c r="AY274" s="18" t="s">
        <v>199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82</v>
      </c>
      <c r="BK274" s="227">
        <f>ROUND(I274*H274,2)</f>
        <v>0</v>
      </c>
      <c r="BL274" s="18" t="s">
        <v>208</v>
      </c>
      <c r="BM274" s="226" t="s">
        <v>577</v>
      </c>
    </row>
    <row r="275" s="12" customFormat="1" ht="22.8" customHeight="1">
      <c r="A275" s="12"/>
      <c r="B275" s="198"/>
      <c r="C275" s="199"/>
      <c r="D275" s="200" t="s">
        <v>74</v>
      </c>
      <c r="E275" s="212" t="s">
        <v>621</v>
      </c>
      <c r="F275" s="212" t="s">
        <v>621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SUM(P276:P299)</f>
        <v>0</v>
      </c>
      <c r="Q275" s="206"/>
      <c r="R275" s="207">
        <f>SUM(R276:R299)</f>
        <v>0</v>
      </c>
      <c r="S275" s="206"/>
      <c r="T275" s="208">
        <f>SUM(T276:T299)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82</v>
      </c>
      <c r="AT275" s="210" t="s">
        <v>74</v>
      </c>
      <c r="AU275" s="210" t="s">
        <v>82</v>
      </c>
      <c r="AY275" s="209" t="s">
        <v>199</v>
      </c>
      <c r="BK275" s="211">
        <f>SUM(BK276:BK299)</f>
        <v>0</v>
      </c>
    </row>
    <row r="276" s="2" customFormat="1" ht="21.75" customHeight="1">
      <c r="A276" s="39"/>
      <c r="B276" s="40"/>
      <c r="C276" s="228" t="s">
        <v>574</v>
      </c>
      <c r="D276" s="228" t="s">
        <v>286</v>
      </c>
      <c r="E276" s="229" t="s">
        <v>623</v>
      </c>
      <c r="F276" s="230" t="s">
        <v>624</v>
      </c>
      <c r="G276" s="231" t="s">
        <v>217</v>
      </c>
      <c r="H276" s="232">
        <v>2</v>
      </c>
      <c r="I276" s="233"/>
      <c r="J276" s="234">
        <f>ROUND(I276*H276,2)</f>
        <v>0</v>
      </c>
      <c r="K276" s="230" t="s">
        <v>341</v>
      </c>
      <c r="L276" s="45"/>
      <c r="M276" s="235" t="s">
        <v>19</v>
      </c>
      <c r="N276" s="236" t="s">
        <v>46</v>
      </c>
      <c r="O276" s="85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6" t="s">
        <v>208</v>
      </c>
      <c r="AT276" s="226" t="s">
        <v>286</v>
      </c>
      <c r="AU276" s="226" t="s">
        <v>84</v>
      </c>
      <c r="AY276" s="18" t="s">
        <v>199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82</v>
      </c>
      <c r="BK276" s="227">
        <f>ROUND(I276*H276,2)</f>
        <v>0</v>
      </c>
      <c r="BL276" s="18" t="s">
        <v>208</v>
      </c>
      <c r="BM276" s="226" t="s">
        <v>582</v>
      </c>
    </row>
    <row r="277" s="2" customFormat="1" ht="21.75" customHeight="1">
      <c r="A277" s="39"/>
      <c r="B277" s="40"/>
      <c r="C277" s="228" t="s">
        <v>403</v>
      </c>
      <c r="D277" s="228" t="s">
        <v>286</v>
      </c>
      <c r="E277" s="229" t="s">
        <v>626</v>
      </c>
      <c r="F277" s="230" t="s">
        <v>627</v>
      </c>
      <c r="G277" s="231" t="s">
        <v>217</v>
      </c>
      <c r="H277" s="232">
        <v>2</v>
      </c>
      <c r="I277" s="233"/>
      <c r="J277" s="234">
        <f>ROUND(I277*H277,2)</f>
        <v>0</v>
      </c>
      <c r="K277" s="230" t="s">
        <v>341</v>
      </c>
      <c r="L277" s="45"/>
      <c r="M277" s="235" t="s">
        <v>19</v>
      </c>
      <c r="N277" s="236" t="s">
        <v>46</v>
      </c>
      <c r="O277" s="85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208</v>
      </c>
      <c r="AT277" s="226" t="s">
        <v>286</v>
      </c>
      <c r="AU277" s="226" t="s">
        <v>84</v>
      </c>
      <c r="AY277" s="18" t="s">
        <v>199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82</v>
      </c>
      <c r="BK277" s="227">
        <f>ROUND(I277*H277,2)</f>
        <v>0</v>
      </c>
      <c r="BL277" s="18" t="s">
        <v>208</v>
      </c>
      <c r="BM277" s="226" t="s">
        <v>586</v>
      </c>
    </row>
    <row r="278" s="2" customFormat="1" ht="16.5" customHeight="1">
      <c r="A278" s="39"/>
      <c r="B278" s="40"/>
      <c r="C278" s="228" t="s">
        <v>583</v>
      </c>
      <c r="D278" s="228" t="s">
        <v>286</v>
      </c>
      <c r="E278" s="229" t="s">
        <v>640</v>
      </c>
      <c r="F278" s="230" t="s">
        <v>641</v>
      </c>
      <c r="G278" s="231" t="s">
        <v>205</v>
      </c>
      <c r="H278" s="232">
        <v>311</v>
      </c>
      <c r="I278" s="233"/>
      <c r="J278" s="234">
        <f>ROUND(I278*H278,2)</f>
        <v>0</v>
      </c>
      <c r="K278" s="230" t="s">
        <v>341</v>
      </c>
      <c r="L278" s="45"/>
      <c r="M278" s="235" t="s">
        <v>19</v>
      </c>
      <c r="N278" s="236" t="s">
        <v>46</v>
      </c>
      <c r="O278" s="85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6" t="s">
        <v>208</v>
      </c>
      <c r="AT278" s="226" t="s">
        <v>286</v>
      </c>
      <c r="AU278" s="226" t="s">
        <v>84</v>
      </c>
      <c r="AY278" s="18" t="s">
        <v>199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8" t="s">
        <v>82</v>
      </c>
      <c r="BK278" s="227">
        <f>ROUND(I278*H278,2)</f>
        <v>0</v>
      </c>
      <c r="BL278" s="18" t="s">
        <v>208</v>
      </c>
      <c r="BM278" s="226" t="s">
        <v>591</v>
      </c>
    </row>
    <row r="279" s="2" customFormat="1" ht="16.5" customHeight="1">
      <c r="A279" s="39"/>
      <c r="B279" s="40"/>
      <c r="C279" s="228" t="s">
        <v>407</v>
      </c>
      <c r="D279" s="228" t="s">
        <v>286</v>
      </c>
      <c r="E279" s="229" t="s">
        <v>644</v>
      </c>
      <c r="F279" s="230" t="s">
        <v>1213</v>
      </c>
      <c r="G279" s="231" t="s">
        <v>217</v>
      </c>
      <c r="H279" s="232">
        <v>1</v>
      </c>
      <c r="I279" s="233"/>
      <c r="J279" s="234">
        <f>ROUND(I279*H279,2)</f>
        <v>0</v>
      </c>
      <c r="K279" s="230" t="s">
        <v>341</v>
      </c>
      <c r="L279" s="45"/>
      <c r="M279" s="235" t="s">
        <v>19</v>
      </c>
      <c r="N279" s="236" t="s">
        <v>46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208</v>
      </c>
      <c r="AT279" s="226" t="s">
        <v>286</v>
      </c>
      <c r="AU279" s="226" t="s">
        <v>84</v>
      </c>
      <c r="AY279" s="18" t="s">
        <v>199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208</v>
      </c>
      <c r="BM279" s="226" t="s">
        <v>597</v>
      </c>
    </row>
    <row r="280" s="2" customFormat="1" ht="16.5" customHeight="1">
      <c r="A280" s="39"/>
      <c r="B280" s="40"/>
      <c r="C280" s="228" t="s">
        <v>594</v>
      </c>
      <c r="D280" s="228" t="s">
        <v>286</v>
      </c>
      <c r="E280" s="229" t="s">
        <v>647</v>
      </c>
      <c r="F280" s="230" t="s">
        <v>648</v>
      </c>
      <c r="G280" s="231" t="s">
        <v>217</v>
      </c>
      <c r="H280" s="232">
        <v>2</v>
      </c>
      <c r="I280" s="233"/>
      <c r="J280" s="234">
        <f>ROUND(I280*H280,2)</f>
        <v>0</v>
      </c>
      <c r="K280" s="230" t="s">
        <v>341</v>
      </c>
      <c r="L280" s="45"/>
      <c r="M280" s="235" t="s">
        <v>19</v>
      </c>
      <c r="N280" s="236" t="s">
        <v>46</v>
      </c>
      <c r="O280" s="85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6" t="s">
        <v>208</v>
      </c>
      <c r="AT280" s="226" t="s">
        <v>286</v>
      </c>
      <c r="AU280" s="226" t="s">
        <v>84</v>
      </c>
      <c r="AY280" s="18" t="s">
        <v>199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82</v>
      </c>
      <c r="BK280" s="227">
        <f>ROUND(I280*H280,2)</f>
        <v>0</v>
      </c>
      <c r="BL280" s="18" t="s">
        <v>208</v>
      </c>
      <c r="BM280" s="226" t="s">
        <v>602</v>
      </c>
    </row>
    <row r="281" s="2" customFormat="1" ht="16.5" customHeight="1">
      <c r="A281" s="39"/>
      <c r="B281" s="40"/>
      <c r="C281" s="228" t="s">
        <v>410</v>
      </c>
      <c r="D281" s="228" t="s">
        <v>286</v>
      </c>
      <c r="E281" s="229" t="s">
        <v>651</v>
      </c>
      <c r="F281" s="230" t="s">
        <v>652</v>
      </c>
      <c r="G281" s="231" t="s">
        <v>217</v>
      </c>
      <c r="H281" s="232">
        <v>2</v>
      </c>
      <c r="I281" s="233"/>
      <c r="J281" s="234">
        <f>ROUND(I281*H281,2)</f>
        <v>0</v>
      </c>
      <c r="K281" s="230" t="s">
        <v>341</v>
      </c>
      <c r="L281" s="45"/>
      <c r="M281" s="235" t="s">
        <v>19</v>
      </c>
      <c r="N281" s="236" t="s">
        <v>46</v>
      </c>
      <c r="O281" s="85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208</v>
      </c>
      <c r="AT281" s="226" t="s">
        <v>286</v>
      </c>
      <c r="AU281" s="226" t="s">
        <v>84</v>
      </c>
      <c r="AY281" s="18" t="s">
        <v>199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82</v>
      </c>
      <c r="BK281" s="227">
        <f>ROUND(I281*H281,2)</f>
        <v>0</v>
      </c>
      <c r="BL281" s="18" t="s">
        <v>208</v>
      </c>
      <c r="BM281" s="226" t="s">
        <v>606</v>
      </c>
    </row>
    <row r="282" s="2" customFormat="1" ht="16.5" customHeight="1">
      <c r="A282" s="39"/>
      <c r="B282" s="40"/>
      <c r="C282" s="228" t="s">
        <v>603</v>
      </c>
      <c r="D282" s="228" t="s">
        <v>286</v>
      </c>
      <c r="E282" s="229" t="s">
        <v>1080</v>
      </c>
      <c r="F282" s="230" t="s">
        <v>1214</v>
      </c>
      <c r="G282" s="231" t="s">
        <v>217</v>
      </c>
      <c r="H282" s="232">
        <v>4</v>
      </c>
      <c r="I282" s="233"/>
      <c r="J282" s="234">
        <f>ROUND(I282*H282,2)</f>
        <v>0</v>
      </c>
      <c r="K282" s="230" t="s">
        <v>341</v>
      </c>
      <c r="L282" s="45"/>
      <c r="M282" s="235" t="s">
        <v>19</v>
      </c>
      <c r="N282" s="236" t="s">
        <v>46</v>
      </c>
      <c r="O282" s="85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208</v>
      </c>
      <c r="AT282" s="226" t="s">
        <v>286</v>
      </c>
      <c r="AU282" s="226" t="s">
        <v>84</v>
      </c>
      <c r="AY282" s="18" t="s">
        <v>199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82</v>
      </c>
      <c r="BK282" s="227">
        <f>ROUND(I282*H282,2)</f>
        <v>0</v>
      </c>
      <c r="BL282" s="18" t="s">
        <v>208</v>
      </c>
      <c r="BM282" s="226" t="s">
        <v>609</v>
      </c>
    </row>
    <row r="283" s="2" customFormat="1" ht="16.5" customHeight="1">
      <c r="A283" s="39"/>
      <c r="B283" s="40"/>
      <c r="C283" s="228" t="s">
        <v>416</v>
      </c>
      <c r="D283" s="228" t="s">
        <v>286</v>
      </c>
      <c r="E283" s="229" t="s">
        <v>1082</v>
      </c>
      <c r="F283" s="230" t="s">
        <v>659</v>
      </c>
      <c r="G283" s="231" t="s">
        <v>217</v>
      </c>
      <c r="H283" s="232">
        <v>3</v>
      </c>
      <c r="I283" s="233"/>
      <c r="J283" s="234">
        <f>ROUND(I283*H283,2)</f>
        <v>0</v>
      </c>
      <c r="K283" s="230" t="s">
        <v>341</v>
      </c>
      <c r="L283" s="45"/>
      <c r="M283" s="235" t="s">
        <v>19</v>
      </c>
      <c r="N283" s="236" t="s">
        <v>46</v>
      </c>
      <c r="O283" s="85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208</v>
      </c>
      <c r="AT283" s="226" t="s">
        <v>286</v>
      </c>
      <c r="AU283" s="226" t="s">
        <v>84</v>
      </c>
      <c r="AY283" s="18" t="s">
        <v>199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82</v>
      </c>
      <c r="BK283" s="227">
        <f>ROUND(I283*H283,2)</f>
        <v>0</v>
      </c>
      <c r="BL283" s="18" t="s">
        <v>208</v>
      </c>
      <c r="BM283" s="226" t="s">
        <v>617</v>
      </c>
    </row>
    <row r="284" s="2" customFormat="1" ht="16.5" customHeight="1">
      <c r="A284" s="39"/>
      <c r="B284" s="40"/>
      <c r="C284" s="228" t="s">
        <v>614</v>
      </c>
      <c r="D284" s="228" t="s">
        <v>286</v>
      </c>
      <c r="E284" s="229" t="s">
        <v>662</v>
      </c>
      <c r="F284" s="230" t="s">
        <v>663</v>
      </c>
      <c r="G284" s="231" t="s">
        <v>217</v>
      </c>
      <c r="H284" s="232">
        <v>1</v>
      </c>
      <c r="I284" s="233"/>
      <c r="J284" s="234">
        <f>ROUND(I284*H284,2)</f>
        <v>0</v>
      </c>
      <c r="K284" s="230" t="s">
        <v>341</v>
      </c>
      <c r="L284" s="45"/>
      <c r="M284" s="235" t="s">
        <v>19</v>
      </c>
      <c r="N284" s="236" t="s">
        <v>46</v>
      </c>
      <c r="O284" s="85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208</v>
      </c>
      <c r="AT284" s="226" t="s">
        <v>286</v>
      </c>
      <c r="AU284" s="226" t="s">
        <v>84</v>
      </c>
      <c r="AY284" s="18" t="s">
        <v>199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82</v>
      </c>
      <c r="BK284" s="227">
        <f>ROUND(I284*H284,2)</f>
        <v>0</v>
      </c>
      <c r="BL284" s="18" t="s">
        <v>208</v>
      </c>
      <c r="BM284" s="226" t="s">
        <v>620</v>
      </c>
    </row>
    <row r="285" s="2" customFormat="1" ht="16.5" customHeight="1">
      <c r="A285" s="39"/>
      <c r="B285" s="40"/>
      <c r="C285" s="228" t="s">
        <v>419</v>
      </c>
      <c r="D285" s="228" t="s">
        <v>286</v>
      </c>
      <c r="E285" s="229" t="s">
        <v>669</v>
      </c>
      <c r="F285" s="230" t="s">
        <v>670</v>
      </c>
      <c r="G285" s="231" t="s">
        <v>217</v>
      </c>
      <c r="H285" s="232">
        <v>2</v>
      </c>
      <c r="I285" s="233"/>
      <c r="J285" s="234">
        <f>ROUND(I285*H285,2)</f>
        <v>0</v>
      </c>
      <c r="K285" s="230" t="s">
        <v>341</v>
      </c>
      <c r="L285" s="45"/>
      <c r="M285" s="235" t="s">
        <v>19</v>
      </c>
      <c r="N285" s="236" t="s">
        <v>46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208</v>
      </c>
      <c r="AT285" s="226" t="s">
        <v>286</v>
      </c>
      <c r="AU285" s="226" t="s">
        <v>84</v>
      </c>
      <c r="AY285" s="18" t="s">
        <v>199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82</v>
      </c>
      <c r="BK285" s="227">
        <f>ROUND(I285*H285,2)</f>
        <v>0</v>
      </c>
      <c r="BL285" s="18" t="s">
        <v>208</v>
      </c>
      <c r="BM285" s="226" t="s">
        <v>625</v>
      </c>
    </row>
    <row r="286" s="2" customFormat="1" ht="16.5" customHeight="1">
      <c r="A286" s="39"/>
      <c r="B286" s="40"/>
      <c r="C286" s="228" t="s">
        <v>622</v>
      </c>
      <c r="D286" s="228" t="s">
        <v>286</v>
      </c>
      <c r="E286" s="229" t="s">
        <v>1256</v>
      </c>
      <c r="F286" s="230" t="s">
        <v>1257</v>
      </c>
      <c r="G286" s="231" t="s">
        <v>217</v>
      </c>
      <c r="H286" s="232">
        <v>1</v>
      </c>
      <c r="I286" s="233"/>
      <c r="J286" s="234">
        <f>ROUND(I286*H286,2)</f>
        <v>0</v>
      </c>
      <c r="K286" s="230" t="s">
        <v>341</v>
      </c>
      <c r="L286" s="45"/>
      <c r="M286" s="235" t="s">
        <v>19</v>
      </c>
      <c r="N286" s="236" t="s">
        <v>46</v>
      </c>
      <c r="O286" s="85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208</v>
      </c>
      <c r="AT286" s="226" t="s">
        <v>286</v>
      </c>
      <c r="AU286" s="226" t="s">
        <v>84</v>
      </c>
      <c r="AY286" s="18" t="s">
        <v>199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82</v>
      </c>
      <c r="BK286" s="227">
        <f>ROUND(I286*H286,2)</f>
        <v>0</v>
      </c>
      <c r="BL286" s="18" t="s">
        <v>208</v>
      </c>
      <c r="BM286" s="226" t="s">
        <v>628</v>
      </c>
    </row>
    <row r="287" s="2" customFormat="1" ht="16.5" customHeight="1">
      <c r="A287" s="39"/>
      <c r="B287" s="40"/>
      <c r="C287" s="228" t="s">
        <v>425</v>
      </c>
      <c r="D287" s="228" t="s">
        <v>286</v>
      </c>
      <c r="E287" s="229" t="s">
        <v>1258</v>
      </c>
      <c r="F287" s="230" t="s">
        <v>1259</v>
      </c>
      <c r="G287" s="231" t="s">
        <v>217</v>
      </c>
      <c r="H287" s="232">
        <v>1</v>
      </c>
      <c r="I287" s="233"/>
      <c r="J287" s="234">
        <f>ROUND(I287*H287,2)</f>
        <v>0</v>
      </c>
      <c r="K287" s="230" t="s">
        <v>341</v>
      </c>
      <c r="L287" s="45"/>
      <c r="M287" s="235" t="s">
        <v>19</v>
      </c>
      <c r="N287" s="236" t="s">
        <v>46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208</v>
      </c>
      <c r="AT287" s="226" t="s">
        <v>286</v>
      </c>
      <c r="AU287" s="226" t="s">
        <v>84</v>
      </c>
      <c r="AY287" s="18" t="s">
        <v>199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208</v>
      </c>
      <c r="BM287" s="226" t="s">
        <v>632</v>
      </c>
    </row>
    <row r="288" s="2" customFormat="1">
      <c r="A288" s="39"/>
      <c r="B288" s="40"/>
      <c r="C288" s="214" t="s">
        <v>629</v>
      </c>
      <c r="D288" s="214" t="s">
        <v>202</v>
      </c>
      <c r="E288" s="215" t="s">
        <v>673</v>
      </c>
      <c r="F288" s="216" t="s">
        <v>674</v>
      </c>
      <c r="G288" s="217" t="s">
        <v>217</v>
      </c>
      <c r="H288" s="218">
        <v>1</v>
      </c>
      <c r="I288" s="219"/>
      <c r="J288" s="220">
        <f>ROUND(I288*H288,2)</f>
        <v>0</v>
      </c>
      <c r="K288" s="216" t="s">
        <v>341</v>
      </c>
      <c r="L288" s="221"/>
      <c r="M288" s="222" t="s">
        <v>19</v>
      </c>
      <c r="N288" s="223" t="s">
        <v>46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207</v>
      </c>
      <c r="AT288" s="226" t="s">
        <v>202</v>
      </c>
      <c r="AU288" s="226" t="s">
        <v>84</v>
      </c>
      <c r="AY288" s="18" t="s">
        <v>199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82</v>
      </c>
      <c r="BK288" s="227">
        <f>ROUND(I288*H288,2)</f>
        <v>0</v>
      </c>
      <c r="BL288" s="18" t="s">
        <v>208</v>
      </c>
      <c r="BM288" s="226" t="s">
        <v>635</v>
      </c>
    </row>
    <row r="289" s="2" customFormat="1" ht="16.5" customHeight="1">
      <c r="A289" s="39"/>
      <c r="B289" s="40"/>
      <c r="C289" s="228" t="s">
        <v>432</v>
      </c>
      <c r="D289" s="228" t="s">
        <v>286</v>
      </c>
      <c r="E289" s="229" t="s">
        <v>676</v>
      </c>
      <c r="F289" s="230" t="s">
        <v>677</v>
      </c>
      <c r="G289" s="231" t="s">
        <v>217</v>
      </c>
      <c r="H289" s="232">
        <v>1</v>
      </c>
      <c r="I289" s="233"/>
      <c r="J289" s="234">
        <f>ROUND(I289*H289,2)</f>
        <v>0</v>
      </c>
      <c r="K289" s="230" t="s">
        <v>341</v>
      </c>
      <c r="L289" s="45"/>
      <c r="M289" s="235" t="s">
        <v>19</v>
      </c>
      <c r="N289" s="236" t="s">
        <v>46</v>
      </c>
      <c r="O289" s="85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208</v>
      </c>
      <c r="AT289" s="226" t="s">
        <v>286</v>
      </c>
      <c r="AU289" s="226" t="s">
        <v>84</v>
      </c>
      <c r="AY289" s="18" t="s">
        <v>199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82</v>
      </c>
      <c r="BK289" s="227">
        <f>ROUND(I289*H289,2)</f>
        <v>0</v>
      </c>
      <c r="BL289" s="18" t="s">
        <v>208</v>
      </c>
      <c r="BM289" s="226" t="s">
        <v>639</v>
      </c>
    </row>
    <row r="290" s="2" customFormat="1" ht="16.5" customHeight="1">
      <c r="A290" s="39"/>
      <c r="B290" s="40"/>
      <c r="C290" s="228" t="s">
        <v>636</v>
      </c>
      <c r="D290" s="228" t="s">
        <v>286</v>
      </c>
      <c r="E290" s="229" t="s">
        <v>680</v>
      </c>
      <c r="F290" s="230" t="s">
        <v>681</v>
      </c>
      <c r="G290" s="231" t="s">
        <v>217</v>
      </c>
      <c r="H290" s="232">
        <v>1</v>
      </c>
      <c r="I290" s="233"/>
      <c r="J290" s="234">
        <f>ROUND(I290*H290,2)</f>
        <v>0</v>
      </c>
      <c r="K290" s="230" t="s">
        <v>341</v>
      </c>
      <c r="L290" s="45"/>
      <c r="M290" s="235" t="s">
        <v>19</v>
      </c>
      <c r="N290" s="236" t="s">
        <v>46</v>
      </c>
      <c r="O290" s="85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208</v>
      </c>
      <c r="AT290" s="226" t="s">
        <v>286</v>
      </c>
      <c r="AU290" s="226" t="s">
        <v>84</v>
      </c>
      <c r="AY290" s="18" t="s">
        <v>199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208</v>
      </c>
      <c r="BM290" s="226" t="s">
        <v>642</v>
      </c>
    </row>
    <row r="291" s="2" customFormat="1" ht="16.5" customHeight="1">
      <c r="A291" s="39"/>
      <c r="B291" s="40"/>
      <c r="C291" s="228" t="s">
        <v>438</v>
      </c>
      <c r="D291" s="228" t="s">
        <v>286</v>
      </c>
      <c r="E291" s="229" t="s">
        <v>683</v>
      </c>
      <c r="F291" s="230" t="s">
        <v>684</v>
      </c>
      <c r="G291" s="231" t="s">
        <v>217</v>
      </c>
      <c r="H291" s="232">
        <v>1</v>
      </c>
      <c r="I291" s="233"/>
      <c r="J291" s="234">
        <f>ROUND(I291*H291,2)</f>
        <v>0</v>
      </c>
      <c r="K291" s="230" t="s">
        <v>341</v>
      </c>
      <c r="L291" s="45"/>
      <c r="M291" s="235" t="s">
        <v>19</v>
      </c>
      <c r="N291" s="236" t="s">
        <v>46</v>
      </c>
      <c r="O291" s="85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208</v>
      </c>
      <c r="AT291" s="226" t="s">
        <v>286</v>
      </c>
      <c r="AU291" s="226" t="s">
        <v>84</v>
      </c>
      <c r="AY291" s="18" t="s">
        <v>199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82</v>
      </c>
      <c r="BK291" s="227">
        <f>ROUND(I291*H291,2)</f>
        <v>0</v>
      </c>
      <c r="BL291" s="18" t="s">
        <v>208</v>
      </c>
      <c r="BM291" s="226" t="s">
        <v>646</v>
      </c>
    </row>
    <row r="292" s="2" customFormat="1">
      <c r="A292" s="39"/>
      <c r="B292" s="40"/>
      <c r="C292" s="228" t="s">
        <v>643</v>
      </c>
      <c r="D292" s="228" t="s">
        <v>286</v>
      </c>
      <c r="E292" s="229" t="s">
        <v>687</v>
      </c>
      <c r="F292" s="230" t="s">
        <v>688</v>
      </c>
      <c r="G292" s="231" t="s">
        <v>217</v>
      </c>
      <c r="H292" s="232">
        <v>1</v>
      </c>
      <c r="I292" s="233"/>
      <c r="J292" s="234">
        <f>ROUND(I292*H292,2)</f>
        <v>0</v>
      </c>
      <c r="K292" s="230" t="s">
        <v>341</v>
      </c>
      <c r="L292" s="45"/>
      <c r="M292" s="235" t="s">
        <v>19</v>
      </c>
      <c r="N292" s="236" t="s">
        <v>46</v>
      </c>
      <c r="O292" s="85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208</v>
      </c>
      <c r="AT292" s="226" t="s">
        <v>286</v>
      </c>
      <c r="AU292" s="226" t="s">
        <v>84</v>
      </c>
      <c r="AY292" s="18" t="s">
        <v>199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208</v>
      </c>
      <c r="BM292" s="226" t="s">
        <v>649</v>
      </c>
    </row>
    <row r="293" s="2" customFormat="1" ht="16.5" customHeight="1">
      <c r="A293" s="39"/>
      <c r="B293" s="40"/>
      <c r="C293" s="214" t="s">
        <v>441</v>
      </c>
      <c r="D293" s="214" t="s">
        <v>202</v>
      </c>
      <c r="E293" s="215" t="s">
        <v>1242</v>
      </c>
      <c r="F293" s="216" t="s">
        <v>1243</v>
      </c>
      <c r="G293" s="217" t="s">
        <v>217</v>
      </c>
      <c r="H293" s="218">
        <v>1</v>
      </c>
      <c r="I293" s="219"/>
      <c r="J293" s="220">
        <f>ROUND(I293*H293,2)</f>
        <v>0</v>
      </c>
      <c r="K293" s="216" t="s">
        <v>341</v>
      </c>
      <c r="L293" s="221"/>
      <c r="M293" s="222" t="s">
        <v>19</v>
      </c>
      <c r="N293" s="223" t="s">
        <v>46</v>
      </c>
      <c r="O293" s="85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207</v>
      </c>
      <c r="AT293" s="226" t="s">
        <v>202</v>
      </c>
      <c r="AU293" s="226" t="s">
        <v>84</v>
      </c>
      <c r="AY293" s="18" t="s">
        <v>199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82</v>
      </c>
      <c r="BK293" s="227">
        <f>ROUND(I293*H293,2)</f>
        <v>0</v>
      </c>
      <c r="BL293" s="18" t="s">
        <v>208</v>
      </c>
      <c r="BM293" s="226" t="s">
        <v>653</v>
      </c>
    </row>
    <row r="294" s="2" customFormat="1" ht="16.5" customHeight="1">
      <c r="A294" s="39"/>
      <c r="B294" s="40"/>
      <c r="C294" s="214" t="s">
        <v>650</v>
      </c>
      <c r="D294" s="214" t="s">
        <v>202</v>
      </c>
      <c r="E294" s="215" t="s">
        <v>1091</v>
      </c>
      <c r="F294" s="216" t="s">
        <v>1215</v>
      </c>
      <c r="G294" s="217" t="s">
        <v>205</v>
      </c>
      <c r="H294" s="218">
        <v>19</v>
      </c>
      <c r="I294" s="219"/>
      <c r="J294" s="220">
        <f>ROUND(I294*H294,2)</f>
        <v>0</v>
      </c>
      <c r="K294" s="216" t="s">
        <v>341</v>
      </c>
      <c r="L294" s="221"/>
      <c r="M294" s="222" t="s">
        <v>19</v>
      </c>
      <c r="N294" s="223" t="s">
        <v>46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207</v>
      </c>
      <c r="AT294" s="226" t="s">
        <v>202</v>
      </c>
      <c r="AU294" s="226" t="s">
        <v>84</v>
      </c>
      <c r="AY294" s="18" t="s">
        <v>199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82</v>
      </c>
      <c r="BK294" s="227">
        <f>ROUND(I294*H294,2)</f>
        <v>0</v>
      </c>
      <c r="BL294" s="18" t="s">
        <v>208</v>
      </c>
      <c r="BM294" s="226" t="s">
        <v>656</v>
      </c>
    </row>
    <row r="295" s="2" customFormat="1" ht="16.5" customHeight="1">
      <c r="A295" s="39"/>
      <c r="B295" s="40"/>
      <c r="C295" s="214" t="s">
        <v>445</v>
      </c>
      <c r="D295" s="214" t="s">
        <v>202</v>
      </c>
      <c r="E295" s="215" t="s">
        <v>1093</v>
      </c>
      <c r="F295" s="216" t="s">
        <v>1216</v>
      </c>
      <c r="G295" s="217" t="s">
        <v>217</v>
      </c>
      <c r="H295" s="218">
        <v>6</v>
      </c>
      <c r="I295" s="219"/>
      <c r="J295" s="220">
        <f>ROUND(I295*H295,2)</f>
        <v>0</v>
      </c>
      <c r="K295" s="216" t="s">
        <v>341</v>
      </c>
      <c r="L295" s="221"/>
      <c r="M295" s="222" t="s">
        <v>19</v>
      </c>
      <c r="N295" s="223" t="s">
        <v>46</v>
      </c>
      <c r="O295" s="85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207</v>
      </c>
      <c r="AT295" s="226" t="s">
        <v>202</v>
      </c>
      <c r="AU295" s="226" t="s">
        <v>84</v>
      </c>
      <c r="AY295" s="18" t="s">
        <v>199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82</v>
      </c>
      <c r="BK295" s="227">
        <f>ROUND(I295*H295,2)</f>
        <v>0</v>
      </c>
      <c r="BL295" s="18" t="s">
        <v>208</v>
      </c>
      <c r="BM295" s="226" t="s">
        <v>1077</v>
      </c>
    </row>
    <row r="296" s="2" customFormat="1" ht="16.5" customHeight="1">
      <c r="A296" s="39"/>
      <c r="B296" s="40"/>
      <c r="C296" s="214" t="s">
        <v>657</v>
      </c>
      <c r="D296" s="214" t="s">
        <v>202</v>
      </c>
      <c r="E296" s="215" t="s">
        <v>690</v>
      </c>
      <c r="F296" s="216" t="s">
        <v>691</v>
      </c>
      <c r="G296" s="217" t="s">
        <v>217</v>
      </c>
      <c r="H296" s="218">
        <v>2</v>
      </c>
      <c r="I296" s="219"/>
      <c r="J296" s="220">
        <f>ROUND(I296*H296,2)</f>
        <v>0</v>
      </c>
      <c r="K296" s="216" t="s">
        <v>341</v>
      </c>
      <c r="L296" s="221"/>
      <c r="M296" s="222" t="s">
        <v>19</v>
      </c>
      <c r="N296" s="223" t="s">
        <v>46</v>
      </c>
      <c r="O296" s="85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207</v>
      </c>
      <c r="AT296" s="226" t="s">
        <v>202</v>
      </c>
      <c r="AU296" s="226" t="s">
        <v>84</v>
      </c>
      <c r="AY296" s="18" t="s">
        <v>199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82</v>
      </c>
      <c r="BK296" s="227">
        <f>ROUND(I296*H296,2)</f>
        <v>0</v>
      </c>
      <c r="BL296" s="18" t="s">
        <v>208</v>
      </c>
      <c r="BM296" s="226" t="s">
        <v>1079</v>
      </c>
    </row>
    <row r="297" s="2" customFormat="1">
      <c r="A297" s="39"/>
      <c r="B297" s="40"/>
      <c r="C297" s="214" t="s">
        <v>447</v>
      </c>
      <c r="D297" s="214" t="s">
        <v>202</v>
      </c>
      <c r="E297" s="215" t="s">
        <v>694</v>
      </c>
      <c r="F297" s="216" t="s">
        <v>1217</v>
      </c>
      <c r="G297" s="217" t="s">
        <v>217</v>
      </c>
      <c r="H297" s="218">
        <v>1</v>
      </c>
      <c r="I297" s="219"/>
      <c r="J297" s="220">
        <f>ROUND(I297*H297,2)</f>
        <v>0</v>
      </c>
      <c r="K297" s="216" t="s">
        <v>341</v>
      </c>
      <c r="L297" s="221"/>
      <c r="M297" s="222" t="s">
        <v>19</v>
      </c>
      <c r="N297" s="223" t="s">
        <v>46</v>
      </c>
      <c r="O297" s="85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207</v>
      </c>
      <c r="AT297" s="226" t="s">
        <v>202</v>
      </c>
      <c r="AU297" s="226" t="s">
        <v>84</v>
      </c>
      <c r="AY297" s="18" t="s">
        <v>199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82</v>
      </c>
      <c r="BK297" s="227">
        <f>ROUND(I297*H297,2)</f>
        <v>0</v>
      </c>
      <c r="BL297" s="18" t="s">
        <v>208</v>
      </c>
      <c r="BM297" s="226" t="s">
        <v>660</v>
      </c>
    </row>
    <row r="298" s="2" customFormat="1" ht="16.5" customHeight="1">
      <c r="A298" s="39"/>
      <c r="B298" s="40"/>
      <c r="C298" s="214" t="s">
        <v>665</v>
      </c>
      <c r="D298" s="214" t="s">
        <v>202</v>
      </c>
      <c r="E298" s="215" t="s">
        <v>697</v>
      </c>
      <c r="F298" s="216" t="s">
        <v>1218</v>
      </c>
      <c r="G298" s="217" t="s">
        <v>217</v>
      </c>
      <c r="H298" s="218">
        <v>2</v>
      </c>
      <c r="I298" s="219"/>
      <c r="J298" s="220">
        <f>ROUND(I298*H298,2)</f>
        <v>0</v>
      </c>
      <c r="K298" s="216" t="s">
        <v>341</v>
      </c>
      <c r="L298" s="221"/>
      <c r="M298" s="222" t="s">
        <v>19</v>
      </c>
      <c r="N298" s="223" t="s">
        <v>46</v>
      </c>
      <c r="O298" s="85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207</v>
      </c>
      <c r="AT298" s="226" t="s">
        <v>202</v>
      </c>
      <c r="AU298" s="226" t="s">
        <v>84</v>
      </c>
      <c r="AY298" s="18" t="s">
        <v>199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82</v>
      </c>
      <c r="BK298" s="227">
        <f>ROUND(I298*H298,2)</f>
        <v>0</v>
      </c>
      <c r="BL298" s="18" t="s">
        <v>208</v>
      </c>
      <c r="BM298" s="226" t="s">
        <v>664</v>
      </c>
    </row>
    <row r="299" s="2" customFormat="1" ht="16.5" customHeight="1">
      <c r="A299" s="39"/>
      <c r="B299" s="40"/>
      <c r="C299" s="214" t="s">
        <v>451</v>
      </c>
      <c r="D299" s="214" t="s">
        <v>202</v>
      </c>
      <c r="E299" s="215" t="s">
        <v>704</v>
      </c>
      <c r="F299" s="216" t="s">
        <v>705</v>
      </c>
      <c r="G299" s="217" t="s">
        <v>217</v>
      </c>
      <c r="H299" s="218">
        <v>2</v>
      </c>
      <c r="I299" s="219"/>
      <c r="J299" s="220">
        <f>ROUND(I299*H299,2)</f>
        <v>0</v>
      </c>
      <c r="K299" s="216" t="s">
        <v>341</v>
      </c>
      <c r="L299" s="221"/>
      <c r="M299" s="222" t="s">
        <v>19</v>
      </c>
      <c r="N299" s="223" t="s">
        <v>46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207</v>
      </c>
      <c r="AT299" s="226" t="s">
        <v>202</v>
      </c>
      <c r="AU299" s="226" t="s">
        <v>84</v>
      </c>
      <c r="AY299" s="18" t="s">
        <v>199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82</v>
      </c>
      <c r="BK299" s="227">
        <f>ROUND(I299*H299,2)</f>
        <v>0</v>
      </c>
      <c r="BL299" s="18" t="s">
        <v>208</v>
      </c>
      <c r="BM299" s="226" t="s">
        <v>668</v>
      </c>
    </row>
    <row r="300" s="12" customFormat="1" ht="25.92" customHeight="1">
      <c r="A300" s="12"/>
      <c r="B300" s="198"/>
      <c r="C300" s="199"/>
      <c r="D300" s="200" t="s">
        <v>74</v>
      </c>
      <c r="E300" s="201" t="s">
        <v>707</v>
      </c>
      <c r="F300" s="201" t="s">
        <v>708</v>
      </c>
      <c r="G300" s="199"/>
      <c r="H300" s="199"/>
      <c r="I300" s="202"/>
      <c r="J300" s="203">
        <f>BK300</f>
        <v>0</v>
      </c>
      <c r="K300" s="199"/>
      <c r="L300" s="204"/>
      <c r="M300" s="205"/>
      <c r="N300" s="206"/>
      <c r="O300" s="206"/>
      <c r="P300" s="207">
        <f>P301+P346</f>
        <v>0</v>
      </c>
      <c r="Q300" s="206"/>
      <c r="R300" s="207">
        <f>R301+R346</f>
        <v>0</v>
      </c>
      <c r="S300" s="206"/>
      <c r="T300" s="208">
        <f>T301+T346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9" t="s">
        <v>82</v>
      </c>
      <c r="AT300" s="210" t="s">
        <v>74</v>
      </c>
      <c r="AU300" s="210" t="s">
        <v>75</v>
      </c>
      <c r="AY300" s="209" t="s">
        <v>199</v>
      </c>
      <c r="BK300" s="211">
        <f>BK301+BK346</f>
        <v>0</v>
      </c>
    </row>
    <row r="301" s="12" customFormat="1" ht="22.8" customHeight="1">
      <c r="A301" s="12"/>
      <c r="B301" s="198"/>
      <c r="C301" s="199"/>
      <c r="D301" s="200" t="s">
        <v>74</v>
      </c>
      <c r="E301" s="212" t="s">
        <v>709</v>
      </c>
      <c r="F301" s="212" t="s">
        <v>710</v>
      </c>
      <c r="G301" s="199"/>
      <c r="H301" s="199"/>
      <c r="I301" s="202"/>
      <c r="J301" s="213">
        <f>BK301</f>
        <v>0</v>
      </c>
      <c r="K301" s="199"/>
      <c r="L301" s="204"/>
      <c r="M301" s="205"/>
      <c r="N301" s="206"/>
      <c r="O301" s="206"/>
      <c r="P301" s="207">
        <f>SUM(P302:P345)</f>
        <v>0</v>
      </c>
      <c r="Q301" s="206"/>
      <c r="R301" s="207">
        <f>SUM(R302:R345)</f>
        <v>0</v>
      </c>
      <c r="S301" s="206"/>
      <c r="T301" s="208">
        <f>SUM(T302:T345)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9" t="s">
        <v>82</v>
      </c>
      <c r="AT301" s="210" t="s">
        <v>74</v>
      </c>
      <c r="AU301" s="210" t="s">
        <v>82</v>
      </c>
      <c r="AY301" s="209" t="s">
        <v>199</v>
      </c>
      <c r="BK301" s="211">
        <f>SUM(BK302:BK345)</f>
        <v>0</v>
      </c>
    </row>
    <row r="302" s="2" customFormat="1" ht="33" customHeight="1">
      <c r="A302" s="39"/>
      <c r="B302" s="40"/>
      <c r="C302" s="228" t="s">
        <v>672</v>
      </c>
      <c r="D302" s="228" t="s">
        <v>286</v>
      </c>
      <c r="E302" s="229" t="s">
        <v>712</v>
      </c>
      <c r="F302" s="230" t="s">
        <v>713</v>
      </c>
      <c r="G302" s="231" t="s">
        <v>205</v>
      </c>
      <c r="H302" s="232">
        <v>25</v>
      </c>
      <c r="I302" s="233"/>
      <c r="J302" s="234">
        <f>ROUND(I302*H302,2)</f>
        <v>0</v>
      </c>
      <c r="K302" s="230" t="s">
        <v>206</v>
      </c>
      <c r="L302" s="45"/>
      <c r="M302" s="235" t="s">
        <v>19</v>
      </c>
      <c r="N302" s="236" t="s">
        <v>46</v>
      </c>
      <c r="O302" s="85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208</v>
      </c>
      <c r="AT302" s="226" t="s">
        <v>286</v>
      </c>
      <c r="AU302" s="226" t="s">
        <v>84</v>
      </c>
      <c r="AY302" s="18" t="s">
        <v>199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82</v>
      </c>
      <c r="BK302" s="227">
        <f>ROUND(I302*H302,2)</f>
        <v>0</v>
      </c>
      <c r="BL302" s="18" t="s">
        <v>208</v>
      </c>
      <c r="BM302" s="226" t="s">
        <v>671</v>
      </c>
    </row>
    <row r="303" s="2" customFormat="1" ht="33" customHeight="1">
      <c r="A303" s="39"/>
      <c r="B303" s="40"/>
      <c r="C303" s="228" t="s">
        <v>453</v>
      </c>
      <c r="D303" s="228" t="s">
        <v>286</v>
      </c>
      <c r="E303" s="229" t="s">
        <v>715</v>
      </c>
      <c r="F303" s="230" t="s">
        <v>716</v>
      </c>
      <c r="G303" s="231" t="s">
        <v>205</v>
      </c>
      <c r="H303" s="232">
        <v>26</v>
      </c>
      <c r="I303" s="233"/>
      <c r="J303" s="234">
        <f>ROUND(I303*H303,2)</f>
        <v>0</v>
      </c>
      <c r="K303" s="230" t="s">
        <v>206</v>
      </c>
      <c r="L303" s="45"/>
      <c r="M303" s="235" t="s">
        <v>19</v>
      </c>
      <c r="N303" s="236" t="s">
        <v>46</v>
      </c>
      <c r="O303" s="85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208</v>
      </c>
      <c r="AT303" s="226" t="s">
        <v>286</v>
      </c>
      <c r="AU303" s="226" t="s">
        <v>84</v>
      </c>
      <c r="AY303" s="18" t="s">
        <v>199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82</v>
      </c>
      <c r="BK303" s="227">
        <f>ROUND(I303*H303,2)</f>
        <v>0</v>
      </c>
      <c r="BL303" s="18" t="s">
        <v>208</v>
      </c>
      <c r="BM303" s="226" t="s">
        <v>675</v>
      </c>
    </row>
    <row r="304" s="2" customFormat="1">
      <c r="A304" s="39"/>
      <c r="B304" s="40"/>
      <c r="C304" s="228" t="s">
        <v>679</v>
      </c>
      <c r="D304" s="228" t="s">
        <v>286</v>
      </c>
      <c r="E304" s="229" t="s">
        <v>722</v>
      </c>
      <c r="F304" s="230" t="s">
        <v>723</v>
      </c>
      <c r="G304" s="231" t="s">
        <v>217</v>
      </c>
      <c r="H304" s="232">
        <v>8</v>
      </c>
      <c r="I304" s="233"/>
      <c r="J304" s="234">
        <f>ROUND(I304*H304,2)</f>
        <v>0</v>
      </c>
      <c r="K304" s="230" t="s">
        <v>206</v>
      </c>
      <c r="L304" s="45"/>
      <c r="M304" s="235" t="s">
        <v>19</v>
      </c>
      <c r="N304" s="236" t="s">
        <v>46</v>
      </c>
      <c r="O304" s="85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208</v>
      </c>
      <c r="AT304" s="226" t="s">
        <v>286</v>
      </c>
      <c r="AU304" s="226" t="s">
        <v>84</v>
      </c>
      <c r="AY304" s="18" t="s">
        <v>199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82</v>
      </c>
      <c r="BK304" s="227">
        <f>ROUND(I304*H304,2)</f>
        <v>0</v>
      </c>
      <c r="BL304" s="18" t="s">
        <v>208</v>
      </c>
      <c r="BM304" s="226" t="s">
        <v>678</v>
      </c>
    </row>
    <row r="305" s="2" customFormat="1">
      <c r="A305" s="39"/>
      <c r="B305" s="40"/>
      <c r="C305" s="228" t="s">
        <v>456</v>
      </c>
      <c r="D305" s="228" t="s">
        <v>286</v>
      </c>
      <c r="E305" s="229" t="s">
        <v>726</v>
      </c>
      <c r="F305" s="230" t="s">
        <v>727</v>
      </c>
      <c r="G305" s="231" t="s">
        <v>217</v>
      </c>
      <c r="H305" s="232">
        <v>1</v>
      </c>
      <c r="I305" s="233"/>
      <c r="J305" s="234">
        <f>ROUND(I305*H305,2)</f>
        <v>0</v>
      </c>
      <c r="K305" s="230" t="s">
        <v>206</v>
      </c>
      <c r="L305" s="45"/>
      <c r="M305" s="235" t="s">
        <v>19</v>
      </c>
      <c r="N305" s="236" t="s">
        <v>46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208</v>
      </c>
      <c r="AT305" s="226" t="s">
        <v>286</v>
      </c>
      <c r="AU305" s="226" t="s">
        <v>84</v>
      </c>
      <c r="AY305" s="18" t="s">
        <v>199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82</v>
      </c>
      <c r="BK305" s="227">
        <f>ROUND(I305*H305,2)</f>
        <v>0</v>
      </c>
      <c r="BL305" s="18" t="s">
        <v>208</v>
      </c>
      <c r="BM305" s="226" t="s">
        <v>682</v>
      </c>
    </row>
    <row r="306" s="2" customFormat="1" ht="44.25" customHeight="1">
      <c r="A306" s="39"/>
      <c r="B306" s="40"/>
      <c r="C306" s="228" t="s">
        <v>686</v>
      </c>
      <c r="D306" s="228" t="s">
        <v>286</v>
      </c>
      <c r="E306" s="229" t="s">
        <v>729</v>
      </c>
      <c r="F306" s="230" t="s">
        <v>730</v>
      </c>
      <c r="G306" s="231" t="s">
        <v>205</v>
      </c>
      <c r="H306" s="232">
        <v>1</v>
      </c>
      <c r="I306" s="233"/>
      <c r="J306" s="234">
        <f>ROUND(I306*H306,2)</f>
        <v>0</v>
      </c>
      <c r="K306" s="230" t="s">
        <v>206</v>
      </c>
      <c r="L306" s="45"/>
      <c r="M306" s="235" t="s">
        <v>19</v>
      </c>
      <c r="N306" s="236" t="s">
        <v>46</v>
      </c>
      <c r="O306" s="85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208</v>
      </c>
      <c r="AT306" s="226" t="s">
        <v>286</v>
      </c>
      <c r="AU306" s="226" t="s">
        <v>84</v>
      </c>
      <c r="AY306" s="18" t="s">
        <v>199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82</v>
      </c>
      <c r="BK306" s="227">
        <f>ROUND(I306*H306,2)</f>
        <v>0</v>
      </c>
      <c r="BL306" s="18" t="s">
        <v>208</v>
      </c>
      <c r="BM306" s="226" t="s">
        <v>685</v>
      </c>
    </row>
    <row r="307" s="2" customFormat="1" ht="16.5" customHeight="1">
      <c r="A307" s="39"/>
      <c r="B307" s="40"/>
      <c r="C307" s="228" t="s">
        <v>459</v>
      </c>
      <c r="D307" s="228" t="s">
        <v>286</v>
      </c>
      <c r="E307" s="229" t="s">
        <v>736</v>
      </c>
      <c r="F307" s="230" t="s">
        <v>737</v>
      </c>
      <c r="G307" s="231" t="s">
        <v>205</v>
      </c>
      <c r="H307" s="232">
        <v>26</v>
      </c>
      <c r="I307" s="233"/>
      <c r="J307" s="234">
        <f>ROUND(I307*H307,2)</f>
        <v>0</v>
      </c>
      <c r="K307" s="230" t="s">
        <v>19</v>
      </c>
      <c r="L307" s="45"/>
      <c r="M307" s="235" t="s">
        <v>19</v>
      </c>
      <c r="N307" s="236" t="s">
        <v>46</v>
      </c>
      <c r="O307" s="85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208</v>
      </c>
      <c r="AT307" s="226" t="s">
        <v>286</v>
      </c>
      <c r="AU307" s="226" t="s">
        <v>84</v>
      </c>
      <c r="AY307" s="18" t="s">
        <v>199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82</v>
      </c>
      <c r="BK307" s="227">
        <f>ROUND(I307*H307,2)</f>
        <v>0</v>
      </c>
      <c r="BL307" s="18" t="s">
        <v>208</v>
      </c>
      <c r="BM307" s="226" t="s">
        <v>689</v>
      </c>
    </row>
    <row r="308" s="2" customFormat="1" ht="16.5" customHeight="1">
      <c r="A308" s="39"/>
      <c r="B308" s="40"/>
      <c r="C308" s="228" t="s">
        <v>693</v>
      </c>
      <c r="D308" s="228" t="s">
        <v>286</v>
      </c>
      <c r="E308" s="229" t="s">
        <v>740</v>
      </c>
      <c r="F308" s="230" t="s">
        <v>1260</v>
      </c>
      <c r="G308" s="231" t="s">
        <v>935</v>
      </c>
      <c r="H308" s="232">
        <v>2</v>
      </c>
      <c r="I308" s="233"/>
      <c r="J308" s="234">
        <f>ROUND(I308*H308,2)</f>
        <v>0</v>
      </c>
      <c r="K308" s="230" t="s">
        <v>19</v>
      </c>
      <c r="L308" s="45"/>
      <c r="M308" s="235" t="s">
        <v>19</v>
      </c>
      <c r="N308" s="236" t="s">
        <v>46</v>
      </c>
      <c r="O308" s="85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208</v>
      </c>
      <c r="AT308" s="226" t="s">
        <v>286</v>
      </c>
      <c r="AU308" s="226" t="s">
        <v>84</v>
      </c>
      <c r="AY308" s="18" t="s">
        <v>199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82</v>
      </c>
      <c r="BK308" s="227">
        <f>ROUND(I308*H308,2)</f>
        <v>0</v>
      </c>
      <c r="BL308" s="18" t="s">
        <v>208</v>
      </c>
      <c r="BM308" s="226" t="s">
        <v>692</v>
      </c>
    </row>
    <row r="309" s="2" customFormat="1" ht="16.5" customHeight="1">
      <c r="A309" s="39"/>
      <c r="B309" s="40"/>
      <c r="C309" s="228" t="s">
        <v>463</v>
      </c>
      <c r="D309" s="228" t="s">
        <v>286</v>
      </c>
      <c r="E309" s="229" t="s">
        <v>1102</v>
      </c>
      <c r="F309" s="230" t="s">
        <v>1103</v>
      </c>
      <c r="G309" s="231" t="s">
        <v>217</v>
      </c>
      <c r="H309" s="232">
        <v>7</v>
      </c>
      <c r="I309" s="233"/>
      <c r="J309" s="234">
        <f>ROUND(I309*H309,2)</f>
        <v>0</v>
      </c>
      <c r="K309" s="230" t="s">
        <v>19</v>
      </c>
      <c r="L309" s="45"/>
      <c r="M309" s="235" t="s">
        <v>19</v>
      </c>
      <c r="N309" s="236" t="s">
        <v>46</v>
      </c>
      <c r="O309" s="85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208</v>
      </c>
      <c r="AT309" s="226" t="s">
        <v>286</v>
      </c>
      <c r="AU309" s="226" t="s">
        <v>84</v>
      </c>
      <c r="AY309" s="18" t="s">
        <v>199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82</v>
      </c>
      <c r="BK309" s="227">
        <f>ROUND(I309*H309,2)</f>
        <v>0</v>
      </c>
      <c r="BL309" s="18" t="s">
        <v>208</v>
      </c>
      <c r="BM309" s="226" t="s">
        <v>1261</v>
      </c>
    </row>
    <row r="310" s="2" customFormat="1" ht="16.5" customHeight="1">
      <c r="A310" s="39"/>
      <c r="B310" s="40"/>
      <c r="C310" s="228" t="s">
        <v>700</v>
      </c>
      <c r="D310" s="228" t="s">
        <v>286</v>
      </c>
      <c r="E310" s="229" t="s">
        <v>743</v>
      </c>
      <c r="F310" s="230" t="s">
        <v>744</v>
      </c>
      <c r="G310" s="231" t="s">
        <v>217</v>
      </c>
      <c r="H310" s="232">
        <v>9</v>
      </c>
      <c r="I310" s="233"/>
      <c r="J310" s="234">
        <f>ROUND(I310*H310,2)</f>
        <v>0</v>
      </c>
      <c r="K310" s="230" t="s">
        <v>206</v>
      </c>
      <c r="L310" s="45"/>
      <c r="M310" s="235" t="s">
        <v>19</v>
      </c>
      <c r="N310" s="236" t="s">
        <v>46</v>
      </c>
      <c r="O310" s="85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208</v>
      </c>
      <c r="AT310" s="226" t="s">
        <v>286</v>
      </c>
      <c r="AU310" s="226" t="s">
        <v>84</v>
      </c>
      <c r="AY310" s="18" t="s">
        <v>199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82</v>
      </c>
      <c r="BK310" s="227">
        <f>ROUND(I310*H310,2)</f>
        <v>0</v>
      </c>
      <c r="BL310" s="18" t="s">
        <v>208</v>
      </c>
      <c r="BM310" s="226" t="s">
        <v>696</v>
      </c>
    </row>
    <row r="311" s="2" customFormat="1" ht="16.5" customHeight="1">
      <c r="A311" s="39"/>
      <c r="B311" s="40"/>
      <c r="C311" s="228" t="s">
        <v>466</v>
      </c>
      <c r="D311" s="228" t="s">
        <v>286</v>
      </c>
      <c r="E311" s="229" t="s">
        <v>747</v>
      </c>
      <c r="F311" s="230" t="s">
        <v>748</v>
      </c>
      <c r="G311" s="231" t="s">
        <v>205</v>
      </c>
      <c r="H311" s="232">
        <v>22</v>
      </c>
      <c r="I311" s="233"/>
      <c r="J311" s="234">
        <f>ROUND(I311*H311,2)</f>
        <v>0</v>
      </c>
      <c r="K311" s="230" t="s">
        <v>206</v>
      </c>
      <c r="L311" s="45"/>
      <c r="M311" s="235" t="s">
        <v>19</v>
      </c>
      <c r="N311" s="236" t="s">
        <v>46</v>
      </c>
      <c r="O311" s="85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208</v>
      </c>
      <c r="AT311" s="226" t="s">
        <v>286</v>
      </c>
      <c r="AU311" s="226" t="s">
        <v>84</v>
      </c>
      <c r="AY311" s="18" t="s">
        <v>199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82</v>
      </c>
      <c r="BK311" s="227">
        <f>ROUND(I311*H311,2)</f>
        <v>0</v>
      </c>
      <c r="BL311" s="18" t="s">
        <v>208</v>
      </c>
      <c r="BM311" s="226" t="s">
        <v>699</v>
      </c>
    </row>
    <row r="312" s="2" customFormat="1" ht="21.75" customHeight="1">
      <c r="A312" s="39"/>
      <c r="B312" s="40"/>
      <c r="C312" s="228" t="s">
        <v>711</v>
      </c>
      <c r="D312" s="228" t="s">
        <v>286</v>
      </c>
      <c r="E312" s="229" t="s">
        <v>757</v>
      </c>
      <c r="F312" s="230" t="s">
        <v>758</v>
      </c>
      <c r="G312" s="231" t="s">
        <v>205</v>
      </c>
      <c r="H312" s="232">
        <v>2</v>
      </c>
      <c r="I312" s="233"/>
      <c r="J312" s="234">
        <f>ROUND(I312*H312,2)</f>
        <v>0</v>
      </c>
      <c r="K312" s="230" t="s">
        <v>206</v>
      </c>
      <c r="L312" s="45"/>
      <c r="M312" s="235" t="s">
        <v>19</v>
      </c>
      <c r="N312" s="236" t="s">
        <v>46</v>
      </c>
      <c r="O312" s="85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208</v>
      </c>
      <c r="AT312" s="226" t="s">
        <v>286</v>
      </c>
      <c r="AU312" s="226" t="s">
        <v>84</v>
      </c>
      <c r="AY312" s="18" t="s">
        <v>199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82</v>
      </c>
      <c r="BK312" s="227">
        <f>ROUND(I312*H312,2)</f>
        <v>0</v>
      </c>
      <c r="BL312" s="18" t="s">
        <v>208</v>
      </c>
      <c r="BM312" s="226" t="s">
        <v>703</v>
      </c>
    </row>
    <row r="313" s="2" customFormat="1" ht="21.75" customHeight="1">
      <c r="A313" s="39"/>
      <c r="B313" s="40"/>
      <c r="C313" s="228" t="s">
        <v>470</v>
      </c>
      <c r="D313" s="228" t="s">
        <v>286</v>
      </c>
      <c r="E313" s="229" t="s">
        <v>764</v>
      </c>
      <c r="F313" s="230" t="s">
        <v>765</v>
      </c>
      <c r="G313" s="231" t="s">
        <v>205</v>
      </c>
      <c r="H313" s="232">
        <v>22</v>
      </c>
      <c r="I313" s="233"/>
      <c r="J313" s="234">
        <f>ROUND(I313*H313,2)</f>
        <v>0</v>
      </c>
      <c r="K313" s="230" t="s">
        <v>206</v>
      </c>
      <c r="L313" s="45"/>
      <c r="M313" s="235" t="s">
        <v>19</v>
      </c>
      <c r="N313" s="236" t="s">
        <v>46</v>
      </c>
      <c r="O313" s="85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208</v>
      </c>
      <c r="AT313" s="226" t="s">
        <v>286</v>
      </c>
      <c r="AU313" s="226" t="s">
        <v>84</v>
      </c>
      <c r="AY313" s="18" t="s">
        <v>199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82</v>
      </c>
      <c r="BK313" s="227">
        <f>ROUND(I313*H313,2)</f>
        <v>0</v>
      </c>
      <c r="BL313" s="18" t="s">
        <v>208</v>
      </c>
      <c r="BM313" s="226" t="s">
        <v>706</v>
      </c>
    </row>
    <row r="314" s="2" customFormat="1" ht="21.75" customHeight="1">
      <c r="A314" s="39"/>
      <c r="B314" s="40"/>
      <c r="C314" s="228" t="s">
        <v>718</v>
      </c>
      <c r="D314" s="228" t="s">
        <v>286</v>
      </c>
      <c r="E314" s="229" t="s">
        <v>754</v>
      </c>
      <c r="F314" s="230" t="s">
        <v>755</v>
      </c>
      <c r="G314" s="231" t="s">
        <v>205</v>
      </c>
      <c r="H314" s="232">
        <v>343</v>
      </c>
      <c r="I314" s="233"/>
      <c r="J314" s="234">
        <f>ROUND(I314*H314,2)</f>
        <v>0</v>
      </c>
      <c r="K314" s="230" t="s">
        <v>206</v>
      </c>
      <c r="L314" s="45"/>
      <c r="M314" s="235" t="s">
        <v>19</v>
      </c>
      <c r="N314" s="236" t="s">
        <v>46</v>
      </c>
      <c r="O314" s="85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208</v>
      </c>
      <c r="AT314" s="226" t="s">
        <v>286</v>
      </c>
      <c r="AU314" s="226" t="s">
        <v>84</v>
      </c>
      <c r="AY314" s="18" t="s">
        <v>199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82</v>
      </c>
      <c r="BK314" s="227">
        <f>ROUND(I314*H314,2)</f>
        <v>0</v>
      </c>
      <c r="BL314" s="18" t="s">
        <v>208</v>
      </c>
      <c r="BM314" s="226" t="s">
        <v>714</v>
      </c>
    </row>
    <row r="315" s="2" customFormat="1" ht="21.75" customHeight="1">
      <c r="A315" s="39"/>
      <c r="B315" s="40"/>
      <c r="C315" s="228" t="s">
        <v>473</v>
      </c>
      <c r="D315" s="228" t="s">
        <v>286</v>
      </c>
      <c r="E315" s="229" t="s">
        <v>775</v>
      </c>
      <c r="F315" s="230" t="s">
        <v>776</v>
      </c>
      <c r="G315" s="231" t="s">
        <v>205</v>
      </c>
      <c r="H315" s="232">
        <v>6</v>
      </c>
      <c r="I315" s="233"/>
      <c r="J315" s="234">
        <f>ROUND(I315*H315,2)</f>
        <v>0</v>
      </c>
      <c r="K315" s="230" t="s">
        <v>206</v>
      </c>
      <c r="L315" s="45"/>
      <c r="M315" s="235" t="s">
        <v>19</v>
      </c>
      <c r="N315" s="236" t="s">
        <v>46</v>
      </c>
      <c r="O315" s="85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208</v>
      </c>
      <c r="AT315" s="226" t="s">
        <v>286</v>
      </c>
      <c r="AU315" s="226" t="s">
        <v>84</v>
      </c>
      <c r="AY315" s="18" t="s">
        <v>199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82</v>
      </c>
      <c r="BK315" s="227">
        <f>ROUND(I315*H315,2)</f>
        <v>0</v>
      </c>
      <c r="BL315" s="18" t="s">
        <v>208</v>
      </c>
      <c r="BM315" s="226" t="s">
        <v>717</v>
      </c>
    </row>
    <row r="316" s="2" customFormat="1" ht="44.25" customHeight="1">
      <c r="A316" s="39"/>
      <c r="B316" s="40"/>
      <c r="C316" s="228" t="s">
        <v>725</v>
      </c>
      <c r="D316" s="228" t="s">
        <v>286</v>
      </c>
      <c r="E316" s="229" t="s">
        <v>778</v>
      </c>
      <c r="F316" s="230" t="s">
        <v>779</v>
      </c>
      <c r="G316" s="231" t="s">
        <v>217</v>
      </c>
      <c r="H316" s="232">
        <v>9</v>
      </c>
      <c r="I316" s="233"/>
      <c r="J316" s="234">
        <f>ROUND(I316*H316,2)</f>
        <v>0</v>
      </c>
      <c r="K316" s="230" t="s">
        <v>206</v>
      </c>
      <c r="L316" s="45"/>
      <c r="M316" s="235" t="s">
        <v>19</v>
      </c>
      <c r="N316" s="236" t="s">
        <v>46</v>
      </c>
      <c r="O316" s="85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208</v>
      </c>
      <c r="AT316" s="226" t="s">
        <v>286</v>
      </c>
      <c r="AU316" s="226" t="s">
        <v>84</v>
      </c>
      <c r="AY316" s="18" t="s">
        <v>199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82</v>
      </c>
      <c r="BK316" s="227">
        <f>ROUND(I316*H316,2)</f>
        <v>0</v>
      </c>
      <c r="BL316" s="18" t="s">
        <v>208</v>
      </c>
      <c r="BM316" s="226" t="s">
        <v>721</v>
      </c>
    </row>
    <row r="317" s="2" customFormat="1" ht="44.25" customHeight="1">
      <c r="A317" s="39"/>
      <c r="B317" s="40"/>
      <c r="C317" s="228" t="s">
        <v>477</v>
      </c>
      <c r="D317" s="228" t="s">
        <v>286</v>
      </c>
      <c r="E317" s="229" t="s">
        <v>782</v>
      </c>
      <c r="F317" s="230" t="s">
        <v>783</v>
      </c>
      <c r="G317" s="231" t="s">
        <v>217</v>
      </c>
      <c r="H317" s="232">
        <v>2</v>
      </c>
      <c r="I317" s="233"/>
      <c r="J317" s="234">
        <f>ROUND(I317*H317,2)</f>
        <v>0</v>
      </c>
      <c r="K317" s="230" t="s">
        <v>206</v>
      </c>
      <c r="L317" s="45"/>
      <c r="M317" s="235" t="s">
        <v>19</v>
      </c>
      <c r="N317" s="236" t="s">
        <v>46</v>
      </c>
      <c r="O317" s="85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208</v>
      </c>
      <c r="AT317" s="226" t="s">
        <v>286</v>
      </c>
      <c r="AU317" s="226" t="s">
        <v>84</v>
      </c>
      <c r="AY317" s="18" t="s">
        <v>199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82</v>
      </c>
      <c r="BK317" s="227">
        <f>ROUND(I317*H317,2)</f>
        <v>0</v>
      </c>
      <c r="BL317" s="18" t="s">
        <v>208</v>
      </c>
      <c r="BM317" s="226" t="s">
        <v>724</v>
      </c>
    </row>
    <row r="318" s="2" customFormat="1" ht="44.25" customHeight="1">
      <c r="A318" s="39"/>
      <c r="B318" s="40"/>
      <c r="C318" s="228" t="s">
        <v>732</v>
      </c>
      <c r="D318" s="228" t="s">
        <v>286</v>
      </c>
      <c r="E318" s="229" t="s">
        <v>789</v>
      </c>
      <c r="F318" s="230" t="s">
        <v>790</v>
      </c>
      <c r="G318" s="231" t="s">
        <v>217</v>
      </c>
      <c r="H318" s="232">
        <v>2</v>
      </c>
      <c r="I318" s="233"/>
      <c r="J318" s="234">
        <f>ROUND(I318*H318,2)</f>
        <v>0</v>
      </c>
      <c r="K318" s="230" t="s">
        <v>206</v>
      </c>
      <c r="L318" s="45"/>
      <c r="M318" s="235" t="s">
        <v>19</v>
      </c>
      <c r="N318" s="236" t="s">
        <v>46</v>
      </c>
      <c r="O318" s="85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208</v>
      </c>
      <c r="AT318" s="226" t="s">
        <v>286</v>
      </c>
      <c r="AU318" s="226" t="s">
        <v>84</v>
      </c>
      <c r="AY318" s="18" t="s">
        <v>199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82</v>
      </c>
      <c r="BK318" s="227">
        <f>ROUND(I318*H318,2)</f>
        <v>0</v>
      </c>
      <c r="BL318" s="18" t="s">
        <v>208</v>
      </c>
      <c r="BM318" s="226" t="s">
        <v>728</v>
      </c>
    </row>
    <row r="319" s="2" customFormat="1" ht="44.25" customHeight="1">
      <c r="A319" s="39"/>
      <c r="B319" s="40"/>
      <c r="C319" s="228" t="s">
        <v>479</v>
      </c>
      <c r="D319" s="228" t="s">
        <v>286</v>
      </c>
      <c r="E319" s="229" t="s">
        <v>792</v>
      </c>
      <c r="F319" s="230" t="s">
        <v>793</v>
      </c>
      <c r="G319" s="231" t="s">
        <v>217</v>
      </c>
      <c r="H319" s="232">
        <v>2</v>
      </c>
      <c r="I319" s="233"/>
      <c r="J319" s="234">
        <f>ROUND(I319*H319,2)</f>
        <v>0</v>
      </c>
      <c r="K319" s="230" t="s">
        <v>206</v>
      </c>
      <c r="L319" s="45"/>
      <c r="M319" s="235" t="s">
        <v>19</v>
      </c>
      <c r="N319" s="236" t="s">
        <v>46</v>
      </c>
      <c r="O319" s="85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208</v>
      </c>
      <c r="AT319" s="226" t="s">
        <v>286</v>
      </c>
      <c r="AU319" s="226" t="s">
        <v>84</v>
      </c>
      <c r="AY319" s="18" t="s">
        <v>199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82</v>
      </c>
      <c r="BK319" s="227">
        <f>ROUND(I319*H319,2)</f>
        <v>0</v>
      </c>
      <c r="BL319" s="18" t="s">
        <v>208</v>
      </c>
      <c r="BM319" s="226" t="s">
        <v>731</v>
      </c>
    </row>
    <row r="320" s="2" customFormat="1">
      <c r="A320" s="39"/>
      <c r="B320" s="40"/>
      <c r="C320" s="228" t="s">
        <v>739</v>
      </c>
      <c r="D320" s="228" t="s">
        <v>286</v>
      </c>
      <c r="E320" s="229" t="s">
        <v>803</v>
      </c>
      <c r="F320" s="230" t="s">
        <v>804</v>
      </c>
      <c r="G320" s="231" t="s">
        <v>217</v>
      </c>
      <c r="H320" s="232">
        <v>1</v>
      </c>
      <c r="I320" s="233"/>
      <c r="J320" s="234">
        <f>ROUND(I320*H320,2)</f>
        <v>0</v>
      </c>
      <c r="K320" s="230" t="s">
        <v>206</v>
      </c>
      <c r="L320" s="45"/>
      <c r="M320" s="235" t="s">
        <v>19</v>
      </c>
      <c r="N320" s="236" t="s">
        <v>46</v>
      </c>
      <c r="O320" s="85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208</v>
      </c>
      <c r="AT320" s="226" t="s">
        <v>286</v>
      </c>
      <c r="AU320" s="226" t="s">
        <v>84</v>
      </c>
      <c r="AY320" s="18" t="s">
        <v>199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8" t="s">
        <v>82</v>
      </c>
      <c r="BK320" s="227">
        <f>ROUND(I320*H320,2)</f>
        <v>0</v>
      </c>
      <c r="BL320" s="18" t="s">
        <v>208</v>
      </c>
      <c r="BM320" s="226" t="s">
        <v>735</v>
      </c>
    </row>
    <row r="321" s="2" customFormat="1" ht="16.5" customHeight="1">
      <c r="A321" s="39"/>
      <c r="B321" s="40"/>
      <c r="C321" s="228" t="s">
        <v>485</v>
      </c>
      <c r="D321" s="228" t="s">
        <v>286</v>
      </c>
      <c r="E321" s="229" t="s">
        <v>810</v>
      </c>
      <c r="F321" s="230" t="s">
        <v>811</v>
      </c>
      <c r="G321" s="231" t="s">
        <v>205</v>
      </c>
      <c r="H321" s="232">
        <v>1</v>
      </c>
      <c r="I321" s="233"/>
      <c r="J321" s="234">
        <f>ROUND(I321*H321,2)</f>
        <v>0</v>
      </c>
      <c r="K321" s="230" t="s">
        <v>206</v>
      </c>
      <c r="L321" s="45"/>
      <c r="M321" s="235" t="s">
        <v>19</v>
      </c>
      <c r="N321" s="236" t="s">
        <v>46</v>
      </c>
      <c r="O321" s="85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208</v>
      </c>
      <c r="AT321" s="226" t="s">
        <v>286</v>
      </c>
      <c r="AU321" s="226" t="s">
        <v>84</v>
      </c>
      <c r="AY321" s="18" t="s">
        <v>199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82</v>
      </c>
      <c r="BK321" s="227">
        <f>ROUND(I321*H321,2)</f>
        <v>0</v>
      </c>
      <c r="BL321" s="18" t="s">
        <v>208</v>
      </c>
      <c r="BM321" s="226" t="s">
        <v>738</v>
      </c>
    </row>
    <row r="322" s="2" customFormat="1">
      <c r="A322" s="39"/>
      <c r="B322" s="40"/>
      <c r="C322" s="228" t="s">
        <v>746</v>
      </c>
      <c r="D322" s="228" t="s">
        <v>286</v>
      </c>
      <c r="E322" s="229" t="s">
        <v>1121</v>
      </c>
      <c r="F322" s="230" t="s">
        <v>1222</v>
      </c>
      <c r="G322" s="231" t="s">
        <v>217</v>
      </c>
      <c r="H322" s="232">
        <v>1</v>
      </c>
      <c r="I322" s="233"/>
      <c r="J322" s="234">
        <f>ROUND(I322*H322,2)</f>
        <v>0</v>
      </c>
      <c r="K322" s="230" t="s">
        <v>206</v>
      </c>
      <c r="L322" s="45"/>
      <c r="M322" s="235" t="s">
        <v>19</v>
      </c>
      <c r="N322" s="236" t="s">
        <v>46</v>
      </c>
      <c r="O322" s="85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208</v>
      </c>
      <c r="AT322" s="226" t="s">
        <v>286</v>
      </c>
      <c r="AU322" s="226" t="s">
        <v>84</v>
      </c>
      <c r="AY322" s="18" t="s">
        <v>199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82</v>
      </c>
      <c r="BK322" s="227">
        <f>ROUND(I322*H322,2)</f>
        <v>0</v>
      </c>
      <c r="BL322" s="18" t="s">
        <v>208</v>
      </c>
      <c r="BM322" s="226" t="s">
        <v>742</v>
      </c>
    </row>
    <row r="323" s="2" customFormat="1" ht="16.5" customHeight="1">
      <c r="A323" s="39"/>
      <c r="B323" s="40"/>
      <c r="C323" s="228" t="s">
        <v>490</v>
      </c>
      <c r="D323" s="228" t="s">
        <v>286</v>
      </c>
      <c r="E323" s="229" t="s">
        <v>813</v>
      </c>
      <c r="F323" s="230" t="s">
        <v>814</v>
      </c>
      <c r="G323" s="231" t="s">
        <v>205</v>
      </c>
      <c r="H323" s="232">
        <v>44</v>
      </c>
      <c r="I323" s="233"/>
      <c r="J323" s="234">
        <f>ROUND(I323*H323,2)</f>
        <v>0</v>
      </c>
      <c r="K323" s="230" t="s">
        <v>206</v>
      </c>
      <c r="L323" s="45"/>
      <c r="M323" s="235" t="s">
        <v>19</v>
      </c>
      <c r="N323" s="236" t="s">
        <v>46</v>
      </c>
      <c r="O323" s="85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208</v>
      </c>
      <c r="AT323" s="226" t="s">
        <v>286</v>
      </c>
      <c r="AU323" s="226" t="s">
        <v>84</v>
      </c>
      <c r="AY323" s="18" t="s">
        <v>199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82</v>
      </c>
      <c r="BK323" s="227">
        <f>ROUND(I323*H323,2)</f>
        <v>0</v>
      </c>
      <c r="BL323" s="18" t="s">
        <v>208</v>
      </c>
      <c r="BM323" s="226" t="s">
        <v>745</v>
      </c>
    </row>
    <row r="324" s="2" customFormat="1" ht="21.75" customHeight="1">
      <c r="A324" s="39"/>
      <c r="B324" s="40"/>
      <c r="C324" s="228" t="s">
        <v>753</v>
      </c>
      <c r="D324" s="228" t="s">
        <v>286</v>
      </c>
      <c r="E324" s="229" t="s">
        <v>817</v>
      </c>
      <c r="F324" s="230" t="s">
        <v>818</v>
      </c>
      <c r="G324" s="231" t="s">
        <v>205</v>
      </c>
      <c r="H324" s="232">
        <v>27</v>
      </c>
      <c r="I324" s="233"/>
      <c r="J324" s="234">
        <f>ROUND(I324*H324,2)</f>
        <v>0</v>
      </c>
      <c r="K324" s="230" t="s">
        <v>206</v>
      </c>
      <c r="L324" s="45"/>
      <c r="M324" s="235" t="s">
        <v>19</v>
      </c>
      <c r="N324" s="236" t="s">
        <v>46</v>
      </c>
      <c r="O324" s="85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208</v>
      </c>
      <c r="AT324" s="226" t="s">
        <v>286</v>
      </c>
      <c r="AU324" s="226" t="s">
        <v>84</v>
      </c>
      <c r="AY324" s="18" t="s">
        <v>199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82</v>
      </c>
      <c r="BK324" s="227">
        <f>ROUND(I324*H324,2)</f>
        <v>0</v>
      </c>
      <c r="BL324" s="18" t="s">
        <v>208</v>
      </c>
      <c r="BM324" s="226" t="s">
        <v>749</v>
      </c>
    </row>
    <row r="325" s="2" customFormat="1" ht="33" customHeight="1">
      <c r="A325" s="39"/>
      <c r="B325" s="40"/>
      <c r="C325" s="228" t="s">
        <v>494</v>
      </c>
      <c r="D325" s="228" t="s">
        <v>286</v>
      </c>
      <c r="E325" s="229" t="s">
        <v>820</v>
      </c>
      <c r="F325" s="230" t="s">
        <v>821</v>
      </c>
      <c r="G325" s="231" t="s">
        <v>205</v>
      </c>
      <c r="H325" s="232">
        <v>1</v>
      </c>
      <c r="I325" s="233"/>
      <c r="J325" s="234">
        <f>ROUND(I325*H325,2)</f>
        <v>0</v>
      </c>
      <c r="K325" s="230" t="s">
        <v>206</v>
      </c>
      <c r="L325" s="45"/>
      <c r="M325" s="235" t="s">
        <v>19</v>
      </c>
      <c r="N325" s="236" t="s">
        <v>46</v>
      </c>
      <c r="O325" s="85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208</v>
      </c>
      <c r="AT325" s="226" t="s">
        <v>286</v>
      </c>
      <c r="AU325" s="226" t="s">
        <v>84</v>
      </c>
      <c r="AY325" s="18" t="s">
        <v>199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82</v>
      </c>
      <c r="BK325" s="227">
        <f>ROUND(I325*H325,2)</f>
        <v>0</v>
      </c>
      <c r="BL325" s="18" t="s">
        <v>208</v>
      </c>
      <c r="BM325" s="226" t="s">
        <v>752</v>
      </c>
    </row>
    <row r="326" s="2" customFormat="1">
      <c r="A326" s="39"/>
      <c r="B326" s="40"/>
      <c r="C326" s="228" t="s">
        <v>760</v>
      </c>
      <c r="D326" s="228" t="s">
        <v>286</v>
      </c>
      <c r="E326" s="229" t="s">
        <v>1126</v>
      </c>
      <c r="F326" s="230" t="s">
        <v>1223</v>
      </c>
      <c r="G326" s="231" t="s">
        <v>217</v>
      </c>
      <c r="H326" s="232">
        <v>1</v>
      </c>
      <c r="I326" s="233"/>
      <c r="J326" s="234">
        <f>ROUND(I326*H326,2)</f>
        <v>0</v>
      </c>
      <c r="K326" s="230" t="s">
        <v>341</v>
      </c>
      <c r="L326" s="45"/>
      <c r="M326" s="235" t="s">
        <v>19</v>
      </c>
      <c r="N326" s="236" t="s">
        <v>46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208</v>
      </c>
      <c r="AT326" s="226" t="s">
        <v>286</v>
      </c>
      <c r="AU326" s="226" t="s">
        <v>84</v>
      </c>
      <c r="AY326" s="18" t="s">
        <v>199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82</v>
      </c>
      <c r="BK326" s="227">
        <f>ROUND(I326*H326,2)</f>
        <v>0</v>
      </c>
      <c r="BL326" s="18" t="s">
        <v>208</v>
      </c>
      <c r="BM326" s="226" t="s">
        <v>756</v>
      </c>
    </row>
    <row r="327" s="2" customFormat="1">
      <c r="A327" s="39"/>
      <c r="B327" s="40"/>
      <c r="C327" s="228" t="s">
        <v>497</v>
      </c>
      <c r="D327" s="228" t="s">
        <v>286</v>
      </c>
      <c r="E327" s="229" t="s">
        <v>1128</v>
      </c>
      <c r="F327" s="230" t="s">
        <v>1224</v>
      </c>
      <c r="G327" s="231" t="s">
        <v>217</v>
      </c>
      <c r="H327" s="232">
        <v>7</v>
      </c>
      <c r="I327" s="233"/>
      <c r="J327" s="234">
        <f>ROUND(I327*H327,2)</f>
        <v>0</v>
      </c>
      <c r="K327" s="230" t="s">
        <v>206</v>
      </c>
      <c r="L327" s="45"/>
      <c r="M327" s="235" t="s">
        <v>19</v>
      </c>
      <c r="N327" s="236" t="s">
        <v>46</v>
      </c>
      <c r="O327" s="85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208</v>
      </c>
      <c r="AT327" s="226" t="s">
        <v>286</v>
      </c>
      <c r="AU327" s="226" t="s">
        <v>84</v>
      </c>
      <c r="AY327" s="18" t="s">
        <v>199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82</v>
      </c>
      <c r="BK327" s="227">
        <f>ROUND(I327*H327,2)</f>
        <v>0</v>
      </c>
      <c r="BL327" s="18" t="s">
        <v>208</v>
      </c>
      <c r="BM327" s="226" t="s">
        <v>759</v>
      </c>
    </row>
    <row r="328" s="2" customFormat="1" ht="33" customHeight="1">
      <c r="A328" s="39"/>
      <c r="B328" s="40"/>
      <c r="C328" s="228" t="s">
        <v>767</v>
      </c>
      <c r="D328" s="228" t="s">
        <v>286</v>
      </c>
      <c r="E328" s="229" t="s">
        <v>1130</v>
      </c>
      <c r="F328" s="230" t="s">
        <v>1225</v>
      </c>
      <c r="G328" s="231" t="s">
        <v>217</v>
      </c>
      <c r="H328" s="232">
        <v>1</v>
      </c>
      <c r="I328" s="233"/>
      <c r="J328" s="234">
        <f>ROUND(I328*H328,2)</f>
        <v>0</v>
      </c>
      <c r="K328" s="230" t="s">
        <v>341</v>
      </c>
      <c r="L328" s="45"/>
      <c r="M328" s="235" t="s">
        <v>19</v>
      </c>
      <c r="N328" s="236" t="s">
        <v>46</v>
      </c>
      <c r="O328" s="85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208</v>
      </c>
      <c r="AT328" s="226" t="s">
        <v>286</v>
      </c>
      <c r="AU328" s="226" t="s">
        <v>84</v>
      </c>
      <c r="AY328" s="18" t="s">
        <v>199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82</v>
      </c>
      <c r="BK328" s="227">
        <f>ROUND(I328*H328,2)</f>
        <v>0</v>
      </c>
      <c r="BL328" s="18" t="s">
        <v>208</v>
      </c>
      <c r="BM328" s="226" t="s">
        <v>763</v>
      </c>
    </row>
    <row r="329" s="2" customFormat="1">
      <c r="A329" s="39"/>
      <c r="B329" s="40"/>
      <c r="C329" s="228" t="s">
        <v>501</v>
      </c>
      <c r="D329" s="228" t="s">
        <v>286</v>
      </c>
      <c r="E329" s="229" t="s">
        <v>831</v>
      </c>
      <c r="F329" s="230" t="s">
        <v>832</v>
      </c>
      <c r="G329" s="231" t="s">
        <v>217</v>
      </c>
      <c r="H329" s="232">
        <v>1</v>
      </c>
      <c r="I329" s="233"/>
      <c r="J329" s="234">
        <f>ROUND(I329*H329,2)</f>
        <v>0</v>
      </c>
      <c r="K329" s="230" t="s">
        <v>341</v>
      </c>
      <c r="L329" s="45"/>
      <c r="M329" s="235" t="s">
        <v>19</v>
      </c>
      <c r="N329" s="236" t="s">
        <v>46</v>
      </c>
      <c r="O329" s="85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208</v>
      </c>
      <c r="AT329" s="226" t="s">
        <v>286</v>
      </c>
      <c r="AU329" s="226" t="s">
        <v>84</v>
      </c>
      <c r="AY329" s="18" t="s">
        <v>199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82</v>
      </c>
      <c r="BK329" s="227">
        <f>ROUND(I329*H329,2)</f>
        <v>0</v>
      </c>
      <c r="BL329" s="18" t="s">
        <v>208</v>
      </c>
      <c r="BM329" s="226" t="s">
        <v>766</v>
      </c>
    </row>
    <row r="330" s="2" customFormat="1" ht="21.75" customHeight="1">
      <c r="A330" s="39"/>
      <c r="B330" s="40"/>
      <c r="C330" s="228" t="s">
        <v>774</v>
      </c>
      <c r="D330" s="228" t="s">
        <v>286</v>
      </c>
      <c r="E330" s="229" t="s">
        <v>838</v>
      </c>
      <c r="F330" s="230" t="s">
        <v>839</v>
      </c>
      <c r="G330" s="231" t="s">
        <v>217</v>
      </c>
      <c r="H330" s="232">
        <v>2</v>
      </c>
      <c r="I330" s="233"/>
      <c r="J330" s="234">
        <f>ROUND(I330*H330,2)</f>
        <v>0</v>
      </c>
      <c r="K330" s="230" t="s">
        <v>206</v>
      </c>
      <c r="L330" s="45"/>
      <c r="M330" s="235" t="s">
        <v>19</v>
      </c>
      <c r="N330" s="236" t="s">
        <v>46</v>
      </c>
      <c r="O330" s="85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208</v>
      </c>
      <c r="AT330" s="226" t="s">
        <v>286</v>
      </c>
      <c r="AU330" s="226" t="s">
        <v>84</v>
      </c>
      <c r="AY330" s="18" t="s">
        <v>199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82</v>
      </c>
      <c r="BK330" s="227">
        <f>ROUND(I330*H330,2)</f>
        <v>0</v>
      </c>
      <c r="BL330" s="18" t="s">
        <v>208</v>
      </c>
      <c r="BM330" s="226" t="s">
        <v>770</v>
      </c>
    </row>
    <row r="331" s="2" customFormat="1" ht="21.75" customHeight="1">
      <c r="A331" s="39"/>
      <c r="B331" s="40"/>
      <c r="C331" s="228" t="s">
        <v>504</v>
      </c>
      <c r="D331" s="228" t="s">
        <v>286</v>
      </c>
      <c r="E331" s="229" t="s">
        <v>841</v>
      </c>
      <c r="F331" s="230" t="s">
        <v>842</v>
      </c>
      <c r="G331" s="231" t="s">
        <v>217</v>
      </c>
      <c r="H331" s="232">
        <v>1</v>
      </c>
      <c r="I331" s="233"/>
      <c r="J331" s="234">
        <f>ROUND(I331*H331,2)</f>
        <v>0</v>
      </c>
      <c r="K331" s="230" t="s">
        <v>206</v>
      </c>
      <c r="L331" s="45"/>
      <c r="M331" s="235" t="s">
        <v>19</v>
      </c>
      <c r="N331" s="236" t="s">
        <v>46</v>
      </c>
      <c r="O331" s="85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208</v>
      </c>
      <c r="AT331" s="226" t="s">
        <v>286</v>
      </c>
      <c r="AU331" s="226" t="s">
        <v>84</v>
      </c>
      <c r="AY331" s="18" t="s">
        <v>199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82</v>
      </c>
      <c r="BK331" s="227">
        <f>ROUND(I331*H331,2)</f>
        <v>0</v>
      </c>
      <c r="BL331" s="18" t="s">
        <v>208</v>
      </c>
      <c r="BM331" s="226" t="s">
        <v>773</v>
      </c>
    </row>
    <row r="332" s="2" customFormat="1" ht="21.75" customHeight="1">
      <c r="A332" s="39"/>
      <c r="B332" s="40"/>
      <c r="C332" s="228" t="s">
        <v>781</v>
      </c>
      <c r="D332" s="228" t="s">
        <v>286</v>
      </c>
      <c r="E332" s="229" t="s">
        <v>845</v>
      </c>
      <c r="F332" s="230" t="s">
        <v>846</v>
      </c>
      <c r="G332" s="231" t="s">
        <v>217</v>
      </c>
      <c r="H332" s="232">
        <v>2</v>
      </c>
      <c r="I332" s="233"/>
      <c r="J332" s="234">
        <f>ROUND(I332*H332,2)</f>
        <v>0</v>
      </c>
      <c r="K332" s="230" t="s">
        <v>206</v>
      </c>
      <c r="L332" s="45"/>
      <c r="M332" s="235" t="s">
        <v>19</v>
      </c>
      <c r="N332" s="236" t="s">
        <v>46</v>
      </c>
      <c r="O332" s="85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208</v>
      </c>
      <c r="AT332" s="226" t="s">
        <v>286</v>
      </c>
      <c r="AU332" s="226" t="s">
        <v>84</v>
      </c>
      <c r="AY332" s="18" t="s">
        <v>199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82</v>
      </c>
      <c r="BK332" s="227">
        <f>ROUND(I332*H332,2)</f>
        <v>0</v>
      </c>
      <c r="BL332" s="18" t="s">
        <v>208</v>
      </c>
      <c r="BM332" s="226" t="s">
        <v>777</v>
      </c>
    </row>
    <row r="333" s="2" customFormat="1" ht="16.5" customHeight="1">
      <c r="A333" s="39"/>
      <c r="B333" s="40"/>
      <c r="C333" s="228" t="s">
        <v>510</v>
      </c>
      <c r="D333" s="228" t="s">
        <v>286</v>
      </c>
      <c r="E333" s="229" t="s">
        <v>848</v>
      </c>
      <c r="F333" s="230" t="s">
        <v>849</v>
      </c>
      <c r="G333" s="231" t="s">
        <v>217</v>
      </c>
      <c r="H333" s="232">
        <v>2</v>
      </c>
      <c r="I333" s="233"/>
      <c r="J333" s="234">
        <f>ROUND(I333*H333,2)</f>
        <v>0</v>
      </c>
      <c r="K333" s="230" t="s">
        <v>206</v>
      </c>
      <c r="L333" s="45"/>
      <c r="M333" s="235" t="s">
        <v>19</v>
      </c>
      <c r="N333" s="236" t="s">
        <v>46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208</v>
      </c>
      <c r="AT333" s="226" t="s">
        <v>286</v>
      </c>
      <c r="AU333" s="226" t="s">
        <v>84</v>
      </c>
      <c r="AY333" s="18" t="s">
        <v>199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82</v>
      </c>
      <c r="BK333" s="227">
        <f>ROUND(I333*H333,2)</f>
        <v>0</v>
      </c>
      <c r="BL333" s="18" t="s">
        <v>208</v>
      </c>
      <c r="BM333" s="226" t="s">
        <v>780</v>
      </c>
    </row>
    <row r="334" s="2" customFormat="1" ht="16.5" customHeight="1">
      <c r="A334" s="39"/>
      <c r="B334" s="40"/>
      <c r="C334" s="228" t="s">
        <v>788</v>
      </c>
      <c r="D334" s="228" t="s">
        <v>286</v>
      </c>
      <c r="E334" s="229" t="s">
        <v>852</v>
      </c>
      <c r="F334" s="230" t="s">
        <v>853</v>
      </c>
      <c r="G334" s="231" t="s">
        <v>217</v>
      </c>
      <c r="H334" s="232">
        <v>2</v>
      </c>
      <c r="I334" s="233"/>
      <c r="J334" s="234">
        <f>ROUND(I334*H334,2)</f>
        <v>0</v>
      </c>
      <c r="K334" s="230" t="s">
        <v>206</v>
      </c>
      <c r="L334" s="45"/>
      <c r="M334" s="235" t="s">
        <v>19</v>
      </c>
      <c r="N334" s="236" t="s">
        <v>46</v>
      </c>
      <c r="O334" s="85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208</v>
      </c>
      <c r="AT334" s="226" t="s">
        <v>286</v>
      </c>
      <c r="AU334" s="226" t="s">
        <v>84</v>
      </c>
      <c r="AY334" s="18" t="s">
        <v>199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82</v>
      </c>
      <c r="BK334" s="227">
        <f>ROUND(I334*H334,2)</f>
        <v>0</v>
      </c>
      <c r="BL334" s="18" t="s">
        <v>208</v>
      </c>
      <c r="BM334" s="226" t="s">
        <v>784</v>
      </c>
    </row>
    <row r="335" s="2" customFormat="1" ht="16.5" customHeight="1">
      <c r="A335" s="39"/>
      <c r="B335" s="40"/>
      <c r="C335" s="228" t="s">
        <v>513</v>
      </c>
      <c r="D335" s="228" t="s">
        <v>286</v>
      </c>
      <c r="E335" s="229" t="s">
        <v>855</v>
      </c>
      <c r="F335" s="230" t="s">
        <v>856</v>
      </c>
      <c r="G335" s="231" t="s">
        <v>217</v>
      </c>
      <c r="H335" s="232">
        <v>4</v>
      </c>
      <c r="I335" s="233"/>
      <c r="J335" s="234">
        <f>ROUND(I335*H335,2)</f>
        <v>0</v>
      </c>
      <c r="K335" s="230" t="s">
        <v>206</v>
      </c>
      <c r="L335" s="45"/>
      <c r="M335" s="235" t="s">
        <v>19</v>
      </c>
      <c r="N335" s="236" t="s">
        <v>46</v>
      </c>
      <c r="O335" s="85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208</v>
      </c>
      <c r="AT335" s="226" t="s">
        <v>286</v>
      </c>
      <c r="AU335" s="226" t="s">
        <v>84</v>
      </c>
      <c r="AY335" s="18" t="s">
        <v>199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82</v>
      </c>
      <c r="BK335" s="227">
        <f>ROUND(I335*H335,2)</f>
        <v>0</v>
      </c>
      <c r="BL335" s="18" t="s">
        <v>208</v>
      </c>
      <c r="BM335" s="226" t="s">
        <v>787</v>
      </c>
    </row>
    <row r="336" s="2" customFormat="1" ht="16.5" customHeight="1">
      <c r="A336" s="39"/>
      <c r="B336" s="40"/>
      <c r="C336" s="228" t="s">
        <v>795</v>
      </c>
      <c r="D336" s="228" t="s">
        <v>286</v>
      </c>
      <c r="E336" s="229" t="s">
        <v>859</v>
      </c>
      <c r="F336" s="230" t="s">
        <v>860</v>
      </c>
      <c r="G336" s="231" t="s">
        <v>217</v>
      </c>
      <c r="H336" s="232">
        <v>2</v>
      </c>
      <c r="I336" s="233"/>
      <c r="J336" s="234">
        <f>ROUND(I336*H336,2)</f>
        <v>0</v>
      </c>
      <c r="K336" s="230" t="s">
        <v>206</v>
      </c>
      <c r="L336" s="45"/>
      <c r="M336" s="235" t="s">
        <v>19</v>
      </c>
      <c r="N336" s="236" t="s">
        <v>46</v>
      </c>
      <c r="O336" s="85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208</v>
      </c>
      <c r="AT336" s="226" t="s">
        <v>286</v>
      </c>
      <c r="AU336" s="226" t="s">
        <v>84</v>
      </c>
      <c r="AY336" s="18" t="s">
        <v>199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82</v>
      </c>
      <c r="BK336" s="227">
        <f>ROUND(I336*H336,2)</f>
        <v>0</v>
      </c>
      <c r="BL336" s="18" t="s">
        <v>208</v>
      </c>
      <c r="BM336" s="226" t="s">
        <v>791</v>
      </c>
    </row>
    <row r="337" s="2" customFormat="1" ht="21.75" customHeight="1">
      <c r="A337" s="39"/>
      <c r="B337" s="40"/>
      <c r="C337" s="228" t="s">
        <v>519</v>
      </c>
      <c r="D337" s="228" t="s">
        <v>286</v>
      </c>
      <c r="E337" s="229" t="s">
        <v>862</v>
      </c>
      <c r="F337" s="230" t="s">
        <v>863</v>
      </c>
      <c r="G337" s="231" t="s">
        <v>217</v>
      </c>
      <c r="H337" s="232">
        <v>2</v>
      </c>
      <c r="I337" s="233"/>
      <c r="J337" s="234">
        <f>ROUND(I337*H337,2)</f>
        <v>0</v>
      </c>
      <c r="K337" s="230" t="s">
        <v>206</v>
      </c>
      <c r="L337" s="45"/>
      <c r="M337" s="235" t="s">
        <v>19</v>
      </c>
      <c r="N337" s="236" t="s">
        <v>46</v>
      </c>
      <c r="O337" s="85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208</v>
      </c>
      <c r="AT337" s="226" t="s">
        <v>286</v>
      </c>
      <c r="AU337" s="226" t="s">
        <v>84</v>
      </c>
      <c r="AY337" s="18" t="s">
        <v>199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82</v>
      </c>
      <c r="BK337" s="227">
        <f>ROUND(I337*H337,2)</f>
        <v>0</v>
      </c>
      <c r="BL337" s="18" t="s">
        <v>208</v>
      </c>
      <c r="BM337" s="226" t="s">
        <v>794</v>
      </c>
    </row>
    <row r="338" s="2" customFormat="1">
      <c r="A338" s="39"/>
      <c r="B338" s="40"/>
      <c r="C338" s="228" t="s">
        <v>802</v>
      </c>
      <c r="D338" s="228" t="s">
        <v>286</v>
      </c>
      <c r="E338" s="229" t="s">
        <v>866</v>
      </c>
      <c r="F338" s="230" t="s">
        <v>867</v>
      </c>
      <c r="G338" s="231" t="s">
        <v>217</v>
      </c>
      <c r="H338" s="232">
        <v>1</v>
      </c>
      <c r="I338" s="233"/>
      <c r="J338" s="234">
        <f>ROUND(I338*H338,2)</f>
        <v>0</v>
      </c>
      <c r="K338" s="230" t="s">
        <v>206</v>
      </c>
      <c r="L338" s="45"/>
      <c r="M338" s="235" t="s">
        <v>19</v>
      </c>
      <c r="N338" s="236" t="s">
        <v>46</v>
      </c>
      <c r="O338" s="85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208</v>
      </c>
      <c r="AT338" s="226" t="s">
        <v>286</v>
      </c>
      <c r="AU338" s="226" t="s">
        <v>84</v>
      </c>
      <c r="AY338" s="18" t="s">
        <v>199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82</v>
      </c>
      <c r="BK338" s="227">
        <f>ROUND(I338*H338,2)</f>
        <v>0</v>
      </c>
      <c r="BL338" s="18" t="s">
        <v>208</v>
      </c>
      <c r="BM338" s="226" t="s">
        <v>798</v>
      </c>
    </row>
    <row r="339" s="2" customFormat="1">
      <c r="A339" s="39"/>
      <c r="B339" s="40"/>
      <c r="C339" s="228" t="s">
        <v>526</v>
      </c>
      <c r="D339" s="228" t="s">
        <v>286</v>
      </c>
      <c r="E339" s="229" t="s">
        <v>869</v>
      </c>
      <c r="F339" s="230" t="s">
        <v>870</v>
      </c>
      <c r="G339" s="231" t="s">
        <v>871</v>
      </c>
      <c r="H339" s="232">
        <v>6</v>
      </c>
      <c r="I339" s="233"/>
      <c r="J339" s="234">
        <f>ROUND(I339*H339,2)</f>
        <v>0</v>
      </c>
      <c r="K339" s="230" t="s">
        <v>206</v>
      </c>
      <c r="L339" s="45"/>
      <c r="M339" s="235" t="s">
        <v>19</v>
      </c>
      <c r="N339" s="236" t="s">
        <v>46</v>
      </c>
      <c r="O339" s="85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208</v>
      </c>
      <c r="AT339" s="226" t="s">
        <v>286</v>
      </c>
      <c r="AU339" s="226" t="s">
        <v>84</v>
      </c>
      <c r="AY339" s="18" t="s">
        <v>199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82</v>
      </c>
      <c r="BK339" s="227">
        <f>ROUND(I339*H339,2)</f>
        <v>0</v>
      </c>
      <c r="BL339" s="18" t="s">
        <v>208</v>
      </c>
      <c r="BM339" s="226" t="s">
        <v>801</v>
      </c>
    </row>
    <row r="340" s="2" customFormat="1" ht="21.75" customHeight="1">
      <c r="A340" s="39"/>
      <c r="B340" s="40"/>
      <c r="C340" s="228" t="s">
        <v>809</v>
      </c>
      <c r="D340" s="228" t="s">
        <v>286</v>
      </c>
      <c r="E340" s="229" t="s">
        <v>874</v>
      </c>
      <c r="F340" s="230" t="s">
        <v>875</v>
      </c>
      <c r="G340" s="231" t="s">
        <v>871</v>
      </c>
      <c r="H340" s="232">
        <v>3</v>
      </c>
      <c r="I340" s="233"/>
      <c r="J340" s="234">
        <f>ROUND(I340*H340,2)</f>
        <v>0</v>
      </c>
      <c r="K340" s="230" t="s">
        <v>206</v>
      </c>
      <c r="L340" s="45"/>
      <c r="M340" s="235" t="s">
        <v>19</v>
      </c>
      <c r="N340" s="236" t="s">
        <v>46</v>
      </c>
      <c r="O340" s="85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208</v>
      </c>
      <c r="AT340" s="226" t="s">
        <v>286</v>
      </c>
      <c r="AU340" s="226" t="s">
        <v>84</v>
      </c>
      <c r="AY340" s="18" t="s">
        <v>199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82</v>
      </c>
      <c r="BK340" s="227">
        <f>ROUND(I340*H340,2)</f>
        <v>0</v>
      </c>
      <c r="BL340" s="18" t="s">
        <v>208</v>
      </c>
      <c r="BM340" s="226" t="s">
        <v>805</v>
      </c>
    </row>
    <row r="341" s="2" customFormat="1">
      <c r="A341" s="39"/>
      <c r="B341" s="40"/>
      <c r="C341" s="228" t="s">
        <v>532</v>
      </c>
      <c r="D341" s="228" t="s">
        <v>286</v>
      </c>
      <c r="E341" s="229" t="s">
        <v>877</v>
      </c>
      <c r="F341" s="230" t="s">
        <v>878</v>
      </c>
      <c r="G341" s="231" t="s">
        <v>871</v>
      </c>
      <c r="H341" s="232">
        <v>1</v>
      </c>
      <c r="I341" s="233"/>
      <c r="J341" s="234">
        <f>ROUND(I341*H341,2)</f>
        <v>0</v>
      </c>
      <c r="K341" s="230" t="s">
        <v>206</v>
      </c>
      <c r="L341" s="45"/>
      <c r="M341" s="235" t="s">
        <v>19</v>
      </c>
      <c r="N341" s="236" t="s">
        <v>46</v>
      </c>
      <c r="O341" s="85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208</v>
      </c>
      <c r="AT341" s="226" t="s">
        <v>286</v>
      </c>
      <c r="AU341" s="226" t="s">
        <v>84</v>
      </c>
      <c r="AY341" s="18" t="s">
        <v>199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82</v>
      </c>
      <c r="BK341" s="227">
        <f>ROUND(I341*H341,2)</f>
        <v>0</v>
      </c>
      <c r="BL341" s="18" t="s">
        <v>208</v>
      </c>
      <c r="BM341" s="226" t="s">
        <v>808</v>
      </c>
    </row>
    <row r="342" s="2" customFormat="1">
      <c r="A342" s="39"/>
      <c r="B342" s="40"/>
      <c r="C342" s="228" t="s">
        <v>816</v>
      </c>
      <c r="D342" s="228" t="s">
        <v>286</v>
      </c>
      <c r="E342" s="229" t="s">
        <v>881</v>
      </c>
      <c r="F342" s="230" t="s">
        <v>882</v>
      </c>
      <c r="G342" s="231" t="s">
        <v>871</v>
      </c>
      <c r="H342" s="232">
        <v>3</v>
      </c>
      <c r="I342" s="233"/>
      <c r="J342" s="234">
        <f>ROUND(I342*H342,2)</f>
        <v>0</v>
      </c>
      <c r="K342" s="230" t="s">
        <v>206</v>
      </c>
      <c r="L342" s="45"/>
      <c r="M342" s="235" t="s">
        <v>19</v>
      </c>
      <c r="N342" s="236" t="s">
        <v>46</v>
      </c>
      <c r="O342" s="85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208</v>
      </c>
      <c r="AT342" s="226" t="s">
        <v>286</v>
      </c>
      <c r="AU342" s="226" t="s">
        <v>84</v>
      </c>
      <c r="AY342" s="18" t="s">
        <v>199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82</v>
      </c>
      <c r="BK342" s="227">
        <f>ROUND(I342*H342,2)</f>
        <v>0</v>
      </c>
      <c r="BL342" s="18" t="s">
        <v>208</v>
      </c>
      <c r="BM342" s="226" t="s">
        <v>812</v>
      </c>
    </row>
    <row r="343" s="2" customFormat="1" ht="16.5" customHeight="1">
      <c r="A343" s="39"/>
      <c r="B343" s="40"/>
      <c r="C343" s="228" t="s">
        <v>537</v>
      </c>
      <c r="D343" s="228" t="s">
        <v>286</v>
      </c>
      <c r="E343" s="229" t="s">
        <v>884</v>
      </c>
      <c r="F343" s="230" t="s">
        <v>885</v>
      </c>
      <c r="G343" s="231" t="s">
        <v>217</v>
      </c>
      <c r="H343" s="232">
        <v>1</v>
      </c>
      <c r="I343" s="233"/>
      <c r="J343" s="234">
        <f>ROUND(I343*H343,2)</f>
        <v>0</v>
      </c>
      <c r="K343" s="230" t="s">
        <v>206</v>
      </c>
      <c r="L343" s="45"/>
      <c r="M343" s="235" t="s">
        <v>19</v>
      </c>
      <c r="N343" s="236" t="s">
        <v>46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208</v>
      </c>
      <c r="AT343" s="226" t="s">
        <v>286</v>
      </c>
      <c r="AU343" s="226" t="s">
        <v>84</v>
      </c>
      <c r="AY343" s="18" t="s">
        <v>199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82</v>
      </c>
      <c r="BK343" s="227">
        <f>ROUND(I343*H343,2)</f>
        <v>0</v>
      </c>
      <c r="BL343" s="18" t="s">
        <v>208</v>
      </c>
      <c r="BM343" s="226" t="s">
        <v>815</v>
      </c>
    </row>
    <row r="344" s="2" customFormat="1" ht="33" customHeight="1">
      <c r="A344" s="39"/>
      <c r="B344" s="40"/>
      <c r="C344" s="228" t="s">
        <v>823</v>
      </c>
      <c r="D344" s="228" t="s">
        <v>286</v>
      </c>
      <c r="E344" s="229" t="s">
        <v>1149</v>
      </c>
      <c r="F344" s="230" t="s">
        <v>1262</v>
      </c>
      <c r="G344" s="231" t="s">
        <v>217</v>
      </c>
      <c r="H344" s="232">
        <v>2</v>
      </c>
      <c r="I344" s="233"/>
      <c r="J344" s="234">
        <f>ROUND(I344*H344,2)</f>
        <v>0</v>
      </c>
      <c r="K344" s="230" t="s">
        <v>206</v>
      </c>
      <c r="L344" s="45"/>
      <c r="M344" s="235" t="s">
        <v>19</v>
      </c>
      <c r="N344" s="236" t="s">
        <v>46</v>
      </c>
      <c r="O344" s="85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208</v>
      </c>
      <c r="AT344" s="226" t="s">
        <v>286</v>
      </c>
      <c r="AU344" s="226" t="s">
        <v>84</v>
      </c>
      <c r="AY344" s="18" t="s">
        <v>199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82</v>
      </c>
      <c r="BK344" s="227">
        <f>ROUND(I344*H344,2)</f>
        <v>0</v>
      </c>
      <c r="BL344" s="18" t="s">
        <v>208</v>
      </c>
      <c r="BM344" s="226" t="s">
        <v>819</v>
      </c>
    </row>
    <row r="345" s="2" customFormat="1">
      <c r="A345" s="39"/>
      <c r="B345" s="40"/>
      <c r="C345" s="228" t="s">
        <v>543</v>
      </c>
      <c r="D345" s="228" t="s">
        <v>286</v>
      </c>
      <c r="E345" s="229" t="s">
        <v>891</v>
      </c>
      <c r="F345" s="230" t="s">
        <v>892</v>
      </c>
      <c r="G345" s="231" t="s">
        <v>871</v>
      </c>
      <c r="H345" s="232">
        <v>6</v>
      </c>
      <c r="I345" s="233"/>
      <c r="J345" s="234">
        <f>ROUND(I345*H345,2)</f>
        <v>0</v>
      </c>
      <c r="K345" s="230" t="s">
        <v>206</v>
      </c>
      <c r="L345" s="45"/>
      <c r="M345" s="235" t="s">
        <v>19</v>
      </c>
      <c r="N345" s="236" t="s">
        <v>46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208</v>
      </c>
      <c r="AT345" s="226" t="s">
        <v>286</v>
      </c>
      <c r="AU345" s="226" t="s">
        <v>84</v>
      </c>
      <c r="AY345" s="18" t="s">
        <v>199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82</v>
      </c>
      <c r="BK345" s="227">
        <f>ROUND(I345*H345,2)</f>
        <v>0</v>
      </c>
      <c r="BL345" s="18" t="s">
        <v>208</v>
      </c>
      <c r="BM345" s="226" t="s">
        <v>822</v>
      </c>
    </row>
    <row r="346" s="12" customFormat="1" ht="22.8" customHeight="1">
      <c r="A346" s="12"/>
      <c r="B346" s="198"/>
      <c r="C346" s="199"/>
      <c r="D346" s="200" t="s">
        <v>74</v>
      </c>
      <c r="E346" s="212" t="s">
        <v>894</v>
      </c>
      <c r="F346" s="212" t="s">
        <v>895</v>
      </c>
      <c r="G346" s="199"/>
      <c r="H346" s="199"/>
      <c r="I346" s="202"/>
      <c r="J346" s="213">
        <f>BK346</f>
        <v>0</v>
      </c>
      <c r="K346" s="199"/>
      <c r="L346" s="204"/>
      <c r="M346" s="205"/>
      <c r="N346" s="206"/>
      <c r="O346" s="206"/>
      <c r="P346" s="207">
        <f>SUM(P347:P362)</f>
        <v>0</v>
      </c>
      <c r="Q346" s="206"/>
      <c r="R346" s="207">
        <f>SUM(R347:R362)</f>
        <v>0</v>
      </c>
      <c r="S346" s="206"/>
      <c r="T346" s="208">
        <f>SUM(T347:T362)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9" t="s">
        <v>82</v>
      </c>
      <c r="AT346" s="210" t="s">
        <v>74</v>
      </c>
      <c r="AU346" s="210" t="s">
        <v>82</v>
      </c>
      <c r="AY346" s="209" t="s">
        <v>199</v>
      </c>
      <c r="BK346" s="211">
        <f>SUM(BK347:BK362)</f>
        <v>0</v>
      </c>
    </row>
    <row r="347" s="2" customFormat="1">
      <c r="A347" s="39"/>
      <c r="B347" s="40"/>
      <c r="C347" s="228" t="s">
        <v>830</v>
      </c>
      <c r="D347" s="228" t="s">
        <v>286</v>
      </c>
      <c r="E347" s="229" t="s">
        <v>897</v>
      </c>
      <c r="F347" s="230" t="s">
        <v>898</v>
      </c>
      <c r="G347" s="231" t="s">
        <v>899</v>
      </c>
      <c r="H347" s="232">
        <v>6</v>
      </c>
      <c r="I347" s="233"/>
      <c r="J347" s="234">
        <f>ROUND(I347*H347,2)</f>
        <v>0</v>
      </c>
      <c r="K347" s="230" t="s">
        <v>341</v>
      </c>
      <c r="L347" s="45"/>
      <c r="M347" s="235" t="s">
        <v>19</v>
      </c>
      <c r="N347" s="236" t="s">
        <v>46</v>
      </c>
      <c r="O347" s="85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208</v>
      </c>
      <c r="AT347" s="226" t="s">
        <v>286</v>
      </c>
      <c r="AU347" s="226" t="s">
        <v>84</v>
      </c>
      <c r="AY347" s="18" t="s">
        <v>199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82</v>
      </c>
      <c r="BK347" s="227">
        <f>ROUND(I347*H347,2)</f>
        <v>0</v>
      </c>
      <c r="BL347" s="18" t="s">
        <v>208</v>
      </c>
      <c r="BM347" s="226" t="s">
        <v>826</v>
      </c>
    </row>
    <row r="348" s="2" customFormat="1">
      <c r="A348" s="39"/>
      <c r="B348" s="40"/>
      <c r="C348" s="228" t="s">
        <v>548</v>
      </c>
      <c r="D348" s="228" t="s">
        <v>286</v>
      </c>
      <c r="E348" s="229" t="s">
        <v>901</v>
      </c>
      <c r="F348" s="230" t="s">
        <v>902</v>
      </c>
      <c r="G348" s="231" t="s">
        <v>899</v>
      </c>
      <c r="H348" s="232">
        <v>6</v>
      </c>
      <c r="I348" s="233"/>
      <c r="J348" s="234">
        <f>ROUND(I348*H348,2)</f>
        <v>0</v>
      </c>
      <c r="K348" s="230" t="s">
        <v>341</v>
      </c>
      <c r="L348" s="45"/>
      <c r="M348" s="235" t="s">
        <v>19</v>
      </c>
      <c r="N348" s="236" t="s">
        <v>46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208</v>
      </c>
      <c r="AT348" s="226" t="s">
        <v>286</v>
      </c>
      <c r="AU348" s="226" t="s">
        <v>84</v>
      </c>
      <c r="AY348" s="18" t="s">
        <v>199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82</v>
      </c>
      <c r="BK348" s="227">
        <f>ROUND(I348*H348,2)</f>
        <v>0</v>
      </c>
      <c r="BL348" s="18" t="s">
        <v>208</v>
      </c>
      <c r="BM348" s="226" t="s">
        <v>829</v>
      </c>
    </row>
    <row r="349" s="2" customFormat="1" ht="21.75" customHeight="1">
      <c r="A349" s="39"/>
      <c r="B349" s="40"/>
      <c r="C349" s="228" t="s">
        <v>837</v>
      </c>
      <c r="D349" s="228" t="s">
        <v>286</v>
      </c>
      <c r="E349" s="229" t="s">
        <v>1155</v>
      </c>
      <c r="F349" s="230" t="s">
        <v>1227</v>
      </c>
      <c r="G349" s="231" t="s">
        <v>217</v>
      </c>
      <c r="H349" s="232">
        <v>1</v>
      </c>
      <c r="I349" s="233"/>
      <c r="J349" s="234">
        <f>ROUND(I349*H349,2)</f>
        <v>0</v>
      </c>
      <c r="K349" s="230" t="s">
        <v>341</v>
      </c>
      <c r="L349" s="45"/>
      <c r="M349" s="235" t="s">
        <v>19</v>
      </c>
      <c r="N349" s="236" t="s">
        <v>46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208</v>
      </c>
      <c r="AT349" s="226" t="s">
        <v>286</v>
      </c>
      <c r="AU349" s="226" t="s">
        <v>84</v>
      </c>
      <c r="AY349" s="18" t="s">
        <v>199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82</v>
      </c>
      <c r="BK349" s="227">
        <f>ROUND(I349*H349,2)</f>
        <v>0</v>
      </c>
      <c r="BL349" s="18" t="s">
        <v>208</v>
      </c>
      <c r="BM349" s="226" t="s">
        <v>833</v>
      </c>
    </row>
    <row r="350" s="2" customFormat="1">
      <c r="A350" s="39"/>
      <c r="B350" s="40"/>
      <c r="C350" s="228" t="s">
        <v>554</v>
      </c>
      <c r="D350" s="228" t="s">
        <v>286</v>
      </c>
      <c r="E350" s="229" t="s">
        <v>912</v>
      </c>
      <c r="F350" s="230" t="s">
        <v>913</v>
      </c>
      <c r="G350" s="231" t="s">
        <v>217</v>
      </c>
      <c r="H350" s="232">
        <v>1</v>
      </c>
      <c r="I350" s="233"/>
      <c r="J350" s="234">
        <f>ROUND(I350*H350,2)</f>
        <v>0</v>
      </c>
      <c r="K350" s="230" t="s">
        <v>341</v>
      </c>
      <c r="L350" s="45"/>
      <c r="M350" s="235" t="s">
        <v>19</v>
      </c>
      <c r="N350" s="236" t="s">
        <v>46</v>
      </c>
      <c r="O350" s="85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208</v>
      </c>
      <c r="AT350" s="226" t="s">
        <v>286</v>
      </c>
      <c r="AU350" s="226" t="s">
        <v>84</v>
      </c>
      <c r="AY350" s="18" t="s">
        <v>199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82</v>
      </c>
      <c r="BK350" s="227">
        <f>ROUND(I350*H350,2)</f>
        <v>0</v>
      </c>
      <c r="BL350" s="18" t="s">
        <v>208</v>
      </c>
      <c r="BM350" s="226" t="s">
        <v>836</v>
      </c>
    </row>
    <row r="351" s="2" customFormat="1" ht="16.5" customHeight="1">
      <c r="A351" s="39"/>
      <c r="B351" s="40"/>
      <c r="C351" s="228" t="s">
        <v>844</v>
      </c>
      <c r="D351" s="228" t="s">
        <v>286</v>
      </c>
      <c r="E351" s="229" t="s">
        <v>915</v>
      </c>
      <c r="F351" s="230" t="s">
        <v>916</v>
      </c>
      <c r="G351" s="231" t="s">
        <v>217</v>
      </c>
      <c r="H351" s="232">
        <v>1</v>
      </c>
      <c r="I351" s="233"/>
      <c r="J351" s="234">
        <f>ROUND(I351*H351,2)</f>
        <v>0</v>
      </c>
      <c r="K351" s="230" t="s">
        <v>341</v>
      </c>
      <c r="L351" s="45"/>
      <c r="M351" s="235" t="s">
        <v>19</v>
      </c>
      <c r="N351" s="236" t="s">
        <v>46</v>
      </c>
      <c r="O351" s="85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208</v>
      </c>
      <c r="AT351" s="226" t="s">
        <v>286</v>
      </c>
      <c r="AU351" s="226" t="s">
        <v>84</v>
      </c>
      <c r="AY351" s="18" t="s">
        <v>199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82</v>
      </c>
      <c r="BK351" s="227">
        <f>ROUND(I351*H351,2)</f>
        <v>0</v>
      </c>
      <c r="BL351" s="18" t="s">
        <v>208</v>
      </c>
      <c r="BM351" s="226" t="s">
        <v>840</v>
      </c>
    </row>
    <row r="352" s="2" customFormat="1" ht="44.25" customHeight="1">
      <c r="A352" s="39"/>
      <c r="B352" s="40"/>
      <c r="C352" s="228" t="s">
        <v>559</v>
      </c>
      <c r="D352" s="228" t="s">
        <v>286</v>
      </c>
      <c r="E352" s="229" t="s">
        <v>919</v>
      </c>
      <c r="F352" s="230" t="s">
        <v>1228</v>
      </c>
      <c r="G352" s="231" t="s">
        <v>217</v>
      </c>
      <c r="H352" s="232">
        <v>1</v>
      </c>
      <c r="I352" s="233"/>
      <c r="J352" s="234">
        <f>ROUND(I352*H352,2)</f>
        <v>0</v>
      </c>
      <c r="K352" s="230" t="s">
        <v>341</v>
      </c>
      <c r="L352" s="45"/>
      <c r="M352" s="235" t="s">
        <v>19</v>
      </c>
      <c r="N352" s="236" t="s">
        <v>46</v>
      </c>
      <c r="O352" s="85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208</v>
      </c>
      <c r="AT352" s="226" t="s">
        <v>286</v>
      </c>
      <c r="AU352" s="226" t="s">
        <v>84</v>
      </c>
      <c r="AY352" s="18" t="s">
        <v>199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82</v>
      </c>
      <c r="BK352" s="227">
        <f>ROUND(I352*H352,2)</f>
        <v>0</v>
      </c>
      <c r="BL352" s="18" t="s">
        <v>208</v>
      </c>
      <c r="BM352" s="226" t="s">
        <v>843</v>
      </c>
    </row>
    <row r="353" s="2" customFormat="1">
      <c r="A353" s="39"/>
      <c r="B353" s="40"/>
      <c r="C353" s="228" t="s">
        <v>851</v>
      </c>
      <c r="D353" s="228" t="s">
        <v>286</v>
      </c>
      <c r="E353" s="229" t="s">
        <v>922</v>
      </c>
      <c r="F353" s="230" t="s">
        <v>1229</v>
      </c>
      <c r="G353" s="231" t="s">
        <v>217</v>
      </c>
      <c r="H353" s="232">
        <v>1</v>
      </c>
      <c r="I353" s="233"/>
      <c r="J353" s="234">
        <f>ROUND(I353*H353,2)</f>
        <v>0</v>
      </c>
      <c r="K353" s="230" t="s">
        <v>341</v>
      </c>
      <c r="L353" s="45"/>
      <c r="M353" s="235" t="s">
        <v>19</v>
      </c>
      <c r="N353" s="236" t="s">
        <v>46</v>
      </c>
      <c r="O353" s="85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208</v>
      </c>
      <c r="AT353" s="226" t="s">
        <v>286</v>
      </c>
      <c r="AU353" s="226" t="s">
        <v>84</v>
      </c>
      <c r="AY353" s="18" t="s">
        <v>199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82</v>
      </c>
      <c r="BK353" s="227">
        <f>ROUND(I353*H353,2)</f>
        <v>0</v>
      </c>
      <c r="BL353" s="18" t="s">
        <v>208</v>
      </c>
      <c r="BM353" s="226" t="s">
        <v>847</v>
      </c>
    </row>
    <row r="354" s="2" customFormat="1" ht="16.5" customHeight="1">
      <c r="A354" s="39"/>
      <c r="B354" s="40"/>
      <c r="C354" s="228" t="s">
        <v>563</v>
      </c>
      <c r="D354" s="228" t="s">
        <v>286</v>
      </c>
      <c r="E354" s="229" t="s">
        <v>1161</v>
      </c>
      <c r="F354" s="230" t="s">
        <v>1230</v>
      </c>
      <c r="G354" s="231" t="s">
        <v>217</v>
      </c>
      <c r="H354" s="232">
        <v>2</v>
      </c>
      <c r="I354" s="233"/>
      <c r="J354" s="234">
        <f>ROUND(I354*H354,2)</f>
        <v>0</v>
      </c>
      <c r="K354" s="230" t="s">
        <v>341</v>
      </c>
      <c r="L354" s="45"/>
      <c r="M354" s="235" t="s">
        <v>19</v>
      </c>
      <c r="N354" s="236" t="s">
        <v>46</v>
      </c>
      <c r="O354" s="85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6" t="s">
        <v>208</v>
      </c>
      <c r="AT354" s="226" t="s">
        <v>286</v>
      </c>
      <c r="AU354" s="226" t="s">
        <v>84</v>
      </c>
      <c r="AY354" s="18" t="s">
        <v>199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8" t="s">
        <v>82</v>
      </c>
      <c r="BK354" s="227">
        <f>ROUND(I354*H354,2)</f>
        <v>0</v>
      </c>
      <c r="BL354" s="18" t="s">
        <v>208</v>
      </c>
      <c r="BM354" s="226" t="s">
        <v>850</v>
      </c>
    </row>
    <row r="355" s="2" customFormat="1" ht="33" customHeight="1">
      <c r="A355" s="39"/>
      <c r="B355" s="40"/>
      <c r="C355" s="228" t="s">
        <v>858</v>
      </c>
      <c r="D355" s="228" t="s">
        <v>286</v>
      </c>
      <c r="E355" s="229" t="s">
        <v>1163</v>
      </c>
      <c r="F355" s="230" t="s">
        <v>1164</v>
      </c>
      <c r="G355" s="231" t="s">
        <v>217</v>
      </c>
      <c r="H355" s="232">
        <v>1</v>
      </c>
      <c r="I355" s="233"/>
      <c r="J355" s="234">
        <f>ROUND(I355*H355,2)</f>
        <v>0</v>
      </c>
      <c r="K355" s="230" t="s">
        <v>341</v>
      </c>
      <c r="L355" s="45"/>
      <c r="M355" s="235" t="s">
        <v>19</v>
      </c>
      <c r="N355" s="236" t="s">
        <v>46</v>
      </c>
      <c r="O355" s="85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208</v>
      </c>
      <c r="AT355" s="226" t="s">
        <v>286</v>
      </c>
      <c r="AU355" s="226" t="s">
        <v>84</v>
      </c>
      <c r="AY355" s="18" t="s">
        <v>199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82</v>
      </c>
      <c r="BK355" s="227">
        <f>ROUND(I355*H355,2)</f>
        <v>0</v>
      </c>
      <c r="BL355" s="18" t="s">
        <v>208</v>
      </c>
      <c r="BM355" s="226" t="s">
        <v>854</v>
      </c>
    </row>
    <row r="356" s="2" customFormat="1">
      <c r="A356" s="39"/>
      <c r="B356" s="40"/>
      <c r="C356" s="228" t="s">
        <v>566</v>
      </c>
      <c r="D356" s="228" t="s">
        <v>286</v>
      </c>
      <c r="E356" s="229" t="s">
        <v>1165</v>
      </c>
      <c r="F356" s="230" t="s">
        <v>1231</v>
      </c>
      <c r="G356" s="231" t="s">
        <v>1167</v>
      </c>
      <c r="H356" s="232">
        <v>2</v>
      </c>
      <c r="I356" s="233"/>
      <c r="J356" s="234">
        <f>ROUND(I356*H356,2)</f>
        <v>0</v>
      </c>
      <c r="K356" s="230" t="s">
        <v>341</v>
      </c>
      <c r="L356" s="45"/>
      <c r="M356" s="235" t="s">
        <v>19</v>
      </c>
      <c r="N356" s="236" t="s">
        <v>46</v>
      </c>
      <c r="O356" s="85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208</v>
      </c>
      <c r="AT356" s="226" t="s">
        <v>286</v>
      </c>
      <c r="AU356" s="226" t="s">
        <v>84</v>
      </c>
      <c r="AY356" s="18" t="s">
        <v>199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82</v>
      </c>
      <c r="BK356" s="227">
        <f>ROUND(I356*H356,2)</f>
        <v>0</v>
      </c>
      <c r="BL356" s="18" t="s">
        <v>208</v>
      </c>
      <c r="BM356" s="226" t="s">
        <v>857</v>
      </c>
    </row>
    <row r="357" s="2" customFormat="1" ht="16.5" customHeight="1">
      <c r="A357" s="39"/>
      <c r="B357" s="40"/>
      <c r="C357" s="228" t="s">
        <v>865</v>
      </c>
      <c r="D357" s="228" t="s">
        <v>286</v>
      </c>
      <c r="E357" s="229" t="s">
        <v>929</v>
      </c>
      <c r="F357" s="230" t="s">
        <v>930</v>
      </c>
      <c r="G357" s="231" t="s">
        <v>217</v>
      </c>
      <c r="H357" s="232">
        <v>2</v>
      </c>
      <c r="I357" s="233"/>
      <c r="J357" s="234">
        <f>ROUND(I357*H357,2)</f>
        <v>0</v>
      </c>
      <c r="K357" s="230" t="s">
        <v>341</v>
      </c>
      <c r="L357" s="45"/>
      <c r="M357" s="235" t="s">
        <v>19</v>
      </c>
      <c r="N357" s="236" t="s">
        <v>46</v>
      </c>
      <c r="O357" s="85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208</v>
      </c>
      <c r="AT357" s="226" t="s">
        <v>286</v>
      </c>
      <c r="AU357" s="226" t="s">
        <v>84</v>
      </c>
      <c r="AY357" s="18" t="s">
        <v>199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82</v>
      </c>
      <c r="BK357" s="227">
        <f>ROUND(I357*H357,2)</f>
        <v>0</v>
      </c>
      <c r="BL357" s="18" t="s">
        <v>208</v>
      </c>
      <c r="BM357" s="226" t="s">
        <v>861</v>
      </c>
    </row>
    <row r="358" s="2" customFormat="1">
      <c r="A358" s="39"/>
      <c r="B358" s="40"/>
      <c r="C358" s="228" t="s">
        <v>570</v>
      </c>
      <c r="D358" s="228" t="s">
        <v>286</v>
      </c>
      <c r="E358" s="229" t="s">
        <v>1169</v>
      </c>
      <c r="F358" s="230" t="s">
        <v>1232</v>
      </c>
      <c r="G358" s="231" t="s">
        <v>217</v>
      </c>
      <c r="H358" s="232">
        <v>1</v>
      </c>
      <c r="I358" s="233"/>
      <c r="J358" s="234">
        <f>ROUND(I358*H358,2)</f>
        <v>0</v>
      </c>
      <c r="K358" s="230" t="s">
        <v>341</v>
      </c>
      <c r="L358" s="45"/>
      <c r="M358" s="235" t="s">
        <v>19</v>
      </c>
      <c r="N358" s="236" t="s">
        <v>46</v>
      </c>
      <c r="O358" s="85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208</v>
      </c>
      <c r="AT358" s="226" t="s">
        <v>286</v>
      </c>
      <c r="AU358" s="226" t="s">
        <v>84</v>
      </c>
      <c r="AY358" s="18" t="s">
        <v>199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82</v>
      </c>
      <c r="BK358" s="227">
        <f>ROUND(I358*H358,2)</f>
        <v>0</v>
      </c>
      <c r="BL358" s="18" t="s">
        <v>208</v>
      </c>
      <c r="BM358" s="226" t="s">
        <v>864</v>
      </c>
    </row>
    <row r="359" s="2" customFormat="1" ht="16.5" customHeight="1">
      <c r="A359" s="39"/>
      <c r="B359" s="40"/>
      <c r="C359" s="228" t="s">
        <v>873</v>
      </c>
      <c r="D359" s="228" t="s">
        <v>286</v>
      </c>
      <c r="E359" s="229" t="s">
        <v>1252</v>
      </c>
      <c r="F359" s="230" t="s">
        <v>1253</v>
      </c>
      <c r="G359" s="231" t="s">
        <v>935</v>
      </c>
      <c r="H359" s="232">
        <v>4</v>
      </c>
      <c r="I359" s="233"/>
      <c r="J359" s="234">
        <f>ROUND(I359*H359,2)</f>
        <v>0</v>
      </c>
      <c r="K359" s="230" t="s">
        <v>341</v>
      </c>
      <c r="L359" s="45"/>
      <c r="M359" s="235" t="s">
        <v>19</v>
      </c>
      <c r="N359" s="236" t="s">
        <v>46</v>
      </c>
      <c r="O359" s="85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208</v>
      </c>
      <c r="AT359" s="226" t="s">
        <v>286</v>
      </c>
      <c r="AU359" s="226" t="s">
        <v>84</v>
      </c>
      <c r="AY359" s="18" t="s">
        <v>199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82</v>
      </c>
      <c r="BK359" s="227">
        <f>ROUND(I359*H359,2)</f>
        <v>0</v>
      </c>
      <c r="BL359" s="18" t="s">
        <v>208</v>
      </c>
      <c r="BM359" s="226" t="s">
        <v>868</v>
      </c>
    </row>
    <row r="360" s="2" customFormat="1" ht="16.5" customHeight="1">
      <c r="A360" s="39"/>
      <c r="B360" s="40"/>
      <c r="C360" s="228" t="s">
        <v>573</v>
      </c>
      <c r="D360" s="228" t="s">
        <v>286</v>
      </c>
      <c r="E360" s="229" t="s">
        <v>1173</v>
      </c>
      <c r="F360" s="230" t="s">
        <v>1263</v>
      </c>
      <c r="G360" s="231" t="s">
        <v>935</v>
      </c>
      <c r="H360" s="232">
        <v>12</v>
      </c>
      <c r="I360" s="233"/>
      <c r="J360" s="234">
        <f>ROUND(I360*H360,2)</f>
        <v>0</v>
      </c>
      <c r="K360" s="230" t="s">
        <v>341</v>
      </c>
      <c r="L360" s="45"/>
      <c r="M360" s="235" t="s">
        <v>19</v>
      </c>
      <c r="N360" s="236" t="s">
        <v>46</v>
      </c>
      <c r="O360" s="85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208</v>
      </c>
      <c r="AT360" s="226" t="s">
        <v>286</v>
      </c>
      <c r="AU360" s="226" t="s">
        <v>84</v>
      </c>
      <c r="AY360" s="18" t="s">
        <v>199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82</v>
      </c>
      <c r="BK360" s="227">
        <f>ROUND(I360*H360,2)</f>
        <v>0</v>
      </c>
      <c r="BL360" s="18" t="s">
        <v>208</v>
      </c>
      <c r="BM360" s="226" t="s">
        <v>872</v>
      </c>
    </row>
    <row r="361" s="2" customFormat="1" ht="16.5" customHeight="1">
      <c r="A361" s="39"/>
      <c r="B361" s="40"/>
      <c r="C361" s="228" t="s">
        <v>880</v>
      </c>
      <c r="D361" s="228" t="s">
        <v>286</v>
      </c>
      <c r="E361" s="229" t="s">
        <v>941</v>
      </c>
      <c r="F361" s="230" t="s">
        <v>942</v>
      </c>
      <c r="G361" s="231" t="s">
        <v>205</v>
      </c>
      <c r="H361" s="232">
        <v>20</v>
      </c>
      <c r="I361" s="233"/>
      <c r="J361" s="234">
        <f>ROUND(I361*H361,2)</f>
        <v>0</v>
      </c>
      <c r="K361" s="230" t="s">
        <v>341</v>
      </c>
      <c r="L361" s="45"/>
      <c r="M361" s="235" t="s">
        <v>19</v>
      </c>
      <c r="N361" s="236" t="s">
        <v>46</v>
      </c>
      <c r="O361" s="85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208</v>
      </c>
      <c r="AT361" s="226" t="s">
        <v>286</v>
      </c>
      <c r="AU361" s="226" t="s">
        <v>84</v>
      </c>
      <c r="AY361" s="18" t="s">
        <v>199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82</v>
      </c>
      <c r="BK361" s="227">
        <f>ROUND(I361*H361,2)</f>
        <v>0</v>
      </c>
      <c r="BL361" s="18" t="s">
        <v>208</v>
      </c>
      <c r="BM361" s="226" t="s">
        <v>876</v>
      </c>
    </row>
    <row r="362" s="2" customFormat="1" ht="44.25" customHeight="1">
      <c r="A362" s="39"/>
      <c r="B362" s="40"/>
      <c r="C362" s="228" t="s">
        <v>577</v>
      </c>
      <c r="D362" s="228" t="s">
        <v>286</v>
      </c>
      <c r="E362" s="229" t="s">
        <v>1176</v>
      </c>
      <c r="F362" s="230" t="s">
        <v>1177</v>
      </c>
      <c r="G362" s="231" t="s">
        <v>217</v>
      </c>
      <c r="H362" s="232">
        <v>1</v>
      </c>
      <c r="I362" s="233"/>
      <c r="J362" s="234">
        <f>ROUND(I362*H362,2)</f>
        <v>0</v>
      </c>
      <c r="K362" s="230" t="s">
        <v>341</v>
      </c>
      <c r="L362" s="45"/>
      <c r="M362" s="235" t="s">
        <v>19</v>
      </c>
      <c r="N362" s="236" t="s">
        <v>46</v>
      </c>
      <c r="O362" s="8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208</v>
      </c>
      <c r="AT362" s="226" t="s">
        <v>286</v>
      </c>
      <c r="AU362" s="226" t="s">
        <v>84</v>
      </c>
      <c r="AY362" s="18" t="s">
        <v>199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82</v>
      </c>
      <c r="BK362" s="227">
        <f>ROUND(I362*H362,2)</f>
        <v>0</v>
      </c>
      <c r="BL362" s="18" t="s">
        <v>208</v>
      </c>
      <c r="BM362" s="226" t="s">
        <v>879</v>
      </c>
    </row>
    <row r="363" s="12" customFormat="1" ht="25.92" customHeight="1">
      <c r="A363" s="12"/>
      <c r="B363" s="198"/>
      <c r="C363" s="199"/>
      <c r="D363" s="200" t="s">
        <v>74</v>
      </c>
      <c r="E363" s="201" t="s">
        <v>1179</v>
      </c>
      <c r="F363" s="201" t="s">
        <v>1180</v>
      </c>
      <c r="G363" s="199"/>
      <c r="H363" s="199"/>
      <c r="I363" s="202"/>
      <c r="J363" s="203">
        <f>BK363</f>
        <v>0</v>
      </c>
      <c r="K363" s="199"/>
      <c r="L363" s="204"/>
      <c r="M363" s="205"/>
      <c r="N363" s="206"/>
      <c r="O363" s="206"/>
      <c r="P363" s="207">
        <f>SUM(P364:P368)</f>
        <v>0</v>
      </c>
      <c r="Q363" s="206"/>
      <c r="R363" s="207">
        <f>SUM(R364:R368)</f>
        <v>0</v>
      </c>
      <c r="S363" s="206"/>
      <c r="T363" s="208">
        <f>SUM(T364:T368)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9" t="s">
        <v>208</v>
      </c>
      <c r="AT363" s="210" t="s">
        <v>74</v>
      </c>
      <c r="AU363" s="210" t="s">
        <v>75</v>
      </c>
      <c r="AY363" s="209" t="s">
        <v>199</v>
      </c>
      <c r="BK363" s="211">
        <f>SUM(BK364:BK368)</f>
        <v>0</v>
      </c>
    </row>
    <row r="364" s="2" customFormat="1" ht="90" customHeight="1">
      <c r="A364" s="39"/>
      <c r="B364" s="40"/>
      <c r="C364" s="228" t="s">
        <v>887</v>
      </c>
      <c r="D364" s="228" t="s">
        <v>286</v>
      </c>
      <c r="E364" s="229" t="s">
        <v>1182</v>
      </c>
      <c r="F364" s="230" t="s">
        <v>1264</v>
      </c>
      <c r="G364" s="231" t="s">
        <v>217</v>
      </c>
      <c r="H364" s="232">
        <v>1</v>
      </c>
      <c r="I364" s="233"/>
      <c r="J364" s="234">
        <f>ROUND(I364*H364,2)</f>
        <v>0</v>
      </c>
      <c r="K364" s="230" t="s">
        <v>341</v>
      </c>
      <c r="L364" s="45"/>
      <c r="M364" s="235" t="s">
        <v>19</v>
      </c>
      <c r="N364" s="236" t="s">
        <v>46</v>
      </c>
      <c r="O364" s="85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1184</v>
      </c>
      <c r="AT364" s="226" t="s">
        <v>286</v>
      </c>
      <c r="AU364" s="226" t="s">
        <v>82</v>
      </c>
      <c r="AY364" s="18" t="s">
        <v>199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82</v>
      </c>
      <c r="BK364" s="227">
        <f>ROUND(I364*H364,2)</f>
        <v>0</v>
      </c>
      <c r="BL364" s="18" t="s">
        <v>1184</v>
      </c>
      <c r="BM364" s="226" t="s">
        <v>883</v>
      </c>
    </row>
    <row r="365" s="2" customFormat="1">
      <c r="A365" s="39"/>
      <c r="B365" s="40"/>
      <c r="C365" s="228" t="s">
        <v>582</v>
      </c>
      <c r="D365" s="228" t="s">
        <v>286</v>
      </c>
      <c r="E365" s="229" t="s">
        <v>1186</v>
      </c>
      <c r="F365" s="230" t="s">
        <v>1236</v>
      </c>
      <c r="G365" s="231" t="s">
        <v>899</v>
      </c>
      <c r="H365" s="232">
        <v>5.4000000000000004</v>
      </c>
      <c r="I365" s="233"/>
      <c r="J365" s="234">
        <f>ROUND(I365*H365,2)</f>
        <v>0</v>
      </c>
      <c r="K365" s="230" t="s">
        <v>341</v>
      </c>
      <c r="L365" s="45"/>
      <c r="M365" s="235" t="s">
        <v>19</v>
      </c>
      <c r="N365" s="236" t="s">
        <v>46</v>
      </c>
      <c r="O365" s="85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1184</v>
      </c>
      <c r="AT365" s="226" t="s">
        <v>286</v>
      </c>
      <c r="AU365" s="226" t="s">
        <v>82</v>
      </c>
      <c r="AY365" s="18" t="s">
        <v>199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82</v>
      </c>
      <c r="BK365" s="227">
        <f>ROUND(I365*H365,2)</f>
        <v>0</v>
      </c>
      <c r="BL365" s="18" t="s">
        <v>1184</v>
      </c>
      <c r="BM365" s="226" t="s">
        <v>886</v>
      </c>
    </row>
    <row r="366" s="2" customFormat="1" ht="33" customHeight="1">
      <c r="A366" s="39"/>
      <c r="B366" s="40"/>
      <c r="C366" s="228" t="s">
        <v>896</v>
      </c>
      <c r="D366" s="228" t="s">
        <v>286</v>
      </c>
      <c r="E366" s="229" t="s">
        <v>1190</v>
      </c>
      <c r="F366" s="230" t="s">
        <v>1237</v>
      </c>
      <c r="G366" s="231" t="s">
        <v>899</v>
      </c>
      <c r="H366" s="232">
        <v>5.4000000000000004</v>
      </c>
      <c r="I366" s="233"/>
      <c r="J366" s="234">
        <f>ROUND(I366*H366,2)</f>
        <v>0</v>
      </c>
      <c r="K366" s="230" t="s">
        <v>341</v>
      </c>
      <c r="L366" s="45"/>
      <c r="M366" s="235" t="s">
        <v>19</v>
      </c>
      <c r="N366" s="236" t="s">
        <v>46</v>
      </c>
      <c r="O366" s="85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1184</v>
      </c>
      <c r="AT366" s="226" t="s">
        <v>286</v>
      </c>
      <c r="AU366" s="226" t="s">
        <v>82</v>
      </c>
      <c r="AY366" s="18" t="s">
        <v>199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82</v>
      </c>
      <c r="BK366" s="227">
        <f>ROUND(I366*H366,2)</f>
        <v>0</v>
      </c>
      <c r="BL366" s="18" t="s">
        <v>1184</v>
      </c>
      <c r="BM366" s="226" t="s">
        <v>890</v>
      </c>
    </row>
    <row r="367" s="2" customFormat="1" ht="16.5" customHeight="1">
      <c r="A367" s="39"/>
      <c r="B367" s="40"/>
      <c r="C367" s="228" t="s">
        <v>586</v>
      </c>
      <c r="D367" s="228" t="s">
        <v>286</v>
      </c>
      <c r="E367" s="229" t="s">
        <v>1193</v>
      </c>
      <c r="F367" s="230" t="s">
        <v>1194</v>
      </c>
      <c r="G367" s="231" t="s">
        <v>935</v>
      </c>
      <c r="H367" s="232">
        <v>40</v>
      </c>
      <c r="I367" s="233"/>
      <c r="J367" s="234">
        <f>ROUND(I367*H367,2)</f>
        <v>0</v>
      </c>
      <c r="K367" s="230" t="s">
        <v>341</v>
      </c>
      <c r="L367" s="45"/>
      <c r="M367" s="235" t="s">
        <v>19</v>
      </c>
      <c r="N367" s="236" t="s">
        <v>46</v>
      </c>
      <c r="O367" s="85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1184</v>
      </c>
      <c r="AT367" s="226" t="s">
        <v>286</v>
      </c>
      <c r="AU367" s="226" t="s">
        <v>82</v>
      </c>
      <c r="AY367" s="18" t="s">
        <v>199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82</v>
      </c>
      <c r="BK367" s="227">
        <f>ROUND(I367*H367,2)</f>
        <v>0</v>
      </c>
      <c r="BL367" s="18" t="s">
        <v>1184</v>
      </c>
      <c r="BM367" s="226" t="s">
        <v>893</v>
      </c>
    </row>
    <row r="368" s="2" customFormat="1" ht="16.5" customHeight="1">
      <c r="A368" s="39"/>
      <c r="B368" s="40"/>
      <c r="C368" s="228" t="s">
        <v>904</v>
      </c>
      <c r="D368" s="228" t="s">
        <v>286</v>
      </c>
      <c r="E368" s="229" t="s">
        <v>944</v>
      </c>
      <c r="F368" s="230" t="s">
        <v>945</v>
      </c>
      <c r="G368" s="231" t="s">
        <v>217</v>
      </c>
      <c r="H368" s="232">
        <v>2</v>
      </c>
      <c r="I368" s="233"/>
      <c r="J368" s="234">
        <f>ROUND(I368*H368,2)</f>
        <v>0</v>
      </c>
      <c r="K368" s="230" t="s">
        <v>341</v>
      </c>
      <c r="L368" s="45"/>
      <c r="M368" s="249" t="s">
        <v>19</v>
      </c>
      <c r="N368" s="250" t="s">
        <v>46</v>
      </c>
      <c r="O368" s="251"/>
      <c r="P368" s="252">
        <f>O368*H368</f>
        <v>0</v>
      </c>
      <c r="Q368" s="252">
        <v>0</v>
      </c>
      <c r="R368" s="252">
        <f>Q368*H368</f>
        <v>0</v>
      </c>
      <c r="S368" s="252">
        <v>0</v>
      </c>
      <c r="T368" s="25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1184</v>
      </c>
      <c r="AT368" s="226" t="s">
        <v>286</v>
      </c>
      <c r="AU368" s="226" t="s">
        <v>82</v>
      </c>
      <c r="AY368" s="18" t="s">
        <v>199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82</v>
      </c>
      <c r="BK368" s="227">
        <f>ROUND(I368*H368,2)</f>
        <v>0</v>
      </c>
      <c r="BL368" s="18" t="s">
        <v>1184</v>
      </c>
      <c r="BM368" s="226" t="s">
        <v>900</v>
      </c>
    </row>
    <row r="369" s="2" customFormat="1" ht="6.96" customHeight="1">
      <c r="A369" s="39"/>
      <c r="B369" s="60"/>
      <c r="C369" s="61"/>
      <c r="D369" s="61"/>
      <c r="E369" s="61"/>
      <c r="F369" s="61"/>
      <c r="G369" s="61"/>
      <c r="H369" s="61"/>
      <c r="I369" s="61"/>
      <c r="J369" s="61"/>
      <c r="K369" s="61"/>
      <c r="L369" s="45"/>
      <c r="M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</row>
  </sheetData>
  <sheetProtection sheet="1" autoFilter="0" formatColumns="0" formatRows="0" objects="1" scenarios="1" spinCount="100000" saltValue="GhubPaS1xoGTwW4dUqUysnhB5zNDDd5NzItPthW00jqiCl2hpa1I7mXEB7JOvSsIKVdqoHGXO6QqU7aQnFpqlw==" hashValue="NSCVyFhr2cPcTh1FOooaQBeEWXVBwViKr5OndXk9RaELHYoNb0JXNZ3EKMxnTCBuvNiXj5tJYS/4LZyJSfKXLQ==" algorithmName="SHA-512" password="CC35"/>
  <autoFilter ref="C140:K3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1265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ROUND(J142,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ROUND((SUM(BE142:BE373)),  2)</f>
        <v>0</v>
      </c>
      <c r="G35" s="39"/>
      <c r="H35" s="39"/>
      <c r="I35" s="159">
        <v>0.20999999999999999</v>
      </c>
      <c r="J35" s="158">
        <f>ROUND(((SUM(BE142:BE373))*I35),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ROUND((SUM(BF142:BF373)),  2)</f>
        <v>0</v>
      </c>
      <c r="G36" s="39"/>
      <c r="H36" s="39"/>
      <c r="I36" s="159">
        <v>0.14999999999999999</v>
      </c>
      <c r="J36" s="158">
        <f>ROUND(((SUM(BF142:BF373))*I36),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ROUND((SUM(BG142:BG373)),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ROUND((SUM(BH142:BH373)),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ROUND((SUM(BI142:BI373)),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OV10 -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J142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128</v>
      </c>
      <c r="E64" s="179"/>
      <c r="F64" s="179"/>
      <c r="G64" s="179"/>
      <c r="H64" s="179"/>
      <c r="I64" s="179"/>
      <c r="J64" s="180">
        <f>J143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J144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J148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131</v>
      </c>
      <c r="E67" s="184"/>
      <c r="F67" s="184"/>
      <c r="G67" s="184"/>
      <c r="H67" s="184"/>
      <c r="I67" s="184"/>
      <c r="J67" s="185">
        <f>J149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132</v>
      </c>
      <c r="E68" s="179"/>
      <c r="F68" s="179"/>
      <c r="G68" s="179"/>
      <c r="H68" s="179"/>
      <c r="I68" s="179"/>
      <c r="J68" s="180">
        <f>J152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1266</v>
      </c>
      <c r="E69" s="184"/>
      <c r="F69" s="184"/>
      <c r="G69" s="184"/>
      <c r="H69" s="184"/>
      <c r="I69" s="184"/>
      <c r="J69" s="185">
        <f>J153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133</v>
      </c>
      <c r="E70" s="184"/>
      <c r="F70" s="184"/>
      <c r="G70" s="184"/>
      <c r="H70" s="184"/>
      <c r="I70" s="184"/>
      <c r="J70" s="185">
        <f>J154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134</v>
      </c>
      <c r="E71" s="179"/>
      <c r="F71" s="179"/>
      <c r="G71" s="179"/>
      <c r="H71" s="179"/>
      <c r="I71" s="179"/>
      <c r="J71" s="180">
        <f>J156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6"/>
      <c r="D72" s="183" t="s">
        <v>135</v>
      </c>
      <c r="E72" s="184"/>
      <c r="F72" s="184"/>
      <c r="G72" s="184"/>
      <c r="H72" s="184"/>
      <c r="I72" s="184"/>
      <c r="J72" s="185">
        <f>J157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136</v>
      </c>
      <c r="E73" s="184"/>
      <c r="F73" s="184"/>
      <c r="G73" s="184"/>
      <c r="H73" s="184"/>
      <c r="I73" s="184"/>
      <c r="J73" s="185">
        <f>J160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137</v>
      </c>
      <c r="E74" s="184"/>
      <c r="F74" s="184"/>
      <c r="G74" s="184"/>
      <c r="H74" s="184"/>
      <c r="I74" s="184"/>
      <c r="J74" s="185">
        <f>J164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138</v>
      </c>
      <c r="E75" s="179"/>
      <c r="F75" s="179"/>
      <c r="G75" s="179"/>
      <c r="H75" s="179"/>
      <c r="I75" s="179"/>
      <c r="J75" s="180">
        <f>J168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2"/>
      <c r="C76" s="126"/>
      <c r="D76" s="183" t="s">
        <v>139</v>
      </c>
      <c r="E76" s="184"/>
      <c r="F76" s="184"/>
      <c r="G76" s="184"/>
      <c r="H76" s="184"/>
      <c r="I76" s="184"/>
      <c r="J76" s="185">
        <f>J169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6"/>
      <c r="C77" s="177"/>
      <c r="D77" s="178" t="s">
        <v>140</v>
      </c>
      <c r="E77" s="179"/>
      <c r="F77" s="179"/>
      <c r="G77" s="179"/>
      <c r="H77" s="179"/>
      <c r="I77" s="179"/>
      <c r="J77" s="180">
        <f>J176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2"/>
      <c r="C78" s="126"/>
      <c r="D78" s="183" t="s">
        <v>141</v>
      </c>
      <c r="E78" s="184"/>
      <c r="F78" s="184"/>
      <c r="G78" s="184"/>
      <c r="H78" s="184"/>
      <c r="I78" s="184"/>
      <c r="J78" s="185">
        <f>J177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142</v>
      </c>
      <c r="E79" s="184"/>
      <c r="F79" s="184"/>
      <c r="G79" s="184"/>
      <c r="H79" s="184"/>
      <c r="I79" s="184"/>
      <c r="J79" s="185">
        <f>J179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949</v>
      </c>
      <c r="E80" s="184"/>
      <c r="F80" s="184"/>
      <c r="G80" s="184"/>
      <c r="H80" s="184"/>
      <c r="I80" s="184"/>
      <c r="J80" s="185">
        <f>J181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143</v>
      </c>
      <c r="E81" s="179"/>
      <c r="F81" s="179"/>
      <c r="G81" s="179"/>
      <c r="H81" s="179"/>
      <c r="I81" s="179"/>
      <c r="J81" s="180">
        <f>J183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2"/>
      <c r="C82" s="126"/>
      <c r="D82" s="183" t="s">
        <v>144</v>
      </c>
      <c r="E82" s="184"/>
      <c r="F82" s="184"/>
      <c r="G82" s="184"/>
      <c r="H82" s="184"/>
      <c r="I82" s="184"/>
      <c r="J82" s="185">
        <f>J184</f>
        <v>0</v>
      </c>
      <c r="K82" s="126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76"/>
      <c r="C83" s="177"/>
      <c r="D83" s="178" t="s">
        <v>145</v>
      </c>
      <c r="E83" s="179"/>
      <c r="F83" s="179"/>
      <c r="G83" s="179"/>
      <c r="H83" s="179"/>
      <c r="I83" s="179"/>
      <c r="J83" s="180">
        <f>J187</f>
        <v>0</v>
      </c>
      <c r="K83" s="177"/>
      <c r="L83" s="18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82"/>
      <c r="C84" s="126"/>
      <c r="D84" s="183" t="s">
        <v>146</v>
      </c>
      <c r="E84" s="184"/>
      <c r="F84" s="184"/>
      <c r="G84" s="184"/>
      <c r="H84" s="184"/>
      <c r="I84" s="184"/>
      <c r="J84" s="185">
        <f>J188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76"/>
      <c r="C85" s="177"/>
      <c r="D85" s="178" t="s">
        <v>147</v>
      </c>
      <c r="E85" s="179"/>
      <c r="F85" s="179"/>
      <c r="G85" s="179"/>
      <c r="H85" s="179"/>
      <c r="I85" s="179"/>
      <c r="J85" s="180">
        <f>J190</f>
        <v>0</v>
      </c>
      <c r="K85" s="177"/>
      <c r="L85" s="18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82"/>
      <c r="C86" s="126"/>
      <c r="D86" s="183" t="s">
        <v>950</v>
      </c>
      <c r="E86" s="184"/>
      <c r="F86" s="184"/>
      <c r="G86" s="184"/>
      <c r="H86" s="184"/>
      <c r="I86" s="184"/>
      <c r="J86" s="185">
        <f>J191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2"/>
      <c r="C87" s="126"/>
      <c r="D87" s="183" t="s">
        <v>952</v>
      </c>
      <c r="E87" s="184"/>
      <c r="F87" s="184"/>
      <c r="G87" s="184"/>
      <c r="H87" s="184"/>
      <c r="I87" s="184"/>
      <c r="J87" s="185">
        <f>J193</f>
        <v>0</v>
      </c>
      <c r="K87" s="126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2"/>
      <c r="C88" s="126"/>
      <c r="D88" s="183" t="s">
        <v>148</v>
      </c>
      <c r="E88" s="184"/>
      <c r="F88" s="184"/>
      <c r="G88" s="184"/>
      <c r="H88" s="184"/>
      <c r="I88" s="184"/>
      <c r="J88" s="185">
        <f>J195</f>
        <v>0</v>
      </c>
      <c r="K88" s="126"/>
      <c r="L88" s="18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9" customFormat="1" ht="24.96" customHeight="1">
      <c r="A89" s="9"/>
      <c r="B89" s="176"/>
      <c r="C89" s="177"/>
      <c r="D89" s="178" t="s">
        <v>149</v>
      </c>
      <c r="E89" s="179"/>
      <c r="F89" s="179"/>
      <c r="G89" s="179"/>
      <c r="H89" s="179"/>
      <c r="I89" s="179"/>
      <c r="J89" s="180">
        <f>J197</f>
        <v>0</v>
      </c>
      <c r="K89" s="177"/>
      <c r="L89" s="181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="10" customFormat="1" ht="19.92" customHeight="1">
      <c r="A90" s="10"/>
      <c r="B90" s="182"/>
      <c r="C90" s="126"/>
      <c r="D90" s="183" t="s">
        <v>150</v>
      </c>
      <c r="E90" s="184"/>
      <c r="F90" s="184"/>
      <c r="G90" s="184"/>
      <c r="H90" s="184"/>
      <c r="I90" s="184"/>
      <c r="J90" s="185">
        <f>J198</f>
        <v>0</v>
      </c>
      <c r="K90" s="126"/>
      <c r="L90" s="186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9" customFormat="1" ht="24.96" customHeight="1">
      <c r="A91" s="9"/>
      <c r="B91" s="176"/>
      <c r="C91" s="177"/>
      <c r="D91" s="178" t="s">
        <v>151</v>
      </c>
      <c r="E91" s="179"/>
      <c r="F91" s="179"/>
      <c r="G91" s="179"/>
      <c r="H91" s="179"/>
      <c r="I91" s="179"/>
      <c r="J91" s="180">
        <f>J200</f>
        <v>0</v>
      </c>
      <c r="K91" s="177"/>
      <c r="L91" s="181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="10" customFormat="1" ht="19.92" customHeight="1">
      <c r="A92" s="10"/>
      <c r="B92" s="182"/>
      <c r="C92" s="126"/>
      <c r="D92" s="183" t="s">
        <v>152</v>
      </c>
      <c r="E92" s="184"/>
      <c r="F92" s="184"/>
      <c r="G92" s="184"/>
      <c r="H92" s="184"/>
      <c r="I92" s="184"/>
      <c r="J92" s="185">
        <f>J201</f>
        <v>0</v>
      </c>
      <c r="K92" s="126"/>
      <c r="L92" s="18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2"/>
      <c r="C93" s="126"/>
      <c r="D93" s="183" t="s">
        <v>153</v>
      </c>
      <c r="E93" s="184"/>
      <c r="F93" s="184"/>
      <c r="G93" s="184"/>
      <c r="H93" s="184"/>
      <c r="I93" s="184"/>
      <c r="J93" s="185">
        <f>J204</f>
        <v>0</v>
      </c>
      <c r="K93" s="126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6"/>
      <c r="D94" s="183" t="s">
        <v>154</v>
      </c>
      <c r="E94" s="184"/>
      <c r="F94" s="184"/>
      <c r="G94" s="184"/>
      <c r="H94" s="184"/>
      <c r="I94" s="184"/>
      <c r="J94" s="185">
        <f>J206</f>
        <v>0</v>
      </c>
      <c r="K94" s="126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2"/>
      <c r="C95" s="126"/>
      <c r="D95" s="183" t="s">
        <v>155</v>
      </c>
      <c r="E95" s="184"/>
      <c r="F95" s="184"/>
      <c r="G95" s="184"/>
      <c r="H95" s="184"/>
      <c r="I95" s="184"/>
      <c r="J95" s="185">
        <f>J209</f>
        <v>0</v>
      </c>
      <c r="K95" s="126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82"/>
      <c r="C96" s="126"/>
      <c r="D96" s="183" t="s">
        <v>156</v>
      </c>
      <c r="E96" s="184"/>
      <c r="F96" s="184"/>
      <c r="G96" s="184"/>
      <c r="H96" s="184"/>
      <c r="I96" s="184"/>
      <c r="J96" s="185">
        <f>J212</f>
        <v>0</v>
      </c>
      <c r="K96" s="126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2"/>
      <c r="C97" s="126"/>
      <c r="D97" s="183" t="s">
        <v>157</v>
      </c>
      <c r="E97" s="184"/>
      <c r="F97" s="184"/>
      <c r="G97" s="184"/>
      <c r="H97" s="184"/>
      <c r="I97" s="184"/>
      <c r="J97" s="185">
        <f>J217</f>
        <v>0</v>
      </c>
      <c r="K97" s="126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2"/>
      <c r="C98" s="126"/>
      <c r="D98" s="183" t="s">
        <v>158</v>
      </c>
      <c r="E98" s="184"/>
      <c r="F98" s="184"/>
      <c r="G98" s="184"/>
      <c r="H98" s="184"/>
      <c r="I98" s="184"/>
      <c r="J98" s="185">
        <f>J220</f>
        <v>0</v>
      </c>
      <c r="K98" s="126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159</v>
      </c>
      <c r="E99" s="179"/>
      <c r="F99" s="179"/>
      <c r="G99" s="179"/>
      <c r="H99" s="179"/>
      <c r="I99" s="179"/>
      <c r="J99" s="180">
        <f>J222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26"/>
      <c r="D100" s="183" t="s">
        <v>160</v>
      </c>
      <c r="E100" s="184"/>
      <c r="F100" s="184"/>
      <c r="G100" s="184"/>
      <c r="H100" s="184"/>
      <c r="I100" s="184"/>
      <c r="J100" s="185">
        <f>J223</f>
        <v>0</v>
      </c>
      <c r="K100" s="126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26"/>
      <c r="D101" s="183" t="s">
        <v>161</v>
      </c>
      <c r="E101" s="184"/>
      <c r="F101" s="184"/>
      <c r="G101" s="184"/>
      <c r="H101" s="184"/>
      <c r="I101" s="184"/>
      <c r="J101" s="185">
        <f>J225</f>
        <v>0</v>
      </c>
      <c r="K101" s="126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26"/>
      <c r="D102" s="183" t="s">
        <v>162</v>
      </c>
      <c r="E102" s="184"/>
      <c r="F102" s="184"/>
      <c r="G102" s="184"/>
      <c r="H102" s="184"/>
      <c r="I102" s="184"/>
      <c r="J102" s="185">
        <f>J240</f>
        <v>0</v>
      </c>
      <c r="K102" s="126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26"/>
      <c r="D103" s="183" t="s">
        <v>163</v>
      </c>
      <c r="E103" s="184"/>
      <c r="F103" s="184"/>
      <c r="G103" s="184"/>
      <c r="H103" s="184"/>
      <c r="I103" s="184"/>
      <c r="J103" s="185">
        <f>J242</f>
        <v>0</v>
      </c>
      <c r="K103" s="126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26"/>
      <c r="D104" s="183" t="s">
        <v>164</v>
      </c>
      <c r="E104" s="184"/>
      <c r="F104" s="184"/>
      <c r="G104" s="184"/>
      <c r="H104" s="184"/>
      <c r="I104" s="184"/>
      <c r="J104" s="185">
        <f>J247</f>
        <v>0</v>
      </c>
      <c r="K104" s="126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26"/>
      <c r="D105" s="183" t="s">
        <v>165</v>
      </c>
      <c r="E105" s="184"/>
      <c r="F105" s="184"/>
      <c r="G105" s="184"/>
      <c r="H105" s="184"/>
      <c r="I105" s="184"/>
      <c r="J105" s="185">
        <f>J250</f>
        <v>0</v>
      </c>
      <c r="K105" s="126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166</v>
      </c>
      <c r="E106" s="179"/>
      <c r="F106" s="179"/>
      <c r="G106" s="179"/>
      <c r="H106" s="179"/>
      <c r="I106" s="179"/>
      <c r="J106" s="180">
        <f>J252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2"/>
      <c r="C107" s="126"/>
      <c r="D107" s="183" t="s">
        <v>167</v>
      </c>
      <c r="E107" s="184"/>
      <c r="F107" s="184"/>
      <c r="G107" s="184"/>
      <c r="H107" s="184"/>
      <c r="I107" s="184"/>
      <c r="J107" s="185">
        <f>J253</f>
        <v>0</v>
      </c>
      <c r="K107" s="126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26"/>
      <c r="D108" s="183" t="s">
        <v>169</v>
      </c>
      <c r="E108" s="184"/>
      <c r="F108" s="184"/>
      <c r="G108" s="184"/>
      <c r="H108" s="184"/>
      <c r="I108" s="184"/>
      <c r="J108" s="185">
        <f>J255</f>
        <v>0</v>
      </c>
      <c r="K108" s="126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26"/>
      <c r="D109" s="183" t="s">
        <v>171</v>
      </c>
      <c r="E109" s="184"/>
      <c r="F109" s="184"/>
      <c r="G109" s="184"/>
      <c r="H109" s="184"/>
      <c r="I109" s="184"/>
      <c r="J109" s="185">
        <f>J257</f>
        <v>0</v>
      </c>
      <c r="K109" s="126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26"/>
      <c r="D110" s="183" t="s">
        <v>172</v>
      </c>
      <c r="E110" s="184"/>
      <c r="F110" s="184"/>
      <c r="G110" s="184"/>
      <c r="H110" s="184"/>
      <c r="I110" s="184"/>
      <c r="J110" s="185">
        <f>J259</f>
        <v>0</v>
      </c>
      <c r="K110" s="126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26"/>
      <c r="D111" s="183" t="s">
        <v>173</v>
      </c>
      <c r="E111" s="184"/>
      <c r="F111" s="184"/>
      <c r="G111" s="184"/>
      <c r="H111" s="184"/>
      <c r="I111" s="184"/>
      <c r="J111" s="185">
        <f>J261</f>
        <v>0</v>
      </c>
      <c r="K111" s="126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26"/>
      <c r="D112" s="183" t="s">
        <v>176</v>
      </c>
      <c r="E112" s="184"/>
      <c r="F112" s="184"/>
      <c r="G112" s="184"/>
      <c r="H112" s="184"/>
      <c r="I112" s="184"/>
      <c r="J112" s="185">
        <f>J266</f>
        <v>0</v>
      </c>
      <c r="K112" s="126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26"/>
      <c r="D113" s="183" t="s">
        <v>177</v>
      </c>
      <c r="E113" s="184"/>
      <c r="F113" s="184"/>
      <c r="G113" s="184"/>
      <c r="H113" s="184"/>
      <c r="I113" s="184"/>
      <c r="J113" s="185">
        <f>J268</f>
        <v>0</v>
      </c>
      <c r="K113" s="126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178</v>
      </c>
      <c r="E114" s="179"/>
      <c r="F114" s="179"/>
      <c r="G114" s="179"/>
      <c r="H114" s="179"/>
      <c r="I114" s="179"/>
      <c r="J114" s="180">
        <f>J271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26"/>
      <c r="D115" s="183" t="s">
        <v>179</v>
      </c>
      <c r="E115" s="184"/>
      <c r="F115" s="184"/>
      <c r="G115" s="184"/>
      <c r="H115" s="184"/>
      <c r="I115" s="184"/>
      <c r="J115" s="185">
        <f>J272</f>
        <v>0</v>
      </c>
      <c r="K115" s="126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26"/>
      <c r="D116" s="183" t="s">
        <v>180</v>
      </c>
      <c r="E116" s="184"/>
      <c r="F116" s="184"/>
      <c r="G116" s="184"/>
      <c r="H116" s="184"/>
      <c r="I116" s="184"/>
      <c r="J116" s="185">
        <f>J277</f>
        <v>0</v>
      </c>
      <c r="K116" s="126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76"/>
      <c r="C117" s="177"/>
      <c r="D117" s="178" t="s">
        <v>181</v>
      </c>
      <c r="E117" s="179"/>
      <c r="F117" s="179"/>
      <c r="G117" s="179"/>
      <c r="H117" s="179"/>
      <c r="I117" s="179"/>
      <c r="J117" s="180">
        <f>J302</f>
        <v>0</v>
      </c>
      <c r="K117" s="177"/>
      <c r="L117" s="181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2"/>
      <c r="C118" s="126"/>
      <c r="D118" s="183" t="s">
        <v>182</v>
      </c>
      <c r="E118" s="184"/>
      <c r="F118" s="184"/>
      <c r="G118" s="184"/>
      <c r="H118" s="184"/>
      <c r="I118" s="184"/>
      <c r="J118" s="185">
        <f>J303</f>
        <v>0</v>
      </c>
      <c r="K118" s="126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26"/>
      <c r="D119" s="183" t="s">
        <v>183</v>
      </c>
      <c r="E119" s="184"/>
      <c r="F119" s="184"/>
      <c r="G119" s="184"/>
      <c r="H119" s="184"/>
      <c r="I119" s="184"/>
      <c r="J119" s="185">
        <f>J351</f>
        <v>0</v>
      </c>
      <c r="K119" s="126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6"/>
      <c r="C120" s="177"/>
      <c r="D120" s="178" t="s">
        <v>953</v>
      </c>
      <c r="E120" s="179"/>
      <c r="F120" s="179"/>
      <c r="G120" s="179"/>
      <c r="H120" s="179"/>
      <c r="I120" s="179"/>
      <c r="J120" s="180">
        <f>J368</f>
        <v>0</v>
      </c>
      <c r="K120" s="177"/>
      <c r="L120" s="18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14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146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146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184</v>
      </c>
      <c r="D127" s="41"/>
      <c r="E127" s="41"/>
      <c r="F127" s="41"/>
      <c r="G127" s="41"/>
      <c r="H127" s="41"/>
      <c r="I127" s="41"/>
      <c r="J127" s="41"/>
      <c r="K127" s="41"/>
      <c r="L127" s="146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146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146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71" t="str">
        <f>E7</f>
        <v>Oprava osvětlení v žst. Ostrava Kunčice</v>
      </c>
      <c r="F130" s="33"/>
      <c r="G130" s="33"/>
      <c r="H130" s="33"/>
      <c r="I130" s="41"/>
      <c r="J130" s="41"/>
      <c r="K130" s="41"/>
      <c r="L130" s="146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" customFormat="1" ht="12" customHeight="1">
      <c r="B131" s="22"/>
      <c r="C131" s="33" t="s">
        <v>119</v>
      </c>
      <c r="D131" s="23"/>
      <c r="E131" s="23"/>
      <c r="F131" s="23"/>
      <c r="G131" s="23"/>
      <c r="H131" s="23"/>
      <c r="I131" s="23"/>
      <c r="J131" s="23"/>
      <c r="K131" s="23"/>
      <c r="L131" s="21"/>
    </row>
    <row r="132" s="2" customFormat="1" ht="16.5" customHeight="1">
      <c r="A132" s="39"/>
      <c r="B132" s="40"/>
      <c r="C132" s="41"/>
      <c r="D132" s="41"/>
      <c r="E132" s="171" t="s">
        <v>120</v>
      </c>
      <c r="F132" s="41"/>
      <c r="G132" s="41"/>
      <c r="H132" s="41"/>
      <c r="I132" s="41"/>
      <c r="J132" s="41"/>
      <c r="K132" s="41"/>
      <c r="L132" s="146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121</v>
      </c>
      <c r="D133" s="41"/>
      <c r="E133" s="41"/>
      <c r="F133" s="41"/>
      <c r="G133" s="41"/>
      <c r="H133" s="41"/>
      <c r="I133" s="41"/>
      <c r="J133" s="41"/>
      <c r="K133" s="41"/>
      <c r="L133" s="146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0" t="str">
        <f>E11</f>
        <v>OV10 - Žst. Ostrava Kunčice, venkovní osvětlení</v>
      </c>
      <c r="F134" s="41"/>
      <c r="G134" s="41"/>
      <c r="H134" s="41"/>
      <c r="I134" s="41"/>
      <c r="J134" s="41"/>
      <c r="K134" s="41"/>
      <c r="L134" s="146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146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21</v>
      </c>
      <c r="D136" s="41"/>
      <c r="E136" s="41"/>
      <c r="F136" s="28" t="str">
        <f>F14</f>
        <v>Ostrava</v>
      </c>
      <c r="G136" s="41"/>
      <c r="H136" s="41"/>
      <c r="I136" s="33" t="s">
        <v>23</v>
      </c>
      <c r="J136" s="73" t="str">
        <f>IF(J14="","",J14)</f>
        <v>22. 4. 2021</v>
      </c>
      <c r="K136" s="41"/>
      <c r="L136" s="146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146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25.65" customHeight="1">
      <c r="A138" s="39"/>
      <c r="B138" s="40"/>
      <c r="C138" s="33" t="s">
        <v>25</v>
      </c>
      <c r="D138" s="41"/>
      <c r="E138" s="41"/>
      <c r="F138" s="28" t="str">
        <f>E17</f>
        <v>Správa železnic, s.o.</v>
      </c>
      <c r="G138" s="41"/>
      <c r="H138" s="41"/>
      <c r="I138" s="33" t="s">
        <v>33</v>
      </c>
      <c r="J138" s="37" t="str">
        <f>E23</f>
        <v>MORAVIA CONSULT Olomouc a.s.</v>
      </c>
      <c r="K138" s="41"/>
      <c r="L138" s="146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25.65" customHeight="1">
      <c r="A139" s="39"/>
      <c r="B139" s="40"/>
      <c r="C139" s="33" t="s">
        <v>31</v>
      </c>
      <c r="D139" s="41"/>
      <c r="E139" s="41"/>
      <c r="F139" s="28" t="str">
        <f>IF(E20="","",E20)</f>
        <v>Vyplň údaj</v>
      </c>
      <c r="G139" s="41"/>
      <c r="H139" s="41"/>
      <c r="I139" s="33" t="s">
        <v>38</v>
      </c>
      <c r="J139" s="37" t="str">
        <f>E26</f>
        <v>MORAVIA CONSULT Olomouc a.s.</v>
      </c>
      <c r="K139" s="41"/>
      <c r="L139" s="146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146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187"/>
      <c r="B141" s="188"/>
      <c r="C141" s="189" t="s">
        <v>185</v>
      </c>
      <c r="D141" s="190" t="s">
        <v>60</v>
      </c>
      <c r="E141" s="190" t="s">
        <v>56</v>
      </c>
      <c r="F141" s="190" t="s">
        <v>57</v>
      </c>
      <c r="G141" s="190" t="s">
        <v>186</v>
      </c>
      <c r="H141" s="190" t="s">
        <v>187</v>
      </c>
      <c r="I141" s="190" t="s">
        <v>188</v>
      </c>
      <c r="J141" s="190" t="s">
        <v>126</v>
      </c>
      <c r="K141" s="191" t="s">
        <v>189</v>
      </c>
      <c r="L141" s="192"/>
      <c r="M141" s="93" t="s">
        <v>19</v>
      </c>
      <c r="N141" s="94" t="s">
        <v>45</v>
      </c>
      <c r="O141" s="94" t="s">
        <v>190</v>
      </c>
      <c r="P141" s="94" t="s">
        <v>191</v>
      </c>
      <c r="Q141" s="94" t="s">
        <v>192</v>
      </c>
      <c r="R141" s="94" t="s">
        <v>193</v>
      </c>
      <c r="S141" s="94" t="s">
        <v>194</v>
      </c>
      <c r="T141" s="95" t="s">
        <v>195</v>
      </c>
      <c r="U141" s="187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/>
    </row>
    <row r="142" s="2" customFormat="1" ht="22.8" customHeight="1">
      <c r="A142" s="39"/>
      <c r="B142" s="40"/>
      <c r="C142" s="100" t="s">
        <v>196</v>
      </c>
      <c r="D142" s="41"/>
      <c r="E142" s="41"/>
      <c r="F142" s="41"/>
      <c r="G142" s="41"/>
      <c r="H142" s="41"/>
      <c r="I142" s="41"/>
      <c r="J142" s="193">
        <f>BK142</f>
        <v>0</v>
      </c>
      <c r="K142" s="41"/>
      <c r="L142" s="45"/>
      <c r="M142" s="96"/>
      <c r="N142" s="194"/>
      <c r="O142" s="97"/>
      <c r="P142" s="195">
        <f>P143+P148+P152+P156+P168+P176+P183+P187+P190+P197+P200+P222+P252+P271+P302+P368</f>
        <v>0</v>
      </c>
      <c r="Q142" s="97"/>
      <c r="R142" s="195">
        <f>R143+R148+R152+R156+R168+R176+R183+R187+R190+R197+R200+R222+R252+R271+R302+R368</f>
        <v>0</v>
      </c>
      <c r="S142" s="97"/>
      <c r="T142" s="196">
        <f>T143+T148+T152+T156+T168+T176+T183+T187+T190+T197+T200+T222+T252+T271+T302+T368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74</v>
      </c>
      <c r="AU142" s="18" t="s">
        <v>127</v>
      </c>
      <c r="BK142" s="197">
        <f>BK143+BK148+BK152+BK156+BK168+BK176+BK183+BK187+BK190+BK197+BK200+BK222+BK252+BK271+BK302+BK368</f>
        <v>0</v>
      </c>
    </row>
    <row r="143" s="12" customFormat="1" ht="25.92" customHeight="1">
      <c r="A143" s="12"/>
      <c r="B143" s="198"/>
      <c r="C143" s="199"/>
      <c r="D143" s="200" t="s">
        <v>74</v>
      </c>
      <c r="E143" s="201" t="s">
        <v>197</v>
      </c>
      <c r="F143" s="201" t="s">
        <v>198</v>
      </c>
      <c r="G143" s="199"/>
      <c r="H143" s="199"/>
      <c r="I143" s="202"/>
      <c r="J143" s="203">
        <f>BK143</f>
        <v>0</v>
      </c>
      <c r="K143" s="199"/>
      <c r="L143" s="204"/>
      <c r="M143" s="205"/>
      <c r="N143" s="206"/>
      <c r="O143" s="206"/>
      <c r="P143" s="207">
        <f>P144</f>
        <v>0</v>
      </c>
      <c r="Q143" s="206"/>
      <c r="R143" s="207">
        <f>R144</f>
        <v>0</v>
      </c>
      <c r="S143" s="206"/>
      <c r="T143" s="208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82</v>
      </c>
      <c r="AT143" s="210" t="s">
        <v>74</v>
      </c>
      <c r="AU143" s="210" t="s">
        <v>75</v>
      </c>
      <c r="AY143" s="209" t="s">
        <v>199</v>
      </c>
      <c r="BK143" s="211">
        <f>BK144</f>
        <v>0</v>
      </c>
    </row>
    <row r="144" s="12" customFormat="1" ht="22.8" customHeight="1">
      <c r="A144" s="12"/>
      <c r="B144" s="198"/>
      <c r="C144" s="199"/>
      <c r="D144" s="200" t="s">
        <v>74</v>
      </c>
      <c r="E144" s="212" t="s">
        <v>200</v>
      </c>
      <c r="F144" s="212" t="s">
        <v>201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SUM(P145:P147)</f>
        <v>0</v>
      </c>
      <c r="Q144" s="206"/>
      <c r="R144" s="207">
        <f>SUM(R145:R147)</f>
        <v>0</v>
      </c>
      <c r="S144" s="206"/>
      <c r="T144" s="208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82</v>
      </c>
      <c r="AT144" s="210" t="s">
        <v>74</v>
      </c>
      <c r="AU144" s="210" t="s">
        <v>82</v>
      </c>
      <c r="AY144" s="209" t="s">
        <v>199</v>
      </c>
      <c r="BK144" s="211">
        <f>SUM(BK145:BK147)</f>
        <v>0</v>
      </c>
    </row>
    <row r="145" s="2" customFormat="1" ht="16.5" customHeight="1">
      <c r="A145" s="39"/>
      <c r="B145" s="40"/>
      <c r="C145" s="214" t="s">
        <v>82</v>
      </c>
      <c r="D145" s="214" t="s">
        <v>202</v>
      </c>
      <c r="E145" s="215" t="s">
        <v>203</v>
      </c>
      <c r="F145" s="216" t="s">
        <v>204</v>
      </c>
      <c r="G145" s="217" t="s">
        <v>205</v>
      </c>
      <c r="H145" s="218">
        <v>18</v>
      </c>
      <c r="I145" s="219"/>
      <c r="J145" s="220">
        <f>ROUND(I145*H145,2)</f>
        <v>0</v>
      </c>
      <c r="K145" s="216" t="s">
        <v>206</v>
      </c>
      <c r="L145" s="221"/>
      <c r="M145" s="222" t="s">
        <v>19</v>
      </c>
      <c r="N145" s="223" t="s">
        <v>46</v>
      </c>
      <c r="O145" s="85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207</v>
      </c>
      <c r="AT145" s="226" t="s">
        <v>202</v>
      </c>
      <c r="AU145" s="226" t="s">
        <v>84</v>
      </c>
      <c r="AY145" s="18" t="s">
        <v>199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208</v>
      </c>
      <c r="BM145" s="226" t="s">
        <v>84</v>
      </c>
    </row>
    <row r="146" s="2" customFormat="1" ht="16.5" customHeight="1">
      <c r="A146" s="39"/>
      <c r="B146" s="40"/>
      <c r="C146" s="214" t="s">
        <v>84</v>
      </c>
      <c r="D146" s="214" t="s">
        <v>202</v>
      </c>
      <c r="E146" s="215" t="s">
        <v>955</v>
      </c>
      <c r="F146" s="216" t="s">
        <v>1200</v>
      </c>
      <c r="G146" s="217" t="s">
        <v>205</v>
      </c>
      <c r="H146" s="218">
        <v>4</v>
      </c>
      <c r="I146" s="219"/>
      <c r="J146" s="220">
        <f>ROUND(I146*H146,2)</f>
        <v>0</v>
      </c>
      <c r="K146" s="216" t="s">
        <v>206</v>
      </c>
      <c r="L146" s="221"/>
      <c r="M146" s="222" t="s">
        <v>19</v>
      </c>
      <c r="N146" s="223" t="s">
        <v>46</v>
      </c>
      <c r="O146" s="85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6" t="s">
        <v>207</v>
      </c>
      <c r="AT146" s="226" t="s">
        <v>202</v>
      </c>
      <c r="AU146" s="226" t="s">
        <v>84</v>
      </c>
      <c r="AY146" s="18" t="s">
        <v>199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82</v>
      </c>
      <c r="BK146" s="227">
        <f>ROUND(I146*H146,2)</f>
        <v>0</v>
      </c>
      <c r="BL146" s="18" t="s">
        <v>208</v>
      </c>
      <c r="BM146" s="226" t="s">
        <v>208</v>
      </c>
    </row>
    <row r="147" s="2" customFormat="1" ht="16.5" customHeight="1">
      <c r="A147" s="39"/>
      <c r="B147" s="40"/>
      <c r="C147" s="214" t="s">
        <v>104</v>
      </c>
      <c r="D147" s="214" t="s">
        <v>202</v>
      </c>
      <c r="E147" s="215" t="s">
        <v>209</v>
      </c>
      <c r="F147" s="216" t="s">
        <v>210</v>
      </c>
      <c r="G147" s="217" t="s">
        <v>205</v>
      </c>
      <c r="H147" s="218">
        <v>15</v>
      </c>
      <c r="I147" s="219"/>
      <c r="J147" s="220">
        <f>ROUND(I147*H147,2)</f>
        <v>0</v>
      </c>
      <c r="K147" s="216" t="s">
        <v>206</v>
      </c>
      <c r="L147" s="221"/>
      <c r="M147" s="222" t="s">
        <v>19</v>
      </c>
      <c r="N147" s="223" t="s">
        <v>46</v>
      </c>
      <c r="O147" s="85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6" t="s">
        <v>207</v>
      </c>
      <c r="AT147" s="226" t="s">
        <v>202</v>
      </c>
      <c r="AU147" s="226" t="s">
        <v>84</v>
      </c>
      <c r="AY147" s="18" t="s">
        <v>199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8" t="s">
        <v>82</v>
      </c>
      <c r="BK147" s="227">
        <f>ROUND(I147*H147,2)</f>
        <v>0</v>
      </c>
      <c r="BL147" s="18" t="s">
        <v>208</v>
      </c>
      <c r="BM147" s="226" t="s">
        <v>218</v>
      </c>
    </row>
    <row r="148" s="12" customFormat="1" ht="25.92" customHeight="1">
      <c r="A148" s="12"/>
      <c r="B148" s="198"/>
      <c r="C148" s="199"/>
      <c r="D148" s="200" t="s">
        <v>74</v>
      </c>
      <c r="E148" s="201" t="s">
        <v>211</v>
      </c>
      <c r="F148" s="201" t="s">
        <v>212</v>
      </c>
      <c r="G148" s="199"/>
      <c r="H148" s="199"/>
      <c r="I148" s="202"/>
      <c r="J148" s="203">
        <f>BK148</f>
        <v>0</v>
      </c>
      <c r="K148" s="199"/>
      <c r="L148" s="204"/>
      <c r="M148" s="205"/>
      <c r="N148" s="206"/>
      <c r="O148" s="206"/>
      <c r="P148" s="207">
        <f>P149</f>
        <v>0</v>
      </c>
      <c r="Q148" s="206"/>
      <c r="R148" s="207">
        <f>R149</f>
        <v>0</v>
      </c>
      <c r="S148" s="206"/>
      <c r="T148" s="208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82</v>
      </c>
      <c r="AT148" s="210" t="s">
        <v>74</v>
      </c>
      <c r="AU148" s="210" t="s">
        <v>75</v>
      </c>
      <c r="AY148" s="209" t="s">
        <v>199</v>
      </c>
      <c r="BK148" s="211">
        <f>BK149</f>
        <v>0</v>
      </c>
    </row>
    <row r="149" s="12" customFormat="1" ht="22.8" customHeight="1">
      <c r="A149" s="12"/>
      <c r="B149" s="198"/>
      <c r="C149" s="199"/>
      <c r="D149" s="200" t="s">
        <v>74</v>
      </c>
      <c r="E149" s="212" t="s">
        <v>213</v>
      </c>
      <c r="F149" s="212" t="s">
        <v>214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SUM(P150:P151)</f>
        <v>0</v>
      </c>
      <c r="Q149" s="206"/>
      <c r="R149" s="207">
        <f>SUM(R150:R151)</f>
        <v>0</v>
      </c>
      <c r="S149" s="206"/>
      <c r="T149" s="208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82</v>
      </c>
      <c r="AT149" s="210" t="s">
        <v>74</v>
      </c>
      <c r="AU149" s="210" t="s">
        <v>82</v>
      </c>
      <c r="AY149" s="209" t="s">
        <v>199</v>
      </c>
      <c r="BK149" s="211">
        <f>SUM(BK150:BK151)</f>
        <v>0</v>
      </c>
    </row>
    <row r="150" s="2" customFormat="1" ht="16.5" customHeight="1">
      <c r="A150" s="39"/>
      <c r="B150" s="40"/>
      <c r="C150" s="214" t="s">
        <v>208</v>
      </c>
      <c r="D150" s="214" t="s">
        <v>202</v>
      </c>
      <c r="E150" s="215" t="s">
        <v>215</v>
      </c>
      <c r="F150" s="216" t="s">
        <v>216</v>
      </c>
      <c r="G150" s="217" t="s">
        <v>217</v>
      </c>
      <c r="H150" s="218">
        <v>1</v>
      </c>
      <c r="I150" s="219"/>
      <c r="J150" s="220">
        <f>ROUND(I150*H150,2)</f>
        <v>0</v>
      </c>
      <c r="K150" s="216" t="s">
        <v>206</v>
      </c>
      <c r="L150" s="221"/>
      <c r="M150" s="222" t="s">
        <v>19</v>
      </c>
      <c r="N150" s="223" t="s">
        <v>46</v>
      </c>
      <c r="O150" s="85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207</v>
      </c>
      <c r="AT150" s="226" t="s">
        <v>202</v>
      </c>
      <c r="AU150" s="226" t="s">
        <v>84</v>
      </c>
      <c r="AY150" s="18" t="s">
        <v>199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82</v>
      </c>
      <c r="BK150" s="227">
        <f>ROUND(I150*H150,2)</f>
        <v>0</v>
      </c>
      <c r="BL150" s="18" t="s">
        <v>208</v>
      </c>
      <c r="BM150" s="226" t="s">
        <v>207</v>
      </c>
    </row>
    <row r="151" s="2" customFormat="1" ht="21.75" customHeight="1">
      <c r="A151" s="39"/>
      <c r="B151" s="40"/>
      <c r="C151" s="214" t="s">
        <v>225</v>
      </c>
      <c r="D151" s="214" t="s">
        <v>202</v>
      </c>
      <c r="E151" s="215" t="s">
        <v>219</v>
      </c>
      <c r="F151" s="216" t="s">
        <v>220</v>
      </c>
      <c r="G151" s="217" t="s">
        <v>217</v>
      </c>
      <c r="H151" s="218">
        <v>1</v>
      </c>
      <c r="I151" s="219"/>
      <c r="J151" s="220">
        <f>ROUND(I151*H151,2)</f>
        <v>0</v>
      </c>
      <c r="K151" s="216" t="s">
        <v>206</v>
      </c>
      <c r="L151" s="221"/>
      <c r="M151" s="222" t="s">
        <v>19</v>
      </c>
      <c r="N151" s="223" t="s">
        <v>46</v>
      </c>
      <c r="O151" s="85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207</v>
      </c>
      <c r="AT151" s="226" t="s">
        <v>202</v>
      </c>
      <c r="AU151" s="226" t="s">
        <v>84</v>
      </c>
      <c r="AY151" s="18" t="s">
        <v>199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82</v>
      </c>
      <c r="BK151" s="227">
        <f>ROUND(I151*H151,2)</f>
        <v>0</v>
      </c>
      <c r="BL151" s="18" t="s">
        <v>208</v>
      </c>
      <c r="BM151" s="226" t="s">
        <v>228</v>
      </c>
    </row>
    <row r="152" s="12" customFormat="1" ht="25.92" customHeight="1">
      <c r="A152" s="12"/>
      <c r="B152" s="198"/>
      <c r="C152" s="199"/>
      <c r="D152" s="200" t="s">
        <v>74</v>
      </c>
      <c r="E152" s="201" t="s">
        <v>221</v>
      </c>
      <c r="F152" s="201" t="s">
        <v>222</v>
      </c>
      <c r="G152" s="199"/>
      <c r="H152" s="199"/>
      <c r="I152" s="202"/>
      <c r="J152" s="203">
        <f>BK152</f>
        <v>0</v>
      </c>
      <c r="K152" s="199"/>
      <c r="L152" s="204"/>
      <c r="M152" s="205"/>
      <c r="N152" s="206"/>
      <c r="O152" s="206"/>
      <c r="P152" s="207">
        <f>P153+P154</f>
        <v>0</v>
      </c>
      <c r="Q152" s="206"/>
      <c r="R152" s="207">
        <f>R153+R154</f>
        <v>0</v>
      </c>
      <c r="S152" s="206"/>
      <c r="T152" s="208">
        <f>T153+T154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82</v>
      </c>
      <c r="AT152" s="210" t="s">
        <v>74</v>
      </c>
      <c r="AU152" s="210" t="s">
        <v>75</v>
      </c>
      <c r="AY152" s="209" t="s">
        <v>199</v>
      </c>
      <c r="BK152" s="211">
        <f>BK153+BK154</f>
        <v>0</v>
      </c>
    </row>
    <row r="153" s="12" customFormat="1" ht="22.8" customHeight="1">
      <c r="A153" s="12"/>
      <c r="B153" s="198"/>
      <c r="C153" s="199"/>
      <c r="D153" s="200" t="s">
        <v>74</v>
      </c>
      <c r="E153" s="212" t="s">
        <v>1226</v>
      </c>
      <c r="F153" s="212" t="s">
        <v>1267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v>0</v>
      </c>
      <c r="Q153" s="206"/>
      <c r="R153" s="207">
        <v>0</v>
      </c>
      <c r="S153" s="206"/>
      <c r="T153" s="208"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82</v>
      </c>
      <c r="AT153" s="210" t="s">
        <v>74</v>
      </c>
      <c r="AU153" s="210" t="s">
        <v>82</v>
      </c>
      <c r="AY153" s="209" t="s">
        <v>199</v>
      </c>
      <c r="BK153" s="211">
        <v>0</v>
      </c>
    </row>
    <row r="154" s="12" customFormat="1" ht="22.8" customHeight="1">
      <c r="A154" s="12"/>
      <c r="B154" s="198"/>
      <c r="C154" s="199"/>
      <c r="D154" s="200" t="s">
        <v>74</v>
      </c>
      <c r="E154" s="212" t="s">
        <v>223</v>
      </c>
      <c r="F154" s="212" t="s">
        <v>224</v>
      </c>
      <c r="G154" s="199"/>
      <c r="H154" s="199"/>
      <c r="I154" s="202"/>
      <c r="J154" s="213">
        <f>BK154</f>
        <v>0</v>
      </c>
      <c r="K154" s="199"/>
      <c r="L154" s="204"/>
      <c r="M154" s="205"/>
      <c r="N154" s="206"/>
      <c r="O154" s="206"/>
      <c r="P154" s="207">
        <f>P155</f>
        <v>0</v>
      </c>
      <c r="Q154" s="206"/>
      <c r="R154" s="207">
        <f>R155</f>
        <v>0</v>
      </c>
      <c r="S154" s="206"/>
      <c r="T154" s="208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82</v>
      </c>
      <c r="AT154" s="210" t="s">
        <v>74</v>
      </c>
      <c r="AU154" s="210" t="s">
        <v>82</v>
      </c>
      <c r="AY154" s="209" t="s">
        <v>199</v>
      </c>
      <c r="BK154" s="211">
        <f>BK155</f>
        <v>0</v>
      </c>
    </row>
    <row r="155" s="2" customFormat="1" ht="16.5" customHeight="1">
      <c r="A155" s="39"/>
      <c r="B155" s="40"/>
      <c r="C155" s="214" t="s">
        <v>218</v>
      </c>
      <c r="D155" s="214" t="s">
        <v>202</v>
      </c>
      <c r="E155" s="215" t="s">
        <v>226</v>
      </c>
      <c r="F155" s="216" t="s">
        <v>227</v>
      </c>
      <c r="G155" s="217" t="s">
        <v>217</v>
      </c>
      <c r="H155" s="218">
        <v>5</v>
      </c>
      <c r="I155" s="219"/>
      <c r="J155" s="220">
        <f>ROUND(I155*H155,2)</f>
        <v>0</v>
      </c>
      <c r="K155" s="216" t="s">
        <v>206</v>
      </c>
      <c r="L155" s="221"/>
      <c r="M155" s="222" t="s">
        <v>19</v>
      </c>
      <c r="N155" s="223" t="s">
        <v>46</v>
      </c>
      <c r="O155" s="85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207</v>
      </c>
      <c r="AT155" s="226" t="s">
        <v>202</v>
      </c>
      <c r="AU155" s="226" t="s">
        <v>84</v>
      </c>
      <c r="AY155" s="18" t="s">
        <v>199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82</v>
      </c>
      <c r="BK155" s="227">
        <f>ROUND(I155*H155,2)</f>
        <v>0</v>
      </c>
      <c r="BL155" s="18" t="s">
        <v>208</v>
      </c>
      <c r="BM155" s="226" t="s">
        <v>235</v>
      </c>
    </row>
    <row r="156" s="12" customFormat="1" ht="25.92" customHeight="1">
      <c r="A156" s="12"/>
      <c r="B156" s="198"/>
      <c r="C156" s="199"/>
      <c r="D156" s="200" t="s">
        <v>74</v>
      </c>
      <c r="E156" s="201" t="s">
        <v>229</v>
      </c>
      <c r="F156" s="201" t="s">
        <v>230</v>
      </c>
      <c r="G156" s="199"/>
      <c r="H156" s="199"/>
      <c r="I156" s="202"/>
      <c r="J156" s="203">
        <f>BK156</f>
        <v>0</v>
      </c>
      <c r="K156" s="199"/>
      <c r="L156" s="204"/>
      <c r="M156" s="205"/>
      <c r="N156" s="206"/>
      <c r="O156" s="206"/>
      <c r="P156" s="207">
        <f>P157+P160+P164</f>
        <v>0</v>
      </c>
      <c r="Q156" s="206"/>
      <c r="R156" s="207">
        <f>R157+R160+R164</f>
        <v>0</v>
      </c>
      <c r="S156" s="206"/>
      <c r="T156" s="208">
        <f>T157+T160+T164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82</v>
      </c>
      <c r="AT156" s="210" t="s">
        <v>74</v>
      </c>
      <c r="AU156" s="210" t="s">
        <v>75</v>
      </c>
      <c r="AY156" s="209" t="s">
        <v>199</v>
      </c>
      <c r="BK156" s="211">
        <f>BK157+BK160+BK164</f>
        <v>0</v>
      </c>
    </row>
    <row r="157" s="12" customFormat="1" ht="22.8" customHeight="1">
      <c r="A157" s="12"/>
      <c r="B157" s="198"/>
      <c r="C157" s="199"/>
      <c r="D157" s="200" t="s">
        <v>74</v>
      </c>
      <c r="E157" s="212" t="s">
        <v>231</v>
      </c>
      <c r="F157" s="212" t="s">
        <v>232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SUM(P158:P159)</f>
        <v>0</v>
      </c>
      <c r="Q157" s="206"/>
      <c r="R157" s="207">
        <f>SUM(R158:R159)</f>
        <v>0</v>
      </c>
      <c r="S157" s="206"/>
      <c r="T157" s="208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82</v>
      </c>
      <c r="AT157" s="210" t="s">
        <v>74</v>
      </c>
      <c r="AU157" s="210" t="s">
        <v>82</v>
      </c>
      <c r="AY157" s="209" t="s">
        <v>199</v>
      </c>
      <c r="BK157" s="211">
        <f>SUM(BK158:BK159)</f>
        <v>0</v>
      </c>
    </row>
    <row r="158" s="2" customFormat="1" ht="16.5" customHeight="1">
      <c r="A158" s="39"/>
      <c r="B158" s="40"/>
      <c r="C158" s="214" t="s">
        <v>236</v>
      </c>
      <c r="D158" s="214" t="s">
        <v>202</v>
      </c>
      <c r="E158" s="215" t="s">
        <v>237</v>
      </c>
      <c r="F158" s="216" t="s">
        <v>238</v>
      </c>
      <c r="G158" s="217" t="s">
        <v>217</v>
      </c>
      <c r="H158" s="218">
        <v>1</v>
      </c>
      <c r="I158" s="219"/>
      <c r="J158" s="220">
        <f>ROUND(I158*H158,2)</f>
        <v>0</v>
      </c>
      <c r="K158" s="216" t="s">
        <v>206</v>
      </c>
      <c r="L158" s="221"/>
      <c r="M158" s="222" t="s">
        <v>19</v>
      </c>
      <c r="N158" s="223" t="s">
        <v>46</v>
      </c>
      <c r="O158" s="85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6" t="s">
        <v>207</v>
      </c>
      <c r="AT158" s="226" t="s">
        <v>202</v>
      </c>
      <c r="AU158" s="226" t="s">
        <v>84</v>
      </c>
      <c r="AY158" s="18" t="s">
        <v>199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82</v>
      </c>
      <c r="BK158" s="227">
        <f>ROUND(I158*H158,2)</f>
        <v>0</v>
      </c>
      <c r="BL158" s="18" t="s">
        <v>208</v>
      </c>
      <c r="BM158" s="226" t="s">
        <v>239</v>
      </c>
    </row>
    <row r="159" s="2" customFormat="1" ht="16.5" customHeight="1">
      <c r="A159" s="39"/>
      <c r="B159" s="40"/>
      <c r="C159" s="214" t="s">
        <v>207</v>
      </c>
      <c r="D159" s="214" t="s">
        <v>202</v>
      </c>
      <c r="E159" s="215" t="s">
        <v>240</v>
      </c>
      <c r="F159" s="216" t="s">
        <v>241</v>
      </c>
      <c r="G159" s="217" t="s">
        <v>217</v>
      </c>
      <c r="H159" s="218">
        <v>1</v>
      </c>
      <c r="I159" s="219"/>
      <c r="J159" s="220">
        <f>ROUND(I159*H159,2)</f>
        <v>0</v>
      </c>
      <c r="K159" s="216" t="s">
        <v>206</v>
      </c>
      <c r="L159" s="221"/>
      <c r="M159" s="222" t="s">
        <v>19</v>
      </c>
      <c r="N159" s="223" t="s">
        <v>46</v>
      </c>
      <c r="O159" s="8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207</v>
      </c>
      <c r="AT159" s="226" t="s">
        <v>202</v>
      </c>
      <c r="AU159" s="226" t="s">
        <v>84</v>
      </c>
      <c r="AY159" s="18" t="s">
        <v>199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82</v>
      </c>
      <c r="BK159" s="227">
        <f>ROUND(I159*H159,2)</f>
        <v>0</v>
      </c>
      <c r="BL159" s="18" t="s">
        <v>208</v>
      </c>
      <c r="BM159" s="226" t="s">
        <v>242</v>
      </c>
    </row>
    <row r="160" s="12" customFormat="1" ht="22.8" customHeight="1">
      <c r="A160" s="12"/>
      <c r="B160" s="198"/>
      <c r="C160" s="199"/>
      <c r="D160" s="200" t="s">
        <v>74</v>
      </c>
      <c r="E160" s="212" t="s">
        <v>243</v>
      </c>
      <c r="F160" s="212" t="s">
        <v>244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SUM(P161:P163)</f>
        <v>0</v>
      </c>
      <c r="Q160" s="206"/>
      <c r="R160" s="207">
        <f>SUM(R161:R163)</f>
        <v>0</v>
      </c>
      <c r="S160" s="206"/>
      <c r="T160" s="208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82</v>
      </c>
      <c r="AT160" s="210" t="s">
        <v>74</v>
      </c>
      <c r="AU160" s="210" t="s">
        <v>82</v>
      </c>
      <c r="AY160" s="209" t="s">
        <v>199</v>
      </c>
      <c r="BK160" s="211">
        <f>SUM(BK161:BK163)</f>
        <v>0</v>
      </c>
    </row>
    <row r="161" s="2" customFormat="1" ht="16.5" customHeight="1">
      <c r="A161" s="39"/>
      <c r="B161" s="40"/>
      <c r="C161" s="228" t="s">
        <v>245</v>
      </c>
      <c r="D161" s="228" t="s">
        <v>286</v>
      </c>
      <c r="E161" s="229" t="s">
        <v>246</v>
      </c>
      <c r="F161" s="230" t="s">
        <v>247</v>
      </c>
      <c r="G161" s="231" t="s">
        <v>205</v>
      </c>
      <c r="H161" s="232">
        <v>1</v>
      </c>
      <c r="I161" s="233"/>
      <c r="J161" s="234">
        <f>ROUND(I161*H161,2)</f>
        <v>0</v>
      </c>
      <c r="K161" s="230" t="s">
        <v>206</v>
      </c>
      <c r="L161" s="45"/>
      <c r="M161" s="235" t="s">
        <v>19</v>
      </c>
      <c r="N161" s="236" t="s">
        <v>46</v>
      </c>
      <c r="O161" s="85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6" t="s">
        <v>208</v>
      </c>
      <c r="AT161" s="226" t="s">
        <v>286</v>
      </c>
      <c r="AU161" s="226" t="s">
        <v>84</v>
      </c>
      <c r="AY161" s="18" t="s">
        <v>199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82</v>
      </c>
      <c r="BK161" s="227">
        <f>ROUND(I161*H161,2)</f>
        <v>0</v>
      </c>
      <c r="BL161" s="18" t="s">
        <v>208</v>
      </c>
      <c r="BM161" s="226" t="s">
        <v>248</v>
      </c>
    </row>
    <row r="162" s="2" customFormat="1" ht="16.5" customHeight="1">
      <c r="A162" s="39"/>
      <c r="B162" s="40"/>
      <c r="C162" s="214" t="s">
        <v>228</v>
      </c>
      <c r="D162" s="214" t="s">
        <v>202</v>
      </c>
      <c r="E162" s="215" t="s">
        <v>249</v>
      </c>
      <c r="F162" s="216" t="s">
        <v>250</v>
      </c>
      <c r="G162" s="217" t="s">
        <v>217</v>
      </c>
      <c r="H162" s="218">
        <v>2</v>
      </c>
      <c r="I162" s="219"/>
      <c r="J162" s="220">
        <f>ROUND(I162*H162,2)</f>
        <v>0</v>
      </c>
      <c r="K162" s="216" t="s">
        <v>206</v>
      </c>
      <c r="L162" s="221"/>
      <c r="M162" s="222" t="s">
        <v>19</v>
      </c>
      <c r="N162" s="223" t="s">
        <v>46</v>
      </c>
      <c r="O162" s="85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207</v>
      </c>
      <c r="AT162" s="226" t="s">
        <v>202</v>
      </c>
      <c r="AU162" s="226" t="s">
        <v>84</v>
      </c>
      <c r="AY162" s="18" t="s">
        <v>199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82</v>
      </c>
      <c r="BK162" s="227">
        <f>ROUND(I162*H162,2)</f>
        <v>0</v>
      </c>
      <c r="BL162" s="18" t="s">
        <v>208</v>
      </c>
      <c r="BM162" s="226" t="s">
        <v>255</v>
      </c>
    </row>
    <row r="163" s="2" customFormat="1" ht="16.5" customHeight="1">
      <c r="A163" s="39"/>
      <c r="B163" s="40"/>
      <c r="C163" s="214" t="s">
        <v>252</v>
      </c>
      <c r="D163" s="214" t="s">
        <v>202</v>
      </c>
      <c r="E163" s="215" t="s">
        <v>253</v>
      </c>
      <c r="F163" s="216" t="s">
        <v>254</v>
      </c>
      <c r="G163" s="217" t="s">
        <v>217</v>
      </c>
      <c r="H163" s="218">
        <v>1</v>
      </c>
      <c r="I163" s="219"/>
      <c r="J163" s="220">
        <f>ROUND(I163*H163,2)</f>
        <v>0</v>
      </c>
      <c r="K163" s="216" t="s">
        <v>206</v>
      </c>
      <c r="L163" s="221"/>
      <c r="M163" s="222" t="s">
        <v>19</v>
      </c>
      <c r="N163" s="223" t="s">
        <v>46</v>
      </c>
      <c r="O163" s="85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207</v>
      </c>
      <c r="AT163" s="226" t="s">
        <v>202</v>
      </c>
      <c r="AU163" s="226" t="s">
        <v>84</v>
      </c>
      <c r="AY163" s="18" t="s">
        <v>199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82</v>
      </c>
      <c r="BK163" s="227">
        <f>ROUND(I163*H163,2)</f>
        <v>0</v>
      </c>
      <c r="BL163" s="18" t="s">
        <v>208</v>
      </c>
      <c r="BM163" s="226" t="s">
        <v>260</v>
      </c>
    </row>
    <row r="164" s="12" customFormat="1" ht="22.8" customHeight="1">
      <c r="A164" s="12"/>
      <c r="B164" s="198"/>
      <c r="C164" s="199"/>
      <c r="D164" s="200" t="s">
        <v>74</v>
      </c>
      <c r="E164" s="212" t="s">
        <v>256</v>
      </c>
      <c r="F164" s="212" t="s">
        <v>257</v>
      </c>
      <c r="G164" s="199"/>
      <c r="H164" s="199"/>
      <c r="I164" s="202"/>
      <c r="J164" s="213">
        <f>BK164</f>
        <v>0</v>
      </c>
      <c r="K164" s="199"/>
      <c r="L164" s="204"/>
      <c r="M164" s="205"/>
      <c r="N164" s="206"/>
      <c r="O164" s="206"/>
      <c r="P164" s="207">
        <f>SUM(P165:P167)</f>
        <v>0</v>
      </c>
      <c r="Q164" s="206"/>
      <c r="R164" s="207">
        <f>SUM(R165:R167)</f>
        <v>0</v>
      </c>
      <c r="S164" s="206"/>
      <c r="T164" s="208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82</v>
      </c>
      <c r="AT164" s="210" t="s">
        <v>74</v>
      </c>
      <c r="AU164" s="210" t="s">
        <v>82</v>
      </c>
      <c r="AY164" s="209" t="s">
        <v>199</v>
      </c>
      <c r="BK164" s="211">
        <f>SUM(BK165:BK167)</f>
        <v>0</v>
      </c>
    </row>
    <row r="165" s="2" customFormat="1" ht="16.5" customHeight="1">
      <c r="A165" s="39"/>
      <c r="B165" s="40"/>
      <c r="C165" s="214" t="s">
        <v>235</v>
      </c>
      <c r="D165" s="214" t="s">
        <v>202</v>
      </c>
      <c r="E165" s="215" t="s">
        <v>258</v>
      </c>
      <c r="F165" s="216" t="s">
        <v>259</v>
      </c>
      <c r="G165" s="217" t="s">
        <v>217</v>
      </c>
      <c r="H165" s="218">
        <v>1</v>
      </c>
      <c r="I165" s="219"/>
      <c r="J165" s="220">
        <f>ROUND(I165*H165,2)</f>
        <v>0</v>
      </c>
      <c r="K165" s="216" t="s">
        <v>206</v>
      </c>
      <c r="L165" s="221"/>
      <c r="M165" s="222" t="s">
        <v>19</v>
      </c>
      <c r="N165" s="223" t="s">
        <v>46</v>
      </c>
      <c r="O165" s="85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6" t="s">
        <v>207</v>
      </c>
      <c r="AT165" s="226" t="s">
        <v>202</v>
      </c>
      <c r="AU165" s="226" t="s">
        <v>84</v>
      </c>
      <c r="AY165" s="18" t="s">
        <v>199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82</v>
      </c>
      <c r="BK165" s="227">
        <f>ROUND(I165*H165,2)</f>
        <v>0</v>
      </c>
      <c r="BL165" s="18" t="s">
        <v>208</v>
      </c>
      <c r="BM165" s="226" t="s">
        <v>264</v>
      </c>
    </row>
    <row r="166" s="2" customFormat="1" ht="16.5" customHeight="1">
      <c r="A166" s="39"/>
      <c r="B166" s="40"/>
      <c r="C166" s="214" t="s">
        <v>261</v>
      </c>
      <c r="D166" s="214" t="s">
        <v>202</v>
      </c>
      <c r="E166" s="215" t="s">
        <v>262</v>
      </c>
      <c r="F166" s="216" t="s">
        <v>263</v>
      </c>
      <c r="G166" s="217" t="s">
        <v>217</v>
      </c>
      <c r="H166" s="218">
        <v>1</v>
      </c>
      <c r="I166" s="219"/>
      <c r="J166" s="220">
        <f>ROUND(I166*H166,2)</f>
        <v>0</v>
      </c>
      <c r="K166" s="216" t="s">
        <v>206</v>
      </c>
      <c r="L166" s="221"/>
      <c r="M166" s="222" t="s">
        <v>19</v>
      </c>
      <c r="N166" s="223" t="s">
        <v>46</v>
      </c>
      <c r="O166" s="85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6" t="s">
        <v>207</v>
      </c>
      <c r="AT166" s="226" t="s">
        <v>202</v>
      </c>
      <c r="AU166" s="226" t="s">
        <v>84</v>
      </c>
      <c r="AY166" s="18" t="s">
        <v>199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8" t="s">
        <v>82</v>
      </c>
      <c r="BK166" s="227">
        <f>ROUND(I166*H166,2)</f>
        <v>0</v>
      </c>
      <c r="BL166" s="18" t="s">
        <v>208</v>
      </c>
      <c r="BM166" s="226" t="s">
        <v>267</v>
      </c>
    </row>
    <row r="167" s="2" customFormat="1" ht="16.5" customHeight="1">
      <c r="A167" s="39"/>
      <c r="B167" s="40"/>
      <c r="C167" s="214" t="s">
        <v>239</v>
      </c>
      <c r="D167" s="214" t="s">
        <v>202</v>
      </c>
      <c r="E167" s="215" t="s">
        <v>265</v>
      </c>
      <c r="F167" s="216" t="s">
        <v>266</v>
      </c>
      <c r="G167" s="217" t="s">
        <v>217</v>
      </c>
      <c r="H167" s="218">
        <v>1</v>
      </c>
      <c r="I167" s="219"/>
      <c r="J167" s="220">
        <f>ROUND(I167*H167,2)</f>
        <v>0</v>
      </c>
      <c r="K167" s="216" t="s">
        <v>206</v>
      </c>
      <c r="L167" s="221"/>
      <c r="M167" s="222" t="s">
        <v>19</v>
      </c>
      <c r="N167" s="223" t="s">
        <v>46</v>
      </c>
      <c r="O167" s="85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207</v>
      </c>
      <c r="AT167" s="226" t="s">
        <v>202</v>
      </c>
      <c r="AU167" s="226" t="s">
        <v>84</v>
      </c>
      <c r="AY167" s="18" t="s">
        <v>199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82</v>
      </c>
      <c r="BK167" s="227">
        <f>ROUND(I167*H167,2)</f>
        <v>0</v>
      </c>
      <c r="BL167" s="18" t="s">
        <v>208</v>
      </c>
      <c r="BM167" s="226" t="s">
        <v>274</v>
      </c>
    </row>
    <row r="168" s="12" customFormat="1" ht="25.92" customHeight="1">
      <c r="A168" s="12"/>
      <c r="B168" s="198"/>
      <c r="C168" s="199"/>
      <c r="D168" s="200" t="s">
        <v>74</v>
      </c>
      <c r="E168" s="201" t="s">
        <v>268</v>
      </c>
      <c r="F168" s="201" t="s">
        <v>269</v>
      </c>
      <c r="G168" s="199"/>
      <c r="H168" s="199"/>
      <c r="I168" s="202"/>
      <c r="J168" s="203">
        <f>BK168</f>
        <v>0</v>
      </c>
      <c r="K168" s="199"/>
      <c r="L168" s="204"/>
      <c r="M168" s="205"/>
      <c r="N168" s="206"/>
      <c r="O168" s="206"/>
      <c r="P168" s="207">
        <f>P169</f>
        <v>0</v>
      </c>
      <c r="Q168" s="206"/>
      <c r="R168" s="207">
        <f>R169</f>
        <v>0</v>
      </c>
      <c r="S168" s="206"/>
      <c r="T168" s="208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9" t="s">
        <v>82</v>
      </c>
      <c r="AT168" s="210" t="s">
        <v>74</v>
      </c>
      <c r="AU168" s="210" t="s">
        <v>75</v>
      </c>
      <c r="AY168" s="209" t="s">
        <v>199</v>
      </c>
      <c r="BK168" s="211">
        <f>BK169</f>
        <v>0</v>
      </c>
    </row>
    <row r="169" s="12" customFormat="1" ht="22.8" customHeight="1">
      <c r="A169" s="12"/>
      <c r="B169" s="198"/>
      <c r="C169" s="199"/>
      <c r="D169" s="200" t="s">
        <v>74</v>
      </c>
      <c r="E169" s="212" t="s">
        <v>270</v>
      </c>
      <c r="F169" s="212" t="s">
        <v>271</v>
      </c>
      <c r="G169" s="199"/>
      <c r="H169" s="199"/>
      <c r="I169" s="202"/>
      <c r="J169" s="213">
        <f>BK169</f>
        <v>0</v>
      </c>
      <c r="K169" s="199"/>
      <c r="L169" s="204"/>
      <c r="M169" s="205"/>
      <c r="N169" s="206"/>
      <c r="O169" s="206"/>
      <c r="P169" s="207">
        <f>SUM(P170:P175)</f>
        <v>0</v>
      </c>
      <c r="Q169" s="206"/>
      <c r="R169" s="207">
        <f>SUM(R170:R175)</f>
        <v>0</v>
      </c>
      <c r="S169" s="206"/>
      <c r="T169" s="208">
        <f>SUM(T170:T175)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82</v>
      </c>
      <c r="AT169" s="210" t="s">
        <v>74</v>
      </c>
      <c r="AU169" s="210" t="s">
        <v>82</v>
      </c>
      <c r="AY169" s="209" t="s">
        <v>199</v>
      </c>
      <c r="BK169" s="211">
        <f>SUM(BK170:BK175)</f>
        <v>0</v>
      </c>
    </row>
    <row r="170" s="2" customFormat="1" ht="21.75" customHeight="1">
      <c r="A170" s="39"/>
      <c r="B170" s="40"/>
      <c r="C170" s="214" t="s">
        <v>8</v>
      </c>
      <c r="D170" s="214" t="s">
        <v>202</v>
      </c>
      <c r="E170" s="215" t="s">
        <v>272</v>
      </c>
      <c r="F170" s="216" t="s">
        <v>273</v>
      </c>
      <c r="G170" s="217" t="s">
        <v>217</v>
      </c>
      <c r="H170" s="218">
        <v>1</v>
      </c>
      <c r="I170" s="219"/>
      <c r="J170" s="220">
        <f>ROUND(I170*H170,2)</f>
        <v>0</v>
      </c>
      <c r="K170" s="216" t="s">
        <v>206</v>
      </c>
      <c r="L170" s="221"/>
      <c r="M170" s="222" t="s">
        <v>19</v>
      </c>
      <c r="N170" s="223" t="s">
        <v>46</v>
      </c>
      <c r="O170" s="85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207</v>
      </c>
      <c r="AT170" s="226" t="s">
        <v>202</v>
      </c>
      <c r="AU170" s="226" t="s">
        <v>84</v>
      </c>
      <c r="AY170" s="18" t="s">
        <v>199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208</v>
      </c>
      <c r="BM170" s="226" t="s">
        <v>277</v>
      </c>
    </row>
    <row r="171" s="2" customFormat="1" ht="21.75" customHeight="1">
      <c r="A171" s="39"/>
      <c r="B171" s="40"/>
      <c r="C171" s="214" t="s">
        <v>242</v>
      </c>
      <c r="D171" s="214" t="s">
        <v>202</v>
      </c>
      <c r="E171" s="215" t="s">
        <v>279</v>
      </c>
      <c r="F171" s="216" t="s">
        <v>280</v>
      </c>
      <c r="G171" s="217" t="s">
        <v>217</v>
      </c>
      <c r="H171" s="218">
        <v>2</v>
      </c>
      <c r="I171" s="219"/>
      <c r="J171" s="220">
        <f>ROUND(I171*H171,2)</f>
        <v>0</v>
      </c>
      <c r="K171" s="216" t="s">
        <v>206</v>
      </c>
      <c r="L171" s="221"/>
      <c r="M171" s="222" t="s">
        <v>19</v>
      </c>
      <c r="N171" s="223" t="s">
        <v>46</v>
      </c>
      <c r="O171" s="85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207</v>
      </c>
      <c r="AT171" s="226" t="s">
        <v>202</v>
      </c>
      <c r="AU171" s="226" t="s">
        <v>84</v>
      </c>
      <c r="AY171" s="18" t="s">
        <v>199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82</v>
      </c>
      <c r="BK171" s="227">
        <f>ROUND(I171*H171,2)</f>
        <v>0</v>
      </c>
      <c r="BL171" s="18" t="s">
        <v>208</v>
      </c>
      <c r="BM171" s="226" t="s">
        <v>281</v>
      </c>
    </row>
    <row r="172" s="2" customFormat="1" ht="16.5" customHeight="1">
      <c r="A172" s="39"/>
      <c r="B172" s="40"/>
      <c r="C172" s="214" t="s">
        <v>278</v>
      </c>
      <c r="D172" s="214" t="s">
        <v>202</v>
      </c>
      <c r="E172" s="215" t="s">
        <v>983</v>
      </c>
      <c r="F172" s="216" t="s">
        <v>1205</v>
      </c>
      <c r="G172" s="217" t="s">
        <v>217</v>
      </c>
      <c r="H172" s="218">
        <v>2</v>
      </c>
      <c r="I172" s="219"/>
      <c r="J172" s="220">
        <f>ROUND(I172*H172,2)</f>
        <v>0</v>
      </c>
      <c r="K172" s="216" t="s">
        <v>206</v>
      </c>
      <c r="L172" s="221"/>
      <c r="M172" s="222" t="s">
        <v>19</v>
      </c>
      <c r="N172" s="223" t="s">
        <v>46</v>
      </c>
      <c r="O172" s="85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207</v>
      </c>
      <c r="AT172" s="226" t="s">
        <v>202</v>
      </c>
      <c r="AU172" s="226" t="s">
        <v>84</v>
      </c>
      <c r="AY172" s="18" t="s">
        <v>199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82</v>
      </c>
      <c r="BK172" s="227">
        <f>ROUND(I172*H172,2)</f>
        <v>0</v>
      </c>
      <c r="BL172" s="18" t="s">
        <v>208</v>
      </c>
      <c r="BM172" s="226" t="s">
        <v>284</v>
      </c>
    </row>
    <row r="173" s="2" customFormat="1" ht="16.5" customHeight="1">
      <c r="A173" s="39"/>
      <c r="B173" s="40"/>
      <c r="C173" s="214" t="s">
        <v>248</v>
      </c>
      <c r="D173" s="214" t="s">
        <v>202</v>
      </c>
      <c r="E173" s="215" t="s">
        <v>985</v>
      </c>
      <c r="F173" s="216" t="s">
        <v>1206</v>
      </c>
      <c r="G173" s="217" t="s">
        <v>217</v>
      </c>
      <c r="H173" s="218">
        <v>2</v>
      </c>
      <c r="I173" s="219"/>
      <c r="J173" s="220">
        <f>ROUND(I173*H173,2)</f>
        <v>0</v>
      </c>
      <c r="K173" s="216" t="s">
        <v>206</v>
      </c>
      <c r="L173" s="221"/>
      <c r="M173" s="222" t="s">
        <v>19</v>
      </c>
      <c r="N173" s="223" t="s">
        <v>46</v>
      </c>
      <c r="O173" s="85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207</v>
      </c>
      <c r="AT173" s="226" t="s">
        <v>202</v>
      </c>
      <c r="AU173" s="226" t="s">
        <v>84</v>
      </c>
      <c r="AY173" s="18" t="s">
        <v>199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82</v>
      </c>
      <c r="BK173" s="227">
        <f>ROUND(I173*H173,2)</f>
        <v>0</v>
      </c>
      <c r="BL173" s="18" t="s">
        <v>208</v>
      </c>
      <c r="BM173" s="226" t="s">
        <v>289</v>
      </c>
    </row>
    <row r="174" s="2" customFormat="1" ht="16.5" customHeight="1">
      <c r="A174" s="39"/>
      <c r="B174" s="40"/>
      <c r="C174" s="214" t="s">
        <v>285</v>
      </c>
      <c r="D174" s="214" t="s">
        <v>202</v>
      </c>
      <c r="E174" s="215" t="s">
        <v>987</v>
      </c>
      <c r="F174" s="216" t="s">
        <v>1207</v>
      </c>
      <c r="G174" s="217" t="s">
        <v>217</v>
      </c>
      <c r="H174" s="218">
        <v>2</v>
      </c>
      <c r="I174" s="219"/>
      <c r="J174" s="220">
        <f>ROUND(I174*H174,2)</f>
        <v>0</v>
      </c>
      <c r="K174" s="216" t="s">
        <v>206</v>
      </c>
      <c r="L174" s="221"/>
      <c r="M174" s="222" t="s">
        <v>19</v>
      </c>
      <c r="N174" s="223" t="s">
        <v>46</v>
      </c>
      <c r="O174" s="85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207</v>
      </c>
      <c r="AT174" s="226" t="s">
        <v>202</v>
      </c>
      <c r="AU174" s="226" t="s">
        <v>84</v>
      </c>
      <c r="AY174" s="18" t="s">
        <v>199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82</v>
      </c>
      <c r="BK174" s="227">
        <f>ROUND(I174*H174,2)</f>
        <v>0</v>
      </c>
      <c r="BL174" s="18" t="s">
        <v>208</v>
      </c>
      <c r="BM174" s="226" t="s">
        <v>292</v>
      </c>
    </row>
    <row r="175" s="2" customFormat="1">
      <c r="A175" s="39"/>
      <c r="B175" s="40"/>
      <c r="C175" s="214" t="s">
        <v>251</v>
      </c>
      <c r="D175" s="214" t="s">
        <v>202</v>
      </c>
      <c r="E175" s="215" t="s">
        <v>989</v>
      </c>
      <c r="F175" s="216" t="s">
        <v>990</v>
      </c>
      <c r="G175" s="217" t="s">
        <v>217</v>
      </c>
      <c r="H175" s="218">
        <v>2</v>
      </c>
      <c r="I175" s="219"/>
      <c r="J175" s="220">
        <f>ROUND(I175*H175,2)</f>
        <v>0</v>
      </c>
      <c r="K175" s="216" t="s">
        <v>341</v>
      </c>
      <c r="L175" s="221"/>
      <c r="M175" s="222" t="s">
        <v>19</v>
      </c>
      <c r="N175" s="223" t="s">
        <v>46</v>
      </c>
      <c r="O175" s="85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6" t="s">
        <v>207</v>
      </c>
      <c r="AT175" s="226" t="s">
        <v>202</v>
      </c>
      <c r="AU175" s="226" t="s">
        <v>84</v>
      </c>
      <c r="AY175" s="18" t="s">
        <v>199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82</v>
      </c>
      <c r="BK175" s="227">
        <f>ROUND(I175*H175,2)</f>
        <v>0</v>
      </c>
      <c r="BL175" s="18" t="s">
        <v>208</v>
      </c>
      <c r="BM175" s="226" t="s">
        <v>299</v>
      </c>
    </row>
    <row r="176" s="12" customFormat="1" ht="25.92" customHeight="1">
      <c r="A176" s="12"/>
      <c r="B176" s="198"/>
      <c r="C176" s="199"/>
      <c r="D176" s="200" t="s">
        <v>74</v>
      </c>
      <c r="E176" s="201" t="s">
        <v>293</v>
      </c>
      <c r="F176" s="201" t="s">
        <v>294</v>
      </c>
      <c r="G176" s="199"/>
      <c r="H176" s="199"/>
      <c r="I176" s="202"/>
      <c r="J176" s="203">
        <f>BK176</f>
        <v>0</v>
      </c>
      <c r="K176" s="199"/>
      <c r="L176" s="204"/>
      <c r="M176" s="205"/>
      <c r="N176" s="206"/>
      <c r="O176" s="206"/>
      <c r="P176" s="207">
        <f>P177+P179+P181</f>
        <v>0</v>
      </c>
      <c r="Q176" s="206"/>
      <c r="R176" s="207">
        <f>R177+R179+R181</f>
        <v>0</v>
      </c>
      <c r="S176" s="206"/>
      <c r="T176" s="208">
        <f>T177+T179+T181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82</v>
      </c>
      <c r="AT176" s="210" t="s">
        <v>74</v>
      </c>
      <c r="AU176" s="210" t="s">
        <v>75</v>
      </c>
      <c r="AY176" s="209" t="s">
        <v>199</v>
      </c>
      <c r="BK176" s="211">
        <f>BK177+BK179+BK181</f>
        <v>0</v>
      </c>
    </row>
    <row r="177" s="12" customFormat="1" ht="22.8" customHeight="1">
      <c r="A177" s="12"/>
      <c r="B177" s="198"/>
      <c r="C177" s="199"/>
      <c r="D177" s="200" t="s">
        <v>74</v>
      </c>
      <c r="E177" s="212" t="s">
        <v>295</v>
      </c>
      <c r="F177" s="212" t="s">
        <v>296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P178</f>
        <v>0</v>
      </c>
      <c r="Q177" s="206"/>
      <c r="R177" s="207">
        <f>R178</f>
        <v>0</v>
      </c>
      <c r="S177" s="206"/>
      <c r="T177" s="208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82</v>
      </c>
      <c r="AT177" s="210" t="s">
        <v>74</v>
      </c>
      <c r="AU177" s="210" t="s">
        <v>82</v>
      </c>
      <c r="AY177" s="209" t="s">
        <v>199</v>
      </c>
      <c r="BK177" s="211">
        <f>BK178</f>
        <v>0</v>
      </c>
    </row>
    <row r="178" s="2" customFormat="1" ht="16.5" customHeight="1">
      <c r="A178" s="39"/>
      <c r="B178" s="40"/>
      <c r="C178" s="214" t="s">
        <v>7</v>
      </c>
      <c r="D178" s="214" t="s">
        <v>202</v>
      </c>
      <c r="E178" s="215" t="s">
        <v>297</v>
      </c>
      <c r="F178" s="216" t="s">
        <v>298</v>
      </c>
      <c r="G178" s="217" t="s">
        <v>205</v>
      </c>
      <c r="H178" s="218">
        <v>15</v>
      </c>
      <c r="I178" s="219"/>
      <c r="J178" s="220">
        <f>ROUND(I178*H178,2)</f>
        <v>0</v>
      </c>
      <c r="K178" s="216" t="s">
        <v>206</v>
      </c>
      <c r="L178" s="221"/>
      <c r="M178" s="222" t="s">
        <v>19</v>
      </c>
      <c r="N178" s="223" t="s">
        <v>46</v>
      </c>
      <c r="O178" s="85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207</v>
      </c>
      <c r="AT178" s="226" t="s">
        <v>202</v>
      </c>
      <c r="AU178" s="226" t="s">
        <v>84</v>
      </c>
      <c r="AY178" s="18" t="s">
        <v>199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82</v>
      </c>
      <c r="BK178" s="227">
        <f>ROUND(I178*H178,2)</f>
        <v>0</v>
      </c>
      <c r="BL178" s="18" t="s">
        <v>208</v>
      </c>
      <c r="BM178" s="226" t="s">
        <v>304</v>
      </c>
    </row>
    <row r="179" s="12" customFormat="1" ht="22.8" customHeight="1">
      <c r="A179" s="12"/>
      <c r="B179" s="198"/>
      <c r="C179" s="199"/>
      <c r="D179" s="200" t="s">
        <v>74</v>
      </c>
      <c r="E179" s="212" t="s">
        <v>300</v>
      </c>
      <c r="F179" s="212" t="s">
        <v>301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P180</f>
        <v>0</v>
      </c>
      <c r="Q179" s="206"/>
      <c r="R179" s="207">
        <f>R180</f>
        <v>0</v>
      </c>
      <c r="S179" s="206"/>
      <c r="T179" s="20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82</v>
      </c>
      <c r="AT179" s="210" t="s">
        <v>74</v>
      </c>
      <c r="AU179" s="210" t="s">
        <v>82</v>
      </c>
      <c r="AY179" s="209" t="s">
        <v>199</v>
      </c>
      <c r="BK179" s="211">
        <f>BK180</f>
        <v>0</v>
      </c>
    </row>
    <row r="180" s="2" customFormat="1" ht="21.75" customHeight="1">
      <c r="A180" s="39"/>
      <c r="B180" s="40"/>
      <c r="C180" s="214" t="s">
        <v>255</v>
      </c>
      <c r="D180" s="214" t="s">
        <v>202</v>
      </c>
      <c r="E180" s="215" t="s">
        <v>302</v>
      </c>
      <c r="F180" s="216" t="s">
        <v>303</v>
      </c>
      <c r="G180" s="217" t="s">
        <v>205</v>
      </c>
      <c r="H180" s="218">
        <v>3</v>
      </c>
      <c r="I180" s="219"/>
      <c r="J180" s="220">
        <f>ROUND(I180*H180,2)</f>
        <v>0</v>
      </c>
      <c r="K180" s="216" t="s">
        <v>206</v>
      </c>
      <c r="L180" s="221"/>
      <c r="M180" s="222" t="s">
        <v>19</v>
      </c>
      <c r="N180" s="223" t="s">
        <v>46</v>
      </c>
      <c r="O180" s="85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207</v>
      </c>
      <c r="AT180" s="226" t="s">
        <v>202</v>
      </c>
      <c r="AU180" s="226" t="s">
        <v>84</v>
      </c>
      <c r="AY180" s="18" t="s">
        <v>199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82</v>
      </c>
      <c r="BK180" s="227">
        <f>ROUND(I180*H180,2)</f>
        <v>0</v>
      </c>
      <c r="BL180" s="18" t="s">
        <v>208</v>
      </c>
      <c r="BM180" s="226" t="s">
        <v>308</v>
      </c>
    </row>
    <row r="181" s="12" customFormat="1" ht="22.8" customHeight="1">
      <c r="A181" s="12"/>
      <c r="B181" s="198"/>
      <c r="C181" s="199"/>
      <c r="D181" s="200" t="s">
        <v>74</v>
      </c>
      <c r="E181" s="212" t="s">
        <v>993</v>
      </c>
      <c r="F181" s="212" t="s">
        <v>994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P182</f>
        <v>0</v>
      </c>
      <c r="Q181" s="206"/>
      <c r="R181" s="207">
        <f>R182</f>
        <v>0</v>
      </c>
      <c r="S181" s="206"/>
      <c r="T181" s="208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74</v>
      </c>
      <c r="AU181" s="210" t="s">
        <v>82</v>
      </c>
      <c r="AY181" s="209" t="s">
        <v>199</v>
      </c>
      <c r="BK181" s="211">
        <f>BK182</f>
        <v>0</v>
      </c>
    </row>
    <row r="182" s="2" customFormat="1" ht="16.5" customHeight="1">
      <c r="A182" s="39"/>
      <c r="B182" s="40"/>
      <c r="C182" s="228" t="s">
        <v>305</v>
      </c>
      <c r="D182" s="228" t="s">
        <v>286</v>
      </c>
      <c r="E182" s="229" t="s">
        <v>995</v>
      </c>
      <c r="F182" s="230" t="s">
        <v>996</v>
      </c>
      <c r="G182" s="231" t="s">
        <v>205</v>
      </c>
      <c r="H182" s="232">
        <v>26</v>
      </c>
      <c r="I182" s="233"/>
      <c r="J182" s="234">
        <f>ROUND(I182*H182,2)</f>
        <v>0</v>
      </c>
      <c r="K182" s="230" t="s">
        <v>341</v>
      </c>
      <c r="L182" s="45"/>
      <c r="M182" s="235" t="s">
        <v>19</v>
      </c>
      <c r="N182" s="236" t="s">
        <v>46</v>
      </c>
      <c r="O182" s="85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208</v>
      </c>
      <c r="AT182" s="226" t="s">
        <v>286</v>
      </c>
      <c r="AU182" s="226" t="s">
        <v>84</v>
      </c>
      <c r="AY182" s="18" t="s">
        <v>199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82</v>
      </c>
      <c r="BK182" s="227">
        <f>ROUND(I182*H182,2)</f>
        <v>0</v>
      </c>
      <c r="BL182" s="18" t="s">
        <v>208</v>
      </c>
      <c r="BM182" s="226" t="s">
        <v>315</v>
      </c>
    </row>
    <row r="183" s="12" customFormat="1" ht="25.92" customHeight="1">
      <c r="A183" s="12"/>
      <c r="B183" s="198"/>
      <c r="C183" s="199"/>
      <c r="D183" s="200" t="s">
        <v>74</v>
      </c>
      <c r="E183" s="201" t="s">
        <v>309</v>
      </c>
      <c r="F183" s="201" t="s">
        <v>310</v>
      </c>
      <c r="G183" s="199"/>
      <c r="H183" s="199"/>
      <c r="I183" s="202"/>
      <c r="J183" s="203">
        <f>BK183</f>
        <v>0</v>
      </c>
      <c r="K183" s="199"/>
      <c r="L183" s="204"/>
      <c r="M183" s="205"/>
      <c r="N183" s="206"/>
      <c r="O183" s="206"/>
      <c r="P183" s="207">
        <f>P184</f>
        <v>0</v>
      </c>
      <c r="Q183" s="206"/>
      <c r="R183" s="207">
        <f>R184</f>
        <v>0</v>
      </c>
      <c r="S183" s="206"/>
      <c r="T183" s="208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82</v>
      </c>
      <c r="AT183" s="210" t="s">
        <v>74</v>
      </c>
      <c r="AU183" s="210" t="s">
        <v>75</v>
      </c>
      <c r="AY183" s="209" t="s">
        <v>199</v>
      </c>
      <c r="BK183" s="211">
        <f>BK184</f>
        <v>0</v>
      </c>
    </row>
    <row r="184" s="12" customFormat="1" ht="22.8" customHeight="1">
      <c r="A184" s="12"/>
      <c r="B184" s="198"/>
      <c r="C184" s="199"/>
      <c r="D184" s="200" t="s">
        <v>74</v>
      </c>
      <c r="E184" s="212" t="s">
        <v>311</v>
      </c>
      <c r="F184" s="212" t="s">
        <v>312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SUM(P185:P186)</f>
        <v>0</v>
      </c>
      <c r="Q184" s="206"/>
      <c r="R184" s="207">
        <f>SUM(R185:R186)</f>
        <v>0</v>
      </c>
      <c r="S184" s="206"/>
      <c r="T184" s="208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82</v>
      </c>
      <c r="AT184" s="210" t="s">
        <v>74</v>
      </c>
      <c r="AU184" s="210" t="s">
        <v>82</v>
      </c>
      <c r="AY184" s="209" t="s">
        <v>199</v>
      </c>
      <c r="BK184" s="211">
        <f>SUM(BK185:BK186)</f>
        <v>0</v>
      </c>
    </row>
    <row r="185" s="2" customFormat="1" ht="16.5" customHeight="1">
      <c r="A185" s="39"/>
      <c r="B185" s="40"/>
      <c r="C185" s="214" t="s">
        <v>260</v>
      </c>
      <c r="D185" s="214" t="s">
        <v>202</v>
      </c>
      <c r="E185" s="215" t="s">
        <v>317</v>
      </c>
      <c r="F185" s="216" t="s">
        <v>318</v>
      </c>
      <c r="G185" s="217" t="s">
        <v>205</v>
      </c>
      <c r="H185" s="218">
        <v>6</v>
      </c>
      <c r="I185" s="219"/>
      <c r="J185" s="220">
        <f>ROUND(I185*H185,2)</f>
        <v>0</v>
      </c>
      <c r="K185" s="216" t="s">
        <v>206</v>
      </c>
      <c r="L185" s="221"/>
      <c r="M185" s="222" t="s">
        <v>19</v>
      </c>
      <c r="N185" s="223" t="s">
        <v>46</v>
      </c>
      <c r="O185" s="85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207</v>
      </c>
      <c r="AT185" s="226" t="s">
        <v>202</v>
      </c>
      <c r="AU185" s="226" t="s">
        <v>84</v>
      </c>
      <c r="AY185" s="18" t="s">
        <v>199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82</v>
      </c>
      <c r="BK185" s="227">
        <f>ROUND(I185*H185,2)</f>
        <v>0</v>
      </c>
      <c r="BL185" s="18" t="s">
        <v>208</v>
      </c>
      <c r="BM185" s="226" t="s">
        <v>319</v>
      </c>
    </row>
    <row r="186" s="2" customFormat="1" ht="16.5" customHeight="1">
      <c r="A186" s="39"/>
      <c r="B186" s="40"/>
      <c r="C186" s="214" t="s">
        <v>316</v>
      </c>
      <c r="D186" s="214" t="s">
        <v>202</v>
      </c>
      <c r="E186" s="215" t="s">
        <v>313</v>
      </c>
      <c r="F186" s="216" t="s">
        <v>314</v>
      </c>
      <c r="G186" s="217" t="s">
        <v>205</v>
      </c>
      <c r="H186" s="218">
        <v>6</v>
      </c>
      <c r="I186" s="219"/>
      <c r="J186" s="220">
        <f>ROUND(I186*H186,2)</f>
        <v>0</v>
      </c>
      <c r="K186" s="216" t="s">
        <v>206</v>
      </c>
      <c r="L186" s="221"/>
      <c r="M186" s="222" t="s">
        <v>19</v>
      </c>
      <c r="N186" s="223" t="s">
        <v>46</v>
      </c>
      <c r="O186" s="85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6" t="s">
        <v>207</v>
      </c>
      <c r="AT186" s="226" t="s">
        <v>202</v>
      </c>
      <c r="AU186" s="226" t="s">
        <v>84</v>
      </c>
      <c r="AY186" s="18" t="s">
        <v>199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8" t="s">
        <v>82</v>
      </c>
      <c r="BK186" s="227">
        <f>ROUND(I186*H186,2)</f>
        <v>0</v>
      </c>
      <c r="BL186" s="18" t="s">
        <v>208</v>
      </c>
      <c r="BM186" s="226" t="s">
        <v>322</v>
      </c>
    </row>
    <row r="187" s="12" customFormat="1" ht="25.92" customHeight="1">
      <c r="A187" s="12"/>
      <c r="B187" s="198"/>
      <c r="C187" s="199"/>
      <c r="D187" s="200" t="s">
        <v>74</v>
      </c>
      <c r="E187" s="201" t="s">
        <v>323</v>
      </c>
      <c r="F187" s="201" t="s">
        <v>324</v>
      </c>
      <c r="G187" s="199"/>
      <c r="H187" s="199"/>
      <c r="I187" s="202"/>
      <c r="J187" s="203">
        <f>BK187</f>
        <v>0</v>
      </c>
      <c r="K187" s="199"/>
      <c r="L187" s="204"/>
      <c r="M187" s="205"/>
      <c r="N187" s="206"/>
      <c r="O187" s="206"/>
      <c r="P187" s="207">
        <f>P188</f>
        <v>0</v>
      </c>
      <c r="Q187" s="206"/>
      <c r="R187" s="207">
        <f>R188</f>
        <v>0</v>
      </c>
      <c r="S187" s="206"/>
      <c r="T187" s="20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82</v>
      </c>
      <c r="AT187" s="210" t="s">
        <v>74</v>
      </c>
      <c r="AU187" s="210" t="s">
        <v>75</v>
      </c>
      <c r="AY187" s="209" t="s">
        <v>199</v>
      </c>
      <c r="BK187" s="211">
        <f>BK188</f>
        <v>0</v>
      </c>
    </row>
    <row r="188" s="12" customFormat="1" ht="22.8" customHeight="1">
      <c r="A188" s="12"/>
      <c r="B188" s="198"/>
      <c r="C188" s="199"/>
      <c r="D188" s="200" t="s">
        <v>74</v>
      </c>
      <c r="E188" s="212" t="s">
        <v>325</v>
      </c>
      <c r="F188" s="212" t="s">
        <v>326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P189</f>
        <v>0</v>
      </c>
      <c r="Q188" s="206"/>
      <c r="R188" s="207">
        <f>R189</f>
        <v>0</v>
      </c>
      <c r="S188" s="206"/>
      <c r="T188" s="208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82</v>
      </c>
      <c r="AT188" s="210" t="s">
        <v>74</v>
      </c>
      <c r="AU188" s="210" t="s">
        <v>82</v>
      </c>
      <c r="AY188" s="209" t="s">
        <v>199</v>
      </c>
      <c r="BK188" s="211">
        <f>BK189</f>
        <v>0</v>
      </c>
    </row>
    <row r="189" s="2" customFormat="1" ht="16.5" customHeight="1">
      <c r="A189" s="39"/>
      <c r="B189" s="40"/>
      <c r="C189" s="214" t="s">
        <v>264</v>
      </c>
      <c r="D189" s="214" t="s">
        <v>202</v>
      </c>
      <c r="E189" s="215" t="s">
        <v>328</v>
      </c>
      <c r="F189" s="216" t="s">
        <v>329</v>
      </c>
      <c r="G189" s="217" t="s">
        <v>217</v>
      </c>
      <c r="H189" s="218">
        <v>1</v>
      </c>
      <c r="I189" s="219"/>
      <c r="J189" s="220">
        <f>ROUND(I189*H189,2)</f>
        <v>0</v>
      </c>
      <c r="K189" s="216" t="s">
        <v>206</v>
      </c>
      <c r="L189" s="221"/>
      <c r="M189" s="222" t="s">
        <v>19</v>
      </c>
      <c r="N189" s="223" t="s">
        <v>46</v>
      </c>
      <c r="O189" s="85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6" t="s">
        <v>207</v>
      </c>
      <c r="AT189" s="226" t="s">
        <v>202</v>
      </c>
      <c r="AU189" s="226" t="s">
        <v>84</v>
      </c>
      <c r="AY189" s="18" t="s">
        <v>199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8" t="s">
        <v>82</v>
      </c>
      <c r="BK189" s="227">
        <f>ROUND(I189*H189,2)</f>
        <v>0</v>
      </c>
      <c r="BL189" s="18" t="s">
        <v>208</v>
      </c>
      <c r="BM189" s="226" t="s">
        <v>330</v>
      </c>
    </row>
    <row r="190" s="12" customFormat="1" ht="25.92" customHeight="1">
      <c r="A190" s="12"/>
      <c r="B190" s="198"/>
      <c r="C190" s="199"/>
      <c r="D190" s="200" t="s">
        <v>74</v>
      </c>
      <c r="E190" s="201" t="s">
        <v>334</v>
      </c>
      <c r="F190" s="201" t="s">
        <v>335</v>
      </c>
      <c r="G190" s="199"/>
      <c r="H190" s="199"/>
      <c r="I190" s="202"/>
      <c r="J190" s="203">
        <f>BK190</f>
        <v>0</v>
      </c>
      <c r="K190" s="199"/>
      <c r="L190" s="204"/>
      <c r="M190" s="205"/>
      <c r="N190" s="206"/>
      <c r="O190" s="206"/>
      <c r="P190" s="207">
        <f>P191+P193+P195</f>
        <v>0</v>
      </c>
      <c r="Q190" s="206"/>
      <c r="R190" s="207">
        <f>R191+R193+R195</f>
        <v>0</v>
      </c>
      <c r="S190" s="206"/>
      <c r="T190" s="208">
        <f>T191+T193+T195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82</v>
      </c>
      <c r="AT190" s="210" t="s">
        <v>74</v>
      </c>
      <c r="AU190" s="210" t="s">
        <v>75</v>
      </c>
      <c r="AY190" s="209" t="s">
        <v>199</v>
      </c>
      <c r="BK190" s="211">
        <f>BK191+BK193+BK195</f>
        <v>0</v>
      </c>
    </row>
    <row r="191" s="12" customFormat="1" ht="22.8" customHeight="1">
      <c r="A191" s="12"/>
      <c r="B191" s="198"/>
      <c r="C191" s="199"/>
      <c r="D191" s="200" t="s">
        <v>74</v>
      </c>
      <c r="E191" s="212" t="s">
        <v>1000</v>
      </c>
      <c r="F191" s="212" t="s">
        <v>1001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82</v>
      </c>
      <c r="AT191" s="210" t="s">
        <v>74</v>
      </c>
      <c r="AU191" s="210" t="s">
        <v>82</v>
      </c>
      <c r="AY191" s="209" t="s">
        <v>199</v>
      </c>
      <c r="BK191" s="211">
        <f>BK192</f>
        <v>0</v>
      </c>
    </row>
    <row r="192" s="2" customFormat="1">
      <c r="A192" s="39"/>
      <c r="B192" s="40"/>
      <c r="C192" s="214" t="s">
        <v>327</v>
      </c>
      <c r="D192" s="214" t="s">
        <v>202</v>
      </c>
      <c r="E192" s="215" t="s">
        <v>1002</v>
      </c>
      <c r="F192" s="216" t="s">
        <v>1209</v>
      </c>
      <c r="G192" s="217" t="s">
        <v>217</v>
      </c>
      <c r="H192" s="218">
        <v>1</v>
      </c>
      <c r="I192" s="219"/>
      <c r="J192" s="220">
        <f>ROUND(I192*H192,2)</f>
        <v>0</v>
      </c>
      <c r="K192" s="216" t="s">
        <v>341</v>
      </c>
      <c r="L192" s="221"/>
      <c r="M192" s="222" t="s">
        <v>19</v>
      </c>
      <c r="N192" s="223" t="s">
        <v>46</v>
      </c>
      <c r="O192" s="85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6" t="s">
        <v>207</v>
      </c>
      <c r="AT192" s="226" t="s">
        <v>202</v>
      </c>
      <c r="AU192" s="226" t="s">
        <v>84</v>
      </c>
      <c r="AY192" s="18" t="s">
        <v>199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82</v>
      </c>
      <c r="BK192" s="227">
        <f>ROUND(I192*H192,2)</f>
        <v>0</v>
      </c>
      <c r="BL192" s="18" t="s">
        <v>208</v>
      </c>
      <c r="BM192" s="226" t="s">
        <v>333</v>
      </c>
    </row>
    <row r="193" s="12" customFormat="1" ht="22.8" customHeight="1">
      <c r="A193" s="12"/>
      <c r="B193" s="198"/>
      <c r="C193" s="199"/>
      <c r="D193" s="200" t="s">
        <v>74</v>
      </c>
      <c r="E193" s="212" t="s">
        <v>1008</v>
      </c>
      <c r="F193" s="212" t="s">
        <v>1009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82</v>
      </c>
      <c r="AT193" s="210" t="s">
        <v>74</v>
      </c>
      <c r="AU193" s="210" t="s">
        <v>82</v>
      </c>
      <c r="AY193" s="209" t="s">
        <v>199</v>
      </c>
      <c r="BK193" s="211">
        <f>BK194</f>
        <v>0</v>
      </c>
    </row>
    <row r="194" s="2" customFormat="1">
      <c r="A194" s="39"/>
      <c r="B194" s="40"/>
      <c r="C194" s="214" t="s">
        <v>267</v>
      </c>
      <c r="D194" s="214" t="s">
        <v>202</v>
      </c>
      <c r="E194" s="215" t="s">
        <v>1010</v>
      </c>
      <c r="F194" s="216" t="s">
        <v>1255</v>
      </c>
      <c r="G194" s="217" t="s">
        <v>217</v>
      </c>
      <c r="H194" s="218">
        <v>1</v>
      </c>
      <c r="I194" s="219"/>
      <c r="J194" s="220">
        <f>ROUND(I194*H194,2)</f>
        <v>0</v>
      </c>
      <c r="K194" s="216" t="s">
        <v>341</v>
      </c>
      <c r="L194" s="221"/>
      <c r="M194" s="222" t="s">
        <v>19</v>
      </c>
      <c r="N194" s="223" t="s">
        <v>46</v>
      </c>
      <c r="O194" s="85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6" t="s">
        <v>207</v>
      </c>
      <c r="AT194" s="226" t="s">
        <v>202</v>
      </c>
      <c r="AU194" s="226" t="s">
        <v>84</v>
      </c>
      <c r="AY194" s="18" t="s">
        <v>199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8" t="s">
        <v>82</v>
      </c>
      <c r="BK194" s="227">
        <f>ROUND(I194*H194,2)</f>
        <v>0</v>
      </c>
      <c r="BL194" s="18" t="s">
        <v>208</v>
      </c>
      <c r="BM194" s="226" t="s">
        <v>342</v>
      </c>
    </row>
    <row r="195" s="12" customFormat="1" ht="22.8" customHeight="1">
      <c r="A195" s="12"/>
      <c r="B195" s="198"/>
      <c r="C195" s="199"/>
      <c r="D195" s="200" t="s">
        <v>74</v>
      </c>
      <c r="E195" s="212" t="s">
        <v>336</v>
      </c>
      <c r="F195" s="212" t="s">
        <v>337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P196</f>
        <v>0</v>
      </c>
      <c r="Q195" s="206"/>
      <c r="R195" s="207">
        <f>R196</f>
        <v>0</v>
      </c>
      <c r="S195" s="206"/>
      <c r="T195" s="208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82</v>
      </c>
      <c r="AT195" s="210" t="s">
        <v>74</v>
      </c>
      <c r="AU195" s="210" t="s">
        <v>82</v>
      </c>
      <c r="AY195" s="209" t="s">
        <v>199</v>
      </c>
      <c r="BK195" s="211">
        <f>BK196</f>
        <v>0</v>
      </c>
    </row>
    <row r="196" s="2" customFormat="1" ht="16.5" customHeight="1">
      <c r="A196" s="39"/>
      <c r="B196" s="40"/>
      <c r="C196" s="214" t="s">
        <v>338</v>
      </c>
      <c r="D196" s="214" t="s">
        <v>202</v>
      </c>
      <c r="E196" s="215" t="s">
        <v>339</v>
      </c>
      <c r="F196" s="216" t="s">
        <v>340</v>
      </c>
      <c r="G196" s="217" t="s">
        <v>217</v>
      </c>
      <c r="H196" s="218">
        <v>7</v>
      </c>
      <c r="I196" s="219"/>
      <c r="J196" s="220">
        <f>ROUND(I196*H196,2)</f>
        <v>0</v>
      </c>
      <c r="K196" s="216" t="s">
        <v>341</v>
      </c>
      <c r="L196" s="221"/>
      <c r="M196" s="222" t="s">
        <v>19</v>
      </c>
      <c r="N196" s="223" t="s">
        <v>46</v>
      </c>
      <c r="O196" s="85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6" t="s">
        <v>207</v>
      </c>
      <c r="AT196" s="226" t="s">
        <v>202</v>
      </c>
      <c r="AU196" s="226" t="s">
        <v>84</v>
      </c>
      <c r="AY196" s="18" t="s">
        <v>199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8" t="s">
        <v>82</v>
      </c>
      <c r="BK196" s="227">
        <f>ROUND(I196*H196,2)</f>
        <v>0</v>
      </c>
      <c r="BL196" s="18" t="s">
        <v>208</v>
      </c>
      <c r="BM196" s="226" t="s">
        <v>345</v>
      </c>
    </row>
    <row r="197" s="12" customFormat="1" ht="25.92" customHeight="1">
      <c r="A197" s="12"/>
      <c r="B197" s="198"/>
      <c r="C197" s="199"/>
      <c r="D197" s="200" t="s">
        <v>74</v>
      </c>
      <c r="E197" s="201" t="s">
        <v>346</v>
      </c>
      <c r="F197" s="201" t="s">
        <v>347</v>
      </c>
      <c r="G197" s="199"/>
      <c r="H197" s="199"/>
      <c r="I197" s="202"/>
      <c r="J197" s="203">
        <f>BK197</f>
        <v>0</v>
      </c>
      <c r="K197" s="199"/>
      <c r="L197" s="204"/>
      <c r="M197" s="205"/>
      <c r="N197" s="206"/>
      <c r="O197" s="206"/>
      <c r="P197" s="207">
        <f>P198</f>
        <v>0</v>
      </c>
      <c r="Q197" s="206"/>
      <c r="R197" s="207">
        <f>R198</f>
        <v>0</v>
      </c>
      <c r="S197" s="206"/>
      <c r="T197" s="208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82</v>
      </c>
      <c r="AT197" s="210" t="s">
        <v>74</v>
      </c>
      <c r="AU197" s="210" t="s">
        <v>75</v>
      </c>
      <c r="AY197" s="209" t="s">
        <v>199</v>
      </c>
      <c r="BK197" s="211">
        <f>BK198</f>
        <v>0</v>
      </c>
    </row>
    <row r="198" s="12" customFormat="1" ht="22.8" customHeight="1">
      <c r="A198" s="12"/>
      <c r="B198" s="198"/>
      <c r="C198" s="199"/>
      <c r="D198" s="200" t="s">
        <v>74</v>
      </c>
      <c r="E198" s="212" t="s">
        <v>348</v>
      </c>
      <c r="F198" s="212" t="s">
        <v>349</v>
      </c>
      <c r="G198" s="199"/>
      <c r="H198" s="199"/>
      <c r="I198" s="202"/>
      <c r="J198" s="213">
        <f>BK198</f>
        <v>0</v>
      </c>
      <c r="K198" s="199"/>
      <c r="L198" s="204"/>
      <c r="M198" s="205"/>
      <c r="N198" s="206"/>
      <c r="O198" s="206"/>
      <c r="P198" s="207">
        <f>P199</f>
        <v>0</v>
      </c>
      <c r="Q198" s="206"/>
      <c r="R198" s="207">
        <f>R199</f>
        <v>0</v>
      </c>
      <c r="S198" s="206"/>
      <c r="T198" s="208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9" t="s">
        <v>82</v>
      </c>
      <c r="AT198" s="210" t="s">
        <v>74</v>
      </c>
      <c r="AU198" s="210" t="s">
        <v>82</v>
      </c>
      <c r="AY198" s="209" t="s">
        <v>199</v>
      </c>
      <c r="BK198" s="211">
        <f>BK199</f>
        <v>0</v>
      </c>
    </row>
    <row r="199" s="2" customFormat="1" ht="33" customHeight="1">
      <c r="A199" s="39"/>
      <c r="B199" s="40"/>
      <c r="C199" s="214" t="s">
        <v>274</v>
      </c>
      <c r="D199" s="214" t="s">
        <v>202</v>
      </c>
      <c r="E199" s="215" t="s">
        <v>351</v>
      </c>
      <c r="F199" s="216" t="s">
        <v>352</v>
      </c>
      <c r="G199" s="217" t="s">
        <v>217</v>
      </c>
      <c r="H199" s="218">
        <v>1</v>
      </c>
      <c r="I199" s="219"/>
      <c r="J199" s="220">
        <f>ROUND(I199*H199,2)</f>
        <v>0</v>
      </c>
      <c r="K199" s="216" t="s">
        <v>206</v>
      </c>
      <c r="L199" s="221"/>
      <c r="M199" s="222" t="s">
        <v>19</v>
      </c>
      <c r="N199" s="223" t="s">
        <v>46</v>
      </c>
      <c r="O199" s="85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6" t="s">
        <v>207</v>
      </c>
      <c r="AT199" s="226" t="s">
        <v>202</v>
      </c>
      <c r="AU199" s="226" t="s">
        <v>84</v>
      </c>
      <c r="AY199" s="18" t="s">
        <v>199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8" t="s">
        <v>82</v>
      </c>
      <c r="BK199" s="227">
        <f>ROUND(I199*H199,2)</f>
        <v>0</v>
      </c>
      <c r="BL199" s="18" t="s">
        <v>208</v>
      </c>
      <c r="BM199" s="226" t="s">
        <v>353</v>
      </c>
    </row>
    <row r="200" s="12" customFormat="1" ht="25.92" customHeight="1">
      <c r="A200" s="12"/>
      <c r="B200" s="198"/>
      <c r="C200" s="199"/>
      <c r="D200" s="200" t="s">
        <v>74</v>
      </c>
      <c r="E200" s="201" t="s">
        <v>354</v>
      </c>
      <c r="F200" s="201" t="s">
        <v>355</v>
      </c>
      <c r="G200" s="199"/>
      <c r="H200" s="199"/>
      <c r="I200" s="202"/>
      <c r="J200" s="203">
        <f>BK200</f>
        <v>0</v>
      </c>
      <c r="K200" s="199"/>
      <c r="L200" s="204"/>
      <c r="M200" s="205"/>
      <c r="N200" s="206"/>
      <c r="O200" s="206"/>
      <c r="P200" s="207">
        <f>P201+P204+P206+P209+P212+P217+P220</f>
        <v>0</v>
      </c>
      <c r="Q200" s="206"/>
      <c r="R200" s="207">
        <f>R201+R204+R206+R209+R212+R217+R220</f>
        <v>0</v>
      </c>
      <c r="S200" s="206"/>
      <c r="T200" s="208">
        <f>T201+T204+T206+T209+T212+T217+T220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82</v>
      </c>
      <c r="AT200" s="210" t="s">
        <v>74</v>
      </c>
      <c r="AU200" s="210" t="s">
        <v>75</v>
      </c>
      <c r="AY200" s="209" t="s">
        <v>199</v>
      </c>
      <c r="BK200" s="211">
        <f>BK201+BK204+BK206+BK209+BK212+BK217+BK220</f>
        <v>0</v>
      </c>
    </row>
    <row r="201" s="12" customFormat="1" ht="22.8" customHeight="1">
      <c r="A201" s="12"/>
      <c r="B201" s="198"/>
      <c r="C201" s="199"/>
      <c r="D201" s="200" t="s">
        <v>74</v>
      </c>
      <c r="E201" s="212" t="s">
        <v>356</v>
      </c>
      <c r="F201" s="212" t="s">
        <v>357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SUM(P202:P203)</f>
        <v>0</v>
      </c>
      <c r="Q201" s="206"/>
      <c r="R201" s="207">
        <f>SUM(R202:R203)</f>
        <v>0</v>
      </c>
      <c r="S201" s="206"/>
      <c r="T201" s="208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82</v>
      </c>
      <c r="AT201" s="210" t="s">
        <v>74</v>
      </c>
      <c r="AU201" s="210" t="s">
        <v>82</v>
      </c>
      <c r="AY201" s="209" t="s">
        <v>199</v>
      </c>
      <c r="BK201" s="211">
        <f>SUM(BK202:BK203)</f>
        <v>0</v>
      </c>
    </row>
    <row r="202" s="2" customFormat="1">
      <c r="A202" s="39"/>
      <c r="B202" s="40"/>
      <c r="C202" s="214" t="s">
        <v>350</v>
      </c>
      <c r="D202" s="214" t="s">
        <v>202</v>
      </c>
      <c r="E202" s="215" t="s">
        <v>358</v>
      </c>
      <c r="F202" s="216" t="s">
        <v>359</v>
      </c>
      <c r="G202" s="217" t="s">
        <v>217</v>
      </c>
      <c r="H202" s="218">
        <v>3</v>
      </c>
      <c r="I202" s="219"/>
      <c r="J202" s="220">
        <f>ROUND(I202*H202,2)</f>
        <v>0</v>
      </c>
      <c r="K202" s="216" t="s">
        <v>206</v>
      </c>
      <c r="L202" s="221"/>
      <c r="M202" s="222" t="s">
        <v>19</v>
      </c>
      <c r="N202" s="223" t="s">
        <v>46</v>
      </c>
      <c r="O202" s="85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207</v>
      </c>
      <c r="AT202" s="226" t="s">
        <v>202</v>
      </c>
      <c r="AU202" s="226" t="s">
        <v>84</v>
      </c>
      <c r="AY202" s="18" t="s">
        <v>199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82</v>
      </c>
      <c r="BK202" s="227">
        <f>ROUND(I202*H202,2)</f>
        <v>0</v>
      </c>
      <c r="BL202" s="18" t="s">
        <v>208</v>
      </c>
      <c r="BM202" s="226" t="s">
        <v>360</v>
      </c>
    </row>
    <row r="203" s="2" customFormat="1">
      <c r="A203" s="39"/>
      <c r="B203" s="40"/>
      <c r="C203" s="214" t="s">
        <v>277</v>
      </c>
      <c r="D203" s="214" t="s">
        <v>202</v>
      </c>
      <c r="E203" s="215" t="s">
        <v>365</v>
      </c>
      <c r="F203" s="216" t="s">
        <v>366</v>
      </c>
      <c r="G203" s="217" t="s">
        <v>217</v>
      </c>
      <c r="H203" s="218">
        <v>1</v>
      </c>
      <c r="I203" s="219"/>
      <c r="J203" s="220">
        <f>ROUND(I203*H203,2)</f>
        <v>0</v>
      </c>
      <c r="K203" s="216" t="s">
        <v>206</v>
      </c>
      <c r="L203" s="221"/>
      <c r="M203" s="222" t="s">
        <v>19</v>
      </c>
      <c r="N203" s="223" t="s">
        <v>46</v>
      </c>
      <c r="O203" s="85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207</v>
      </c>
      <c r="AT203" s="226" t="s">
        <v>202</v>
      </c>
      <c r="AU203" s="226" t="s">
        <v>84</v>
      </c>
      <c r="AY203" s="18" t="s">
        <v>199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82</v>
      </c>
      <c r="BK203" s="227">
        <f>ROUND(I203*H203,2)</f>
        <v>0</v>
      </c>
      <c r="BL203" s="18" t="s">
        <v>208</v>
      </c>
      <c r="BM203" s="226" t="s">
        <v>364</v>
      </c>
    </row>
    <row r="204" s="12" customFormat="1" ht="22.8" customHeight="1">
      <c r="A204" s="12"/>
      <c r="B204" s="198"/>
      <c r="C204" s="199"/>
      <c r="D204" s="200" t="s">
        <v>74</v>
      </c>
      <c r="E204" s="212" t="s">
        <v>368</v>
      </c>
      <c r="F204" s="212" t="s">
        <v>369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P205</f>
        <v>0</v>
      </c>
      <c r="Q204" s="206"/>
      <c r="R204" s="207">
        <f>R205</f>
        <v>0</v>
      </c>
      <c r="S204" s="206"/>
      <c r="T204" s="208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82</v>
      </c>
      <c r="AT204" s="210" t="s">
        <v>74</v>
      </c>
      <c r="AU204" s="210" t="s">
        <v>82</v>
      </c>
      <c r="AY204" s="209" t="s">
        <v>199</v>
      </c>
      <c r="BK204" s="211">
        <f>BK205</f>
        <v>0</v>
      </c>
    </row>
    <row r="205" s="2" customFormat="1">
      <c r="A205" s="39"/>
      <c r="B205" s="40"/>
      <c r="C205" s="214" t="s">
        <v>361</v>
      </c>
      <c r="D205" s="214" t="s">
        <v>202</v>
      </c>
      <c r="E205" s="215" t="s">
        <v>371</v>
      </c>
      <c r="F205" s="216" t="s">
        <v>372</v>
      </c>
      <c r="G205" s="217" t="s">
        <v>217</v>
      </c>
      <c r="H205" s="218">
        <v>1</v>
      </c>
      <c r="I205" s="219"/>
      <c r="J205" s="220">
        <f>ROUND(I205*H205,2)</f>
        <v>0</v>
      </c>
      <c r="K205" s="216" t="s">
        <v>206</v>
      </c>
      <c r="L205" s="221"/>
      <c r="M205" s="222" t="s">
        <v>19</v>
      </c>
      <c r="N205" s="223" t="s">
        <v>46</v>
      </c>
      <c r="O205" s="85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207</v>
      </c>
      <c r="AT205" s="226" t="s">
        <v>202</v>
      </c>
      <c r="AU205" s="226" t="s">
        <v>84</v>
      </c>
      <c r="AY205" s="18" t="s">
        <v>199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82</v>
      </c>
      <c r="BK205" s="227">
        <f>ROUND(I205*H205,2)</f>
        <v>0</v>
      </c>
      <c r="BL205" s="18" t="s">
        <v>208</v>
      </c>
      <c r="BM205" s="226" t="s">
        <v>367</v>
      </c>
    </row>
    <row r="206" s="12" customFormat="1" ht="22.8" customHeight="1">
      <c r="A206" s="12"/>
      <c r="B206" s="198"/>
      <c r="C206" s="199"/>
      <c r="D206" s="200" t="s">
        <v>74</v>
      </c>
      <c r="E206" s="212" t="s">
        <v>374</v>
      </c>
      <c r="F206" s="212" t="s">
        <v>375</v>
      </c>
      <c r="G206" s="199"/>
      <c r="H206" s="199"/>
      <c r="I206" s="202"/>
      <c r="J206" s="213">
        <f>BK206</f>
        <v>0</v>
      </c>
      <c r="K206" s="199"/>
      <c r="L206" s="204"/>
      <c r="M206" s="205"/>
      <c r="N206" s="206"/>
      <c r="O206" s="206"/>
      <c r="P206" s="207">
        <f>SUM(P207:P208)</f>
        <v>0</v>
      </c>
      <c r="Q206" s="206"/>
      <c r="R206" s="207">
        <f>SUM(R207:R208)</f>
        <v>0</v>
      </c>
      <c r="S206" s="206"/>
      <c r="T206" s="208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9" t="s">
        <v>82</v>
      </c>
      <c r="AT206" s="210" t="s">
        <v>74</v>
      </c>
      <c r="AU206" s="210" t="s">
        <v>82</v>
      </c>
      <c r="AY206" s="209" t="s">
        <v>199</v>
      </c>
      <c r="BK206" s="211">
        <f>SUM(BK207:BK208)</f>
        <v>0</v>
      </c>
    </row>
    <row r="207" s="2" customFormat="1">
      <c r="A207" s="39"/>
      <c r="B207" s="40"/>
      <c r="C207" s="214" t="s">
        <v>281</v>
      </c>
      <c r="D207" s="214" t="s">
        <v>202</v>
      </c>
      <c r="E207" s="215" t="s">
        <v>376</v>
      </c>
      <c r="F207" s="216" t="s">
        <v>377</v>
      </c>
      <c r="G207" s="217" t="s">
        <v>217</v>
      </c>
      <c r="H207" s="218">
        <v>7</v>
      </c>
      <c r="I207" s="219"/>
      <c r="J207" s="220">
        <f>ROUND(I207*H207,2)</f>
        <v>0</v>
      </c>
      <c r="K207" s="216" t="s">
        <v>206</v>
      </c>
      <c r="L207" s="221"/>
      <c r="M207" s="222" t="s">
        <v>19</v>
      </c>
      <c r="N207" s="223" t="s">
        <v>46</v>
      </c>
      <c r="O207" s="85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6" t="s">
        <v>207</v>
      </c>
      <c r="AT207" s="226" t="s">
        <v>202</v>
      </c>
      <c r="AU207" s="226" t="s">
        <v>84</v>
      </c>
      <c r="AY207" s="18" t="s">
        <v>199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82</v>
      </c>
      <c r="BK207" s="227">
        <f>ROUND(I207*H207,2)</f>
        <v>0</v>
      </c>
      <c r="BL207" s="18" t="s">
        <v>208</v>
      </c>
      <c r="BM207" s="226" t="s">
        <v>373</v>
      </c>
    </row>
    <row r="208" s="2" customFormat="1">
      <c r="A208" s="39"/>
      <c r="B208" s="40"/>
      <c r="C208" s="214" t="s">
        <v>370</v>
      </c>
      <c r="D208" s="214" t="s">
        <v>202</v>
      </c>
      <c r="E208" s="215" t="s">
        <v>380</v>
      </c>
      <c r="F208" s="216" t="s">
        <v>381</v>
      </c>
      <c r="G208" s="217" t="s">
        <v>217</v>
      </c>
      <c r="H208" s="218">
        <v>1</v>
      </c>
      <c r="I208" s="219"/>
      <c r="J208" s="220">
        <f>ROUND(I208*H208,2)</f>
        <v>0</v>
      </c>
      <c r="K208" s="216" t="s">
        <v>206</v>
      </c>
      <c r="L208" s="221"/>
      <c r="M208" s="222" t="s">
        <v>19</v>
      </c>
      <c r="N208" s="223" t="s">
        <v>46</v>
      </c>
      <c r="O208" s="85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207</v>
      </c>
      <c r="AT208" s="226" t="s">
        <v>202</v>
      </c>
      <c r="AU208" s="226" t="s">
        <v>84</v>
      </c>
      <c r="AY208" s="18" t="s">
        <v>199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82</v>
      </c>
      <c r="BK208" s="227">
        <f>ROUND(I208*H208,2)</f>
        <v>0</v>
      </c>
      <c r="BL208" s="18" t="s">
        <v>208</v>
      </c>
      <c r="BM208" s="226" t="s">
        <v>378</v>
      </c>
    </row>
    <row r="209" s="12" customFormat="1" ht="22.8" customHeight="1">
      <c r="A209" s="12"/>
      <c r="B209" s="198"/>
      <c r="C209" s="199"/>
      <c r="D209" s="200" t="s">
        <v>74</v>
      </c>
      <c r="E209" s="212" t="s">
        <v>383</v>
      </c>
      <c r="F209" s="212" t="s">
        <v>384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SUM(P210:P211)</f>
        <v>0</v>
      </c>
      <c r="Q209" s="206"/>
      <c r="R209" s="207">
        <f>SUM(R210:R211)</f>
        <v>0</v>
      </c>
      <c r="S209" s="206"/>
      <c r="T209" s="208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82</v>
      </c>
      <c r="AT209" s="210" t="s">
        <v>74</v>
      </c>
      <c r="AU209" s="210" t="s">
        <v>82</v>
      </c>
      <c r="AY209" s="209" t="s">
        <v>199</v>
      </c>
      <c r="BK209" s="211">
        <f>SUM(BK210:BK211)</f>
        <v>0</v>
      </c>
    </row>
    <row r="210" s="2" customFormat="1">
      <c r="A210" s="39"/>
      <c r="B210" s="40"/>
      <c r="C210" s="214" t="s">
        <v>284</v>
      </c>
      <c r="D210" s="214" t="s">
        <v>202</v>
      </c>
      <c r="E210" s="215" t="s">
        <v>385</v>
      </c>
      <c r="F210" s="216" t="s">
        <v>386</v>
      </c>
      <c r="G210" s="217" t="s">
        <v>217</v>
      </c>
      <c r="H210" s="218">
        <v>1</v>
      </c>
      <c r="I210" s="219"/>
      <c r="J210" s="220">
        <f>ROUND(I210*H210,2)</f>
        <v>0</v>
      </c>
      <c r="K210" s="216" t="s">
        <v>206</v>
      </c>
      <c r="L210" s="221"/>
      <c r="M210" s="222" t="s">
        <v>19</v>
      </c>
      <c r="N210" s="223" t="s">
        <v>46</v>
      </c>
      <c r="O210" s="85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207</v>
      </c>
      <c r="AT210" s="226" t="s">
        <v>202</v>
      </c>
      <c r="AU210" s="226" t="s">
        <v>84</v>
      </c>
      <c r="AY210" s="18" t="s">
        <v>199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82</v>
      </c>
      <c r="BK210" s="227">
        <f>ROUND(I210*H210,2)</f>
        <v>0</v>
      </c>
      <c r="BL210" s="18" t="s">
        <v>208</v>
      </c>
      <c r="BM210" s="226" t="s">
        <v>382</v>
      </c>
    </row>
    <row r="211" s="2" customFormat="1">
      <c r="A211" s="39"/>
      <c r="B211" s="40"/>
      <c r="C211" s="214" t="s">
        <v>379</v>
      </c>
      <c r="D211" s="214" t="s">
        <v>202</v>
      </c>
      <c r="E211" s="215" t="s">
        <v>389</v>
      </c>
      <c r="F211" s="216" t="s">
        <v>390</v>
      </c>
      <c r="G211" s="217" t="s">
        <v>217</v>
      </c>
      <c r="H211" s="218">
        <v>1</v>
      </c>
      <c r="I211" s="219"/>
      <c r="J211" s="220">
        <f>ROUND(I211*H211,2)</f>
        <v>0</v>
      </c>
      <c r="K211" s="216" t="s">
        <v>206</v>
      </c>
      <c r="L211" s="221"/>
      <c r="M211" s="222" t="s">
        <v>19</v>
      </c>
      <c r="N211" s="223" t="s">
        <v>46</v>
      </c>
      <c r="O211" s="85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207</v>
      </c>
      <c r="AT211" s="226" t="s">
        <v>202</v>
      </c>
      <c r="AU211" s="226" t="s">
        <v>84</v>
      </c>
      <c r="AY211" s="18" t="s">
        <v>199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82</v>
      </c>
      <c r="BK211" s="227">
        <f>ROUND(I211*H211,2)</f>
        <v>0</v>
      </c>
      <c r="BL211" s="18" t="s">
        <v>208</v>
      </c>
      <c r="BM211" s="226" t="s">
        <v>387</v>
      </c>
    </row>
    <row r="212" s="12" customFormat="1" ht="22.8" customHeight="1">
      <c r="A212" s="12"/>
      <c r="B212" s="198"/>
      <c r="C212" s="199"/>
      <c r="D212" s="200" t="s">
        <v>74</v>
      </c>
      <c r="E212" s="212" t="s">
        <v>395</v>
      </c>
      <c r="F212" s="212" t="s">
        <v>396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SUM(P213:P216)</f>
        <v>0</v>
      </c>
      <c r="Q212" s="206"/>
      <c r="R212" s="207">
        <f>SUM(R213:R216)</f>
        <v>0</v>
      </c>
      <c r="S212" s="206"/>
      <c r="T212" s="208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82</v>
      </c>
      <c r="AT212" s="210" t="s">
        <v>74</v>
      </c>
      <c r="AU212" s="210" t="s">
        <v>82</v>
      </c>
      <c r="AY212" s="209" t="s">
        <v>199</v>
      </c>
      <c r="BK212" s="211">
        <f>SUM(BK213:BK216)</f>
        <v>0</v>
      </c>
    </row>
    <row r="213" s="2" customFormat="1">
      <c r="A213" s="39"/>
      <c r="B213" s="40"/>
      <c r="C213" s="214" t="s">
        <v>289</v>
      </c>
      <c r="D213" s="214" t="s">
        <v>202</v>
      </c>
      <c r="E213" s="215" t="s">
        <v>398</v>
      </c>
      <c r="F213" s="216" t="s">
        <v>399</v>
      </c>
      <c r="G213" s="217" t="s">
        <v>217</v>
      </c>
      <c r="H213" s="218">
        <v>1</v>
      </c>
      <c r="I213" s="219"/>
      <c r="J213" s="220">
        <f>ROUND(I213*H213,2)</f>
        <v>0</v>
      </c>
      <c r="K213" s="216" t="s">
        <v>206</v>
      </c>
      <c r="L213" s="221"/>
      <c r="M213" s="222" t="s">
        <v>19</v>
      </c>
      <c r="N213" s="223" t="s">
        <v>46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207</v>
      </c>
      <c r="AT213" s="226" t="s">
        <v>202</v>
      </c>
      <c r="AU213" s="226" t="s">
        <v>84</v>
      </c>
      <c r="AY213" s="18" t="s">
        <v>199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208</v>
      </c>
      <c r="BM213" s="226" t="s">
        <v>391</v>
      </c>
    </row>
    <row r="214" s="2" customFormat="1">
      <c r="A214" s="39"/>
      <c r="B214" s="40"/>
      <c r="C214" s="214" t="s">
        <v>388</v>
      </c>
      <c r="D214" s="214" t="s">
        <v>202</v>
      </c>
      <c r="E214" s="215" t="s">
        <v>401</v>
      </c>
      <c r="F214" s="216" t="s">
        <v>402</v>
      </c>
      <c r="G214" s="217" t="s">
        <v>217</v>
      </c>
      <c r="H214" s="218">
        <v>1</v>
      </c>
      <c r="I214" s="219"/>
      <c r="J214" s="220">
        <f>ROUND(I214*H214,2)</f>
        <v>0</v>
      </c>
      <c r="K214" s="216" t="s">
        <v>206</v>
      </c>
      <c r="L214" s="221"/>
      <c r="M214" s="222" t="s">
        <v>19</v>
      </c>
      <c r="N214" s="223" t="s">
        <v>46</v>
      </c>
      <c r="O214" s="85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207</v>
      </c>
      <c r="AT214" s="226" t="s">
        <v>202</v>
      </c>
      <c r="AU214" s="226" t="s">
        <v>84</v>
      </c>
      <c r="AY214" s="18" t="s">
        <v>199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82</v>
      </c>
      <c r="BK214" s="227">
        <f>ROUND(I214*H214,2)</f>
        <v>0</v>
      </c>
      <c r="BL214" s="18" t="s">
        <v>208</v>
      </c>
      <c r="BM214" s="226" t="s">
        <v>394</v>
      </c>
    </row>
    <row r="215" s="2" customFormat="1">
      <c r="A215" s="39"/>
      <c r="B215" s="40"/>
      <c r="C215" s="214" t="s">
        <v>292</v>
      </c>
      <c r="D215" s="214" t="s">
        <v>202</v>
      </c>
      <c r="E215" s="215" t="s">
        <v>405</v>
      </c>
      <c r="F215" s="216" t="s">
        <v>406</v>
      </c>
      <c r="G215" s="217" t="s">
        <v>217</v>
      </c>
      <c r="H215" s="218">
        <v>1</v>
      </c>
      <c r="I215" s="219"/>
      <c r="J215" s="220">
        <f>ROUND(I215*H215,2)</f>
        <v>0</v>
      </c>
      <c r="K215" s="216" t="s">
        <v>206</v>
      </c>
      <c r="L215" s="221"/>
      <c r="M215" s="222" t="s">
        <v>19</v>
      </c>
      <c r="N215" s="223" t="s">
        <v>46</v>
      </c>
      <c r="O215" s="85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6" t="s">
        <v>207</v>
      </c>
      <c r="AT215" s="226" t="s">
        <v>202</v>
      </c>
      <c r="AU215" s="226" t="s">
        <v>84</v>
      </c>
      <c r="AY215" s="18" t="s">
        <v>199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8" t="s">
        <v>82</v>
      </c>
      <c r="BK215" s="227">
        <f>ROUND(I215*H215,2)</f>
        <v>0</v>
      </c>
      <c r="BL215" s="18" t="s">
        <v>208</v>
      </c>
      <c r="BM215" s="226" t="s">
        <v>400</v>
      </c>
    </row>
    <row r="216" s="2" customFormat="1" ht="16.5" customHeight="1">
      <c r="A216" s="39"/>
      <c r="B216" s="40"/>
      <c r="C216" s="214" t="s">
        <v>397</v>
      </c>
      <c r="D216" s="214" t="s">
        <v>202</v>
      </c>
      <c r="E216" s="215" t="s">
        <v>408</v>
      </c>
      <c r="F216" s="216" t="s">
        <v>409</v>
      </c>
      <c r="G216" s="217" t="s">
        <v>217</v>
      </c>
      <c r="H216" s="218">
        <v>2</v>
      </c>
      <c r="I216" s="219"/>
      <c r="J216" s="220">
        <f>ROUND(I216*H216,2)</f>
        <v>0</v>
      </c>
      <c r="K216" s="216" t="s">
        <v>206</v>
      </c>
      <c r="L216" s="221"/>
      <c r="M216" s="222" t="s">
        <v>19</v>
      </c>
      <c r="N216" s="223" t="s">
        <v>46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207</v>
      </c>
      <c r="AT216" s="226" t="s">
        <v>202</v>
      </c>
      <c r="AU216" s="226" t="s">
        <v>84</v>
      </c>
      <c r="AY216" s="18" t="s">
        <v>199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208</v>
      </c>
      <c r="BM216" s="226" t="s">
        <v>403</v>
      </c>
    </row>
    <row r="217" s="12" customFormat="1" ht="22.8" customHeight="1">
      <c r="A217" s="12"/>
      <c r="B217" s="198"/>
      <c r="C217" s="199"/>
      <c r="D217" s="200" t="s">
        <v>74</v>
      </c>
      <c r="E217" s="212" t="s">
        <v>411</v>
      </c>
      <c r="F217" s="212" t="s">
        <v>412</v>
      </c>
      <c r="G217" s="199"/>
      <c r="H217" s="199"/>
      <c r="I217" s="202"/>
      <c r="J217" s="213">
        <f>BK217</f>
        <v>0</v>
      </c>
      <c r="K217" s="199"/>
      <c r="L217" s="204"/>
      <c r="M217" s="205"/>
      <c r="N217" s="206"/>
      <c r="O217" s="206"/>
      <c r="P217" s="207">
        <f>SUM(P218:P219)</f>
        <v>0</v>
      </c>
      <c r="Q217" s="206"/>
      <c r="R217" s="207">
        <f>SUM(R218:R219)</f>
        <v>0</v>
      </c>
      <c r="S217" s="206"/>
      <c r="T217" s="208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9" t="s">
        <v>82</v>
      </c>
      <c r="AT217" s="210" t="s">
        <v>74</v>
      </c>
      <c r="AU217" s="210" t="s">
        <v>82</v>
      </c>
      <c r="AY217" s="209" t="s">
        <v>199</v>
      </c>
      <c r="BK217" s="211">
        <f>SUM(BK218:BK219)</f>
        <v>0</v>
      </c>
    </row>
    <row r="218" s="2" customFormat="1">
      <c r="A218" s="39"/>
      <c r="B218" s="40"/>
      <c r="C218" s="214" t="s">
        <v>299</v>
      </c>
      <c r="D218" s="214" t="s">
        <v>202</v>
      </c>
      <c r="E218" s="215" t="s">
        <v>414</v>
      </c>
      <c r="F218" s="216" t="s">
        <v>415</v>
      </c>
      <c r="G218" s="217" t="s">
        <v>217</v>
      </c>
      <c r="H218" s="218">
        <v>1</v>
      </c>
      <c r="I218" s="219"/>
      <c r="J218" s="220">
        <f>ROUND(I218*H218,2)</f>
        <v>0</v>
      </c>
      <c r="K218" s="216" t="s">
        <v>206</v>
      </c>
      <c r="L218" s="221"/>
      <c r="M218" s="222" t="s">
        <v>19</v>
      </c>
      <c r="N218" s="223" t="s">
        <v>46</v>
      </c>
      <c r="O218" s="85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207</v>
      </c>
      <c r="AT218" s="226" t="s">
        <v>202</v>
      </c>
      <c r="AU218" s="226" t="s">
        <v>84</v>
      </c>
      <c r="AY218" s="18" t="s">
        <v>199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82</v>
      </c>
      <c r="BK218" s="227">
        <f>ROUND(I218*H218,2)</f>
        <v>0</v>
      </c>
      <c r="BL218" s="18" t="s">
        <v>208</v>
      </c>
      <c r="BM218" s="226" t="s">
        <v>407</v>
      </c>
    </row>
    <row r="219" s="2" customFormat="1">
      <c r="A219" s="39"/>
      <c r="B219" s="40"/>
      <c r="C219" s="214" t="s">
        <v>404</v>
      </c>
      <c r="D219" s="214" t="s">
        <v>202</v>
      </c>
      <c r="E219" s="215" t="s">
        <v>417</v>
      </c>
      <c r="F219" s="216" t="s">
        <v>418</v>
      </c>
      <c r="G219" s="217" t="s">
        <v>217</v>
      </c>
      <c r="H219" s="218">
        <v>1</v>
      </c>
      <c r="I219" s="219"/>
      <c r="J219" s="220">
        <f>ROUND(I219*H219,2)</f>
        <v>0</v>
      </c>
      <c r="K219" s="216" t="s">
        <v>206</v>
      </c>
      <c r="L219" s="221"/>
      <c r="M219" s="222" t="s">
        <v>19</v>
      </c>
      <c r="N219" s="223" t="s">
        <v>46</v>
      </c>
      <c r="O219" s="85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207</v>
      </c>
      <c r="AT219" s="226" t="s">
        <v>202</v>
      </c>
      <c r="AU219" s="226" t="s">
        <v>84</v>
      </c>
      <c r="AY219" s="18" t="s">
        <v>199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208</v>
      </c>
      <c r="BM219" s="226" t="s">
        <v>410</v>
      </c>
    </row>
    <row r="220" s="12" customFormat="1" ht="22.8" customHeight="1">
      <c r="A220" s="12"/>
      <c r="B220" s="198"/>
      <c r="C220" s="199"/>
      <c r="D220" s="200" t="s">
        <v>74</v>
      </c>
      <c r="E220" s="212" t="s">
        <v>420</v>
      </c>
      <c r="F220" s="212" t="s">
        <v>421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P221</f>
        <v>0</v>
      </c>
      <c r="Q220" s="206"/>
      <c r="R220" s="207">
        <f>R221</f>
        <v>0</v>
      </c>
      <c r="S220" s="206"/>
      <c r="T220" s="208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82</v>
      </c>
      <c r="AY220" s="209" t="s">
        <v>199</v>
      </c>
      <c r="BK220" s="211">
        <f>BK221</f>
        <v>0</v>
      </c>
    </row>
    <row r="221" s="2" customFormat="1">
      <c r="A221" s="39"/>
      <c r="B221" s="40"/>
      <c r="C221" s="214" t="s">
        <v>304</v>
      </c>
      <c r="D221" s="214" t="s">
        <v>202</v>
      </c>
      <c r="E221" s="215" t="s">
        <v>423</v>
      </c>
      <c r="F221" s="216" t="s">
        <v>424</v>
      </c>
      <c r="G221" s="217" t="s">
        <v>217</v>
      </c>
      <c r="H221" s="218">
        <v>1</v>
      </c>
      <c r="I221" s="219"/>
      <c r="J221" s="220">
        <f>ROUND(I221*H221,2)</f>
        <v>0</v>
      </c>
      <c r="K221" s="216" t="s">
        <v>206</v>
      </c>
      <c r="L221" s="221"/>
      <c r="M221" s="222" t="s">
        <v>19</v>
      </c>
      <c r="N221" s="223" t="s">
        <v>46</v>
      </c>
      <c r="O221" s="85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6" t="s">
        <v>207</v>
      </c>
      <c r="AT221" s="226" t="s">
        <v>202</v>
      </c>
      <c r="AU221" s="226" t="s">
        <v>84</v>
      </c>
      <c r="AY221" s="18" t="s">
        <v>199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82</v>
      </c>
      <c r="BK221" s="227">
        <f>ROUND(I221*H221,2)</f>
        <v>0</v>
      </c>
      <c r="BL221" s="18" t="s">
        <v>208</v>
      </c>
      <c r="BM221" s="226" t="s">
        <v>416</v>
      </c>
    </row>
    <row r="222" s="12" customFormat="1" ht="25.92" customHeight="1">
      <c r="A222" s="12"/>
      <c r="B222" s="198"/>
      <c r="C222" s="199"/>
      <c r="D222" s="200" t="s">
        <v>74</v>
      </c>
      <c r="E222" s="201" t="s">
        <v>426</v>
      </c>
      <c r="F222" s="201" t="s">
        <v>427</v>
      </c>
      <c r="G222" s="199"/>
      <c r="H222" s="199"/>
      <c r="I222" s="202"/>
      <c r="J222" s="203">
        <f>BK222</f>
        <v>0</v>
      </c>
      <c r="K222" s="199"/>
      <c r="L222" s="204"/>
      <c r="M222" s="205"/>
      <c r="N222" s="206"/>
      <c r="O222" s="206"/>
      <c r="P222" s="207">
        <f>P223+P225+P240+P242+P247+P250</f>
        <v>0</v>
      </c>
      <c r="Q222" s="206"/>
      <c r="R222" s="207">
        <f>R223+R225+R240+R242+R247+R250</f>
        <v>0</v>
      </c>
      <c r="S222" s="206"/>
      <c r="T222" s="208">
        <f>T223+T225+T240+T242+T247+T250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82</v>
      </c>
      <c r="AT222" s="210" t="s">
        <v>74</v>
      </c>
      <c r="AU222" s="210" t="s">
        <v>75</v>
      </c>
      <c r="AY222" s="209" t="s">
        <v>199</v>
      </c>
      <c r="BK222" s="211">
        <f>BK223+BK225+BK240+BK242+BK247+BK250</f>
        <v>0</v>
      </c>
    </row>
    <row r="223" s="12" customFormat="1" ht="22.8" customHeight="1">
      <c r="A223" s="12"/>
      <c r="B223" s="198"/>
      <c r="C223" s="199"/>
      <c r="D223" s="200" t="s">
        <v>74</v>
      </c>
      <c r="E223" s="212" t="s">
        <v>428</v>
      </c>
      <c r="F223" s="212" t="s">
        <v>429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P224</f>
        <v>0</v>
      </c>
      <c r="Q223" s="206"/>
      <c r="R223" s="207">
        <f>R224</f>
        <v>0</v>
      </c>
      <c r="S223" s="206"/>
      <c r="T223" s="208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82</v>
      </c>
      <c r="AT223" s="210" t="s">
        <v>74</v>
      </c>
      <c r="AU223" s="210" t="s">
        <v>82</v>
      </c>
      <c r="AY223" s="209" t="s">
        <v>199</v>
      </c>
      <c r="BK223" s="211">
        <f>BK224</f>
        <v>0</v>
      </c>
    </row>
    <row r="224" s="2" customFormat="1">
      <c r="A224" s="39"/>
      <c r="B224" s="40"/>
      <c r="C224" s="214" t="s">
        <v>413</v>
      </c>
      <c r="D224" s="214" t="s">
        <v>202</v>
      </c>
      <c r="E224" s="215" t="s">
        <v>430</v>
      </c>
      <c r="F224" s="216" t="s">
        <v>431</v>
      </c>
      <c r="G224" s="217" t="s">
        <v>217</v>
      </c>
      <c r="H224" s="218">
        <v>4</v>
      </c>
      <c r="I224" s="219"/>
      <c r="J224" s="220">
        <f>ROUND(I224*H224,2)</f>
        <v>0</v>
      </c>
      <c r="K224" s="216" t="s">
        <v>206</v>
      </c>
      <c r="L224" s="221"/>
      <c r="M224" s="222" t="s">
        <v>19</v>
      </c>
      <c r="N224" s="223" t="s">
        <v>46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207</v>
      </c>
      <c r="AT224" s="226" t="s">
        <v>202</v>
      </c>
      <c r="AU224" s="226" t="s">
        <v>84</v>
      </c>
      <c r="AY224" s="18" t="s">
        <v>199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208</v>
      </c>
      <c r="BM224" s="226" t="s">
        <v>419</v>
      </c>
    </row>
    <row r="225" s="12" customFormat="1" ht="22.8" customHeight="1">
      <c r="A225" s="12"/>
      <c r="B225" s="198"/>
      <c r="C225" s="199"/>
      <c r="D225" s="200" t="s">
        <v>74</v>
      </c>
      <c r="E225" s="212" t="s">
        <v>433</v>
      </c>
      <c r="F225" s="212" t="s">
        <v>434</v>
      </c>
      <c r="G225" s="199"/>
      <c r="H225" s="199"/>
      <c r="I225" s="202"/>
      <c r="J225" s="213">
        <f>BK225</f>
        <v>0</v>
      </c>
      <c r="K225" s="199"/>
      <c r="L225" s="204"/>
      <c r="M225" s="205"/>
      <c r="N225" s="206"/>
      <c r="O225" s="206"/>
      <c r="P225" s="207">
        <f>SUM(P226:P239)</f>
        <v>0</v>
      </c>
      <c r="Q225" s="206"/>
      <c r="R225" s="207">
        <f>SUM(R226:R239)</f>
        <v>0</v>
      </c>
      <c r="S225" s="206"/>
      <c r="T225" s="208">
        <f>SUM(T226:T239)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9" t="s">
        <v>82</v>
      </c>
      <c r="AT225" s="210" t="s">
        <v>74</v>
      </c>
      <c r="AU225" s="210" t="s">
        <v>82</v>
      </c>
      <c r="AY225" s="209" t="s">
        <v>199</v>
      </c>
      <c r="BK225" s="211">
        <f>SUM(BK226:BK239)</f>
        <v>0</v>
      </c>
    </row>
    <row r="226" s="2" customFormat="1">
      <c r="A226" s="39"/>
      <c r="B226" s="40"/>
      <c r="C226" s="214" t="s">
        <v>308</v>
      </c>
      <c r="D226" s="214" t="s">
        <v>202</v>
      </c>
      <c r="E226" s="215" t="s">
        <v>436</v>
      </c>
      <c r="F226" s="216" t="s">
        <v>437</v>
      </c>
      <c r="G226" s="217" t="s">
        <v>217</v>
      </c>
      <c r="H226" s="218">
        <v>4</v>
      </c>
      <c r="I226" s="219"/>
      <c r="J226" s="220">
        <f>ROUND(I226*H226,2)</f>
        <v>0</v>
      </c>
      <c r="K226" s="216" t="s">
        <v>206</v>
      </c>
      <c r="L226" s="221"/>
      <c r="M226" s="222" t="s">
        <v>19</v>
      </c>
      <c r="N226" s="223" t="s">
        <v>46</v>
      </c>
      <c r="O226" s="85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207</v>
      </c>
      <c r="AT226" s="226" t="s">
        <v>202</v>
      </c>
      <c r="AU226" s="226" t="s">
        <v>84</v>
      </c>
      <c r="AY226" s="18" t="s">
        <v>199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82</v>
      </c>
      <c r="BK226" s="227">
        <f>ROUND(I226*H226,2)</f>
        <v>0</v>
      </c>
      <c r="BL226" s="18" t="s">
        <v>208</v>
      </c>
      <c r="BM226" s="226" t="s">
        <v>425</v>
      </c>
    </row>
    <row r="227" s="2" customFormat="1">
      <c r="A227" s="39"/>
      <c r="B227" s="40"/>
      <c r="C227" s="214" t="s">
        <v>422</v>
      </c>
      <c r="D227" s="214" t="s">
        <v>202</v>
      </c>
      <c r="E227" s="215" t="s">
        <v>439</v>
      </c>
      <c r="F227" s="216" t="s">
        <v>440</v>
      </c>
      <c r="G227" s="217" t="s">
        <v>217</v>
      </c>
      <c r="H227" s="218">
        <v>4</v>
      </c>
      <c r="I227" s="219"/>
      <c r="J227" s="220">
        <f>ROUND(I227*H227,2)</f>
        <v>0</v>
      </c>
      <c r="K227" s="216" t="s">
        <v>206</v>
      </c>
      <c r="L227" s="221"/>
      <c r="M227" s="222" t="s">
        <v>19</v>
      </c>
      <c r="N227" s="223" t="s">
        <v>46</v>
      </c>
      <c r="O227" s="85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207</v>
      </c>
      <c r="AT227" s="226" t="s">
        <v>202</v>
      </c>
      <c r="AU227" s="226" t="s">
        <v>84</v>
      </c>
      <c r="AY227" s="18" t="s">
        <v>199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82</v>
      </c>
      <c r="BK227" s="227">
        <f>ROUND(I227*H227,2)</f>
        <v>0</v>
      </c>
      <c r="BL227" s="18" t="s">
        <v>208</v>
      </c>
      <c r="BM227" s="226" t="s">
        <v>432</v>
      </c>
    </row>
    <row r="228" s="2" customFormat="1" ht="16.5" customHeight="1">
      <c r="A228" s="39"/>
      <c r="B228" s="40"/>
      <c r="C228" s="214" t="s">
        <v>315</v>
      </c>
      <c r="D228" s="214" t="s">
        <v>202</v>
      </c>
      <c r="E228" s="215" t="s">
        <v>443</v>
      </c>
      <c r="F228" s="216" t="s">
        <v>444</v>
      </c>
      <c r="G228" s="217" t="s">
        <v>217</v>
      </c>
      <c r="H228" s="218">
        <v>4</v>
      </c>
      <c r="I228" s="219"/>
      <c r="J228" s="220">
        <f>ROUND(I228*H228,2)</f>
        <v>0</v>
      </c>
      <c r="K228" s="216" t="s">
        <v>206</v>
      </c>
      <c r="L228" s="221"/>
      <c r="M228" s="222" t="s">
        <v>19</v>
      </c>
      <c r="N228" s="223" t="s">
        <v>46</v>
      </c>
      <c r="O228" s="85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207</v>
      </c>
      <c r="AT228" s="226" t="s">
        <v>202</v>
      </c>
      <c r="AU228" s="226" t="s">
        <v>84</v>
      </c>
      <c r="AY228" s="18" t="s">
        <v>199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82</v>
      </c>
      <c r="BK228" s="227">
        <f>ROUND(I228*H228,2)</f>
        <v>0</v>
      </c>
      <c r="BL228" s="18" t="s">
        <v>208</v>
      </c>
      <c r="BM228" s="226" t="s">
        <v>438</v>
      </c>
    </row>
    <row r="229" s="2" customFormat="1" ht="16.5" customHeight="1">
      <c r="A229" s="39"/>
      <c r="B229" s="40"/>
      <c r="C229" s="214" t="s">
        <v>435</v>
      </c>
      <c r="D229" s="214" t="s">
        <v>202</v>
      </c>
      <c r="E229" s="215" t="s">
        <v>446</v>
      </c>
      <c r="F229" s="216" t="s">
        <v>444</v>
      </c>
      <c r="G229" s="217" t="s">
        <v>217</v>
      </c>
      <c r="H229" s="218">
        <v>4</v>
      </c>
      <c r="I229" s="219"/>
      <c r="J229" s="220">
        <f>ROUND(I229*H229,2)</f>
        <v>0</v>
      </c>
      <c r="K229" s="216" t="s">
        <v>206</v>
      </c>
      <c r="L229" s="221"/>
      <c r="M229" s="222" t="s">
        <v>19</v>
      </c>
      <c r="N229" s="223" t="s">
        <v>46</v>
      </c>
      <c r="O229" s="85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207</v>
      </c>
      <c r="AT229" s="226" t="s">
        <v>202</v>
      </c>
      <c r="AU229" s="226" t="s">
        <v>84</v>
      </c>
      <c r="AY229" s="18" t="s">
        <v>199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208</v>
      </c>
      <c r="BM229" s="226" t="s">
        <v>441</v>
      </c>
    </row>
    <row r="230" s="2" customFormat="1" ht="16.5" customHeight="1">
      <c r="A230" s="39"/>
      <c r="B230" s="40"/>
      <c r="C230" s="214" t="s">
        <v>319</v>
      </c>
      <c r="D230" s="214" t="s">
        <v>202</v>
      </c>
      <c r="E230" s="215" t="s">
        <v>449</v>
      </c>
      <c r="F230" s="216" t="s">
        <v>450</v>
      </c>
      <c r="G230" s="217" t="s">
        <v>217</v>
      </c>
      <c r="H230" s="218">
        <v>4</v>
      </c>
      <c r="I230" s="219"/>
      <c r="J230" s="220">
        <f>ROUND(I230*H230,2)</f>
        <v>0</v>
      </c>
      <c r="K230" s="216" t="s">
        <v>206</v>
      </c>
      <c r="L230" s="221"/>
      <c r="M230" s="222" t="s">
        <v>19</v>
      </c>
      <c r="N230" s="223" t="s">
        <v>46</v>
      </c>
      <c r="O230" s="85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207</v>
      </c>
      <c r="AT230" s="226" t="s">
        <v>202</v>
      </c>
      <c r="AU230" s="226" t="s">
        <v>84</v>
      </c>
      <c r="AY230" s="18" t="s">
        <v>199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82</v>
      </c>
      <c r="BK230" s="227">
        <f>ROUND(I230*H230,2)</f>
        <v>0</v>
      </c>
      <c r="BL230" s="18" t="s">
        <v>208</v>
      </c>
      <c r="BM230" s="226" t="s">
        <v>445</v>
      </c>
    </row>
    <row r="231" s="2" customFormat="1" ht="16.5" customHeight="1">
      <c r="A231" s="39"/>
      <c r="B231" s="40"/>
      <c r="C231" s="214" t="s">
        <v>442</v>
      </c>
      <c r="D231" s="214" t="s">
        <v>202</v>
      </c>
      <c r="E231" s="215" t="s">
        <v>452</v>
      </c>
      <c r="F231" s="216" t="s">
        <v>450</v>
      </c>
      <c r="G231" s="217" t="s">
        <v>217</v>
      </c>
      <c r="H231" s="218">
        <v>4</v>
      </c>
      <c r="I231" s="219"/>
      <c r="J231" s="220">
        <f>ROUND(I231*H231,2)</f>
        <v>0</v>
      </c>
      <c r="K231" s="216" t="s">
        <v>206</v>
      </c>
      <c r="L231" s="221"/>
      <c r="M231" s="222" t="s">
        <v>19</v>
      </c>
      <c r="N231" s="223" t="s">
        <v>46</v>
      </c>
      <c r="O231" s="85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207</v>
      </c>
      <c r="AT231" s="226" t="s">
        <v>202</v>
      </c>
      <c r="AU231" s="226" t="s">
        <v>84</v>
      </c>
      <c r="AY231" s="18" t="s">
        <v>199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208</v>
      </c>
      <c r="BM231" s="226" t="s">
        <v>447</v>
      </c>
    </row>
    <row r="232" s="2" customFormat="1" ht="16.5" customHeight="1">
      <c r="A232" s="39"/>
      <c r="B232" s="40"/>
      <c r="C232" s="214" t="s">
        <v>322</v>
      </c>
      <c r="D232" s="214" t="s">
        <v>202</v>
      </c>
      <c r="E232" s="215" t="s">
        <v>455</v>
      </c>
      <c r="F232" s="216" t="s">
        <v>450</v>
      </c>
      <c r="G232" s="217" t="s">
        <v>217</v>
      </c>
      <c r="H232" s="218">
        <v>4</v>
      </c>
      <c r="I232" s="219"/>
      <c r="J232" s="220">
        <f>ROUND(I232*H232,2)</f>
        <v>0</v>
      </c>
      <c r="K232" s="216" t="s">
        <v>206</v>
      </c>
      <c r="L232" s="221"/>
      <c r="M232" s="222" t="s">
        <v>19</v>
      </c>
      <c r="N232" s="223" t="s">
        <v>46</v>
      </c>
      <c r="O232" s="85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207</v>
      </c>
      <c r="AT232" s="226" t="s">
        <v>202</v>
      </c>
      <c r="AU232" s="226" t="s">
        <v>84</v>
      </c>
      <c r="AY232" s="18" t="s">
        <v>199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82</v>
      </c>
      <c r="BK232" s="227">
        <f>ROUND(I232*H232,2)</f>
        <v>0</v>
      </c>
      <c r="BL232" s="18" t="s">
        <v>208</v>
      </c>
      <c r="BM232" s="226" t="s">
        <v>451</v>
      </c>
    </row>
    <row r="233" s="2" customFormat="1">
      <c r="A233" s="39"/>
      <c r="B233" s="40"/>
      <c r="C233" s="214" t="s">
        <v>448</v>
      </c>
      <c r="D233" s="214" t="s">
        <v>202</v>
      </c>
      <c r="E233" s="215" t="s">
        <v>457</v>
      </c>
      <c r="F233" s="216" t="s">
        <v>458</v>
      </c>
      <c r="G233" s="217" t="s">
        <v>217</v>
      </c>
      <c r="H233" s="218">
        <v>2</v>
      </c>
      <c r="I233" s="219"/>
      <c r="J233" s="220">
        <f>ROUND(I233*H233,2)</f>
        <v>0</v>
      </c>
      <c r="K233" s="216" t="s">
        <v>206</v>
      </c>
      <c r="L233" s="221"/>
      <c r="M233" s="222" t="s">
        <v>19</v>
      </c>
      <c r="N233" s="223" t="s">
        <v>46</v>
      </c>
      <c r="O233" s="85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207</v>
      </c>
      <c r="AT233" s="226" t="s">
        <v>202</v>
      </c>
      <c r="AU233" s="226" t="s">
        <v>84</v>
      </c>
      <c r="AY233" s="18" t="s">
        <v>199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208</v>
      </c>
      <c r="BM233" s="226" t="s">
        <v>453</v>
      </c>
    </row>
    <row r="234" s="2" customFormat="1" ht="16.5" customHeight="1">
      <c r="A234" s="39"/>
      <c r="B234" s="40"/>
      <c r="C234" s="214" t="s">
        <v>330</v>
      </c>
      <c r="D234" s="214" t="s">
        <v>202</v>
      </c>
      <c r="E234" s="215" t="s">
        <v>461</v>
      </c>
      <c r="F234" s="216" t="s">
        <v>462</v>
      </c>
      <c r="G234" s="217" t="s">
        <v>217</v>
      </c>
      <c r="H234" s="218">
        <v>2</v>
      </c>
      <c r="I234" s="219"/>
      <c r="J234" s="220">
        <f>ROUND(I234*H234,2)</f>
        <v>0</v>
      </c>
      <c r="K234" s="216" t="s">
        <v>206</v>
      </c>
      <c r="L234" s="221"/>
      <c r="M234" s="222" t="s">
        <v>19</v>
      </c>
      <c r="N234" s="223" t="s">
        <v>46</v>
      </c>
      <c r="O234" s="85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207</v>
      </c>
      <c r="AT234" s="226" t="s">
        <v>202</v>
      </c>
      <c r="AU234" s="226" t="s">
        <v>84</v>
      </c>
      <c r="AY234" s="18" t="s">
        <v>199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208</v>
      </c>
      <c r="BM234" s="226" t="s">
        <v>456</v>
      </c>
    </row>
    <row r="235" s="2" customFormat="1" ht="16.5" customHeight="1">
      <c r="A235" s="39"/>
      <c r="B235" s="40"/>
      <c r="C235" s="214" t="s">
        <v>454</v>
      </c>
      <c r="D235" s="214" t="s">
        <v>202</v>
      </c>
      <c r="E235" s="215" t="s">
        <v>464</v>
      </c>
      <c r="F235" s="216" t="s">
        <v>465</v>
      </c>
      <c r="G235" s="217" t="s">
        <v>217</v>
      </c>
      <c r="H235" s="218">
        <v>2</v>
      </c>
      <c r="I235" s="219"/>
      <c r="J235" s="220">
        <f>ROUND(I235*H235,2)</f>
        <v>0</v>
      </c>
      <c r="K235" s="216" t="s">
        <v>206</v>
      </c>
      <c r="L235" s="221"/>
      <c r="M235" s="222" t="s">
        <v>19</v>
      </c>
      <c r="N235" s="223" t="s">
        <v>46</v>
      </c>
      <c r="O235" s="85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207</v>
      </c>
      <c r="AT235" s="226" t="s">
        <v>202</v>
      </c>
      <c r="AU235" s="226" t="s">
        <v>84</v>
      </c>
      <c r="AY235" s="18" t="s">
        <v>199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82</v>
      </c>
      <c r="BK235" s="227">
        <f>ROUND(I235*H235,2)</f>
        <v>0</v>
      </c>
      <c r="BL235" s="18" t="s">
        <v>208</v>
      </c>
      <c r="BM235" s="226" t="s">
        <v>459</v>
      </c>
    </row>
    <row r="236" s="2" customFormat="1" ht="16.5" customHeight="1">
      <c r="A236" s="39"/>
      <c r="B236" s="40"/>
      <c r="C236" s="214" t="s">
        <v>333</v>
      </c>
      <c r="D236" s="214" t="s">
        <v>202</v>
      </c>
      <c r="E236" s="215" t="s">
        <v>468</v>
      </c>
      <c r="F236" s="216" t="s">
        <v>469</v>
      </c>
      <c r="G236" s="217" t="s">
        <v>217</v>
      </c>
      <c r="H236" s="218">
        <v>2</v>
      </c>
      <c r="I236" s="219"/>
      <c r="J236" s="220">
        <f>ROUND(I236*H236,2)</f>
        <v>0</v>
      </c>
      <c r="K236" s="216" t="s">
        <v>206</v>
      </c>
      <c r="L236" s="221"/>
      <c r="M236" s="222" t="s">
        <v>19</v>
      </c>
      <c r="N236" s="223" t="s">
        <v>46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207</v>
      </c>
      <c r="AT236" s="226" t="s">
        <v>202</v>
      </c>
      <c r="AU236" s="226" t="s">
        <v>84</v>
      </c>
      <c r="AY236" s="18" t="s">
        <v>199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208</v>
      </c>
      <c r="BM236" s="226" t="s">
        <v>463</v>
      </c>
    </row>
    <row r="237" s="2" customFormat="1" ht="16.5" customHeight="1">
      <c r="A237" s="39"/>
      <c r="B237" s="40"/>
      <c r="C237" s="214" t="s">
        <v>460</v>
      </c>
      <c r="D237" s="214" t="s">
        <v>202</v>
      </c>
      <c r="E237" s="215" t="s">
        <v>471</v>
      </c>
      <c r="F237" s="216" t="s">
        <v>472</v>
      </c>
      <c r="G237" s="217" t="s">
        <v>217</v>
      </c>
      <c r="H237" s="218">
        <v>2</v>
      </c>
      <c r="I237" s="219"/>
      <c r="J237" s="220">
        <f>ROUND(I237*H237,2)</f>
        <v>0</v>
      </c>
      <c r="K237" s="216" t="s">
        <v>206</v>
      </c>
      <c r="L237" s="221"/>
      <c r="M237" s="222" t="s">
        <v>19</v>
      </c>
      <c r="N237" s="223" t="s">
        <v>46</v>
      </c>
      <c r="O237" s="85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207</v>
      </c>
      <c r="AT237" s="226" t="s">
        <v>202</v>
      </c>
      <c r="AU237" s="226" t="s">
        <v>84</v>
      </c>
      <c r="AY237" s="18" t="s">
        <v>199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82</v>
      </c>
      <c r="BK237" s="227">
        <f>ROUND(I237*H237,2)</f>
        <v>0</v>
      </c>
      <c r="BL237" s="18" t="s">
        <v>208</v>
      </c>
      <c r="BM237" s="226" t="s">
        <v>466</v>
      </c>
    </row>
    <row r="238" s="2" customFormat="1" ht="16.5" customHeight="1">
      <c r="A238" s="39"/>
      <c r="B238" s="40"/>
      <c r="C238" s="214" t="s">
        <v>342</v>
      </c>
      <c r="D238" s="214" t="s">
        <v>202</v>
      </c>
      <c r="E238" s="215" t="s">
        <v>475</v>
      </c>
      <c r="F238" s="216" t="s">
        <v>476</v>
      </c>
      <c r="G238" s="217" t="s">
        <v>217</v>
      </c>
      <c r="H238" s="218">
        <v>2</v>
      </c>
      <c r="I238" s="219"/>
      <c r="J238" s="220">
        <f>ROUND(I238*H238,2)</f>
        <v>0</v>
      </c>
      <c r="K238" s="216" t="s">
        <v>206</v>
      </c>
      <c r="L238" s="221"/>
      <c r="M238" s="222" t="s">
        <v>19</v>
      </c>
      <c r="N238" s="223" t="s">
        <v>46</v>
      </c>
      <c r="O238" s="85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207</v>
      </c>
      <c r="AT238" s="226" t="s">
        <v>202</v>
      </c>
      <c r="AU238" s="226" t="s">
        <v>84</v>
      </c>
      <c r="AY238" s="18" t="s">
        <v>199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82</v>
      </c>
      <c r="BK238" s="227">
        <f>ROUND(I238*H238,2)</f>
        <v>0</v>
      </c>
      <c r="BL238" s="18" t="s">
        <v>208</v>
      </c>
      <c r="BM238" s="226" t="s">
        <v>470</v>
      </c>
    </row>
    <row r="239" s="2" customFormat="1" ht="16.5" customHeight="1">
      <c r="A239" s="39"/>
      <c r="B239" s="40"/>
      <c r="C239" s="214" t="s">
        <v>467</v>
      </c>
      <c r="D239" s="214" t="s">
        <v>202</v>
      </c>
      <c r="E239" s="215" t="s">
        <v>478</v>
      </c>
      <c r="F239" s="216" t="s">
        <v>476</v>
      </c>
      <c r="G239" s="217" t="s">
        <v>217</v>
      </c>
      <c r="H239" s="218">
        <v>2</v>
      </c>
      <c r="I239" s="219"/>
      <c r="J239" s="220">
        <f>ROUND(I239*H239,2)</f>
        <v>0</v>
      </c>
      <c r="K239" s="216" t="s">
        <v>206</v>
      </c>
      <c r="L239" s="221"/>
      <c r="M239" s="222" t="s">
        <v>19</v>
      </c>
      <c r="N239" s="223" t="s">
        <v>46</v>
      </c>
      <c r="O239" s="85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207</v>
      </c>
      <c r="AT239" s="226" t="s">
        <v>202</v>
      </c>
      <c r="AU239" s="226" t="s">
        <v>84</v>
      </c>
      <c r="AY239" s="18" t="s">
        <v>199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82</v>
      </c>
      <c r="BK239" s="227">
        <f>ROUND(I239*H239,2)</f>
        <v>0</v>
      </c>
      <c r="BL239" s="18" t="s">
        <v>208</v>
      </c>
      <c r="BM239" s="226" t="s">
        <v>473</v>
      </c>
    </row>
    <row r="240" s="12" customFormat="1" ht="22.8" customHeight="1">
      <c r="A240" s="12"/>
      <c r="B240" s="198"/>
      <c r="C240" s="199"/>
      <c r="D240" s="200" t="s">
        <v>74</v>
      </c>
      <c r="E240" s="212" t="s">
        <v>480</v>
      </c>
      <c r="F240" s="212" t="s">
        <v>481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P241</f>
        <v>0</v>
      </c>
      <c r="Q240" s="206"/>
      <c r="R240" s="207">
        <f>R241</f>
        <v>0</v>
      </c>
      <c r="S240" s="206"/>
      <c r="T240" s="208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82</v>
      </c>
      <c r="AT240" s="210" t="s">
        <v>74</v>
      </c>
      <c r="AU240" s="210" t="s">
        <v>82</v>
      </c>
      <c r="AY240" s="209" t="s">
        <v>199</v>
      </c>
      <c r="BK240" s="211">
        <f>BK241</f>
        <v>0</v>
      </c>
    </row>
    <row r="241" s="2" customFormat="1">
      <c r="A241" s="39"/>
      <c r="B241" s="40"/>
      <c r="C241" s="214" t="s">
        <v>345</v>
      </c>
      <c r="D241" s="214" t="s">
        <v>202</v>
      </c>
      <c r="E241" s="215" t="s">
        <v>483</v>
      </c>
      <c r="F241" s="216" t="s">
        <v>484</v>
      </c>
      <c r="G241" s="217" t="s">
        <v>217</v>
      </c>
      <c r="H241" s="218">
        <v>2</v>
      </c>
      <c r="I241" s="219"/>
      <c r="J241" s="220">
        <f>ROUND(I241*H241,2)</f>
        <v>0</v>
      </c>
      <c r="K241" s="216" t="s">
        <v>206</v>
      </c>
      <c r="L241" s="221"/>
      <c r="M241" s="222" t="s">
        <v>19</v>
      </c>
      <c r="N241" s="223" t="s">
        <v>46</v>
      </c>
      <c r="O241" s="85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207</v>
      </c>
      <c r="AT241" s="226" t="s">
        <v>202</v>
      </c>
      <c r="AU241" s="226" t="s">
        <v>84</v>
      </c>
      <c r="AY241" s="18" t="s">
        <v>199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208</v>
      </c>
      <c r="BM241" s="226" t="s">
        <v>477</v>
      </c>
    </row>
    <row r="242" s="12" customFormat="1" ht="22.8" customHeight="1">
      <c r="A242" s="12"/>
      <c r="B242" s="198"/>
      <c r="C242" s="199"/>
      <c r="D242" s="200" t="s">
        <v>74</v>
      </c>
      <c r="E242" s="212" t="s">
        <v>486</v>
      </c>
      <c r="F242" s="212" t="s">
        <v>487</v>
      </c>
      <c r="G242" s="199"/>
      <c r="H242" s="199"/>
      <c r="I242" s="202"/>
      <c r="J242" s="213">
        <f>BK242</f>
        <v>0</v>
      </c>
      <c r="K242" s="199"/>
      <c r="L242" s="204"/>
      <c r="M242" s="205"/>
      <c r="N242" s="206"/>
      <c r="O242" s="206"/>
      <c r="P242" s="207">
        <f>SUM(P243:P246)</f>
        <v>0</v>
      </c>
      <c r="Q242" s="206"/>
      <c r="R242" s="207">
        <f>SUM(R243:R246)</f>
        <v>0</v>
      </c>
      <c r="S242" s="206"/>
      <c r="T242" s="208">
        <f>SUM(T243:T246)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9" t="s">
        <v>82</v>
      </c>
      <c r="AT242" s="210" t="s">
        <v>74</v>
      </c>
      <c r="AU242" s="210" t="s">
        <v>82</v>
      </c>
      <c r="AY242" s="209" t="s">
        <v>199</v>
      </c>
      <c r="BK242" s="211">
        <f>SUM(BK243:BK246)</f>
        <v>0</v>
      </c>
    </row>
    <row r="243" s="2" customFormat="1" ht="33" customHeight="1">
      <c r="A243" s="39"/>
      <c r="B243" s="40"/>
      <c r="C243" s="214" t="s">
        <v>474</v>
      </c>
      <c r="D243" s="214" t="s">
        <v>202</v>
      </c>
      <c r="E243" s="215" t="s">
        <v>488</v>
      </c>
      <c r="F243" s="216" t="s">
        <v>489</v>
      </c>
      <c r="G243" s="217" t="s">
        <v>217</v>
      </c>
      <c r="H243" s="218">
        <v>3</v>
      </c>
      <c r="I243" s="219"/>
      <c r="J243" s="220">
        <f>ROUND(I243*H243,2)</f>
        <v>0</v>
      </c>
      <c r="K243" s="216" t="s">
        <v>206</v>
      </c>
      <c r="L243" s="221"/>
      <c r="M243" s="222" t="s">
        <v>19</v>
      </c>
      <c r="N243" s="223" t="s">
        <v>46</v>
      </c>
      <c r="O243" s="85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207</v>
      </c>
      <c r="AT243" s="226" t="s">
        <v>202</v>
      </c>
      <c r="AU243" s="226" t="s">
        <v>84</v>
      </c>
      <c r="AY243" s="18" t="s">
        <v>199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82</v>
      </c>
      <c r="BK243" s="227">
        <f>ROUND(I243*H243,2)</f>
        <v>0</v>
      </c>
      <c r="BL243" s="18" t="s">
        <v>208</v>
      </c>
      <c r="BM243" s="226" t="s">
        <v>479</v>
      </c>
    </row>
    <row r="244" s="2" customFormat="1" ht="33" customHeight="1">
      <c r="A244" s="39"/>
      <c r="B244" s="40"/>
      <c r="C244" s="214" t="s">
        <v>353</v>
      </c>
      <c r="D244" s="214" t="s">
        <v>202</v>
      </c>
      <c r="E244" s="215" t="s">
        <v>492</v>
      </c>
      <c r="F244" s="216" t="s">
        <v>493</v>
      </c>
      <c r="G244" s="217" t="s">
        <v>217</v>
      </c>
      <c r="H244" s="218">
        <v>3</v>
      </c>
      <c r="I244" s="219"/>
      <c r="J244" s="220">
        <f>ROUND(I244*H244,2)</f>
        <v>0</v>
      </c>
      <c r="K244" s="216" t="s">
        <v>206</v>
      </c>
      <c r="L244" s="221"/>
      <c r="M244" s="222" t="s">
        <v>19</v>
      </c>
      <c r="N244" s="223" t="s">
        <v>46</v>
      </c>
      <c r="O244" s="85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207</v>
      </c>
      <c r="AT244" s="226" t="s">
        <v>202</v>
      </c>
      <c r="AU244" s="226" t="s">
        <v>84</v>
      </c>
      <c r="AY244" s="18" t="s">
        <v>199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82</v>
      </c>
      <c r="BK244" s="227">
        <f>ROUND(I244*H244,2)</f>
        <v>0</v>
      </c>
      <c r="BL244" s="18" t="s">
        <v>208</v>
      </c>
      <c r="BM244" s="226" t="s">
        <v>485</v>
      </c>
    </row>
    <row r="245" s="2" customFormat="1" ht="33" customHeight="1">
      <c r="A245" s="39"/>
      <c r="B245" s="40"/>
      <c r="C245" s="214" t="s">
        <v>482</v>
      </c>
      <c r="D245" s="214" t="s">
        <v>202</v>
      </c>
      <c r="E245" s="215" t="s">
        <v>499</v>
      </c>
      <c r="F245" s="216" t="s">
        <v>500</v>
      </c>
      <c r="G245" s="217" t="s">
        <v>217</v>
      </c>
      <c r="H245" s="218">
        <v>3</v>
      </c>
      <c r="I245" s="219"/>
      <c r="J245" s="220">
        <f>ROUND(I245*H245,2)</f>
        <v>0</v>
      </c>
      <c r="K245" s="216" t="s">
        <v>206</v>
      </c>
      <c r="L245" s="221"/>
      <c r="M245" s="222" t="s">
        <v>19</v>
      </c>
      <c r="N245" s="223" t="s">
        <v>46</v>
      </c>
      <c r="O245" s="85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6" t="s">
        <v>207</v>
      </c>
      <c r="AT245" s="226" t="s">
        <v>202</v>
      </c>
      <c r="AU245" s="226" t="s">
        <v>84</v>
      </c>
      <c r="AY245" s="18" t="s">
        <v>199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8" t="s">
        <v>82</v>
      </c>
      <c r="BK245" s="227">
        <f>ROUND(I245*H245,2)</f>
        <v>0</v>
      </c>
      <c r="BL245" s="18" t="s">
        <v>208</v>
      </c>
      <c r="BM245" s="226" t="s">
        <v>490</v>
      </c>
    </row>
    <row r="246" s="2" customFormat="1" ht="33" customHeight="1">
      <c r="A246" s="39"/>
      <c r="B246" s="40"/>
      <c r="C246" s="214" t="s">
        <v>360</v>
      </c>
      <c r="D246" s="214" t="s">
        <v>202</v>
      </c>
      <c r="E246" s="215" t="s">
        <v>502</v>
      </c>
      <c r="F246" s="216" t="s">
        <v>503</v>
      </c>
      <c r="G246" s="217" t="s">
        <v>217</v>
      </c>
      <c r="H246" s="218">
        <v>3</v>
      </c>
      <c r="I246" s="219"/>
      <c r="J246" s="220">
        <f>ROUND(I246*H246,2)</f>
        <v>0</v>
      </c>
      <c r="K246" s="216" t="s">
        <v>206</v>
      </c>
      <c r="L246" s="221"/>
      <c r="M246" s="222" t="s">
        <v>19</v>
      </c>
      <c r="N246" s="223" t="s">
        <v>46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207</v>
      </c>
      <c r="AT246" s="226" t="s">
        <v>202</v>
      </c>
      <c r="AU246" s="226" t="s">
        <v>84</v>
      </c>
      <c r="AY246" s="18" t="s">
        <v>199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82</v>
      </c>
      <c r="BK246" s="227">
        <f>ROUND(I246*H246,2)</f>
        <v>0</v>
      </c>
      <c r="BL246" s="18" t="s">
        <v>208</v>
      </c>
      <c r="BM246" s="226" t="s">
        <v>494</v>
      </c>
    </row>
    <row r="247" s="12" customFormat="1" ht="22.8" customHeight="1">
      <c r="A247" s="12"/>
      <c r="B247" s="198"/>
      <c r="C247" s="199"/>
      <c r="D247" s="200" t="s">
        <v>74</v>
      </c>
      <c r="E247" s="212" t="s">
        <v>505</v>
      </c>
      <c r="F247" s="212" t="s">
        <v>506</v>
      </c>
      <c r="G247" s="199"/>
      <c r="H247" s="199"/>
      <c r="I247" s="202"/>
      <c r="J247" s="213">
        <f>BK247</f>
        <v>0</v>
      </c>
      <c r="K247" s="199"/>
      <c r="L247" s="204"/>
      <c r="M247" s="205"/>
      <c r="N247" s="206"/>
      <c r="O247" s="206"/>
      <c r="P247" s="207">
        <f>SUM(P248:P249)</f>
        <v>0</v>
      </c>
      <c r="Q247" s="206"/>
      <c r="R247" s="207">
        <f>SUM(R248:R249)</f>
        <v>0</v>
      </c>
      <c r="S247" s="206"/>
      <c r="T247" s="208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82</v>
      </c>
      <c r="AT247" s="210" t="s">
        <v>74</v>
      </c>
      <c r="AU247" s="210" t="s">
        <v>82</v>
      </c>
      <c r="AY247" s="209" t="s">
        <v>199</v>
      </c>
      <c r="BK247" s="211">
        <f>SUM(BK248:BK249)</f>
        <v>0</v>
      </c>
    </row>
    <row r="248" s="2" customFormat="1" ht="33" customHeight="1">
      <c r="A248" s="39"/>
      <c r="B248" s="40"/>
      <c r="C248" s="214" t="s">
        <v>491</v>
      </c>
      <c r="D248" s="214" t="s">
        <v>202</v>
      </c>
      <c r="E248" s="215" t="s">
        <v>508</v>
      </c>
      <c r="F248" s="216" t="s">
        <v>509</v>
      </c>
      <c r="G248" s="217" t="s">
        <v>217</v>
      </c>
      <c r="H248" s="218">
        <v>3</v>
      </c>
      <c r="I248" s="219"/>
      <c r="J248" s="220">
        <f>ROUND(I248*H248,2)</f>
        <v>0</v>
      </c>
      <c r="K248" s="216" t="s">
        <v>206</v>
      </c>
      <c r="L248" s="221"/>
      <c r="M248" s="222" t="s">
        <v>19</v>
      </c>
      <c r="N248" s="223" t="s">
        <v>46</v>
      </c>
      <c r="O248" s="85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207</v>
      </c>
      <c r="AT248" s="226" t="s">
        <v>202</v>
      </c>
      <c r="AU248" s="226" t="s">
        <v>84</v>
      </c>
      <c r="AY248" s="18" t="s">
        <v>199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82</v>
      </c>
      <c r="BK248" s="227">
        <f>ROUND(I248*H248,2)</f>
        <v>0</v>
      </c>
      <c r="BL248" s="18" t="s">
        <v>208</v>
      </c>
      <c r="BM248" s="226" t="s">
        <v>497</v>
      </c>
    </row>
    <row r="249" s="2" customFormat="1" ht="33" customHeight="1">
      <c r="A249" s="39"/>
      <c r="B249" s="40"/>
      <c r="C249" s="214" t="s">
        <v>364</v>
      </c>
      <c r="D249" s="214" t="s">
        <v>202</v>
      </c>
      <c r="E249" s="215" t="s">
        <v>511</v>
      </c>
      <c r="F249" s="216" t="s">
        <v>512</v>
      </c>
      <c r="G249" s="217" t="s">
        <v>217</v>
      </c>
      <c r="H249" s="218">
        <v>3</v>
      </c>
      <c r="I249" s="219"/>
      <c r="J249" s="220">
        <f>ROUND(I249*H249,2)</f>
        <v>0</v>
      </c>
      <c r="K249" s="216" t="s">
        <v>206</v>
      </c>
      <c r="L249" s="221"/>
      <c r="M249" s="222" t="s">
        <v>19</v>
      </c>
      <c r="N249" s="223" t="s">
        <v>46</v>
      </c>
      <c r="O249" s="85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207</v>
      </c>
      <c r="AT249" s="226" t="s">
        <v>202</v>
      </c>
      <c r="AU249" s="226" t="s">
        <v>84</v>
      </c>
      <c r="AY249" s="18" t="s">
        <v>199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82</v>
      </c>
      <c r="BK249" s="227">
        <f>ROUND(I249*H249,2)</f>
        <v>0</v>
      </c>
      <c r="BL249" s="18" t="s">
        <v>208</v>
      </c>
      <c r="BM249" s="226" t="s">
        <v>501</v>
      </c>
    </row>
    <row r="250" s="12" customFormat="1" ht="22.8" customHeight="1">
      <c r="A250" s="12"/>
      <c r="B250" s="198"/>
      <c r="C250" s="199"/>
      <c r="D250" s="200" t="s">
        <v>74</v>
      </c>
      <c r="E250" s="212" t="s">
        <v>514</v>
      </c>
      <c r="F250" s="212" t="s">
        <v>515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P251</f>
        <v>0</v>
      </c>
      <c r="Q250" s="206"/>
      <c r="R250" s="207">
        <f>R251</f>
        <v>0</v>
      </c>
      <c r="S250" s="206"/>
      <c r="T250" s="208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82</v>
      </c>
      <c r="AT250" s="210" t="s">
        <v>74</v>
      </c>
      <c r="AU250" s="210" t="s">
        <v>82</v>
      </c>
      <c r="AY250" s="209" t="s">
        <v>199</v>
      </c>
      <c r="BK250" s="211">
        <f>BK251</f>
        <v>0</v>
      </c>
    </row>
    <row r="251" s="2" customFormat="1">
      <c r="A251" s="39"/>
      <c r="B251" s="40"/>
      <c r="C251" s="214" t="s">
        <v>498</v>
      </c>
      <c r="D251" s="214" t="s">
        <v>202</v>
      </c>
      <c r="E251" s="215" t="s">
        <v>517</v>
      </c>
      <c r="F251" s="216" t="s">
        <v>518</v>
      </c>
      <c r="G251" s="217" t="s">
        <v>217</v>
      </c>
      <c r="H251" s="218">
        <v>4</v>
      </c>
      <c r="I251" s="219"/>
      <c r="J251" s="220">
        <f>ROUND(I251*H251,2)</f>
        <v>0</v>
      </c>
      <c r="K251" s="216" t="s">
        <v>206</v>
      </c>
      <c r="L251" s="221"/>
      <c r="M251" s="222" t="s">
        <v>19</v>
      </c>
      <c r="N251" s="223" t="s">
        <v>46</v>
      </c>
      <c r="O251" s="85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207</v>
      </c>
      <c r="AT251" s="226" t="s">
        <v>202</v>
      </c>
      <c r="AU251" s="226" t="s">
        <v>84</v>
      </c>
      <c r="AY251" s="18" t="s">
        <v>199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82</v>
      </c>
      <c r="BK251" s="227">
        <f>ROUND(I251*H251,2)</f>
        <v>0</v>
      </c>
      <c r="BL251" s="18" t="s">
        <v>208</v>
      </c>
      <c r="BM251" s="226" t="s">
        <v>504</v>
      </c>
    </row>
    <row r="252" s="12" customFormat="1" ht="25.92" customHeight="1">
      <c r="A252" s="12"/>
      <c r="B252" s="198"/>
      <c r="C252" s="199"/>
      <c r="D252" s="200" t="s">
        <v>74</v>
      </c>
      <c r="E252" s="201" t="s">
        <v>520</v>
      </c>
      <c r="F252" s="201" t="s">
        <v>521</v>
      </c>
      <c r="G252" s="199"/>
      <c r="H252" s="199"/>
      <c r="I252" s="202"/>
      <c r="J252" s="203">
        <f>BK252</f>
        <v>0</v>
      </c>
      <c r="K252" s="199"/>
      <c r="L252" s="204"/>
      <c r="M252" s="205"/>
      <c r="N252" s="206"/>
      <c r="O252" s="206"/>
      <c r="P252" s="207">
        <f>P253+P255+P257+P259+P261+P266+P268</f>
        <v>0</v>
      </c>
      <c r="Q252" s="206"/>
      <c r="R252" s="207">
        <f>R253+R255+R257+R259+R261+R266+R268</f>
        <v>0</v>
      </c>
      <c r="S252" s="206"/>
      <c r="T252" s="208">
        <f>T253+T255+T257+T259+T261+T266+T268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82</v>
      </c>
      <c r="AT252" s="210" t="s">
        <v>74</v>
      </c>
      <c r="AU252" s="210" t="s">
        <v>75</v>
      </c>
      <c r="AY252" s="209" t="s">
        <v>199</v>
      </c>
      <c r="BK252" s="211">
        <f>BK253+BK255+BK257+BK259+BK261+BK266+BK268</f>
        <v>0</v>
      </c>
    </row>
    <row r="253" s="12" customFormat="1" ht="22.8" customHeight="1">
      <c r="A253" s="12"/>
      <c r="B253" s="198"/>
      <c r="C253" s="199"/>
      <c r="D253" s="200" t="s">
        <v>74</v>
      </c>
      <c r="E253" s="212" t="s">
        <v>522</v>
      </c>
      <c r="F253" s="212" t="s">
        <v>523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P254</f>
        <v>0</v>
      </c>
      <c r="Q253" s="206"/>
      <c r="R253" s="207">
        <f>R254</f>
        <v>0</v>
      </c>
      <c r="S253" s="206"/>
      <c r="T253" s="208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82</v>
      </c>
      <c r="AT253" s="210" t="s">
        <v>74</v>
      </c>
      <c r="AU253" s="210" t="s">
        <v>82</v>
      </c>
      <c r="AY253" s="209" t="s">
        <v>199</v>
      </c>
      <c r="BK253" s="211">
        <f>BK254</f>
        <v>0</v>
      </c>
    </row>
    <row r="254" s="2" customFormat="1">
      <c r="A254" s="39"/>
      <c r="B254" s="40"/>
      <c r="C254" s="214" t="s">
        <v>367</v>
      </c>
      <c r="D254" s="214" t="s">
        <v>202</v>
      </c>
      <c r="E254" s="215" t="s">
        <v>524</v>
      </c>
      <c r="F254" s="216" t="s">
        <v>525</v>
      </c>
      <c r="G254" s="217" t="s">
        <v>217</v>
      </c>
      <c r="H254" s="218">
        <v>4</v>
      </c>
      <c r="I254" s="219"/>
      <c r="J254" s="220">
        <f>ROUND(I254*H254,2)</f>
        <v>0</v>
      </c>
      <c r="K254" s="216" t="s">
        <v>206</v>
      </c>
      <c r="L254" s="221"/>
      <c r="M254" s="222" t="s">
        <v>19</v>
      </c>
      <c r="N254" s="223" t="s">
        <v>46</v>
      </c>
      <c r="O254" s="85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207</v>
      </c>
      <c r="AT254" s="226" t="s">
        <v>202</v>
      </c>
      <c r="AU254" s="226" t="s">
        <v>84</v>
      </c>
      <c r="AY254" s="18" t="s">
        <v>199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82</v>
      </c>
      <c r="BK254" s="227">
        <f>ROUND(I254*H254,2)</f>
        <v>0</v>
      </c>
      <c r="BL254" s="18" t="s">
        <v>208</v>
      </c>
      <c r="BM254" s="226" t="s">
        <v>510</v>
      </c>
    </row>
    <row r="255" s="12" customFormat="1" ht="22.8" customHeight="1">
      <c r="A255" s="12"/>
      <c r="B255" s="198"/>
      <c r="C255" s="199"/>
      <c r="D255" s="200" t="s">
        <v>74</v>
      </c>
      <c r="E255" s="212" t="s">
        <v>533</v>
      </c>
      <c r="F255" s="212" t="s">
        <v>534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P256</f>
        <v>0</v>
      </c>
      <c r="Q255" s="206"/>
      <c r="R255" s="207">
        <f>R256</f>
        <v>0</v>
      </c>
      <c r="S255" s="206"/>
      <c r="T255" s="208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82</v>
      </c>
      <c r="AT255" s="210" t="s">
        <v>74</v>
      </c>
      <c r="AU255" s="210" t="s">
        <v>82</v>
      </c>
      <c r="AY255" s="209" t="s">
        <v>199</v>
      </c>
      <c r="BK255" s="211">
        <f>BK256</f>
        <v>0</v>
      </c>
    </row>
    <row r="256" s="2" customFormat="1">
      <c r="A256" s="39"/>
      <c r="B256" s="40"/>
      <c r="C256" s="214" t="s">
        <v>507</v>
      </c>
      <c r="D256" s="214" t="s">
        <v>202</v>
      </c>
      <c r="E256" s="215" t="s">
        <v>535</v>
      </c>
      <c r="F256" s="216" t="s">
        <v>536</v>
      </c>
      <c r="G256" s="217" t="s">
        <v>217</v>
      </c>
      <c r="H256" s="218">
        <v>3</v>
      </c>
      <c r="I256" s="219"/>
      <c r="J256" s="220">
        <f>ROUND(I256*H256,2)</f>
        <v>0</v>
      </c>
      <c r="K256" s="216" t="s">
        <v>206</v>
      </c>
      <c r="L256" s="221"/>
      <c r="M256" s="222" t="s">
        <v>19</v>
      </c>
      <c r="N256" s="223" t="s">
        <v>46</v>
      </c>
      <c r="O256" s="85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207</v>
      </c>
      <c r="AT256" s="226" t="s">
        <v>202</v>
      </c>
      <c r="AU256" s="226" t="s">
        <v>84</v>
      </c>
      <c r="AY256" s="18" t="s">
        <v>199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82</v>
      </c>
      <c r="BK256" s="227">
        <f>ROUND(I256*H256,2)</f>
        <v>0</v>
      </c>
      <c r="BL256" s="18" t="s">
        <v>208</v>
      </c>
      <c r="BM256" s="226" t="s">
        <v>513</v>
      </c>
    </row>
    <row r="257" s="12" customFormat="1" ht="22.8" customHeight="1">
      <c r="A257" s="12"/>
      <c r="B257" s="198"/>
      <c r="C257" s="199"/>
      <c r="D257" s="200" t="s">
        <v>74</v>
      </c>
      <c r="E257" s="212" t="s">
        <v>544</v>
      </c>
      <c r="F257" s="212" t="s">
        <v>545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P258</f>
        <v>0</v>
      </c>
      <c r="Q257" s="206"/>
      <c r="R257" s="207">
        <f>R258</f>
        <v>0</v>
      </c>
      <c r="S257" s="206"/>
      <c r="T257" s="208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82</v>
      </c>
      <c r="AT257" s="210" t="s">
        <v>74</v>
      </c>
      <c r="AU257" s="210" t="s">
        <v>82</v>
      </c>
      <c r="AY257" s="209" t="s">
        <v>199</v>
      </c>
      <c r="BK257" s="211">
        <f>BK258</f>
        <v>0</v>
      </c>
    </row>
    <row r="258" s="2" customFormat="1" ht="16.5" customHeight="1">
      <c r="A258" s="39"/>
      <c r="B258" s="40"/>
      <c r="C258" s="214" t="s">
        <v>373</v>
      </c>
      <c r="D258" s="214" t="s">
        <v>202</v>
      </c>
      <c r="E258" s="215" t="s">
        <v>546</v>
      </c>
      <c r="F258" s="216" t="s">
        <v>547</v>
      </c>
      <c r="G258" s="217" t="s">
        <v>217</v>
      </c>
      <c r="H258" s="218">
        <v>4</v>
      </c>
      <c r="I258" s="219"/>
      <c r="J258" s="220">
        <f>ROUND(I258*H258,2)</f>
        <v>0</v>
      </c>
      <c r="K258" s="216" t="s">
        <v>206</v>
      </c>
      <c r="L258" s="221"/>
      <c r="M258" s="222" t="s">
        <v>19</v>
      </c>
      <c r="N258" s="223" t="s">
        <v>46</v>
      </c>
      <c r="O258" s="85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207</v>
      </c>
      <c r="AT258" s="226" t="s">
        <v>202</v>
      </c>
      <c r="AU258" s="226" t="s">
        <v>84</v>
      </c>
      <c r="AY258" s="18" t="s">
        <v>199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82</v>
      </c>
      <c r="BK258" s="227">
        <f>ROUND(I258*H258,2)</f>
        <v>0</v>
      </c>
      <c r="BL258" s="18" t="s">
        <v>208</v>
      </c>
      <c r="BM258" s="226" t="s">
        <v>519</v>
      </c>
    </row>
    <row r="259" s="12" customFormat="1" ht="22.8" customHeight="1">
      <c r="A259" s="12"/>
      <c r="B259" s="198"/>
      <c r="C259" s="199"/>
      <c r="D259" s="200" t="s">
        <v>74</v>
      </c>
      <c r="E259" s="212" t="s">
        <v>549</v>
      </c>
      <c r="F259" s="212" t="s">
        <v>550</v>
      </c>
      <c r="G259" s="199"/>
      <c r="H259" s="199"/>
      <c r="I259" s="202"/>
      <c r="J259" s="213">
        <f>BK259</f>
        <v>0</v>
      </c>
      <c r="K259" s="199"/>
      <c r="L259" s="204"/>
      <c r="M259" s="205"/>
      <c r="N259" s="206"/>
      <c r="O259" s="206"/>
      <c r="P259" s="207">
        <f>P260</f>
        <v>0</v>
      </c>
      <c r="Q259" s="206"/>
      <c r="R259" s="207">
        <f>R260</f>
        <v>0</v>
      </c>
      <c r="S259" s="206"/>
      <c r="T259" s="208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9" t="s">
        <v>82</v>
      </c>
      <c r="AT259" s="210" t="s">
        <v>74</v>
      </c>
      <c r="AU259" s="210" t="s">
        <v>82</v>
      </c>
      <c r="AY259" s="209" t="s">
        <v>199</v>
      </c>
      <c r="BK259" s="211">
        <f>BK260</f>
        <v>0</v>
      </c>
    </row>
    <row r="260" s="2" customFormat="1">
      <c r="A260" s="39"/>
      <c r="B260" s="40"/>
      <c r="C260" s="214" t="s">
        <v>516</v>
      </c>
      <c r="D260" s="214" t="s">
        <v>202</v>
      </c>
      <c r="E260" s="215" t="s">
        <v>552</v>
      </c>
      <c r="F260" s="216" t="s">
        <v>553</v>
      </c>
      <c r="G260" s="217" t="s">
        <v>217</v>
      </c>
      <c r="H260" s="218">
        <v>1</v>
      </c>
      <c r="I260" s="219"/>
      <c r="J260" s="220">
        <f>ROUND(I260*H260,2)</f>
        <v>0</v>
      </c>
      <c r="K260" s="216" t="s">
        <v>206</v>
      </c>
      <c r="L260" s="221"/>
      <c r="M260" s="222" t="s">
        <v>19</v>
      </c>
      <c r="N260" s="223" t="s">
        <v>46</v>
      </c>
      <c r="O260" s="85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207</v>
      </c>
      <c r="AT260" s="226" t="s">
        <v>202</v>
      </c>
      <c r="AU260" s="226" t="s">
        <v>84</v>
      </c>
      <c r="AY260" s="18" t="s">
        <v>199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82</v>
      </c>
      <c r="BK260" s="227">
        <f>ROUND(I260*H260,2)</f>
        <v>0</v>
      </c>
      <c r="BL260" s="18" t="s">
        <v>208</v>
      </c>
      <c r="BM260" s="226" t="s">
        <v>526</v>
      </c>
    </row>
    <row r="261" s="12" customFormat="1" ht="22.8" customHeight="1">
      <c r="A261" s="12"/>
      <c r="B261" s="198"/>
      <c r="C261" s="199"/>
      <c r="D261" s="200" t="s">
        <v>74</v>
      </c>
      <c r="E261" s="212" t="s">
        <v>555</v>
      </c>
      <c r="F261" s="212" t="s">
        <v>556</v>
      </c>
      <c r="G261" s="199"/>
      <c r="H261" s="199"/>
      <c r="I261" s="202"/>
      <c r="J261" s="213">
        <f>BK261</f>
        <v>0</v>
      </c>
      <c r="K261" s="199"/>
      <c r="L261" s="204"/>
      <c r="M261" s="205"/>
      <c r="N261" s="206"/>
      <c r="O261" s="206"/>
      <c r="P261" s="207">
        <f>SUM(P262:P265)</f>
        <v>0</v>
      </c>
      <c r="Q261" s="206"/>
      <c r="R261" s="207">
        <f>SUM(R262:R265)</f>
        <v>0</v>
      </c>
      <c r="S261" s="206"/>
      <c r="T261" s="208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9" t="s">
        <v>82</v>
      </c>
      <c r="AT261" s="210" t="s">
        <v>74</v>
      </c>
      <c r="AU261" s="210" t="s">
        <v>82</v>
      </c>
      <c r="AY261" s="209" t="s">
        <v>199</v>
      </c>
      <c r="BK261" s="211">
        <f>SUM(BK262:BK265)</f>
        <v>0</v>
      </c>
    </row>
    <row r="262" s="2" customFormat="1">
      <c r="A262" s="39"/>
      <c r="B262" s="40"/>
      <c r="C262" s="214" t="s">
        <v>378</v>
      </c>
      <c r="D262" s="214" t="s">
        <v>202</v>
      </c>
      <c r="E262" s="215" t="s">
        <v>557</v>
      </c>
      <c r="F262" s="216" t="s">
        <v>558</v>
      </c>
      <c r="G262" s="217" t="s">
        <v>217</v>
      </c>
      <c r="H262" s="218">
        <v>3</v>
      </c>
      <c r="I262" s="219"/>
      <c r="J262" s="220">
        <f>ROUND(I262*H262,2)</f>
        <v>0</v>
      </c>
      <c r="K262" s="216" t="s">
        <v>206</v>
      </c>
      <c r="L262" s="221"/>
      <c r="M262" s="222" t="s">
        <v>19</v>
      </c>
      <c r="N262" s="223" t="s">
        <v>46</v>
      </c>
      <c r="O262" s="85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207</v>
      </c>
      <c r="AT262" s="226" t="s">
        <v>202</v>
      </c>
      <c r="AU262" s="226" t="s">
        <v>84</v>
      </c>
      <c r="AY262" s="18" t="s">
        <v>199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82</v>
      </c>
      <c r="BK262" s="227">
        <f>ROUND(I262*H262,2)</f>
        <v>0</v>
      </c>
      <c r="BL262" s="18" t="s">
        <v>208</v>
      </c>
      <c r="BM262" s="226" t="s">
        <v>532</v>
      </c>
    </row>
    <row r="263" s="2" customFormat="1">
      <c r="A263" s="39"/>
      <c r="B263" s="40"/>
      <c r="C263" s="214" t="s">
        <v>529</v>
      </c>
      <c r="D263" s="214" t="s">
        <v>202</v>
      </c>
      <c r="E263" s="215" t="s">
        <v>564</v>
      </c>
      <c r="F263" s="216" t="s">
        <v>565</v>
      </c>
      <c r="G263" s="217" t="s">
        <v>217</v>
      </c>
      <c r="H263" s="218">
        <v>1</v>
      </c>
      <c r="I263" s="219"/>
      <c r="J263" s="220">
        <f>ROUND(I263*H263,2)</f>
        <v>0</v>
      </c>
      <c r="K263" s="216" t="s">
        <v>206</v>
      </c>
      <c r="L263" s="221"/>
      <c r="M263" s="222" t="s">
        <v>19</v>
      </c>
      <c r="N263" s="223" t="s">
        <v>46</v>
      </c>
      <c r="O263" s="85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207</v>
      </c>
      <c r="AT263" s="226" t="s">
        <v>202</v>
      </c>
      <c r="AU263" s="226" t="s">
        <v>84</v>
      </c>
      <c r="AY263" s="18" t="s">
        <v>199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82</v>
      </c>
      <c r="BK263" s="227">
        <f>ROUND(I263*H263,2)</f>
        <v>0</v>
      </c>
      <c r="BL263" s="18" t="s">
        <v>208</v>
      </c>
      <c r="BM263" s="226" t="s">
        <v>537</v>
      </c>
    </row>
    <row r="264" s="2" customFormat="1">
      <c r="A264" s="39"/>
      <c r="B264" s="40"/>
      <c r="C264" s="214" t="s">
        <v>382</v>
      </c>
      <c r="D264" s="214" t="s">
        <v>202</v>
      </c>
      <c r="E264" s="215" t="s">
        <v>571</v>
      </c>
      <c r="F264" s="216" t="s">
        <v>572</v>
      </c>
      <c r="G264" s="217" t="s">
        <v>217</v>
      </c>
      <c r="H264" s="218">
        <v>2</v>
      </c>
      <c r="I264" s="219"/>
      <c r="J264" s="220">
        <f>ROUND(I264*H264,2)</f>
        <v>0</v>
      </c>
      <c r="K264" s="216" t="s">
        <v>206</v>
      </c>
      <c r="L264" s="221"/>
      <c r="M264" s="222" t="s">
        <v>19</v>
      </c>
      <c r="N264" s="223" t="s">
        <v>46</v>
      </c>
      <c r="O264" s="85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6" t="s">
        <v>207</v>
      </c>
      <c r="AT264" s="226" t="s">
        <v>202</v>
      </c>
      <c r="AU264" s="226" t="s">
        <v>84</v>
      </c>
      <c r="AY264" s="18" t="s">
        <v>199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8" t="s">
        <v>82</v>
      </c>
      <c r="BK264" s="227">
        <f>ROUND(I264*H264,2)</f>
        <v>0</v>
      </c>
      <c r="BL264" s="18" t="s">
        <v>208</v>
      </c>
      <c r="BM264" s="226" t="s">
        <v>543</v>
      </c>
    </row>
    <row r="265" s="2" customFormat="1">
      <c r="A265" s="39"/>
      <c r="B265" s="40"/>
      <c r="C265" s="214" t="s">
        <v>540</v>
      </c>
      <c r="D265" s="214" t="s">
        <v>202</v>
      </c>
      <c r="E265" s="215" t="s">
        <v>575</v>
      </c>
      <c r="F265" s="216" t="s">
        <v>576</v>
      </c>
      <c r="G265" s="217" t="s">
        <v>217</v>
      </c>
      <c r="H265" s="218">
        <v>2</v>
      </c>
      <c r="I265" s="219"/>
      <c r="J265" s="220">
        <f>ROUND(I265*H265,2)</f>
        <v>0</v>
      </c>
      <c r="K265" s="216" t="s">
        <v>206</v>
      </c>
      <c r="L265" s="221"/>
      <c r="M265" s="222" t="s">
        <v>19</v>
      </c>
      <c r="N265" s="223" t="s">
        <v>46</v>
      </c>
      <c r="O265" s="85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207</v>
      </c>
      <c r="AT265" s="226" t="s">
        <v>202</v>
      </c>
      <c r="AU265" s="226" t="s">
        <v>84</v>
      </c>
      <c r="AY265" s="18" t="s">
        <v>199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82</v>
      </c>
      <c r="BK265" s="227">
        <f>ROUND(I265*H265,2)</f>
        <v>0</v>
      </c>
      <c r="BL265" s="18" t="s">
        <v>208</v>
      </c>
      <c r="BM265" s="226" t="s">
        <v>548</v>
      </c>
    </row>
    <row r="266" s="12" customFormat="1" ht="22.8" customHeight="1">
      <c r="A266" s="12"/>
      <c r="B266" s="198"/>
      <c r="C266" s="199"/>
      <c r="D266" s="200" t="s">
        <v>74</v>
      </c>
      <c r="E266" s="212" t="s">
        <v>592</v>
      </c>
      <c r="F266" s="212" t="s">
        <v>593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P267</f>
        <v>0</v>
      </c>
      <c r="Q266" s="206"/>
      <c r="R266" s="207">
        <f>R267</f>
        <v>0</v>
      </c>
      <c r="S266" s="206"/>
      <c r="T266" s="208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82</v>
      </c>
      <c r="AT266" s="210" t="s">
        <v>74</v>
      </c>
      <c r="AU266" s="210" t="s">
        <v>82</v>
      </c>
      <c r="AY266" s="209" t="s">
        <v>199</v>
      </c>
      <c r="BK266" s="211">
        <f>BK267</f>
        <v>0</v>
      </c>
    </row>
    <row r="267" s="2" customFormat="1" ht="16.5" customHeight="1">
      <c r="A267" s="39"/>
      <c r="B267" s="40"/>
      <c r="C267" s="214" t="s">
        <v>387</v>
      </c>
      <c r="D267" s="214" t="s">
        <v>202</v>
      </c>
      <c r="E267" s="215" t="s">
        <v>595</v>
      </c>
      <c r="F267" s="216" t="s">
        <v>1211</v>
      </c>
      <c r="G267" s="217" t="s">
        <v>217</v>
      </c>
      <c r="H267" s="218">
        <v>1</v>
      </c>
      <c r="I267" s="219"/>
      <c r="J267" s="220">
        <f>ROUND(I267*H267,2)</f>
        <v>0</v>
      </c>
      <c r="K267" s="216" t="s">
        <v>341</v>
      </c>
      <c r="L267" s="221"/>
      <c r="M267" s="222" t="s">
        <v>19</v>
      </c>
      <c r="N267" s="223" t="s">
        <v>46</v>
      </c>
      <c r="O267" s="85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207</v>
      </c>
      <c r="AT267" s="226" t="s">
        <v>202</v>
      </c>
      <c r="AU267" s="226" t="s">
        <v>84</v>
      </c>
      <c r="AY267" s="18" t="s">
        <v>199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82</v>
      </c>
      <c r="BK267" s="227">
        <f>ROUND(I267*H267,2)</f>
        <v>0</v>
      </c>
      <c r="BL267" s="18" t="s">
        <v>208</v>
      </c>
      <c r="BM267" s="226" t="s">
        <v>554</v>
      </c>
    </row>
    <row r="268" s="12" customFormat="1" ht="22.8" customHeight="1">
      <c r="A268" s="12"/>
      <c r="B268" s="198"/>
      <c r="C268" s="199"/>
      <c r="D268" s="200" t="s">
        <v>74</v>
      </c>
      <c r="E268" s="212" t="s">
        <v>598</v>
      </c>
      <c r="F268" s="212" t="s">
        <v>599</v>
      </c>
      <c r="G268" s="199"/>
      <c r="H268" s="199"/>
      <c r="I268" s="202"/>
      <c r="J268" s="213">
        <f>BK268</f>
        <v>0</v>
      </c>
      <c r="K268" s="199"/>
      <c r="L268" s="204"/>
      <c r="M268" s="205"/>
      <c r="N268" s="206"/>
      <c r="O268" s="206"/>
      <c r="P268" s="207">
        <f>SUM(P269:P270)</f>
        <v>0</v>
      </c>
      <c r="Q268" s="206"/>
      <c r="R268" s="207">
        <f>SUM(R269:R270)</f>
        <v>0</v>
      </c>
      <c r="S268" s="206"/>
      <c r="T268" s="208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9" t="s">
        <v>82</v>
      </c>
      <c r="AT268" s="210" t="s">
        <v>74</v>
      </c>
      <c r="AU268" s="210" t="s">
        <v>82</v>
      </c>
      <c r="AY268" s="209" t="s">
        <v>199</v>
      </c>
      <c r="BK268" s="211">
        <f>SUM(BK269:BK270)</f>
        <v>0</v>
      </c>
    </row>
    <row r="269" s="2" customFormat="1">
      <c r="A269" s="39"/>
      <c r="B269" s="40"/>
      <c r="C269" s="214" t="s">
        <v>551</v>
      </c>
      <c r="D269" s="214" t="s">
        <v>202</v>
      </c>
      <c r="E269" s="215" t="s">
        <v>600</v>
      </c>
      <c r="F269" s="216" t="s">
        <v>601</v>
      </c>
      <c r="G269" s="217" t="s">
        <v>217</v>
      </c>
      <c r="H269" s="218">
        <v>2</v>
      </c>
      <c r="I269" s="219"/>
      <c r="J269" s="220">
        <f>ROUND(I269*H269,2)</f>
        <v>0</v>
      </c>
      <c r="K269" s="216" t="s">
        <v>206</v>
      </c>
      <c r="L269" s="221"/>
      <c r="M269" s="222" t="s">
        <v>19</v>
      </c>
      <c r="N269" s="223" t="s">
        <v>46</v>
      </c>
      <c r="O269" s="85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207</v>
      </c>
      <c r="AT269" s="226" t="s">
        <v>202</v>
      </c>
      <c r="AU269" s="226" t="s">
        <v>84</v>
      </c>
      <c r="AY269" s="18" t="s">
        <v>199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82</v>
      </c>
      <c r="BK269" s="227">
        <f>ROUND(I269*H269,2)</f>
        <v>0</v>
      </c>
      <c r="BL269" s="18" t="s">
        <v>208</v>
      </c>
      <c r="BM269" s="226" t="s">
        <v>559</v>
      </c>
    </row>
    <row r="270" s="2" customFormat="1">
      <c r="A270" s="39"/>
      <c r="B270" s="40"/>
      <c r="C270" s="214" t="s">
        <v>391</v>
      </c>
      <c r="D270" s="214" t="s">
        <v>202</v>
      </c>
      <c r="E270" s="215" t="s">
        <v>607</v>
      </c>
      <c r="F270" s="216" t="s">
        <v>608</v>
      </c>
      <c r="G270" s="217" t="s">
        <v>217</v>
      </c>
      <c r="H270" s="218">
        <v>3</v>
      </c>
      <c r="I270" s="219"/>
      <c r="J270" s="220">
        <f>ROUND(I270*H270,2)</f>
        <v>0</v>
      </c>
      <c r="K270" s="216" t="s">
        <v>206</v>
      </c>
      <c r="L270" s="221"/>
      <c r="M270" s="222" t="s">
        <v>19</v>
      </c>
      <c r="N270" s="223" t="s">
        <v>46</v>
      </c>
      <c r="O270" s="85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207</v>
      </c>
      <c r="AT270" s="226" t="s">
        <v>202</v>
      </c>
      <c r="AU270" s="226" t="s">
        <v>84</v>
      </c>
      <c r="AY270" s="18" t="s">
        <v>199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82</v>
      </c>
      <c r="BK270" s="227">
        <f>ROUND(I270*H270,2)</f>
        <v>0</v>
      </c>
      <c r="BL270" s="18" t="s">
        <v>208</v>
      </c>
      <c r="BM270" s="226" t="s">
        <v>563</v>
      </c>
    </row>
    <row r="271" s="12" customFormat="1" ht="25.92" customHeight="1">
      <c r="A271" s="12"/>
      <c r="B271" s="198"/>
      <c r="C271" s="199"/>
      <c r="D271" s="200" t="s">
        <v>74</v>
      </c>
      <c r="E271" s="201" t="s">
        <v>610</v>
      </c>
      <c r="F271" s="201" t="s">
        <v>611</v>
      </c>
      <c r="G271" s="199"/>
      <c r="H271" s="199"/>
      <c r="I271" s="202"/>
      <c r="J271" s="203">
        <f>BK271</f>
        <v>0</v>
      </c>
      <c r="K271" s="199"/>
      <c r="L271" s="204"/>
      <c r="M271" s="205"/>
      <c r="N271" s="206"/>
      <c r="O271" s="206"/>
      <c r="P271" s="207">
        <f>P272+P277</f>
        <v>0</v>
      </c>
      <c r="Q271" s="206"/>
      <c r="R271" s="207">
        <f>R272+R277</f>
        <v>0</v>
      </c>
      <c r="S271" s="206"/>
      <c r="T271" s="208">
        <f>T272+T277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9" t="s">
        <v>82</v>
      </c>
      <c r="AT271" s="210" t="s">
        <v>74</v>
      </c>
      <c r="AU271" s="210" t="s">
        <v>75</v>
      </c>
      <c r="AY271" s="209" t="s">
        <v>199</v>
      </c>
      <c r="BK271" s="211">
        <f>BK272+BK277</f>
        <v>0</v>
      </c>
    </row>
    <row r="272" s="12" customFormat="1" ht="22.8" customHeight="1">
      <c r="A272" s="12"/>
      <c r="B272" s="198"/>
      <c r="C272" s="199"/>
      <c r="D272" s="200" t="s">
        <v>74</v>
      </c>
      <c r="E272" s="212" t="s">
        <v>612</v>
      </c>
      <c r="F272" s="212" t="s">
        <v>613</v>
      </c>
      <c r="G272" s="199"/>
      <c r="H272" s="199"/>
      <c r="I272" s="202"/>
      <c r="J272" s="213">
        <f>BK272</f>
        <v>0</v>
      </c>
      <c r="K272" s="199"/>
      <c r="L272" s="204"/>
      <c r="M272" s="205"/>
      <c r="N272" s="206"/>
      <c r="O272" s="206"/>
      <c r="P272" s="207">
        <f>SUM(P273:P276)</f>
        <v>0</v>
      </c>
      <c r="Q272" s="206"/>
      <c r="R272" s="207">
        <f>SUM(R273:R276)</f>
        <v>0</v>
      </c>
      <c r="S272" s="206"/>
      <c r="T272" s="208">
        <f>SUM(T273:T276)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9" t="s">
        <v>82</v>
      </c>
      <c r="AT272" s="210" t="s">
        <v>74</v>
      </c>
      <c r="AU272" s="210" t="s">
        <v>82</v>
      </c>
      <c r="AY272" s="209" t="s">
        <v>199</v>
      </c>
      <c r="BK272" s="211">
        <f>SUM(BK273:BK276)</f>
        <v>0</v>
      </c>
    </row>
    <row r="273" s="2" customFormat="1" ht="16.5" customHeight="1">
      <c r="A273" s="39"/>
      <c r="B273" s="40"/>
      <c r="C273" s="214" t="s">
        <v>560</v>
      </c>
      <c r="D273" s="214" t="s">
        <v>202</v>
      </c>
      <c r="E273" s="215" t="s">
        <v>615</v>
      </c>
      <c r="F273" s="216" t="s">
        <v>616</v>
      </c>
      <c r="G273" s="217" t="s">
        <v>217</v>
      </c>
      <c r="H273" s="218">
        <v>1</v>
      </c>
      <c r="I273" s="219"/>
      <c r="J273" s="220">
        <f>ROUND(I273*H273,2)</f>
        <v>0</v>
      </c>
      <c r="K273" s="216" t="s">
        <v>206</v>
      </c>
      <c r="L273" s="221"/>
      <c r="M273" s="222" t="s">
        <v>19</v>
      </c>
      <c r="N273" s="223" t="s">
        <v>46</v>
      </c>
      <c r="O273" s="85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207</v>
      </c>
      <c r="AT273" s="226" t="s">
        <v>202</v>
      </c>
      <c r="AU273" s="226" t="s">
        <v>84</v>
      </c>
      <c r="AY273" s="18" t="s">
        <v>199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82</v>
      </c>
      <c r="BK273" s="227">
        <f>ROUND(I273*H273,2)</f>
        <v>0</v>
      </c>
      <c r="BL273" s="18" t="s">
        <v>208</v>
      </c>
      <c r="BM273" s="226" t="s">
        <v>566</v>
      </c>
    </row>
    <row r="274" s="2" customFormat="1" ht="21.75" customHeight="1">
      <c r="A274" s="39"/>
      <c r="B274" s="40"/>
      <c r="C274" s="214" t="s">
        <v>394</v>
      </c>
      <c r="D274" s="214" t="s">
        <v>202</v>
      </c>
      <c r="E274" s="215" t="s">
        <v>618</v>
      </c>
      <c r="F274" s="216" t="s">
        <v>619</v>
      </c>
      <c r="G274" s="217" t="s">
        <v>217</v>
      </c>
      <c r="H274" s="218">
        <v>1</v>
      </c>
      <c r="I274" s="219"/>
      <c r="J274" s="220">
        <f>ROUND(I274*H274,2)</f>
        <v>0</v>
      </c>
      <c r="K274" s="216" t="s">
        <v>206</v>
      </c>
      <c r="L274" s="221"/>
      <c r="M274" s="222" t="s">
        <v>19</v>
      </c>
      <c r="N274" s="223" t="s">
        <v>46</v>
      </c>
      <c r="O274" s="85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6" t="s">
        <v>207</v>
      </c>
      <c r="AT274" s="226" t="s">
        <v>202</v>
      </c>
      <c r="AU274" s="226" t="s">
        <v>84</v>
      </c>
      <c r="AY274" s="18" t="s">
        <v>199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82</v>
      </c>
      <c r="BK274" s="227">
        <f>ROUND(I274*H274,2)</f>
        <v>0</v>
      </c>
      <c r="BL274" s="18" t="s">
        <v>208</v>
      </c>
      <c r="BM274" s="226" t="s">
        <v>570</v>
      </c>
    </row>
    <row r="275" s="2" customFormat="1" ht="21.75" customHeight="1">
      <c r="A275" s="39"/>
      <c r="B275" s="40"/>
      <c r="C275" s="228" t="s">
        <v>567</v>
      </c>
      <c r="D275" s="228" t="s">
        <v>286</v>
      </c>
      <c r="E275" s="229" t="s">
        <v>287</v>
      </c>
      <c r="F275" s="230" t="s">
        <v>288</v>
      </c>
      <c r="G275" s="231" t="s">
        <v>217</v>
      </c>
      <c r="H275" s="232">
        <v>2</v>
      </c>
      <c r="I275" s="233"/>
      <c r="J275" s="234">
        <f>ROUND(I275*H275,2)</f>
        <v>0</v>
      </c>
      <c r="K275" s="230" t="s">
        <v>206</v>
      </c>
      <c r="L275" s="45"/>
      <c r="M275" s="235" t="s">
        <v>19</v>
      </c>
      <c r="N275" s="236" t="s">
        <v>46</v>
      </c>
      <c r="O275" s="85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6" t="s">
        <v>208</v>
      </c>
      <c r="AT275" s="226" t="s">
        <v>286</v>
      </c>
      <c r="AU275" s="226" t="s">
        <v>84</v>
      </c>
      <c r="AY275" s="18" t="s">
        <v>199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82</v>
      </c>
      <c r="BK275" s="227">
        <f>ROUND(I275*H275,2)</f>
        <v>0</v>
      </c>
      <c r="BL275" s="18" t="s">
        <v>208</v>
      </c>
      <c r="BM275" s="226" t="s">
        <v>573</v>
      </c>
    </row>
    <row r="276" s="2" customFormat="1">
      <c r="A276" s="39"/>
      <c r="B276" s="40"/>
      <c r="C276" s="228" t="s">
        <v>400</v>
      </c>
      <c r="D276" s="228" t="s">
        <v>286</v>
      </c>
      <c r="E276" s="229" t="s">
        <v>290</v>
      </c>
      <c r="F276" s="230" t="s">
        <v>291</v>
      </c>
      <c r="G276" s="231" t="s">
        <v>217</v>
      </c>
      <c r="H276" s="232">
        <v>2</v>
      </c>
      <c r="I276" s="233"/>
      <c r="J276" s="234">
        <f>ROUND(I276*H276,2)</f>
        <v>0</v>
      </c>
      <c r="K276" s="230" t="s">
        <v>206</v>
      </c>
      <c r="L276" s="45"/>
      <c r="M276" s="235" t="s">
        <v>19</v>
      </c>
      <c r="N276" s="236" t="s">
        <v>46</v>
      </c>
      <c r="O276" s="85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6" t="s">
        <v>208</v>
      </c>
      <c r="AT276" s="226" t="s">
        <v>286</v>
      </c>
      <c r="AU276" s="226" t="s">
        <v>84</v>
      </c>
      <c r="AY276" s="18" t="s">
        <v>199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82</v>
      </c>
      <c r="BK276" s="227">
        <f>ROUND(I276*H276,2)</f>
        <v>0</v>
      </c>
      <c r="BL276" s="18" t="s">
        <v>208</v>
      </c>
      <c r="BM276" s="226" t="s">
        <v>577</v>
      </c>
    </row>
    <row r="277" s="12" customFormat="1" ht="22.8" customHeight="1">
      <c r="A277" s="12"/>
      <c r="B277" s="198"/>
      <c r="C277" s="199"/>
      <c r="D277" s="200" t="s">
        <v>74</v>
      </c>
      <c r="E277" s="212" t="s">
        <v>621</v>
      </c>
      <c r="F277" s="212" t="s">
        <v>621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SUM(P278:P301)</f>
        <v>0</v>
      </c>
      <c r="Q277" s="206"/>
      <c r="R277" s="207">
        <f>SUM(R278:R301)</f>
        <v>0</v>
      </c>
      <c r="S277" s="206"/>
      <c r="T277" s="208">
        <f>SUM(T278:T301)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82</v>
      </c>
      <c r="AT277" s="210" t="s">
        <v>74</v>
      </c>
      <c r="AU277" s="210" t="s">
        <v>82</v>
      </c>
      <c r="AY277" s="209" t="s">
        <v>199</v>
      </c>
      <c r="BK277" s="211">
        <f>SUM(BK278:BK301)</f>
        <v>0</v>
      </c>
    </row>
    <row r="278" s="2" customFormat="1" ht="21.75" customHeight="1">
      <c r="A278" s="39"/>
      <c r="B278" s="40"/>
      <c r="C278" s="228" t="s">
        <v>574</v>
      </c>
      <c r="D278" s="228" t="s">
        <v>286</v>
      </c>
      <c r="E278" s="229" t="s">
        <v>623</v>
      </c>
      <c r="F278" s="230" t="s">
        <v>624</v>
      </c>
      <c r="G278" s="231" t="s">
        <v>217</v>
      </c>
      <c r="H278" s="232">
        <v>2</v>
      </c>
      <c r="I278" s="233"/>
      <c r="J278" s="234">
        <f>ROUND(I278*H278,2)</f>
        <v>0</v>
      </c>
      <c r="K278" s="230" t="s">
        <v>341</v>
      </c>
      <c r="L278" s="45"/>
      <c r="M278" s="235" t="s">
        <v>19</v>
      </c>
      <c r="N278" s="236" t="s">
        <v>46</v>
      </c>
      <c r="O278" s="85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6" t="s">
        <v>208</v>
      </c>
      <c r="AT278" s="226" t="s">
        <v>286</v>
      </c>
      <c r="AU278" s="226" t="s">
        <v>84</v>
      </c>
      <c r="AY278" s="18" t="s">
        <v>199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8" t="s">
        <v>82</v>
      </c>
      <c r="BK278" s="227">
        <f>ROUND(I278*H278,2)</f>
        <v>0</v>
      </c>
      <c r="BL278" s="18" t="s">
        <v>208</v>
      </c>
      <c r="BM278" s="226" t="s">
        <v>582</v>
      </c>
    </row>
    <row r="279" s="2" customFormat="1" ht="21.75" customHeight="1">
      <c r="A279" s="39"/>
      <c r="B279" s="40"/>
      <c r="C279" s="228" t="s">
        <v>403</v>
      </c>
      <c r="D279" s="228" t="s">
        <v>286</v>
      </c>
      <c r="E279" s="229" t="s">
        <v>626</v>
      </c>
      <c r="F279" s="230" t="s">
        <v>627</v>
      </c>
      <c r="G279" s="231" t="s">
        <v>217</v>
      </c>
      <c r="H279" s="232">
        <v>2</v>
      </c>
      <c r="I279" s="233"/>
      <c r="J279" s="234">
        <f>ROUND(I279*H279,2)</f>
        <v>0</v>
      </c>
      <c r="K279" s="230" t="s">
        <v>341</v>
      </c>
      <c r="L279" s="45"/>
      <c r="M279" s="235" t="s">
        <v>19</v>
      </c>
      <c r="N279" s="236" t="s">
        <v>46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208</v>
      </c>
      <c r="AT279" s="226" t="s">
        <v>286</v>
      </c>
      <c r="AU279" s="226" t="s">
        <v>84</v>
      </c>
      <c r="AY279" s="18" t="s">
        <v>199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208</v>
      </c>
      <c r="BM279" s="226" t="s">
        <v>586</v>
      </c>
    </row>
    <row r="280" s="2" customFormat="1" ht="16.5" customHeight="1">
      <c r="A280" s="39"/>
      <c r="B280" s="40"/>
      <c r="C280" s="228" t="s">
        <v>583</v>
      </c>
      <c r="D280" s="228" t="s">
        <v>286</v>
      </c>
      <c r="E280" s="229" t="s">
        <v>640</v>
      </c>
      <c r="F280" s="230" t="s">
        <v>641</v>
      </c>
      <c r="G280" s="231" t="s">
        <v>205</v>
      </c>
      <c r="H280" s="232">
        <v>262</v>
      </c>
      <c r="I280" s="233"/>
      <c r="J280" s="234">
        <f>ROUND(I280*H280,2)</f>
        <v>0</v>
      </c>
      <c r="K280" s="230" t="s">
        <v>341</v>
      </c>
      <c r="L280" s="45"/>
      <c r="M280" s="235" t="s">
        <v>19</v>
      </c>
      <c r="N280" s="236" t="s">
        <v>46</v>
      </c>
      <c r="O280" s="85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6" t="s">
        <v>208</v>
      </c>
      <c r="AT280" s="226" t="s">
        <v>286</v>
      </c>
      <c r="AU280" s="226" t="s">
        <v>84</v>
      </c>
      <c r="AY280" s="18" t="s">
        <v>199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82</v>
      </c>
      <c r="BK280" s="227">
        <f>ROUND(I280*H280,2)</f>
        <v>0</v>
      </c>
      <c r="BL280" s="18" t="s">
        <v>208</v>
      </c>
      <c r="BM280" s="226" t="s">
        <v>591</v>
      </c>
    </row>
    <row r="281" s="2" customFormat="1" ht="16.5" customHeight="1">
      <c r="A281" s="39"/>
      <c r="B281" s="40"/>
      <c r="C281" s="228" t="s">
        <v>407</v>
      </c>
      <c r="D281" s="228" t="s">
        <v>286</v>
      </c>
      <c r="E281" s="229" t="s">
        <v>644</v>
      </c>
      <c r="F281" s="230" t="s">
        <v>1213</v>
      </c>
      <c r="G281" s="231" t="s">
        <v>217</v>
      </c>
      <c r="H281" s="232">
        <v>1</v>
      </c>
      <c r="I281" s="233"/>
      <c r="J281" s="234">
        <f>ROUND(I281*H281,2)</f>
        <v>0</v>
      </c>
      <c r="K281" s="230" t="s">
        <v>341</v>
      </c>
      <c r="L281" s="45"/>
      <c r="M281" s="235" t="s">
        <v>19</v>
      </c>
      <c r="N281" s="236" t="s">
        <v>46</v>
      </c>
      <c r="O281" s="85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208</v>
      </c>
      <c r="AT281" s="226" t="s">
        <v>286</v>
      </c>
      <c r="AU281" s="226" t="s">
        <v>84</v>
      </c>
      <c r="AY281" s="18" t="s">
        <v>199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82</v>
      </c>
      <c r="BK281" s="227">
        <f>ROUND(I281*H281,2)</f>
        <v>0</v>
      </c>
      <c r="BL281" s="18" t="s">
        <v>208</v>
      </c>
      <c r="BM281" s="226" t="s">
        <v>597</v>
      </c>
    </row>
    <row r="282" s="2" customFormat="1" ht="16.5" customHeight="1">
      <c r="A282" s="39"/>
      <c r="B282" s="40"/>
      <c r="C282" s="228" t="s">
        <v>594</v>
      </c>
      <c r="D282" s="228" t="s">
        <v>286</v>
      </c>
      <c r="E282" s="229" t="s">
        <v>647</v>
      </c>
      <c r="F282" s="230" t="s">
        <v>648</v>
      </c>
      <c r="G282" s="231" t="s">
        <v>217</v>
      </c>
      <c r="H282" s="232">
        <v>2</v>
      </c>
      <c r="I282" s="233"/>
      <c r="J282" s="234">
        <f>ROUND(I282*H282,2)</f>
        <v>0</v>
      </c>
      <c r="K282" s="230" t="s">
        <v>341</v>
      </c>
      <c r="L282" s="45"/>
      <c r="M282" s="235" t="s">
        <v>19</v>
      </c>
      <c r="N282" s="236" t="s">
        <v>46</v>
      </c>
      <c r="O282" s="85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208</v>
      </c>
      <c r="AT282" s="226" t="s">
        <v>286</v>
      </c>
      <c r="AU282" s="226" t="s">
        <v>84</v>
      </c>
      <c r="AY282" s="18" t="s">
        <v>199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82</v>
      </c>
      <c r="BK282" s="227">
        <f>ROUND(I282*H282,2)</f>
        <v>0</v>
      </c>
      <c r="BL282" s="18" t="s">
        <v>208</v>
      </c>
      <c r="BM282" s="226" t="s">
        <v>602</v>
      </c>
    </row>
    <row r="283" s="2" customFormat="1" ht="16.5" customHeight="1">
      <c r="A283" s="39"/>
      <c r="B283" s="40"/>
      <c r="C283" s="228" t="s">
        <v>410</v>
      </c>
      <c r="D283" s="228" t="s">
        <v>286</v>
      </c>
      <c r="E283" s="229" t="s">
        <v>651</v>
      </c>
      <c r="F283" s="230" t="s">
        <v>652</v>
      </c>
      <c r="G283" s="231" t="s">
        <v>217</v>
      </c>
      <c r="H283" s="232">
        <v>2</v>
      </c>
      <c r="I283" s="233"/>
      <c r="J283" s="234">
        <f>ROUND(I283*H283,2)</f>
        <v>0</v>
      </c>
      <c r="K283" s="230" t="s">
        <v>341</v>
      </c>
      <c r="L283" s="45"/>
      <c r="M283" s="235" t="s">
        <v>19</v>
      </c>
      <c r="N283" s="236" t="s">
        <v>46</v>
      </c>
      <c r="O283" s="85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208</v>
      </c>
      <c r="AT283" s="226" t="s">
        <v>286</v>
      </c>
      <c r="AU283" s="226" t="s">
        <v>84</v>
      </c>
      <c r="AY283" s="18" t="s">
        <v>199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82</v>
      </c>
      <c r="BK283" s="227">
        <f>ROUND(I283*H283,2)</f>
        <v>0</v>
      </c>
      <c r="BL283" s="18" t="s">
        <v>208</v>
      </c>
      <c r="BM283" s="226" t="s">
        <v>606</v>
      </c>
    </row>
    <row r="284" s="2" customFormat="1" ht="16.5" customHeight="1">
      <c r="A284" s="39"/>
      <c r="B284" s="40"/>
      <c r="C284" s="228" t="s">
        <v>603</v>
      </c>
      <c r="D284" s="228" t="s">
        <v>286</v>
      </c>
      <c r="E284" s="229" t="s">
        <v>1080</v>
      </c>
      <c r="F284" s="230" t="s">
        <v>1214</v>
      </c>
      <c r="G284" s="231" t="s">
        <v>217</v>
      </c>
      <c r="H284" s="232">
        <v>4</v>
      </c>
      <c r="I284" s="233"/>
      <c r="J284" s="234">
        <f>ROUND(I284*H284,2)</f>
        <v>0</v>
      </c>
      <c r="K284" s="230" t="s">
        <v>341</v>
      </c>
      <c r="L284" s="45"/>
      <c r="M284" s="235" t="s">
        <v>19</v>
      </c>
      <c r="N284" s="236" t="s">
        <v>46</v>
      </c>
      <c r="O284" s="85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208</v>
      </c>
      <c r="AT284" s="226" t="s">
        <v>286</v>
      </c>
      <c r="AU284" s="226" t="s">
        <v>84</v>
      </c>
      <c r="AY284" s="18" t="s">
        <v>199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82</v>
      </c>
      <c r="BK284" s="227">
        <f>ROUND(I284*H284,2)</f>
        <v>0</v>
      </c>
      <c r="BL284" s="18" t="s">
        <v>208</v>
      </c>
      <c r="BM284" s="226" t="s">
        <v>609</v>
      </c>
    </row>
    <row r="285" s="2" customFormat="1" ht="16.5" customHeight="1">
      <c r="A285" s="39"/>
      <c r="B285" s="40"/>
      <c r="C285" s="228" t="s">
        <v>416</v>
      </c>
      <c r="D285" s="228" t="s">
        <v>286</v>
      </c>
      <c r="E285" s="229" t="s">
        <v>1082</v>
      </c>
      <c r="F285" s="230" t="s">
        <v>659</v>
      </c>
      <c r="G285" s="231" t="s">
        <v>217</v>
      </c>
      <c r="H285" s="232">
        <v>3</v>
      </c>
      <c r="I285" s="233"/>
      <c r="J285" s="234">
        <f>ROUND(I285*H285,2)</f>
        <v>0</v>
      </c>
      <c r="K285" s="230" t="s">
        <v>341</v>
      </c>
      <c r="L285" s="45"/>
      <c r="M285" s="235" t="s">
        <v>19</v>
      </c>
      <c r="N285" s="236" t="s">
        <v>46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208</v>
      </c>
      <c r="AT285" s="226" t="s">
        <v>286</v>
      </c>
      <c r="AU285" s="226" t="s">
        <v>84</v>
      </c>
      <c r="AY285" s="18" t="s">
        <v>199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82</v>
      </c>
      <c r="BK285" s="227">
        <f>ROUND(I285*H285,2)</f>
        <v>0</v>
      </c>
      <c r="BL285" s="18" t="s">
        <v>208</v>
      </c>
      <c r="BM285" s="226" t="s">
        <v>617</v>
      </c>
    </row>
    <row r="286" s="2" customFormat="1" ht="16.5" customHeight="1">
      <c r="A286" s="39"/>
      <c r="B286" s="40"/>
      <c r="C286" s="228" t="s">
        <v>614</v>
      </c>
      <c r="D286" s="228" t="s">
        <v>286</v>
      </c>
      <c r="E286" s="229" t="s">
        <v>662</v>
      </c>
      <c r="F286" s="230" t="s">
        <v>663</v>
      </c>
      <c r="G286" s="231" t="s">
        <v>217</v>
      </c>
      <c r="H286" s="232">
        <v>1</v>
      </c>
      <c r="I286" s="233"/>
      <c r="J286" s="234">
        <f>ROUND(I286*H286,2)</f>
        <v>0</v>
      </c>
      <c r="K286" s="230" t="s">
        <v>341</v>
      </c>
      <c r="L286" s="45"/>
      <c r="M286" s="235" t="s">
        <v>19</v>
      </c>
      <c r="N286" s="236" t="s">
        <v>46</v>
      </c>
      <c r="O286" s="85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208</v>
      </c>
      <c r="AT286" s="226" t="s">
        <v>286</v>
      </c>
      <c r="AU286" s="226" t="s">
        <v>84</v>
      </c>
      <c r="AY286" s="18" t="s">
        <v>199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82</v>
      </c>
      <c r="BK286" s="227">
        <f>ROUND(I286*H286,2)</f>
        <v>0</v>
      </c>
      <c r="BL286" s="18" t="s">
        <v>208</v>
      </c>
      <c r="BM286" s="226" t="s">
        <v>620</v>
      </c>
    </row>
    <row r="287" s="2" customFormat="1" ht="16.5" customHeight="1">
      <c r="A287" s="39"/>
      <c r="B287" s="40"/>
      <c r="C287" s="228" t="s">
        <v>419</v>
      </c>
      <c r="D287" s="228" t="s">
        <v>286</v>
      </c>
      <c r="E287" s="229" t="s">
        <v>669</v>
      </c>
      <c r="F287" s="230" t="s">
        <v>670</v>
      </c>
      <c r="G287" s="231" t="s">
        <v>217</v>
      </c>
      <c r="H287" s="232">
        <v>2</v>
      </c>
      <c r="I287" s="233"/>
      <c r="J287" s="234">
        <f>ROUND(I287*H287,2)</f>
        <v>0</v>
      </c>
      <c r="K287" s="230" t="s">
        <v>341</v>
      </c>
      <c r="L287" s="45"/>
      <c r="M287" s="235" t="s">
        <v>19</v>
      </c>
      <c r="N287" s="236" t="s">
        <v>46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208</v>
      </c>
      <c r="AT287" s="226" t="s">
        <v>286</v>
      </c>
      <c r="AU287" s="226" t="s">
        <v>84</v>
      </c>
      <c r="AY287" s="18" t="s">
        <v>199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208</v>
      </c>
      <c r="BM287" s="226" t="s">
        <v>625</v>
      </c>
    </row>
    <row r="288" s="2" customFormat="1" ht="16.5" customHeight="1">
      <c r="A288" s="39"/>
      <c r="B288" s="40"/>
      <c r="C288" s="228" t="s">
        <v>622</v>
      </c>
      <c r="D288" s="228" t="s">
        <v>286</v>
      </c>
      <c r="E288" s="229" t="s">
        <v>1256</v>
      </c>
      <c r="F288" s="230" t="s">
        <v>1257</v>
      </c>
      <c r="G288" s="231" t="s">
        <v>217</v>
      </c>
      <c r="H288" s="232">
        <v>1</v>
      </c>
      <c r="I288" s="233"/>
      <c r="J288" s="234">
        <f>ROUND(I288*H288,2)</f>
        <v>0</v>
      </c>
      <c r="K288" s="230" t="s">
        <v>341</v>
      </c>
      <c r="L288" s="45"/>
      <c r="M288" s="235" t="s">
        <v>19</v>
      </c>
      <c r="N288" s="236" t="s">
        <v>46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208</v>
      </c>
      <c r="AT288" s="226" t="s">
        <v>286</v>
      </c>
      <c r="AU288" s="226" t="s">
        <v>84</v>
      </c>
      <c r="AY288" s="18" t="s">
        <v>199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82</v>
      </c>
      <c r="BK288" s="227">
        <f>ROUND(I288*H288,2)</f>
        <v>0</v>
      </c>
      <c r="BL288" s="18" t="s">
        <v>208</v>
      </c>
      <c r="BM288" s="226" t="s">
        <v>628</v>
      </c>
    </row>
    <row r="289" s="2" customFormat="1" ht="16.5" customHeight="1">
      <c r="A289" s="39"/>
      <c r="B289" s="40"/>
      <c r="C289" s="228" t="s">
        <v>425</v>
      </c>
      <c r="D289" s="228" t="s">
        <v>286</v>
      </c>
      <c r="E289" s="229" t="s">
        <v>1258</v>
      </c>
      <c r="F289" s="230" t="s">
        <v>1259</v>
      </c>
      <c r="G289" s="231" t="s">
        <v>217</v>
      </c>
      <c r="H289" s="232">
        <v>1</v>
      </c>
      <c r="I289" s="233"/>
      <c r="J289" s="234">
        <f>ROUND(I289*H289,2)</f>
        <v>0</v>
      </c>
      <c r="K289" s="230" t="s">
        <v>341</v>
      </c>
      <c r="L289" s="45"/>
      <c r="M289" s="235" t="s">
        <v>19</v>
      </c>
      <c r="N289" s="236" t="s">
        <v>46</v>
      </c>
      <c r="O289" s="85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208</v>
      </c>
      <c r="AT289" s="226" t="s">
        <v>286</v>
      </c>
      <c r="AU289" s="226" t="s">
        <v>84</v>
      </c>
      <c r="AY289" s="18" t="s">
        <v>199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82</v>
      </c>
      <c r="BK289" s="227">
        <f>ROUND(I289*H289,2)</f>
        <v>0</v>
      </c>
      <c r="BL289" s="18" t="s">
        <v>208</v>
      </c>
      <c r="BM289" s="226" t="s">
        <v>632</v>
      </c>
    </row>
    <row r="290" s="2" customFormat="1">
      <c r="A290" s="39"/>
      <c r="B290" s="40"/>
      <c r="C290" s="214" t="s">
        <v>629</v>
      </c>
      <c r="D290" s="214" t="s">
        <v>202</v>
      </c>
      <c r="E290" s="215" t="s">
        <v>673</v>
      </c>
      <c r="F290" s="216" t="s">
        <v>674</v>
      </c>
      <c r="G290" s="217" t="s">
        <v>217</v>
      </c>
      <c r="H290" s="218">
        <v>1</v>
      </c>
      <c r="I290" s="219"/>
      <c r="J290" s="220">
        <f>ROUND(I290*H290,2)</f>
        <v>0</v>
      </c>
      <c r="K290" s="216" t="s">
        <v>341</v>
      </c>
      <c r="L290" s="221"/>
      <c r="M290" s="222" t="s">
        <v>19</v>
      </c>
      <c r="N290" s="223" t="s">
        <v>46</v>
      </c>
      <c r="O290" s="85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207</v>
      </c>
      <c r="AT290" s="226" t="s">
        <v>202</v>
      </c>
      <c r="AU290" s="226" t="s">
        <v>84</v>
      </c>
      <c r="AY290" s="18" t="s">
        <v>199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208</v>
      </c>
      <c r="BM290" s="226" t="s">
        <v>635</v>
      </c>
    </row>
    <row r="291" s="2" customFormat="1" ht="16.5" customHeight="1">
      <c r="A291" s="39"/>
      <c r="B291" s="40"/>
      <c r="C291" s="228" t="s">
        <v>432</v>
      </c>
      <c r="D291" s="228" t="s">
        <v>286</v>
      </c>
      <c r="E291" s="229" t="s">
        <v>676</v>
      </c>
      <c r="F291" s="230" t="s">
        <v>677</v>
      </c>
      <c r="G291" s="231" t="s">
        <v>217</v>
      </c>
      <c r="H291" s="232">
        <v>1</v>
      </c>
      <c r="I291" s="233"/>
      <c r="J291" s="234">
        <f>ROUND(I291*H291,2)</f>
        <v>0</v>
      </c>
      <c r="K291" s="230" t="s">
        <v>341</v>
      </c>
      <c r="L291" s="45"/>
      <c r="M291" s="235" t="s">
        <v>19</v>
      </c>
      <c r="N291" s="236" t="s">
        <v>46</v>
      </c>
      <c r="O291" s="85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208</v>
      </c>
      <c r="AT291" s="226" t="s">
        <v>286</v>
      </c>
      <c r="AU291" s="226" t="s">
        <v>84</v>
      </c>
      <c r="AY291" s="18" t="s">
        <v>199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82</v>
      </c>
      <c r="BK291" s="227">
        <f>ROUND(I291*H291,2)</f>
        <v>0</v>
      </c>
      <c r="BL291" s="18" t="s">
        <v>208</v>
      </c>
      <c r="BM291" s="226" t="s">
        <v>639</v>
      </c>
    </row>
    <row r="292" s="2" customFormat="1" ht="16.5" customHeight="1">
      <c r="A292" s="39"/>
      <c r="B292" s="40"/>
      <c r="C292" s="228" t="s">
        <v>636</v>
      </c>
      <c r="D292" s="228" t="s">
        <v>286</v>
      </c>
      <c r="E292" s="229" t="s">
        <v>680</v>
      </c>
      <c r="F292" s="230" t="s">
        <v>681</v>
      </c>
      <c r="G292" s="231" t="s">
        <v>217</v>
      </c>
      <c r="H292" s="232">
        <v>1</v>
      </c>
      <c r="I292" s="233"/>
      <c r="J292" s="234">
        <f>ROUND(I292*H292,2)</f>
        <v>0</v>
      </c>
      <c r="K292" s="230" t="s">
        <v>341</v>
      </c>
      <c r="L292" s="45"/>
      <c r="M292" s="235" t="s">
        <v>19</v>
      </c>
      <c r="N292" s="236" t="s">
        <v>46</v>
      </c>
      <c r="O292" s="85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208</v>
      </c>
      <c r="AT292" s="226" t="s">
        <v>286</v>
      </c>
      <c r="AU292" s="226" t="s">
        <v>84</v>
      </c>
      <c r="AY292" s="18" t="s">
        <v>199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208</v>
      </c>
      <c r="BM292" s="226" t="s">
        <v>642</v>
      </c>
    </row>
    <row r="293" s="2" customFormat="1" ht="16.5" customHeight="1">
      <c r="A293" s="39"/>
      <c r="B293" s="40"/>
      <c r="C293" s="228" t="s">
        <v>438</v>
      </c>
      <c r="D293" s="228" t="s">
        <v>286</v>
      </c>
      <c r="E293" s="229" t="s">
        <v>683</v>
      </c>
      <c r="F293" s="230" t="s">
        <v>684</v>
      </c>
      <c r="G293" s="231" t="s">
        <v>217</v>
      </c>
      <c r="H293" s="232">
        <v>1</v>
      </c>
      <c r="I293" s="233"/>
      <c r="J293" s="234">
        <f>ROUND(I293*H293,2)</f>
        <v>0</v>
      </c>
      <c r="K293" s="230" t="s">
        <v>341</v>
      </c>
      <c r="L293" s="45"/>
      <c r="M293" s="235" t="s">
        <v>19</v>
      </c>
      <c r="N293" s="236" t="s">
        <v>46</v>
      </c>
      <c r="O293" s="85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208</v>
      </c>
      <c r="AT293" s="226" t="s">
        <v>286</v>
      </c>
      <c r="AU293" s="226" t="s">
        <v>84</v>
      </c>
      <c r="AY293" s="18" t="s">
        <v>199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82</v>
      </c>
      <c r="BK293" s="227">
        <f>ROUND(I293*H293,2)</f>
        <v>0</v>
      </c>
      <c r="BL293" s="18" t="s">
        <v>208</v>
      </c>
      <c r="BM293" s="226" t="s">
        <v>646</v>
      </c>
    </row>
    <row r="294" s="2" customFormat="1">
      <c r="A294" s="39"/>
      <c r="B294" s="40"/>
      <c r="C294" s="228" t="s">
        <v>643</v>
      </c>
      <c r="D294" s="228" t="s">
        <v>286</v>
      </c>
      <c r="E294" s="229" t="s">
        <v>687</v>
      </c>
      <c r="F294" s="230" t="s">
        <v>688</v>
      </c>
      <c r="G294" s="231" t="s">
        <v>217</v>
      </c>
      <c r="H294" s="232">
        <v>1</v>
      </c>
      <c r="I294" s="233"/>
      <c r="J294" s="234">
        <f>ROUND(I294*H294,2)</f>
        <v>0</v>
      </c>
      <c r="K294" s="230" t="s">
        <v>341</v>
      </c>
      <c r="L294" s="45"/>
      <c r="M294" s="235" t="s">
        <v>19</v>
      </c>
      <c r="N294" s="236" t="s">
        <v>46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208</v>
      </c>
      <c r="AT294" s="226" t="s">
        <v>286</v>
      </c>
      <c r="AU294" s="226" t="s">
        <v>84</v>
      </c>
      <c r="AY294" s="18" t="s">
        <v>199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82</v>
      </c>
      <c r="BK294" s="227">
        <f>ROUND(I294*H294,2)</f>
        <v>0</v>
      </c>
      <c r="BL294" s="18" t="s">
        <v>208</v>
      </c>
      <c r="BM294" s="226" t="s">
        <v>649</v>
      </c>
    </row>
    <row r="295" s="2" customFormat="1" ht="16.5" customHeight="1">
      <c r="A295" s="39"/>
      <c r="B295" s="40"/>
      <c r="C295" s="214" t="s">
        <v>441</v>
      </c>
      <c r="D295" s="214" t="s">
        <v>202</v>
      </c>
      <c r="E295" s="215" t="s">
        <v>1242</v>
      </c>
      <c r="F295" s="216" t="s">
        <v>1243</v>
      </c>
      <c r="G295" s="217" t="s">
        <v>217</v>
      </c>
      <c r="H295" s="218">
        <v>1</v>
      </c>
      <c r="I295" s="219"/>
      <c r="J295" s="220">
        <f>ROUND(I295*H295,2)</f>
        <v>0</v>
      </c>
      <c r="K295" s="216" t="s">
        <v>341</v>
      </c>
      <c r="L295" s="221"/>
      <c r="M295" s="222" t="s">
        <v>19</v>
      </c>
      <c r="N295" s="223" t="s">
        <v>46</v>
      </c>
      <c r="O295" s="85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207</v>
      </c>
      <c r="AT295" s="226" t="s">
        <v>202</v>
      </c>
      <c r="AU295" s="226" t="s">
        <v>84</v>
      </c>
      <c r="AY295" s="18" t="s">
        <v>199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82</v>
      </c>
      <c r="BK295" s="227">
        <f>ROUND(I295*H295,2)</f>
        <v>0</v>
      </c>
      <c r="BL295" s="18" t="s">
        <v>208</v>
      </c>
      <c r="BM295" s="226" t="s">
        <v>653</v>
      </c>
    </row>
    <row r="296" s="2" customFormat="1" ht="16.5" customHeight="1">
      <c r="A296" s="39"/>
      <c r="B296" s="40"/>
      <c r="C296" s="214" t="s">
        <v>650</v>
      </c>
      <c r="D296" s="214" t="s">
        <v>202</v>
      </c>
      <c r="E296" s="215" t="s">
        <v>1091</v>
      </c>
      <c r="F296" s="216" t="s">
        <v>1215</v>
      </c>
      <c r="G296" s="217" t="s">
        <v>205</v>
      </c>
      <c r="H296" s="218">
        <v>19</v>
      </c>
      <c r="I296" s="219"/>
      <c r="J296" s="220">
        <f>ROUND(I296*H296,2)</f>
        <v>0</v>
      </c>
      <c r="K296" s="216" t="s">
        <v>341</v>
      </c>
      <c r="L296" s="221"/>
      <c r="M296" s="222" t="s">
        <v>19</v>
      </c>
      <c r="N296" s="223" t="s">
        <v>46</v>
      </c>
      <c r="O296" s="85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207</v>
      </c>
      <c r="AT296" s="226" t="s">
        <v>202</v>
      </c>
      <c r="AU296" s="226" t="s">
        <v>84</v>
      </c>
      <c r="AY296" s="18" t="s">
        <v>199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82</v>
      </c>
      <c r="BK296" s="227">
        <f>ROUND(I296*H296,2)</f>
        <v>0</v>
      </c>
      <c r="BL296" s="18" t="s">
        <v>208</v>
      </c>
      <c r="BM296" s="226" t="s">
        <v>656</v>
      </c>
    </row>
    <row r="297" s="2" customFormat="1" ht="16.5" customHeight="1">
      <c r="A297" s="39"/>
      <c r="B297" s="40"/>
      <c r="C297" s="214" t="s">
        <v>445</v>
      </c>
      <c r="D297" s="214" t="s">
        <v>202</v>
      </c>
      <c r="E297" s="215" t="s">
        <v>1093</v>
      </c>
      <c r="F297" s="216" t="s">
        <v>1216</v>
      </c>
      <c r="G297" s="217" t="s">
        <v>217</v>
      </c>
      <c r="H297" s="218">
        <v>6</v>
      </c>
      <c r="I297" s="219"/>
      <c r="J297" s="220">
        <f>ROUND(I297*H297,2)</f>
        <v>0</v>
      </c>
      <c r="K297" s="216" t="s">
        <v>341</v>
      </c>
      <c r="L297" s="221"/>
      <c r="M297" s="222" t="s">
        <v>19</v>
      </c>
      <c r="N297" s="223" t="s">
        <v>46</v>
      </c>
      <c r="O297" s="85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207</v>
      </c>
      <c r="AT297" s="226" t="s">
        <v>202</v>
      </c>
      <c r="AU297" s="226" t="s">
        <v>84</v>
      </c>
      <c r="AY297" s="18" t="s">
        <v>199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82</v>
      </c>
      <c r="BK297" s="227">
        <f>ROUND(I297*H297,2)</f>
        <v>0</v>
      </c>
      <c r="BL297" s="18" t="s">
        <v>208</v>
      </c>
      <c r="BM297" s="226" t="s">
        <v>1077</v>
      </c>
    </row>
    <row r="298" s="2" customFormat="1" ht="16.5" customHeight="1">
      <c r="A298" s="39"/>
      <c r="B298" s="40"/>
      <c r="C298" s="214" t="s">
        <v>657</v>
      </c>
      <c r="D298" s="214" t="s">
        <v>202</v>
      </c>
      <c r="E298" s="215" t="s">
        <v>690</v>
      </c>
      <c r="F298" s="216" t="s">
        <v>691</v>
      </c>
      <c r="G298" s="217" t="s">
        <v>217</v>
      </c>
      <c r="H298" s="218">
        <v>2</v>
      </c>
      <c r="I298" s="219"/>
      <c r="J298" s="220">
        <f>ROUND(I298*H298,2)</f>
        <v>0</v>
      </c>
      <c r="K298" s="216" t="s">
        <v>341</v>
      </c>
      <c r="L298" s="221"/>
      <c r="M298" s="222" t="s">
        <v>19</v>
      </c>
      <c r="N298" s="223" t="s">
        <v>46</v>
      </c>
      <c r="O298" s="85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207</v>
      </c>
      <c r="AT298" s="226" t="s">
        <v>202</v>
      </c>
      <c r="AU298" s="226" t="s">
        <v>84</v>
      </c>
      <c r="AY298" s="18" t="s">
        <v>199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82</v>
      </c>
      <c r="BK298" s="227">
        <f>ROUND(I298*H298,2)</f>
        <v>0</v>
      </c>
      <c r="BL298" s="18" t="s">
        <v>208</v>
      </c>
      <c r="BM298" s="226" t="s">
        <v>1079</v>
      </c>
    </row>
    <row r="299" s="2" customFormat="1">
      <c r="A299" s="39"/>
      <c r="B299" s="40"/>
      <c r="C299" s="214" t="s">
        <v>447</v>
      </c>
      <c r="D299" s="214" t="s">
        <v>202</v>
      </c>
      <c r="E299" s="215" t="s">
        <v>694</v>
      </c>
      <c r="F299" s="216" t="s">
        <v>1217</v>
      </c>
      <c r="G299" s="217" t="s">
        <v>217</v>
      </c>
      <c r="H299" s="218">
        <v>1</v>
      </c>
      <c r="I299" s="219"/>
      <c r="J299" s="220">
        <f>ROUND(I299*H299,2)</f>
        <v>0</v>
      </c>
      <c r="K299" s="216" t="s">
        <v>341</v>
      </c>
      <c r="L299" s="221"/>
      <c r="M299" s="222" t="s">
        <v>19</v>
      </c>
      <c r="N299" s="223" t="s">
        <v>46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207</v>
      </c>
      <c r="AT299" s="226" t="s">
        <v>202</v>
      </c>
      <c r="AU299" s="226" t="s">
        <v>84</v>
      </c>
      <c r="AY299" s="18" t="s">
        <v>199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82</v>
      </c>
      <c r="BK299" s="227">
        <f>ROUND(I299*H299,2)</f>
        <v>0</v>
      </c>
      <c r="BL299" s="18" t="s">
        <v>208</v>
      </c>
      <c r="BM299" s="226" t="s">
        <v>660</v>
      </c>
    </row>
    <row r="300" s="2" customFormat="1" ht="16.5" customHeight="1">
      <c r="A300" s="39"/>
      <c r="B300" s="40"/>
      <c r="C300" s="214" t="s">
        <v>665</v>
      </c>
      <c r="D300" s="214" t="s">
        <v>202</v>
      </c>
      <c r="E300" s="215" t="s">
        <v>697</v>
      </c>
      <c r="F300" s="216" t="s">
        <v>1218</v>
      </c>
      <c r="G300" s="217" t="s">
        <v>217</v>
      </c>
      <c r="H300" s="218">
        <v>2</v>
      </c>
      <c r="I300" s="219"/>
      <c r="J300" s="220">
        <f>ROUND(I300*H300,2)</f>
        <v>0</v>
      </c>
      <c r="K300" s="216" t="s">
        <v>341</v>
      </c>
      <c r="L300" s="221"/>
      <c r="M300" s="222" t="s">
        <v>19</v>
      </c>
      <c r="N300" s="223" t="s">
        <v>46</v>
      </c>
      <c r="O300" s="85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207</v>
      </c>
      <c r="AT300" s="226" t="s">
        <v>202</v>
      </c>
      <c r="AU300" s="226" t="s">
        <v>84</v>
      </c>
      <c r="AY300" s="18" t="s">
        <v>199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82</v>
      </c>
      <c r="BK300" s="227">
        <f>ROUND(I300*H300,2)</f>
        <v>0</v>
      </c>
      <c r="BL300" s="18" t="s">
        <v>208</v>
      </c>
      <c r="BM300" s="226" t="s">
        <v>664</v>
      </c>
    </row>
    <row r="301" s="2" customFormat="1" ht="16.5" customHeight="1">
      <c r="A301" s="39"/>
      <c r="B301" s="40"/>
      <c r="C301" s="214" t="s">
        <v>451</v>
      </c>
      <c r="D301" s="214" t="s">
        <v>202</v>
      </c>
      <c r="E301" s="215" t="s">
        <v>704</v>
      </c>
      <c r="F301" s="216" t="s">
        <v>705</v>
      </c>
      <c r="G301" s="217" t="s">
        <v>217</v>
      </c>
      <c r="H301" s="218">
        <v>2</v>
      </c>
      <c r="I301" s="219"/>
      <c r="J301" s="220">
        <f>ROUND(I301*H301,2)</f>
        <v>0</v>
      </c>
      <c r="K301" s="216" t="s">
        <v>341</v>
      </c>
      <c r="L301" s="221"/>
      <c r="M301" s="222" t="s">
        <v>19</v>
      </c>
      <c r="N301" s="223" t="s">
        <v>46</v>
      </c>
      <c r="O301" s="85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207</v>
      </c>
      <c r="AT301" s="226" t="s">
        <v>202</v>
      </c>
      <c r="AU301" s="226" t="s">
        <v>84</v>
      </c>
      <c r="AY301" s="18" t="s">
        <v>199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82</v>
      </c>
      <c r="BK301" s="227">
        <f>ROUND(I301*H301,2)</f>
        <v>0</v>
      </c>
      <c r="BL301" s="18" t="s">
        <v>208</v>
      </c>
      <c r="BM301" s="226" t="s">
        <v>668</v>
      </c>
    </row>
    <row r="302" s="12" customFormat="1" ht="25.92" customHeight="1">
      <c r="A302" s="12"/>
      <c r="B302" s="198"/>
      <c r="C302" s="199"/>
      <c r="D302" s="200" t="s">
        <v>74</v>
      </c>
      <c r="E302" s="201" t="s">
        <v>707</v>
      </c>
      <c r="F302" s="201" t="s">
        <v>708</v>
      </c>
      <c r="G302" s="199"/>
      <c r="H302" s="199"/>
      <c r="I302" s="202"/>
      <c r="J302" s="203">
        <f>BK302</f>
        <v>0</v>
      </c>
      <c r="K302" s="199"/>
      <c r="L302" s="204"/>
      <c r="M302" s="205"/>
      <c r="N302" s="206"/>
      <c r="O302" s="206"/>
      <c r="P302" s="207">
        <f>P303+P351</f>
        <v>0</v>
      </c>
      <c r="Q302" s="206"/>
      <c r="R302" s="207">
        <f>R303+R351</f>
        <v>0</v>
      </c>
      <c r="S302" s="206"/>
      <c r="T302" s="208">
        <f>T303+T351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9" t="s">
        <v>82</v>
      </c>
      <c r="AT302" s="210" t="s">
        <v>74</v>
      </c>
      <c r="AU302" s="210" t="s">
        <v>75</v>
      </c>
      <c r="AY302" s="209" t="s">
        <v>199</v>
      </c>
      <c r="BK302" s="211">
        <f>BK303+BK351</f>
        <v>0</v>
      </c>
    </row>
    <row r="303" s="12" customFormat="1" ht="22.8" customHeight="1">
      <c r="A303" s="12"/>
      <c r="B303" s="198"/>
      <c r="C303" s="199"/>
      <c r="D303" s="200" t="s">
        <v>74</v>
      </c>
      <c r="E303" s="212" t="s">
        <v>709</v>
      </c>
      <c r="F303" s="212" t="s">
        <v>710</v>
      </c>
      <c r="G303" s="199"/>
      <c r="H303" s="199"/>
      <c r="I303" s="202"/>
      <c r="J303" s="213">
        <f>BK303</f>
        <v>0</v>
      </c>
      <c r="K303" s="199"/>
      <c r="L303" s="204"/>
      <c r="M303" s="205"/>
      <c r="N303" s="206"/>
      <c r="O303" s="206"/>
      <c r="P303" s="207">
        <f>SUM(P304:P350)</f>
        <v>0</v>
      </c>
      <c r="Q303" s="206"/>
      <c r="R303" s="207">
        <f>SUM(R304:R350)</f>
        <v>0</v>
      </c>
      <c r="S303" s="206"/>
      <c r="T303" s="208">
        <f>SUM(T304:T350)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9" t="s">
        <v>82</v>
      </c>
      <c r="AT303" s="210" t="s">
        <v>74</v>
      </c>
      <c r="AU303" s="210" t="s">
        <v>82</v>
      </c>
      <c r="AY303" s="209" t="s">
        <v>199</v>
      </c>
      <c r="BK303" s="211">
        <f>SUM(BK304:BK350)</f>
        <v>0</v>
      </c>
    </row>
    <row r="304" s="2" customFormat="1" ht="33" customHeight="1">
      <c r="A304" s="39"/>
      <c r="B304" s="40"/>
      <c r="C304" s="228" t="s">
        <v>672</v>
      </c>
      <c r="D304" s="228" t="s">
        <v>286</v>
      </c>
      <c r="E304" s="229" t="s">
        <v>712</v>
      </c>
      <c r="F304" s="230" t="s">
        <v>713</v>
      </c>
      <c r="G304" s="231" t="s">
        <v>205</v>
      </c>
      <c r="H304" s="232">
        <v>54</v>
      </c>
      <c r="I304" s="233"/>
      <c r="J304" s="234">
        <f>ROUND(I304*H304,2)</f>
        <v>0</v>
      </c>
      <c r="K304" s="230" t="s">
        <v>206</v>
      </c>
      <c r="L304" s="45"/>
      <c r="M304" s="235" t="s">
        <v>19</v>
      </c>
      <c r="N304" s="236" t="s">
        <v>46</v>
      </c>
      <c r="O304" s="85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208</v>
      </c>
      <c r="AT304" s="226" t="s">
        <v>286</v>
      </c>
      <c r="AU304" s="226" t="s">
        <v>84</v>
      </c>
      <c r="AY304" s="18" t="s">
        <v>199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82</v>
      </c>
      <c r="BK304" s="227">
        <f>ROUND(I304*H304,2)</f>
        <v>0</v>
      </c>
      <c r="BL304" s="18" t="s">
        <v>208</v>
      </c>
      <c r="BM304" s="226" t="s">
        <v>671</v>
      </c>
    </row>
    <row r="305" s="2" customFormat="1" ht="33" customHeight="1">
      <c r="A305" s="39"/>
      <c r="B305" s="40"/>
      <c r="C305" s="228" t="s">
        <v>453</v>
      </c>
      <c r="D305" s="228" t="s">
        <v>286</v>
      </c>
      <c r="E305" s="229" t="s">
        <v>715</v>
      </c>
      <c r="F305" s="230" t="s">
        <v>716</v>
      </c>
      <c r="G305" s="231" t="s">
        <v>205</v>
      </c>
      <c r="H305" s="232">
        <v>19</v>
      </c>
      <c r="I305" s="233"/>
      <c r="J305" s="234">
        <f>ROUND(I305*H305,2)</f>
        <v>0</v>
      </c>
      <c r="K305" s="230" t="s">
        <v>206</v>
      </c>
      <c r="L305" s="45"/>
      <c r="M305" s="235" t="s">
        <v>19</v>
      </c>
      <c r="N305" s="236" t="s">
        <v>46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208</v>
      </c>
      <c r="AT305" s="226" t="s">
        <v>286</v>
      </c>
      <c r="AU305" s="226" t="s">
        <v>84</v>
      </c>
      <c r="AY305" s="18" t="s">
        <v>199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82</v>
      </c>
      <c r="BK305" s="227">
        <f>ROUND(I305*H305,2)</f>
        <v>0</v>
      </c>
      <c r="BL305" s="18" t="s">
        <v>208</v>
      </c>
      <c r="BM305" s="226" t="s">
        <v>675</v>
      </c>
    </row>
    <row r="306" s="2" customFormat="1">
      <c r="A306" s="39"/>
      <c r="B306" s="40"/>
      <c r="C306" s="228" t="s">
        <v>679</v>
      </c>
      <c r="D306" s="228" t="s">
        <v>286</v>
      </c>
      <c r="E306" s="229" t="s">
        <v>722</v>
      </c>
      <c r="F306" s="230" t="s">
        <v>723</v>
      </c>
      <c r="G306" s="231" t="s">
        <v>217</v>
      </c>
      <c r="H306" s="232">
        <v>7</v>
      </c>
      <c r="I306" s="233"/>
      <c r="J306" s="234">
        <f>ROUND(I306*H306,2)</f>
        <v>0</v>
      </c>
      <c r="K306" s="230" t="s">
        <v>206</v>
      </c>
      <c r="L306" s="45"/>
      <c r="M306" s="235" t="s">
        <v>19</v>
      </c>
      <c r="N306" s="236" t="s">
        <v>46</v>
      </c>
      <c r="O306" s="85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208</v>
      </c>
      <c r="AT306" s="226" t="s">
        <v>286</v>
      </c>
      <c r="AU306" s="226" t="s">
        <v>84</v>
      </c>
      <c r="AY306" s="18" t="s">
        <v>199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82</v>
      </c>
      <c r="BK306" s="227">
        <f>ROUND(I306*H306,2)</f>
        <v>0</v>
      </c>
      <c r="BL306" s="18" t="s">
        <v>208</v>
      </c>
      <c r="BM306" s="226" t="s">
        <v>678</v>
      </c>
    </row>
    <row r="307" s="2" customFormat="1">
      <c r="A307" s="39"/>
      <c r="B307" s="40"/>
      <c r="C307" s="228" t="s">
        <v>456</v>
      </c>
      <c r="D307" s="228" t="s">
        <v>286</v>
      </c>
      <c r="E307" s="229" t="s">
        <v>726</v>
      </c>
      <c r="F307" s="230" t="s">
        <v>727</v>
      </c>
      <c r="G307" s="231" t="s">
        <v>217</v>
      </c>
      <c r="H307" s="232">
        <v>3</v>
      </c>
      <c r="I307" s="233"/>
      <c r="J307" s="234">
        <f>ROUND(I307*H307,2)</f>
        <v>0</v>
      </c>
      <c r="K307" s="230" t="s">
        <v>206</v>
      </c>
      <c r="L307" s="45"/>
      <c r="M307" s="235" t="s">
        <v>19</v>
      </c>
      <c r="N307" s="236" t="s">
        <v>46</v>
      </c>
      <c r="O307" s="85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208</v>
      </c>
      <c r="AT307" s="226" t="s">
        <v>286</v>
      </c>
      <c r="AU307" s="226" t="s">
        <v>84</v>
      </c>
      <c r="AY307" s="18" t="s">
        <v>199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82</v>
      </c>
      <c r="BK307" s="227">
        <f>ROUND(I307*H307,2)</f>
        <v>0</v>
      </c>
      <c r="BL307" s="18" t="s">
        <v>208</v>
      </c>
      <c r="BM307" s="226" t="s">
        <v>682</v>
      </c>
    </row>
    <row r="308" s="2" customFormat="1" ht="44.25" customHeight="1">
      <c r="A308" s="39"/>
      <c r="B308" s="40"/>
      <c r="C308" s="228" t="s">
        <v>686</v>
      </c>
      <c r="D308" s="228" t="s">
        <v>286</v>
      </c>
      <c r="E308" s="229" t="s">
        <v>729</v>
      </c>
      <c r="F308" s="230" t="s">
        <v>730</v>
      </c>
      <c r="G308" s="231" t="s">
        <v>205</v>
      </c>
      <c r="H308" s="232">
        <v>1</v>
      </c>
      <c r="I308" s="233"/>
      <c r="J308" s="234">
        <f>ROUND(I308*H308,2)</f>
        <v>0</v>
      </c>
      <c r="K308" s="230" t="s">
        <v>206</v>
      </c>
      <c r="L308" s="45"/>
      <c r="M308" s="235" t="s">
        <v>19</v>
      </c>
      <c r="N308" s="236" t="s">
        <v>46</v>
      </c>
      <c r="O308" s="85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208</v>
      </c>
      <c r="AT308" s="226" t="s">
        <v>286</v>
      </c>
      <c r="AU308" s="226" t="s">
        <v>84</v>
      </c>
      <c r="AY308" s="18" t="s">
        <v>199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82</v>
      </c>
      <c r="BK308" s="227">
        <f>ROUND(I308*H308,2)</f>
        <v>0</v>
      </c>
      <c r="BL308" s="18" t="s">
        <v>208</v>
      </c>
      <c r="BM308" s="226" t="s">
        <v>685</v>
      </c>
    </row>
    <row r="309" s="2" customFormat="1" ht="16.5" customHeight="1">
      <c r="A309" s="39"/>
      <c r="B309" s="40"/>
      <c r="C309" s="228" t="s">
        <v>459</v>
      </c>
      <c r="D309" s="228" t="s">
        <v>286</v>
      </c>
      <c r="E309" s="229" t="s">
        <v>736</v>
      </c>
      <c r="F309" s="230" t="s">
        <v>737</v>
      </c>
      <c r="G309" s="231" t="s">
        <v>205</v>
      </c>
      <c r="H309" s="232">
        <v>26</v>
      </c>
      <c r="I309" s="233"/>
      <c r="J309" s="234">
        <f>ROUND(I309*H309,2)</f>
        <v>0</v>
      </c>
      <c r="K309" s="230" t="s">
        <v>19</v>
      </c>
      <c r="L309" s="45"/>
      <c r="M309" s="235" t="s">
        <v>19</v>
      </c>
      <c r="N309" s="236" t="s">
        <v>46</v>
      </c>
      <c r="O309" s="85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208</v>
      </c>
      <c r="AT309" s="226" t="s">
        <v>286</v>
      </c>
      <c r="AU309" s="226" t="s">
        <v>84</v>
      </c>
      <c r="AY309" s="18" t="s">
        <v>199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82</v>
      </c>
      <c r="BK309" s="227">
        <f>ROUND(I309*H309,2)</f>
        <v>0</v>
      </c>
      <c r="BL309" s="18" t="s">
        <v>208</v>
      </c>
      <c r="BM309" s="226" t="s">
        <v>689</v>
      </c>
    </row>
    <row r="310" s="2" customFormat="1" ht="16.5" customHeight="1">
      <c r="A310" s="39"/>
      <c r="B310" s="40"/>
      <c r="C310" s="228" t="s">
        <v>693</v>
      </c>
      <c r="D310" s="228" t="s">
        <v>286</v>
      </c>
      <c r="E310" s="229" t="s">
        <v>740</v>
      </c>
      <c r="F310" s="230" t="s">
        <v>1101</v>
      </c>
      <c r="G310" s="231" t="s">
        <v>935</v>
      </c>
      <c r="H310" s="232">
        <v>2</v>
      </c>
      <c r="I310" s="233"/>
      <c r="J310" s="234">
        <f>ROUND(I310*H310,2)</f>
        <v>0</v>
      </c>
      <c r="K310" s="230" t="s">
        <v>19</v>
      </c>
      <c r="L310" s="45"/>
      <c r="M310" s="235" t="s">
        <v>19</v>
      </c>
      <c r="N310" s="236" t="s">
        <v>46</v>
      </c>
      <c r="O310" s="85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208</v>
      </c>
      <c r="AT310" s="226" t="s">
        <v>286</v>
      </c>
      <c r="AU310" s="226" t="s">
        <v>84</v>
      </c>
      <c r="AY310" s="18" t="s">
        <v>199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82</v>
      </c>
      <c r="BK310" s="227">
        <f>ROUND(I310*H310,2)</f>
        <v>0</v>
      </c>
      <c r="BL310" s="18" t="s">
        <v>208</v>
      </c>
      <c r="BM310" s="226" t="s">
        <v>692</v>
      </c>
    </row>
    <row r="311" s="2" customFormat="1" ht="16.5" customHeight="1">
      <c r="A311" s="39"/>
      <c r="B311" s="40"/>
      <c r="C311" s="228" t="s">
        <v>463</v>
      </c>
      <c r="D311" s="228" t="s">
        <v>286</v>
      </c>
      <c r="E311" s="229" t="s">
        <v>1102</v>
      </c>
      <c r="F311" s="230" t="s">
        <v>1103</v>
      </c>
      <c r="G311" s="231" t="s">
        <v>217</v>
      </c>
      <c r="H311" s="232">
        <v>7</v>
      </c>
      <c r="I311" s="233"/>
      <c r="J311" s="234">
        <f>ROUND(I311*H311,2)</f>
        <v>0</v>
      </c>
      <c r="K311" s="230" t="s">
        <v>19</v>
      </c>
      <c r="L311" s="45"/>
      <c r="M311" s="235" t="s">
        <v>19</v>
      </c>
      <c r="N311" s="236" t="s">
        <v>46</v>
      </c>
      <c r="O311" s="85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208</v>
      </c>
      <c r="AT311" s="226" t="s">
        <v>286</v>
      </c>
      <c r="AU311" s="226" t="s">
        <v>84</v>
      </c>
      <c r="AY311" s="18" t="s">
        <v>199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82</v>
      </c>
      <c r="BK311" s="227">
        <f>ROUND(I311*H311,2)</f>
        <v>0</v>
      </c>
      <c r="BL311" s="18" t="s">
        <v>208</v>
      </c>
      <c r="BM311" s="226" t="s">
        <v>1268</v>
      </c>
    </row>
    <row r="312" s="2" customFormat="1" ht="16.5" customHeight="1">
      <c r="A312" s="39"/>
      <c r="B312" s="40"/>
      <c r="C312" s="228" t="s">
        <v>700</v>
      </c>
      <c r="D312" s="228" t="s">
        <v>286</v>
      </c>
      <c r="E312" s="229" t="s">
        <v>743</v>
      </c>
      <c r="F312" s="230" t="s">
        <v>744</v>
      </c>
      <c r="G312" s="231" t="s">
        <v>217</v>
      </c>
      <c r="H312" s="232">
        <v>10</v>
      </c>
      <c r="I312" s="233"/>
      <c r="J312" s="234">
        <f>ROUND(I312*H312,2)</f>
        <v>0</v>
      </c>
      <c r="K312" s="230" t="s">
        <v>206</v>
      </c>
      <c r="L312" s="45"/>
      <c r="M312" s="235" t="s">
        <v>19</v>
      </c>
      <c r="N312" s="236" t="s">
        <v>46</v>
      </c>
      <c r="O312" s="85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208</v>
      </c>
      <c r="AT312" s="226" t="s">
        <v>286</v>
      </c>
      <c r="AU312" s="226" t="s">
        <v>84</v>
      </c>
      <c r="AY312" s="18" t="s">
        <v>199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82</v>
      </c>
      <c r="BK312" s="227">
        <f>ROUND(I312*H312,2)</f>
        <v>0</v>
      </c>
      <c r="BL312" s="18" t="s">
        <v>208</v>
      </c>
      <c r="BM312" s="226" t="s">
        <v>696</v>
      </c>
    </row>
    <row r="313" s="2" customFormat="1" ht="16.5" customHeight="1">
      <c r="A313" s="39"/>
      <c r="B313" s="40"/>
      <c r="C313" s="228" t="s">
        <v>466</v>
      </c>
      <c r="D313" s="228" t="s">
        <v>286</v>
      </c>
      <c r="E313" s="229" t="s">
        <v>747</v>
      </c>
      <c r="F313" s="230" t="s">
        <v>748</v>
      </c>
      <c r="G313" s="231" t="s">
        <v>205</v>
      </c>
      <c r="H313" s="232">
        <v>6</v>
      </c>
      <c r="I313" s="233"/>
      <c r="J313" s="234">
        <f>ROUND(I313*H313,2)</f>
        <v>0</v>
      </c>
      <c r="K313" s="230" t="s">
        <v>206</v>
      </c>
      <c r="L313" s="45"/>
      <c r="M313" s="235" t="s">
        <v>19</v>
      </c>
      <c r="N313" s="236" t="s">
        <v>46</v>
      </c>
      <c r="O313" s="85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208</v>
      </c>
      <c r="AT313" s="226" t="s">
        <v>286</v>
      </c>
      <c r="AU313" s="226" t="s">
        <v>84</v>
      </c>
      <c r="AY313" s="18" t="s">
        <v>199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82</v>
      </c>
      <c r="BK313" s="227">
        <f>ROUND(I313*H313,2)</f>
        <v>0</v>
      </c>
      <c r="BL313" s="18" t="s">
        <v>208</v>
      </c>
      <c r="BM313" s="226" t="s">
        <v>699</v>
      </c>
    </row>
    <row r="314" s="2" customFormat="1" ht="21.75" customHeight="1">
      <c r="A314" s="39"/>
      <c r="B314" s="40"/>
      <c r="C314" s="228" t="s">
        <v>711</v>
      </c>
      <c r="D314" s="228" t="s">
        <v>286</v>
      </c>
      <c r="E314" s="229" t="s">
        <v>757</v>
      </c>
      <c r="F314" s="230" t="s">
        <v>758</v>
      </c>
      <c r="G314" s="231" t="s">
        <v>205</v>
      </c>
      <c r="H314" s="232">
        <v>1</v>
      </c>
      <c r="I314" s="233"/>
      <c r="J314" s="234">
        <f>ROUND(I314*H314,2)</f>
        <v>0</v>
      </c>
      <c r="K314" s="230" t="s">
        <v>206</v>
      </c>
      <c r="L314" s="45"/>
      <c r="M314" s="235" t="s">
        <v>19</v>
      </c>
      <c r="N314" s="236" t="s">
        <v>46</v>
      </c>
      <c r="O314" s="85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208</v>
      </c>
      <c r="AT314" s="226" t="s">
        <v>286</v>
      </c>
      <c r="AU314" s="226" t="s">
        <v>84</v>
      </c>
      <c r="AY314" s="18" t="s">
        <v>199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82</v>
      </c>
      <c r="BK314" s="227">
        <f>ROUND(I314*H314,2)</f>
        <v>0</v>
      </c>
      <c r="BL314" s="18" t="s">
        <v>208</v>
      </c>
      <c r="BM314" s="226" t="s">
        <v>703</v>
      </c>
    </row>
    <row r="315" s="2" customFormat="1" ht="21.75" customHeight="1">
      <c r="A315" s="39"/>
      <c r="B315" s="40"/>
      <c r="C315" s="228" t="s">
        <v>470</v>
      </c>
      <c r="D315" s="228" t="s">
        <v>286</v>
      </c>
      <c r="E315" s="229" t="s">
        <v>761</v>
      </c>
      <c r="F315" s="230" t="s">
        <v>762</v>
      </c>
      <c r="G315" s="231" t="s">
        <v>205</v>
      </c>
      <c r="H315" s="232">
        <v>1</v>
      </c>
      <c r="I315" s="233"/>
      <c r="J315" s="234">
        <f>ROUND(I315*H315,2)</f>
        <v>0</v>
      </c>
      <c r="K315" s="230" t="s">
        <v>206</v>
      </c>
      <c r="L315" s="45"/>
      <c r="M315" s="235" t="s">
        <v>19</v>
      </c>
      <c r="N315" s="236" t="s">
        <v>46</v>
      </c>
      <c r="O315" s="85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208</v>
      </c>
      <c r="AT315" s="226" t="s">
        <v>286</v>
      </c>
      <c r="AU315" s="226" t="s">
        <v>84</v>
      </c>
      <c r="AY315" s="18" t="s">
        <v>199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82</v>
      </c>
      <c r="BK315" s="227">
        <f>ROUND(I315*H315,2)</f>
        <v>0</v>
      </c>
      <c r="BL315" s="18" t="s">
        <v>208</v>
      </c>
      <c r="BM315" s="226" t="s">
        <v>706</v>
      </c>
    </row>
    <row r="316" s="2" customFormat="1" ht="21.75" customHeight="1">
      <c r="A316" s="39"/>
      <c r="B316" s="40"/>
      <c r="C316" s="228" t="s">
        <v>718</v>
      </c>
      <c r="D316" s="228" t="s">
        <v>286</v>
      </c>
      <c r="E316" s="229" t="s">
        <v>764</v>
      </c>
      <c r="F316" s="230" t="s">
        <v>765</v>
      </c>
      <c r="G316" s="231" t="s">
        <v>205</v>
      </c>
      <c r="H316" s="232">
        <v>16</v>
      </c>
      <c r="I316" s="233"/>
      <c r="J316" s="234">
        <f>ROUND(I316*H316,2)</f>
        <v>0</v>
      </c>
      <c r="K316" s="230" t="s">
        <v>206</v>
      </c>
      <c r="L316" s="45"/>
      <c r="M316" s="235" t="s">
        <v>19</v>
      </c>
      <c r="N316" s="236" t="s">
        <v>46</v>
      </c>
      <c r="O316" s="85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208</v>
      </c>
      <c r="AT316" s="226" t="s">
        <v>286</v>
      </c>
      <c r="AU316" s="226" t="s">
        <v>84</v>
      </c>
      <c r="AY316" s="18" t="s">
        <v>199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82</v>
      </c>
      <c r="BK316" s="227">
        <f>ROUND(I316*H316,2)</f>
        <v>0</v>
      </c>
      <c r="BL316" s="18" t="s">
        <v>208</v>
      </c>
      <c r="BM316" s="226" t="s">
        <v>714</v>
      </c>
    </row>
    <row r="317" s="2" customFormat="1" ht="21.75" customHeight="1">
      <c r="A317" s="39"/>
      <c r="B317" s="40"/>
      <c r="C317" s="228" t="s">
        <v>473</v>
      </c>
      <c r="D317" s="228" t="s">
        <v>286</v>
      </c>
      <c r="E317" s="229" t="s">
        <v>754</v>
      </c>
      <c r="F317" s="230" t="s">
        <v>755</v>
      </c>
      <c r="G317" s="231" t="s">
        <v>205</v>
      </c>
      <c r="H317" s="232">
        <v>294</v>
      </c>
      <c r="I317" s="233"/>
      <c r="J317" s="234">
        <f>ROUND(I317*H317,2)</f>
        <v>0</v>
      </c>
      <c r="K317" s="230" t="s">
        <v>206</v>
      </c>
      <c r="L317" s="45"/>
      <c r="M317" s="235" t="s">
        <v>19</v>
      </c>
      <c r="N317" s="236" t="s">
        <v>46</v>
      </c>
      <c r="O317" s="85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208</v>
      </c>
      <c r="AT317" s="226" t="s">
        <v>286</v>
      </c>
      <c r="AU317" s="226" t="s">
        <v>84</v>
      </c>
      <c r="AY317" s="18" t="s">
        <v>199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82</v>
      </c>
      <c r="BK317" s="227">
        <f>ROUND(I317*H317,2)</f>
        <v>0</v>
      </c>
      <c r="BL317" s="18" t="s">
        <v>208</v>
      </c>
      <c r="BM317" s="226" t="s">
        <v>717</v>
      </c>
    </row>
    <row r="318" s="2" customFormat="1" ht="21.75" customHeight="1">
      <c r="A318" s="39"/>
      <c r="B318" s="40"/>
      <c r="C318" s="228" t="s">
        <v>725</v>
      </c>
      <c r="D318" s="228" t="s">
        <v>286</v>
      </c>
      <c r="E318" s="229" t="s">
        <v>775</v>
      </c>
      <c r="F318" s="230" t="s">
        <v>776</v>
      </c>
      <c r="G318" s="231" t="s">
        <v>205</v>
      </c>
      <c r="H318" s="232">
        <v>6</v>
      </c>
      <c r="I318" s="233"/>
      <c r="J318" s="234">
        <f>ROUND(I318*H318,2)</f>
        <v>0</v>
      </c>
      <c r="K318" s="230" t="s">
        <v>206</v>
      </c>
      <c r="L318" s="45"/>
      <c r="M318" s="235" t="s">
        <v>19</v>
      </c>
      <c r="N318" s="236" t="s">
        <v>46</v>
      </c>
      <c r="O318" s="85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208</v>
      </c>
      <c r="AT318" s="226" t="s">
        <v>286</v>
      </c>
      <c r="AU318" s="226" t="s">
        <v>84</v>
      </c>
      <c r="AY318" s="18" t="s">
        <v>199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82</v>
      </c>
      <c r="BK318" s="227">
        <f>ROUND(I318*H318,2)</f>
        <v>0</v>
      </c>
      <c r="BL318" s="18" t="s">
        <v>208</v>
      </c>
      <c r="BM318" s="226" t="s">
        <v>721</v>
      </c>
    </row>
    <row r="319" s="2" customFormat="1" ht="44.25" customHeight="1">
      <c r="A319" s="39"/>
      <c r="B319" s="40"/>
      <c r="C319" s="228" t="s">
        <v>477</v>
      </c>
      <c r="D319" s="228" t="s">
        <v>286</v>
      </c>
      <c r="E319" s="229" t="s">
        <v>778</v>
      </c>
      <c r="F319" s="230" t="s">
        <v>779</v>
      </c>
      <c r="G319" s="231" t="s">
        <v>217</v>
      </c>
      <c r="H319" s="232">
        <v>9</v>
      </c>
      <c r="I319" s="233"/>
      <c r="J319" s="234">
        <f>ROUND(I319*H319,2)</f>
        <v>0</v>
      </c>
      <c r="K319" s="230" t="s">
        <v>206</v>
      </c>
      <c r="L319" s="45"/>
      <c r="M319" s="235" t="s">
        <v>19</v>
      </c>
      <c r="N319" s="236" t="s">
        <v>46</v>
      </c>
      <c r="O319" s="85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208</v>
      </c>
      <c r="AT319" s="226" t="s">
        <v>286</v>
      </c>
      <c r="AU319" s="226" t="s">
        <v>84</v>
      </c>
      <c r="AY319" s="18" t="s">
        <v>199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82</v>
      </c>
      <c r="BK319" s="227">
        <f>ROUND(I319*H319,2)</f>
        <v>0</v>
      </c>
      <c r="BL319" s="18" t="s">
        <v>208</v>
      </c>
      <c r="BM319" s="226" t="s">
        <v>724</v>
      </c>
    </row>
    <row r="320" s="2" customFormat="1" ht="44.25" customHeight="1">
      <c r="A320" s="39"/>
      <c r="B320" s="40"/>
      <c r="C320" s="228" t="s">
        <v>732</v>
      </c>
      <c r="D320" s="228" t="s">
        <v>286</v>
      </c>
      <c r="E320" s="229" t="s">
        <v>782</v>
      </c>
      <c r="F320" s="230" t="s">
        <v>783</v>
      </c>
      <c r="G320" s="231" t="s">
        <v>217</v>
      </c>
      <c r="H320" s="232">
        <v>2</v>
      </c>
      <c r="I320" s="233"/>
      <c r="J320" s="234">
        <f>ROUND(I320*H320,2)</f>
        <v>0</v>
      </c>
      <c r="K320" s="230" t="s">
        <v>206</v>
      </c>
      <c r="L320" s="45"/>
      <c r="M320" s="235" t="s">
        <v>19</v>
      </c>
      <c r="N320" s="236" t="s">
        <v>46</v>
      </c>
      <c r="O320" s="85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208</v>
      </c>
      <c r="AT320" s="226" t="s">
        <v>286</v>
      </c>
      <c r="AU320" s="226" t="s">
        <v>84</v>
      </c>
      <c r="AY320" s="18" t="s">
        <v>199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8" t="s">
        <v>82</v>
      </c>
      <c r="BK320" s="227">
        <f>ROUND(I320*H320,2)</f>
        <v>0</v>
      </c>
      <c r="BL320" s="18" t="s">
        <v>208</v>
      </c>
      <c r="BM320" s="226" t="s">
        <v>728</v>
      </c>
    </row>
    <row r="321" s="2" customFormat="1" ht="44.25" customHeight="1">
      <c r="A321" s="39"/>
      <c r="B321" s="40"/>
      <c r="C321" s="228" t="s">
        <v>479</v>
      </c>
      <c r="D321" s="228" t="s">
        <v>286</v>
      </c>
      <c r="E321" s="229" t="s">
        <v>789</v>
      </c>
      <c r="F321" s="230" t="s">
        <v>790</v>
      </c>
      <c r="G321" s="231" t="s">
        <v>217</v>
      </c>
      <c r="H321" s="232">
        <v>2</v>
      </c>
      <c r="I321" s="233"/>
      <c r="J321" s="234">
        <f>ROUND(I321*H321,2)</f>
        <v>0</v>
      </c>
      <c r="K321" s="230" t="s">
        <v>206</v>
      </c>
      <c r="L321" s="45"/>
      <c r="M321" s="235" t="s">
        <v>19</v>
      </c>
      <c r="N321" s="236" t="s">
        <v>46</v>
      </c>
      <c r="O321" s="85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208</v>
      </c>
      <c r="AT321" s="226" t="s">
        <v>286</v>
      </c>
      <c r="AU321" s="226" t="s">
        <v>84</v>
      </c>
      <c r="AY321" s="18" t="s">
        <v>199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82</v>
      </c>
      <c r="BK321" s="227">
        <f>ROUND(I321*H321,2)</f>
        <v>0</v>
      </c>
      <c r="BL321" s="18" t="s">
        <v>208</v>
      </c>
      <c r="BM321" s="226" t="s">
        <v>731</v>
      </c>
    </row>
    <row r="322" s="2" customFormat="1" ht="44.25" customHeight="1">
      <c r="A322" s="39"/>
      <c r="B322" s="40"/>
      <c r="C322" s="228" t="s">
        <v>739</v>
      </c>
      <c r="D322" s="228" t="s">
        <v>286</v>
      </c>
      <c r="E322" s="229" t="s">
        <v>792</v>
      </c>
      <c r="F322" s="230" t="s">
        <v>793</v>
      </c>
      <c r="G322" s="231" t="s">
        <v>217</v>
      </c>
      <c r="H322" s="232">
        <v>1</v>
      </c>
      <c r="I322" s="233"/>
      <c r="J322" s="234">
        <f>ROUND(I322*H322,2)</f>
        <v>0</v>
      </c>
      <c r="K322" s="230" t="s">
        <v>206</v>
      </c>
      <c r="L322" s="45"/>
      <c r="M322" s="235" t="s">
        <v>19</v>
      </c>
      <c r="N322" s="236" t="s">
        <v>46</v>
      </c>
      <c r="O322" s="85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208</v>
      </c>
      <c r="AT322" s="226" t="s">
        <v>286</v>
      </c>
      <c r="AU322" s="226" t="s">
        <v>84</v>
      </c>
      <c r="AY322" s="18" t="s">
        <v>199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82</v>
      </c>
      <c r="BK322" s="227">
        <f>ROUND(I322*H322,2)</f>
        <v>0</v>
      </c>
      <c r="BL322" s="18" t="s">
        <v>208</v>
      </c>
      <c r="BM322" s="226" t="s">
        <v>735</v>
      </c>
    </row>
    <row r="323" s="2" customFormat="1" ht="44.25" customHeight="1">
      <c r="A323" s="39"/>
      <c r="B323" s="40"/>
      <c r="C323" s="228" t="s">
        <v>485</v>
      </c>
      <c r="D323" s="228" t="s">
        <v>286</v>
      </c>
      <c r="E323" s="229" t="s">
        <v>796</v>
      </c>
      <c r="F323" s="230" t="s">
        <v>797</v>
      </c>
      <c r="G323" s="231" t="s">
        <v>217</v>
      </c>
      <c r="H323" s="232">
        <v>2</v>
      </c>
      <c r="I323" s="233"/>
      <c r="J323" s="234">
        <f>ROUND(I323*H323,2)</f>
        <v>0</v>
      </c>
      <c r="K323" s="230" t="s">
        <v>206</v>
      </c>
      <c r="L323" s="45"/>
      <c r="M323" s="235" t="s">
        <v>19</v>
      </c>
      <c r="N323" s="236" t="s">
        <v>46</v>
      </c>
      <c r="O323" s="85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208</v>
      </c>
      <c r="AT323" s="226" t="s">
        <v>286</v>
      </c>
      <c r="AU323" s="226" t="s">
        <v>84</v>
      </c>
      <c r="AY323" s="18" t="s">
        <v>199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82</v>
      </c>
      <c r="BK323" s="227">
        <f>ROUND(I323*H323,2)</f>
        <v>0</v>
      </c>
      <c r="BL323" s="18" t="s">
        <v>208</v>
      </c>
      <c r="BM323" s="226" t="s">
        <v>738</v>
      </c>
    </row>
    <row r="324" s="2" customFormat="1" ht="33" customHeight="1">
      <c r="A324" s="39"/>
      <c r="B324" s="40"/>
      <c r="C324" s="228" t="s">
        <v>746</v>
      </c>
      <c r="D324" s="228" t="s">
        <v>286</v>
      </c>
      <c r="E324" s="229" t="s">
        <v>806</v>
      </c>
      <c r="F324" s="230" t="s">
        <v>807</v>
      </c>
      <c r="G324" s="231" t="s">
        <v>217</v>
      </c>
      <c r="H324" s="232">
        <v>1</v>
      </c>
      <c r="I324" s="233"/>
      <c r="J324" s="234">
        <f>ROUND(I324*H324,2)</f>
        <v>0</v>
      </c>
      <c r="K324" s="230" t="s">
        <v>206</v>
      </c>
      <c r="L324" s="45"/>
      <c r="M324" s="235" t="s">
        <v>19</v>
      </c>
      <c r="N324" s="236" t="s">
        <v>46</v>
      </c>
      <c r="O324" s="85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208</v>
      </c>
      <c r="AT324" s="226" t="s">
        <v>286</v>
      </c>
      <c r="AU324" s="226" t="s">
        <v>84</v>
      </c>
      <c r="AY324" s="18" t="s">
        <v>199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82</v>
      </c>
      <c r="BK324" s="227">
        <f>ROUND(I324*H324,2)</f>
        <v>0</v>
      </c>
      <c r="BL324" s="18" t="s">
        <v>208</v>
      </c>
      <c r="BM324" s="226" t="s">
        <v>742</v>
      </c>
    </row>
    <row r="325" s="2" customFormat="1" ht="16.5" customHeight="1">
      <c r="A325" s="39"/>
      <c r="B325" s="40"/>
      <c r="C325" s="228" t="s">
        <v>490</v>
      </c>
      <c r="D325" s="228" t="s">
        <v>286</v>
      </c>
      <c r="E325" s="229" t="s">
        <v>810</v>
      </c>
      <c r="F325" s="230" t="s">
        <v>811</v>
      </c>
      <c r="G325" s="231" t="s">
        <v>205</v>
      </c>
      <c r="H325" s="232">
        <v>1</v>
      </c>
      <c r="I325" s="233"/>
      <c r="J325" s="234">
        <f>ROUND(I325*H325,2)</f>
        <v>0</v>
      </c>
      <c r="K325" s="230" t="s">
        <v>206</v>
      </c>
      <c r="L325" s="45"/>
      <c r="M325" s="235" t="s">
        <v>19</v>
      </c>
      <c r="N325" s="236" t="s">
        <v>46</v>
      </c>
      <c r="O325" s="85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208</v>
      </c>
      <c r="AT325" s="226" t="s">
        <v>286</v>
      </c>
      <c r="AU325" s="226" t="s">
        <v>84</v>
      </c>
      <c r="AY325" s="18" t="s">
        <v>199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82</v>
      </c>
      <c r="BK325" s="227">
        <f>ROUND(I325*H325,2)</f>
        <v>0</v>
      </c>
      <c r="BL325" s="18" t="s">
        <v>208</v>
      </c>
      <c r="BM325" s="226" t="s">
        <v>745</v>
      </c>
    </row>
    <row r="326" s="2" customFormat="1" ht="16.5" customHeight="1">
      <c r="A326" s="39"/>
      <c r="B326" s="40"/>
      <c r="C326" s="228" t="s">
        <v>753</v>
      </c>
      <c r="D326" s="228" t="s">
        <v>286</v>
      </c>
      <c r="E326" s="229" t="s">
        <v>1220</v>
      </c>
      <c r="F326" s="230" t="s">
        <v>1221</v>
      </c>
      <c r="G326" s="231" t="s">
        <v>217</v>
      </c>
      <c r="H326" s="232">
        <v>5</v>
      </c>
      <c r="I326" s="233"/>
      <c r="J326" s="234">
        <f>ROUND(I326*H326,2)</f>
        <v>0</v>
      </c>
      <c r="K326" s="230" t="s">
        <v>206</v>
      </c>
      <c r="L326" s="45"/>
      <c r="M326" s="235" t="s">
        <v>19</v>
      </c>
      <c r="N326" s="236" t="s">
        <v>46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208</v>
      </c>
      <c r="AT326" s="226" t="s">
        <v>286</v>
      </c>
      <c r="AU326" s="226" t="s">
        <v>84</v>
      </c>
      <c r="AY326" s="18" t="s">
        <v>199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82</v>
      </c>
      <c r="BK326" s="227">
        <f>ROUND(I326*H326,2)</f>
        <v>0</v>
      </c>
      <c r="BL326" s="18" t="s">
        <v>208</v>
      </c>
      <c r="BM326" s="226" t="s">
        <v>749</v>
      </c>
    </row>
    <row r="327" s="2" customFormat="1">
      <c r="A327" s="39"/>
      <c r="B327" s="40"/>
      <c r="C327" s="228" t="s">
        <v>494</v>
      </c>
      <c r="D327" s="228" t="s">
        <v>286</v>
      </c>
      <c r="E327" s="229" t="s">
        <v>1121</v>
      </c>
      <c r="F327" s="230" t="s">
        <v>1222</v>
      </c>
      <c r="G327" s="231" t="s">
        <v>217</v>
      </c>
      <c r="H327" s="232">
        <v>1</v>
      </c>
      <c r="I327" s="233"/>
      <c r="J327" s="234">
        <f>ROUND(I327*H327,2)</f>
        <v>0</v>
      </c>
      <c r="K327" s="230" t="s">
        <v>206</v>
      </c>
      <c r="L327" s="45"/>
      <c r="M327" s="235" t="s">
        <v>19</v>
      </c>
      <c r="N327" s="236" t="s">
        <v>46</v>
      </c>
      <c r="O327" s="85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208</v>
      </c>
      <c r="AT327" s="226" t="s">
        <v>286</v>
      </c>
      <c r="AU327" s="226" t="s">
        <v>84</v>
      </c>
      <c r="AY327" s="18" t="s">
        <v>199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82</v>
      </c>
      <c r="BK327" s="227">
        <f>ROUND(I327*H327,2)</f>
        <v>0</v>
      </c>
      <c r="BL327" s="18" t="s">
        <v>208</v>
      </c>
      <c r="BM327" s="226" t="s">
        <v>752</v>
      </c>
    </row>
    <row r="328" s="2" customFormat="1" ht="16.5" customHeight="1">
      <c r="A328" s="39"/>
      <c r="B328" s="40"/>
      <c r="C328" s="228" t="s">
        <v>760</v>
      </c>
      <c r="D328" s="228" t="s">
        <v>286</v>
      </c>
      <c r="E328" s="229" t="s">
        <v>813</v>
      </c>
      <c r="F328" s="230" t="s">
        <v>814</v>
      </c>
      <c r="G328" s="231" t="s">
        <v>205</v>
      </c>
      <c r="H328" s="232">
        <v>30</v>
      </c>
      <c r="I328" s="233"/>
      <c r="J328" s="234">
        <f>ROUND(I328*H328,2)</f>
        <v>0</v>
      </c>
      <c r="K328" s="230" t="s">
        <v>206</v>
      </c>
      <c r="L328" s="45"/>
      <c r="M328" s="235" t="s">
        <v>19</v>
      </c>
      <c r="N328" s="236" t="s">
        <v>46</v>
      </c>
      <c r="O328" s="85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208</v>
      </c>
      <c r="AT328" s="226" t="s">
        <v>286</v>
      </c>
      <c r="AU328" s="226" t="s">
        <v>84</v>
      </c>
      <c r="AY328" s="18" t="s">
        <v>199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82</v>
      </c>
      <c r="BK328" s="227">
        <f>ROUND(I328*H328,2)</f>
        <v>0</v>
      </c>
      <c r="BL328" s="18" t="s">
        <v>208</v>
      </c>
      <c r="BM328" s="226" t="s">
        <v>756</v>
      </c>
    </row>
    <row r="329" s="2" customFormat="1" ht="21.75" customHeight="1">
      <c r="A329" s="39"/>
      <c r="B329" s="40"/>
      <c r="C329" s="228" t="s">
        <v>497</v>
      </c>
      <c r="D329" s="228" t="s">
        <v>286</v>
      </c>
      <c r="E329" s="229" t="s">
        <v>817</v>
      </c>
      <c r="F329" s="230" t="s">
        <v>818</v>
      </c>
      <c r="G329" s="231" t="s">
        <v>205</v>
      </c>
      <c r="H329" s="232">
        <v>20</v>
      </c>
      <c r="I329" s="233"/>
      <c r="J329" s="234">
        <f>ROUND(I329*H329,2)</f>
        <v>0</v>
      </c>
      <c r="K329" s="230" t="s">
        <v>206</v>
      </c>
      <c r="L329" s="45"/>
      <c r="M329" s="235" t="s">
        <v>19</v>
      </c>
      <c r="N329" s="236" t="s">
        <v>46</v>
      </c>
      <c r="O329" s="85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208</v>
      </c>
      <c r="AT329" s="226" t="s">
        <v>286</v>
      </c>
      <c r="AU329" s="226" t="s">
        <v>84</v>
      </c>
      <c r="AY329" s="18" t="s">
        <v>199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82</v>
      </c>
      <c r="BK329" s="227">
        <f>ROUND(I329*H329,2)</f>
        <v>0</v>
      </c>
      <c r="BL329" s="18" t="s">
        <v>208</v>
      </c>
      <c r="BM329" s="226" t="s">
        <v>759</v>
      </c>
    </row>
    <row r="330" s="2" customFormat="1" ht="33" customHeight="1">
      <c r="A330" s="39"/>
      <c r="B330" s="40"/>
      <c r="C330" s="228" t="s">
        <v>767</v>
      </c>
      <c r="D330" s="228" t="s">
        <v>286</v>
      </c>
      <c r="E330" s="229" t="s">
        <v>820</v>
      </c>
      <c r="F330" s="230" t="s">
        <v>821</v>
      </c>
      <c r="G330" s="231" t="s">
        <v>205</v>
      </c>
      <c r="H330" s="232">
        <v>1</v>
      </c>
      <c r="I330" s="233"/>
      <c r="J330" s="234">
        <f>ROUND(I330*H330,2)</f>
        <v>0</v>
      </c>
      <c r="K330" s="230" t="s">
        <v>206</v>
      </c>
      <c r="L330" s="45"/>
      <c r="M330" s="235" t="s">
        <v>19</v>
      </c>
      <c r="N330" s="236" t="s">
        <v>46</v>
      </c>
      <c r="O330" s="85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208</v>
      </c>
      <c r="AT330" s="226" t="s">
        <v>286</v>
      </c>
      <c r="AU330" s="226" t="s">
        <v>84</v>
      </c>
      <c r="AY330" s="18" t="s">
        <v>199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82</v>
      </c>
      <c r="BK330" s="227">
        <f>ROUND(I330*H330,2)</f>
        <v>0</v>
      </c>
      <c r="BL330" s="18" t="s">
        <v>208</v>
      </c>
      <c r="BM330" s="226" t="s">
        <v>763</v>
      </c>
    </row>
    <row r="331" s="2" customFormat="1">
      <c r="A331" s="39"/>
      <c r="B331" s="40"/>
      <c r="C331" s="228" t="s">
        <v>501</v>
      </c>
      <c r="D331" s="228" t="s">
        <v>286</v>
      </c>
      <c r="E331" s="229" t="s">
        <v>1126</v>
      </c>
      <c r="F331" s="230" t="s">
        <v>1223</v>
      </c>
      <c r="G331" s="231" t="s">
        <v>217</v>
      </c>
      <c r="H331" s="232">
        <v>1</v>
      </c>
      <c r="I331" s="233"/>
      <c r="J331" s="234">
        <f>ROUND(I331*H331,2)</f>
        <v>0</v>
      </c>
      <c r="K331" s="230" t="s">
        <v>341</v>
      </c>
      <c r="L331" s="45"/>
      <c r="M331" s="235" t="s">
        <v>19</v>
      </c>
      <c r="N331" s="236" t="s">
        <v>46</v>
      </c>
      <c r="O331" s="85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208</v>
      </c>
      <c r="AT331" s="226" t="s">
        <v>286</v>
      </c>
      <c r="AU331" s="226" t="s">
        <v>84</v>
      </c>
      <c r="AY331" s="18" t="s">
        <v>199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82</v>
      </c>
      <c r="BK331" s="227">
        <f>ROUND(I331*H331,2)</f>
        <v>0</v>
      </c>
      <c r="BL331" s="18" t="s">
        <v>208</v>
      </c>
      <c r="BM331" s="226" t="s">
        <v>766</v>
      </c>
    </row>
    <row r="332" s="2" customFormat="1">
      <c r="A332" s="39"/>
      <c r="B332" s="40"/>
      <c r="C332" s="228" t="s">
        <v>774</v>
      </c>
      <c r="D332" s="228" t="s">
        <v>286</v>
      </c>
      <c r="E332" s="229" t="s">
        <v>1128</v>
      </c>
      <c r="F332" s="230" t="s">
        <v>1224</v>
      </c>
      <c r="G332" s="231" t="s">
        <v>217</v>
      </c>
      <c r="H332" s="232">
        <v>7</v>
      </c>
      <c r="I332" s="233"/>
      <c r="J332" s="234">
        <f>ROUND(I332*H332,2)</f>
        <v>0</v>
      </c>
      <c r="K332" s="230" t="s">
        <v>206</v>
      </c>
      <c r="L332" s="45"/>
      <c r="M332" s="235" t="s">
        <v>19</v>
      </c>
      <c r="N332" s="236" t="s">
        <v>46</v>
      </c>
      <c r="O332" s="85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208</v>
      </c>
      <c r="AT332" s="226" t="s">
        <v>286</v>
      </c>
      <c r="AU332" s="226" t="s">
        <v>84</v>
      </c>
      <c r="AY332" s="18" t="s">
        <v>199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82</v>
      </c>
      <c r="BK332" s="227">
        <f>ROUND(I332*H332,2)</f>
        <v>0</v>
      </c>
      <c r="BL332" s="18" t="s">
        <v>208</v>
      </c>
      <c r="BM332" s="226" t="s">
        <v>770</v>
      </c>
    </row>
    <row r="333" s="2" customFormat="1" ht="33" customHeight="1">
      <c r="A333" s="39"/>
      <c r="B333" s="40"/>
      <c r="C333" s="228" t="s">
        <v>504</v>
      </c>
      <c r="D333" s="228" t="s">
        <v>286</v>
      </c>
      <c r="E333" s="229" t="s">
        <v>1130</v>
      </c>
      <c r="F333" s="230" t="s">
        <v>1225</v>
      </c>
      <c r="G333" s="231" t="s">
        <v>217</v>
      </c>
      <c r="H333" s="232">
        <v>1</v>
      </c>
      <c r="I333" s="233"/>
      <c r="J333" s="234">
        <f>ROUND(I333*H333,2)</f>
        <v>0</v>
      </c>
      <c r="K333" s="230" t="s">
        <v>341</v>
      </c>
      <c r="L333" s="45"/>
      <c r="M333" s="235" t="s">
        <v>19</v>
      </c>
      <c r="N333" s="236" t="s">
        <v>46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208</v>
      </c>
      <c r="AT333" s="226" t="s">
        <v>286</v>
      </c>
      <c r="AU333" s="226" t="s">
        <v>84</v>
      </c>
      <c r="AY333" s="18" t="s">
        <v>199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82</v>
      </c>
      <c r="BK333" s="227">
        <f>ROUND(I333*H333,2)</f>
        <v>0</v>
      </c>
      <c r="BL333" s="18" t="s">
        <v>208</v>
      </c>
      <c r="BM333" s="226" t="s">
        <v>773</v>
      </c>
    </row>
    <row r="334" s="2" customFormat="1">
      <c r="A334" s="39"/>
      <c r="B334" s="40"/>
      <c r="C334" s="228" t="s">
        <v>781</v>
      </c>
      <c r="D334" s="228" t="s">
        <v>286</v>
      </c>
      <c r="E334" s="229" t="s">
        <v>831</v>
      </c>
      <c r="F334" s="230" t="s">
        <v>832</v>
      </c>
      <c r="G334" s="231" t="s">
        <v>217</v>
      </c>
      <c r="H334" s="232">
        <v>1</v>
      </c>
      <c r="I334" s="233"/>
      <c r="J334" s="234">
        <f>ROUND(I334*H334,2)</f>
        <v>0</v>
      </c>
      <c r="K334" s="230" t="s">
        <v>341</v>
      </c>
      <c r="L334" s="45"/>
      <c r="M334" s="235" t="s">
        <v>19</v>
      </c>
      <c r="N334" s="236" t="s">
        <v>46</v>
      </c>
      <c r="O334" s="85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208</v>
      </c>
      <c r="AT334" s="226" t="s">
        <v>286</v>
      </c>
      <c r="AU334" s="226" t="s">
        <v>84</v>
      </c>
      <c r="AY334" s="18" t="s">
        <v>199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82</v>
      </c>
      <c r="BK334" s="227">
        <f>ROUND(I334*H334,2)</f>
        <v>0</v>
      </c>
      <c r="BL334" s="18" t="s">
        <v>208</v>
      </c>
      <c r="BM334" s="226" t="s">
        <v>777</v>
      </c>
    </row>
    <row r="335" s="2" customFormat="1" ht="21.75" customHeight="1">
      <c r="A335" s="39"/>
      <c r="B335" s="40"/>
      <c r="C335" s="228" t="s">
        <v>510</v>
      </c>
      <c r="D335" s="228" t="s">
        <v>286</v>
      </c>
      <c r="E335" s="229" t="s">
        <v>838</v>
      </c>
      <c r="F335" s="230" t="s">
        <v>839</v>
      </c>
      <c r="G335" s="231" t="s">
        <v>217</v>
      </c>
      <c r="H335" s="232">
        <v>2</v>
      </c>
      <c r="I335" s="233"/>
      <c r="J335" s="234">
        <f>ROUND(I335*H335,2)</f>
        <v>0</v>
      </c>
      <c r="K335" s="230" t="s">
        <v>206</v>
      </c>
      <c r="L335" s="45"/>
      <c r="M335" s="235" t="s">
        <v>19</v>
      </c>
      <c r="N335" s="236" t="s">
        <v>46</v>
      </c>
      <c r="O335" s="85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208</v>
      </c>
      <c r="AT335" s="226" t="s">
        <v>286</v>
      </c>
      <c r="AU335" s="226" t="s">
        <v>84</v>
      </c>
      <c r="AY335" s="18" t="s">
        <v>199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82</v>
      </c>
      <c r="BK335" s="227">
        <f>ROUND(I335*H335,2)</f>
        <v>0</v>
      </c>
      <c r="BL335" s="18" t="s">
        <v>208</v>
      </c>
      <c r="BM335" s="226" t="s">
        <v>780</v>
      </c>
    </row>
    <row r="336" s="2" customFormat="1" ht="21.75" customHeight="1">
      <c r="A336" s="39"/>
      <c r="B336" s="40"/>
      <c r="C336" s="228" t="s">
        <v>788</v>
      </c>
      <c r="D336" s="228" t="s">
        <v>286</v>
      </c>
      <c r="E336" s="229" t="s">
        <v>841</v>
      </c>
      <c r="F336" s="230" t="s">
        <v>842</v>
      </c>
      <c r="G336" s="231" t="s">
        <v>217</v>
      </c>
      <c r="H336" s="232">
        <v>1</v>
      </c>
      <c r="I336" s="233"/>
      <c r="J336" s="234">
        <f>ROUND(I336*H336,2)</f>
        <v>0</v>
      </c>
      <c r="K336" s="230" t="s">
        <v>206</v>
      </c>
      <c r="L336" s="45"/>
      <c r="M336" s="235" t="s">
        <v>19</v>
      </c>
      <c r="N336" s="236" t="s">
        <v>46</v>
      </c>
      <c r="O336" s="85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208</v>
      </c>
      <c r="AT336" s="226" t="s">
        <v>286</v>
      </c>
      <c r="AU336" s="226" t="s">
        <v>84</v>
      </c>
      <c r="AY336" s="18" t="s">
        <v>199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82</v>
      </c>
      <c r="BK336" s="227">
        <f>ROUND(I336*H336,2)</f>
        <v>0</v>
      </c>
      <c r="BL336" s="18" t="s">
        <v>208</v>
      </c>
      <c r="BM336" s="226" t="s">
        <v>784</v>
      </c>
    </row>
    <row r="337" s="2" customFormat="1" ht="21.75" customHeight="1">
      <c r="A337" s="39"/>
      <c r="B337" s="40"/>
      <c r="C337" s="228" t="s">
        <v>513</v>
      </c>
      <c r="D337" s="228" t="s">
        <v>286</v>
      </c>
      <c r="E337" s="229" t="s">
        <v>845</v>
      </c>
      <c r="F337" s="230" t="s">
        <v>846</v>
      </c>
      <c r="G337" s="231" t="s">
        <v>217</v>
      </c>
      <c r="H337" s="232">
        <v>2</v>
      </c>
      <c r="I337" s="233"/>
      <c r="J337" s="234">
        <f>ROUND(I337*H337,2)</f>
        <v>0</v>
      </c>
      <c r="K337" s="230" t="s">
        <v>206</v>
      </c>
      <c r="L337" s="45"/>
      <c r="M337" s="235" t="s">
        <v>19</v>
      </c>
      <c r="N337" s="236" t="s">
        <v>46</v>
      </c>
      <c r="O337" s="85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208</v>
      </c>
      <c r="AT337" s="226" t="s">
        <v>286</v>
      </c>
      <c r="AU337" s="226" t="s">
        <v>84</v>
      </c>
      <c r="AY337" s="18" t="s">
        <v>199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82</v>
      </c>
      <c r="BK337" s="227">
        <f>ROUND(I337*H337,2)</f>
        <v>0</v>
      </c>
      <c r="BL337" s="18" t="s">
        <v>208</v>
      </c>
      <c r="BM337" s="226" t="s">
        <v>787</v>
      </c>
    </row>
    <row r="338" s="2" customFormat="1" ht="16.5" customHeight="1">
      <c r="A338" s="39"/>
      <c r="B338" s="40"/>
      <c r="C338" s="228" t="s">
        <v>795</v>
      </c>
      <c r="D338" s="228" t="s">
        <v>286</v>
      </c>
      <c r="E338" s="229" t="s">
        <v>848</v>
      </c>
      <c r="F338" s="230" t="s">
        <v>849</v>
      </c>
      <c r="G338" s="231" t="s">
        <v>217</v>
      </c>
      <c r="H338" s="232">
        <v>2</v>
      </c>
      <c r="I338" s="233"/>
      <c r="J338" s="234">
        <f>ROUND(I338*H338,2)</f>
        <v>0</v>
      </c>
      <c r="K338" s="230" t="s">
        <v>206</v>
      </c>
      <c r="L338" s="45"/>
      <c r="M338" s="235" t="s">
        <v>19</v>
      </c>
      <c r="N338" s="236" t="s">
        <v>46</v>
      </c>
      <c r="O338" s="85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208</v>
      </c>
      <c r="AT338" s="226" t="s">
        <v>286</v>
      </c>
      <c r="AU338" s="226" t="s">
        <v>84</v>
      </c>
      <c r="AY338" s="18" t="s">
        <v>199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82</v>
      </c>
      <c r="BK338" s="227">
        <f>ROUND(I338*H338,2)</f>
        <v>0</v>
      </c>
      <c r="BL338" s="18" t="s">
        <v>208</v>
      </c>
      <c r="BM338" s="226" t="s">
        <v>791</v>
      </c>
    </row>
    <row r="339" s="2" customFormat="1" ht="16.5" customHeight="1">
      <c r="A339" s="39"/>
      <c r="B339" s="40"/>
      <c r="C339" s="228" t="s">
        <v>519</v>
      </c>
      <c r="D339" s="228" t="s">
        <v>286</v>
      </c>
      <c r="E339" s="229" t="s">
        <v>852</v>
      </c>
      <c r="F339" s="230" t="s">
        <v>853</v>
      </c>
      <c r="G339" s="231" t="s">
        <v>217</v>
      </c>
      <c r="H339" s="232">
        <v>2</v>
      </c>
      <c r="I339" s="233"/>
      <c r="J339" s="234">
        <f>ROUND(I339*H339,2)</f>
        <v>0</v>
      </c>
      <c r="K339" s="230" t="s">
        <v>206</v>
      </c>
      <c r="L339" s="45"/>
      <c r="M339" s="235" t="s">
        <v>19</v>
      </c>
      <c r="N339" s="236" t="s">
        <v>46</v>
      </c>
      <c r="O339" s="85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208</v>
      </c>
      <c r="AT339" s="226" t="s">
        <v>286</v>
      </c>
      <c r="AU339" s="226" t="s">
        <v>84</v>
      </c>
      <c r="AY339" s="18" t="s">
        <v>199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82</v>
      </c>
      <c r="BK339" s="227">
        <f>ROUND(I339*H339,2)</f>
        <v>0</v>
      </c>
      <c r="BL339" s="18" t="s">
        <v>208</v>
      </c>
      <c r="BM339" s="226" t="s">
        <v>794</v>
      </c>
    </row>
    <row r="340" s="2" customFormat="1" ht="16.5" customHeight="1">
      <c r="A340" s="39"/>
      <c r="B340" s="40"/>
      <c r="C340" s="228" t="s">
        <v>802</v>
      </c>
      <c r="D340" s="228" t="s">
        <v>286</v>
      </c>
      <c r="E340" s="229" t="s">
        <v>855</v>
      </c>
      <c r="F340" s="230" t="s">
        <v>856</v>
      </c>
      <c r="G340" s="231" t="s">
        <v>217</v>
      </c>
      <c r="H340" s="232">
        <v>5</v>
      </c>
      <c r="I340" s="233"/>
      <c r="J340" s="234">
        <f>ROUND(I340*H340,2)</f>
        <v>0</v>
      </c>
      <c r="K340" s="230" t="s">
        <v>206</v>
      </c>
      <c r="L340" s="45"/>
      <c r="M340" s="235" t="s">
        <v>19</v>
      </c>
      <c r="N340" s="236" t="s">
        <v>46</v>
      </c>
      <c r="O340" s="85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208</v>
      </c>
      <c r="AT340" s="226" t="s">
        <v>286</v>
      </c>
      <c r="AU340" s="226" t="s">
        <v>84</v>
      </c>
      <c r="AY340" s="18" t="s">
        <v>199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82</v>
      </c>
      <c r="BK340" s="227">
        <f>ROUND(I340*H340,2)</f>
        <v>0</v>
      </c>
      <c r="BL340" s="18" t="s">
        <v>208</v>
      </c>
      <c r="BM340" s="226" t="s">
        <v>798</v>
      </c>
    </row>
    <row r="341" s="2" customFormat="1" ht="16.5" customHeight="1">
      <c r="A341" s="39"/>
      <c r="B341" s="40"/>
      <c r="C341" s="228" t="s">
        <v>526</v>
      </c>
      <c r="D341" s="228" t="s">
        <v>286</v>
      </c>
      <c r="E341" s="229" t="s">
        <v>859</v>
      </c>
      <c r="F341" s="230" t="s">
        <v>860</v>
      </c>
      <c r="G341" s="231" t="s">
        <v>217</v>
      </c>
      <c r="H341" s="232">
        <v>2</v>
      </c>
      <c r="I341" s="233"/>
      <c r="J341" s="234">
        <f>ROUND(I341*H341,2)</f>
        <v>0</v>
      </c>
      <c r="K341" s="230" t="s">
        <v>206</v>
      </c>
      <c r="L341" s="45"/>
      <c r="M341" s="235" t="s">
        <v>19</v>
      </c>
      <c r="N341" s="236" t="s">
        <v>46</v>
      </c>
      <c r="O341" s="85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208</v>
      </c>
      <c r="AT341" s="226" t="s">
        <v>286</v>
      </c>
      <c r="AU341" s="226" t="s">
        <v>84</v>
      </c>
      <c r="AY341" s="18" t="s">
        <v>199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82</v>
      </c>
      <c r="BK341" s="227">
        <f>ROUND(I341*H341,2)</f>
        <v>0</v>
      </c>
      <c r="BL341" s="18" t="s">
        <v>208</v>
      </c>
      <c r="BM341" s="226" t="s">
        <v>801</v>
      </c>
    </row>
    <row r="342" s="2" customFormat="1" ht="21.75" customHeight="1">
      <c r="A342" s="39"/>
      <c r="B342" s="40"/>
      <c r="C342" s="228" t="s">
        <v>809</v>
      </c>
      <c r="D342" s="228" t="s">
        <v>286</v>
      </c>
      <c r="E342" s="229" t="s">
        <v>862</v>
      </c>
      <c r="F342" s="230" t="s">
        <v>863</v>
      </c>
      <c r="G342" s="231" t="s">
        <v>217</v>
      </c>
      <c r="H342" s="232">
        <v>2</v>
      </c>
      <c r="I342" s="233"/>
      <c r="J342" s="234">
        <f>ROUND(I342*H342,2)</f>
        <v>0</v>
      </c>
      <c r="K342" s="230" t="s">
        <v>206</v>
      </c>
      <c r="L342" s="45"/>
      <c r="M342" s="235" t="s">
        <v>19</v>
      </c>
      <c r="N342" s="236" t="s">
        <v>46</v>
      </c>
      <c r="O342" s="85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208</v>
      </c>
      <c r="AT342" s="226" t="s">
        <v>286</v>
      </c>
      <c r="AU342" s="226" t="s">
        <v>84</v>
      </c>
      <c r="AY342" s="18" t="s">
        <v>199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82</v>
      </c>
      <c r="BK342" s="227">
        <f>ROUND(I342*H342,2)</f>
        <v>0</v>
      </c>
      <c r="BL342" s="18" t="s">
        <v>208</v>
      </c>
      <c r="BM342" s="226" t="s">
        <v>805</v>
      </c>
    </row>
    <row r="343" s="2" customFormat="1">
      <c r="A343" s="39"/>
      <c r="B343" s="40"/>
      <c r="C343" s="228" t="s">
        <v>532</v>
      </c>
      <c r="D343" s="228" t="s">
        <v>286</v>
      </c>
      <c r="E343" s="229" t="s">
        <v>866</v>
      </c>
      <c r="F343" s="230" t="s">
        <v>867</v>
      </c>
      <c r="G343" s="231" t="s">
        <v>217</v>
      </c>
      <c r="H343" s="232">
        <v>1</v>
      </c>
      <c r="I343" s="233"/>
      <c r="J343" s="234">
        <f>ROUND(I343*H343,2)</f>
        <v>0</v>
      </c>
      <c r="K343" s="230" t="s">
        <v>206</v>
      </c>
      <c r="L343" s="45"/>
      <c r="M343" s="235" t="s">
        <v>19</v>
      </c>
      <c r="N343" s="236" t="s">
        <v>46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208</v>
      </c>
      <c r="AT343" s="226" t="s">
        <v>286</v>
      </c>
      <c r="AU343" s="226" t="s">
        <v>84</v>
      </c>
      <c r="AY343" s="18" t="s">
        <v>199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82</v>
      </c>
      <c r="BK343" s="227">
        <f>ROUND(I343*H343,2)</f>
        <v>0</v>
      </c>
      <c r="BL343" s="18" t="s">
        <v>208</v>
      </c>
      <c r="BM343" s="226" t="s">
        <v>808</v>
      </c>
    </row>
    <row r="344" s="2" customFormat="1">
      <c r="A344" s="39"/>
      <c r="B344" s="40"/>
      <c r="C344" s="228" t="s">
        <v>816</v>
      </c>
      <c r="D344" s="228" t="s">
        <v>286</v>
      </c>
      <c r="E344" s="229" t="s">
        <v>869</v>
      </c>
      <c r="F344" s="230" t="s">
        <v>870</v>
      </c>
      <c r="G344" s="231" t="s">
        <v>871</v>
      </c>
      <c r="H344" s="232">
        <v>6</v>
      </c>
      <c r="I344" s="233"/>
      <c r="J344" s="234">
        <f>ROUND(I344*H344,2)</f>
        <v>0</v>
      </c>
      <c r="K344" s="230" t="s">
        <v>206</v>
      </c>
      <c r="L344" s="45"/>
      <c r="M344" s="235" t="s">
        <v>19</v>
      </c>
      <c r="N344" s="236" t="s">
        <v>46</v>
      </c>
      <c r="O344" s="85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208</v>
      </c>
      <c r="AT344" s="226" t="s">
        <v>286</v>
      </c>
      <c r="AU344" s="226" t="s">
        <v>84</v>
      </c>
      <c r="AY344" s="18" t="s">
        <v>199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82</v>
      </c>
      <c r="BK344" s="227">
        <f>ROUND(I344*H344,2)</f>
        <v>0</v>
      </c>
      <c r="BL344" s="18" t="s">
        <v>208</v>
      </c>
      <c r="BM344" s="226" t="s">
        <v>812</v>
      </c>
    </row>
    <row r="345" s="2" customFormat="1" ht="21.75" customHeight="1">
      <c r="A345" s="39"/>
      <c r="B345" s="40"/>
      <c r="C345" s="228" t="s">
        <v>537</v>
      </c>
      <c r="D345" s="228" t="s">
        <v>286</v>
      </c>
      <c r="E345" s="229" t="s">
        <v>874</v>
      </c>
      <c r="F345" s="230" t="s">
        <v>875</v>
      </c>
      <c r="G345" s="231" t="s">
        <v>871</v>
      </c>
      <c r="H345" s="232">
        <v>3</v>
      </c>
      <c r="I345" s="233"/>
      <c r="J345" s="234">
        <f>ROUND(I345*H345,2)</f>
        <v>0</v>
      </c>
      <c r="K345" s="230" t="s">
        <v>206</v>
      </c>
      <c r="L345" s="45"/>
      <c r="M345" s="235" t="s">
        <v>19</v>
      </c>
      <c r="N345" s="236" t="s">
        <v>46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208</v>
      </c>
      <c r="AT345" s="226" t="s">
        <v>286</v>
      </c>
      <c r="AU345" s="226" t="s">
        <v>84</v>
      </c>
      <c r="AY345" s="18" t="s">
        <v>199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82</v>
      </c>
      <c r="BK345" s="227">
        <f>ROUND(I345*H345,2)</f>
        <v>0</v>
      </c>
      <c r="BL345" s="18" t="s">
        <v>208</v>
      </c>
      <c r="BM345" s="226" t="s">
        <v>815</v>
      </c>
    </row>
    <row r="346" s="2" customFormat="1">
      <c r="A346" s="39"/>
      <c r="B346" s="40"/>
      <c r="C346" s="228" t="s">
        <v>823</v>
      </c>
      <c r="D346" s="228" t="s">
        <v>286</v>
      </c>
      <c r="E346" s="229" t="s">
        <v>877</v>
      </c>
      <c r="F346" s="230" t="s">
        <v>878</v>
      </c>
      <c r="G346" s="231" t="s">
        <v>871</v>
      </c>
      <c r="H346" s="232">
        <v>1</v>
      </c>
      <c r="I346" s="233"/>
      <c r="J346" s="234">
        <f>ROUND(I346*H346,2)</f>
        <v>0</v>
      </c>
      <c r="K346" s="230" t="s">
        <v>206</v>
      </c>
      <c r="L346" s="45"/>
      <c r="M346" s="235" t="s">
        <v>19</v>
      </c>
      <c r="N346" s="236" t="s">
        <v>46</v>
      </c>
      <c r="O346" s="85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208</v>
      </c>
      <c r="AT346" s="226" t="s">
        <v>286</v>
      </c>
      <c r="AU346" s="226" t="s">
        <v>84</v>
      </c>
      <c r="AY346" s="18" t="s">
        <v>199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82</v>
      </c>
      <c r="BK346" s="227">
        <f>ROUND(I346*H346,2)</f>
        <v>0</v>
      </c>
      <c r="BL346" s="18" t="s">
        <v>208</v>
      </c>
      <c r="BM346" s="226" t="s">
        <v>819</v>
      </c>
    </row>
    <row r="347" s="2" customFormat="1">
      <c r="A347" s="39"/>
      <c r="B347" s="40"/>
      <c r="C347" s="228" t="s">
        <v>543</v>
      </c>
      <c r="D347" s="228" t="s">
        <v>286</v>
      </c>
      <c r="E347" s="229" t="s">
        <v>881</v>
      </c>
      <c r="F347" s="230" t="s">
        <v>882</v>
      </c>
      <c r="G347" s="231" t="s">
        <v>871</v>
      </c>
      <c r="H347" s="232">
        <v>3</v>
      </c>
      <c r="I347" s="233"/>
      <c r="J347" s="234">
        <f>ROUND(I347*H347,2)</f>
        <v>0</v>
      </c>
      <c r="K347" s="230" t="s">
        <v>206</v>
      </c>
      <c r="L347" s="45"/>
      <c r="M347" s="235" t="s">
        <v>19</v>
      </c>
      <c r="N347" s="236" t="s">
        <v>46</v>
      </c>
      <c r="O347" s="85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208</v>
      </c>
      <c r="AT347" s="226" t="s">
        <v>286</v>
      </c>
      <c r="AU347" s="226" t="s">
        <v>84</v>
      </c>
      <c r="AY347" s="18" t="s">
        <v>199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82</v>
      </c>
      <c r="BK347" s="227">
        <f>ROUND(I347*H347,2)</f>
        <v>0</v>
      </c>
      <c r="BL347" s="18" t="s">
        <v>208</v>
      </c>
      <c r="BM347" s="226" t="s">
        <v>822</v>
      </c>
    </row>
    <row r="348" s="2" customFormat="1" ht="16.5" customHeight="1">
      <c r="A348" s="39"/>
      <c r="B348" s="40"/>
      <c r="C348" s="228" t="s">
        <v>830</v>
      </c>
      <c r="D348" s="228" t="s">
        <v>286</v>
      </c>
      <c r="E348" s="229" t="s">
        <v>884</v>
      </c>
      <c r="F348" s="230" t="s">
        <v>885</v>
      </c>
      <c r="G348" s="231" t="s">
        <v>217</v>
      </c>
      <c r="H348" s="232">
        <v>1</v>
      </c>
      <c r="I348" s="233"/>
      <c r="J348" s="234">
        <f>ROUND(I348*H348,2)</f>
        <v>0</v>
      </c>
      <c r="K348" s="230" t="s">
        <v>206</v>
      </c>
      <c r="L348" s="45"/>
      <c r="M348" s="235" t="s">
        <v>19</v>
      </c>
      <c r="N348" s="236" t="s">
        <v>46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208</v>
      </c>
      <c r="AT348" s="226" t="s">
        <v>286</v>
      </c>
      <c r="AU348" s="226" t="s">
        <v>84</v>
      </c>
      <c r="AY348" s="18" t="s">
        <v>199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82</v>
      </c>
      <c r="BK348" s="227">
        <f>ROUND(I348*H348,2)</f>
        <v>0</v>
      </c>
      <c r="BL348" s="18" t="s">
        <v>208</v>
      </c>
      <c r="BM348" s="226" t="s">
        <v>826</v>
      </c>
    </row>
    <row r="349" s="2" customFormat="1">
      <c r="A349" s="39"/>
      <c r="B349" s="40"/>
      <c r="C349" s="228" t="s">
        <v>548</v>
      </c>
      <c r="D349" s="228" t="s">
        <v>286</v>
      </c>
      <c r="E349" s="229" t="s">
        <v>888</v>
      </c>
      <c r="F349" s="230" t="s">
        <v>889</v>
      </c>
      <c r="G349" s="231" t="s">
        <v>217</v>
      </c>
      <c r="H349" s="232">
        <v>1</v>
      </c>
      <c r="I349" s="233"/>
      <c r="J349" s="234">
        <f>ROUND(I349*H349,2)</f>
        <v>0</v>
      </c>
      <c r="K349" s="230" t="s">
        <v>206</v>
      </c>
      <c r="L349" s="45"/>
      <c r="M349" s="235" t="s">
        <v>19</v>
      </c>
      <c r="N349" s="236" t="s">
        <v>46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208</v>
      </c>
      <c r="AT349" s="226" t="s">
        <v>286</v>
      </c>
      <c r="AU349" s="226" t="s">
        <v>84</v>
      </c>
      <c r="AY349" s="18" t="s">
        <v>199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82</v>
      </c>
      <c r="BK349" s="227">
        <f>ROUND(I349*H349,2)</f>
        <v>0</v>
      </c>
      <c r="BL349" s="18" t="s">
        <v>208</v>
      </c>
      <c r="BM349" s="226" t="s">
        <v>829</v>
      </c>
    </row>
    <row r="350" s="2" customFormat="1">
      <c r="A350" s="39"/>
      <c r="B350" s="40"/>
      <c r="C350" s="228" t="s">
        <v>837</v>
      </c>
      <c r="D350" s="228" t="s">
        <v>286</v>
      </c>
      <c r="E350" s="229" t="s">
        <v>891</v>
      </c>
      <c r="F350" s="230" t="s">
        <v>892</v>
      </c>
      <c r="G350" s="231" t="s">
        <v>871</v>
      </c>
      <c r="H350" s="232">
        <v>6</v>
      </c>
      <c r="I350" s="233"/>
      <c r="J350" s="234">
        <f>ROUND(I350*H350,2)</f>
        <v>0</v>
      </c>
      <c r="K350" s="230" t="s">
        <v>206</v>
      </c>
      <c r="L350" s="45"/>
      <c r="M350" s="235" t="s">
        <v>19</v>
      </c>
      <c r="N350" s="236" t="s">
        <v>46</v>
      </c>
      <c r="O350" s="85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208</v>
      </c>
      <c r="AT350" s="226" t="s">
        <v>286</v>
      </c>
      <c r="AU350" s="226" t="s">
        <v>84</v>
      </c>
      <c r="AY350" s="18" t="s">
        <v>199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82</v>
      </c>
      <c r="BK350" s="227">
        <f>ROUND(I350*H350,2)</f>
        <v>0</v>
      </c>
      <c r="BL350" s="18" t="s">
        <v>208</v>
      </c>
      <c r="BM350" s="226" t="s">
        <v>833</v>
      </c>
    </row>
    <row r="351" s="12" customFormat="1" ht="22.8" customHeight="1">
      <c r="A351" s="12"/>
      <c r="B351" s="198"/>
      <c r="C351" s="199"/>
      <c r="D351" s="200" t="s">
        <v>74</v>
      </c>
      <c r="E351" s="212" t="s">
        <v>894</v>
      </c>
      <c r="F351" s="212" t="s">
        <v>895</v>
      </c>
      <c r="G351" s="199"/>
      <c r="H351" s="199"/>
      <c r="I351" s="202"/>
      <c r="J351" s="213">
        <f>BK351</f>
        <v>0</v>
      </c>
      <c r="K351" s="199"/>
      <c r="L351" s="204"/>
      <c r="M351" s="205"/>
      <c r="N351" s="206"/>
      <c r="O351" s="206"/>
      <c r="P351" s="207">
        <f>SUM(P352:P367)</f>
        <v>0</v>
      </c>
      <c r="Q351" s="206"/>
      <c r="R351" s="207">
        <f>SUM(R352:R367)</f>
        <v>0</v>
      </c>
      <c r="S351" s="206"/>
      <c r="T351" s="208">
        <f>SUM(T352:T367)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9" t="s">
        <v>82</v>
      </c>
      <c r="AT351" s="210" t="s">
        <v>74</v>
      </c>
      <c r="AU351" s="210" t="s">
        <v>82</v>
      </c>
      <c r="AY351" s="209" t="s">
        <v>199</v>
      </c>
      <c r="BK351" s="211">
        <f>SUM(BK352:BK367)</f>
        <v>0</v>
      </c>
    </row>
    <row r="352" s="2" customFormat="1">
      <c r="A352" s="39"/>
      <c r="B352" s="40"/>
      <c r="C352" s="228" t="s">
        <v>554</v>
      </c>
      <c r="D352" s="228" t="s">
        <v>286</v>
      </c>
      <c r="E352" s="229" t="s">
        <v>897</v>
      </c>
      <c r="F352" s="230" t="s">
        <v>898</v>
      </c>
      <c r="G352" s="231" t="s">
        <v>899</v>
      </c>
      <c r="H352" s="232">
        <v>4.4000000000000004</v>
      </c>
      <c r="I352" s="233"/>
      <c r="J352" s="234">
        <f>ROUND(I352*H352,2)</f>
        <v>0</v>
      </c>
      <c r="K352" s="230" t="s">
        <v>341</v>
      </c>
      <c r="L352" s="45"/>
      <c r="M352" s="235" t="s">
        <v>19</v>
      </c>
      <c r="N352" s="236" t="s">
        <v>46</v>
      </c>
      <c r="O352" s="85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208</v>
      </c>
      <c r="AT352" s="226" t="s">
        <v>286</v>
      </c>
      <c r="AU352" s="226" t="s">
        <v>84</v>
      </c>
      <c r="AY352" s="18" t="s">
        <v>199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82</v>
      </c>
      <c r="BK352" s="227">
        <f>ROUND(I352*H352,2)</f>
        <v>0</v>
      </c>
      <c r="BL352" s="18" t="s">
        <v>208</v>
      </c>
      <c r="BM352" s="226" t="s">
        <v>836</v>
      </c>
    </row>
    <row r="353" s="2" customFormat="1">
      <c r="A353" s="39"/>
      <c r="B353" s="40"/>
      <c r="C353" s="228" t="s">
        <v>844</v>
      </c>
      <c r="D353" s="228" t="s">
        <v>286</v>
      </c>
      <c r="E353" s="229" t="s">
        <v>901</v>
      </c>
      <c r="F353" s="230" t="s">
        <v>902</v>
      </c>
      <c r="G353" s="231" t="s">
        <v>899</v>
      </c>
      <c r="H353" s="232">
        <v>4.4000000000000004</v>
      </c>
      <c r="I353" s="233"/>
      <c r="J353" s="234">
        <f>ROUND(I353*H353,2)</f>
        <v>0</v>
      </c>
      <c r="K353" s="230" t="s">
        <v>341</v>
      </c>
      <c r="L353" s="45"/>
      <c r="M353" s="235" t="s">
        <v>19</v>
      </c>
      <c r="N353" s="236" t="s">
        <v>46</v>
      </c>
      <c r="O353" s="85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208</v>
      </c>
      <c r="AT353" s="226" t="s">
        <v>286</v>
      </c>
      <c r="AU353" s="226" t="s">
        <v>84</v>
      </c>
      <c r="AY353" s="18" t="s">
        <v>199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82</v>
      </c>
      <c r="BK353" s="227">
        <f>ROUND(I353*H353,2)</f>
        <v>0</v>
      </c>
      <c r="BL353" s="18" t="s">
        <v>208</v>
      </c>
      <c r="BM353" s="226" t="s">
        <v>840</v>
      </c>
    </row>
    <row r="354" s="2" customFormat="1" ht="21.75" customHeight="1">
      <c r="A354" s="39"/>
      <c r="B354" s="40"/>
      <c r="C354" s="228" t="s">
        <v>559</v>
      </c>
      <c r="D354" s="228" t="s">
        <v>286</v>
      </c>
      <c r="E354" s="229" t="s">
        <v>1155</v>
      </c>
      <c r="F354" s="230" t="s">
        <v>1227</v>
      </c>
      <c r="G354" s="231" t="s">
        <v>217</v>
      </c>
      <c r="H354" s="232">
        <v>1</v>
      </c>
      <c r="I354" s="233"/>
      <c r="J354" s="234">
        <f>ROUND(I354*H354,2)</f>
        <v>0</v>
      </c>
      <c r="K354" s="230" t="s">
        <v>341</v>
      </c>
      <c r="L354" s="45"/>
      <c r="M354" s="235" t="s">
        <v>19</v>
      </c>
      <c r="N354" s="236" t="s">
        <v>46</v>
      </c>
      <c r="O354" s="85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6" t="s">
        <v>208</v>
      </c>
      <c r="AT354" s="226" t="s">
        <v>286</v>
      </c>
      <c r="AU354" s="226" t="s">
        <v>84</v>
      </c>
      <c r="AY354" s="18" t="s">
        <v>199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8" t="s">
        <v>82</v>
      </c>
      <c r="BK354" s="227">
        <f>ROUND(I354*H354,2)</f>
        <v>0</v>
      </c>
      <c r="BL354" s="18" t="s">
        <v>208</v>
      </c>
      <c r="BM354" s="226" t="s">
        <v>843</v>
      </c>
    </row>
    <row r="355" s="2" customFormat="1">
      <c r="A355" s="39"/>
      <c r="B355" s="40"/>
      <c r="C355" s="228" t="s">
        <v>851</v>
      </c>
      <c r="D355" s="228" t="s">
        <v>286</v>
      </c>
      <c r="E355" s="229" t="s">
        <v>912</v>
      </c>
      <c r="F355" s="230" t="s">
        <v>913</v>
      </c>
      <c r="G355" s="231" t="s">
        <v>217</v>
      </c>
      <c r="H355" s="232">
        <v>1</v>
      </c>
      <c r="I355" s="233"/>
      <c r="J355" s="234">
        <f>ROUND(I355*H355,2)</f>
        <v>0</v>
      </c>
      <c r="K355" s="230" t="s">
        <v>341</v>
      </c>
      <c r="L355" s="45"/>
      <c r="M355" s="235" t="s">
        <v>19</v>
      </c>
      <c r="N355" s="236" t="s">
        <v>46</v>
      </c>
      <c r="O355" s="85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208</v>
      </c>
      <c r="AT355" s="226" t="s">
        <v>286</v>
      </c>
      <c r="AU355" s="226" t="s">
        <v>84</v>
      </c>
      <c r="AY355" s="18" t="s">
        <v>199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82</v>
      </c>
      <c r="BK355" s="227">
        <f>ROUND(I355*H355,2)</f>
        <v>0</v>
      </c>
      <c r="BL355" s="18" t="s">
        <v>208</v>
      </c>
      <c r="BM355" s="226" t="s">
        <v>847</v>
      </c>
    </row>
    <row r="356" s="2" customFormat="1" ht="16.5" customHeight="1">
      <c r="A356" s="39"/>
      <c r="B356" s="40"/>
      <c r="C356" s="228" t="s">
        <v>563</v>
      </c>
      <c r="D356" s="228" t="s">
        <v>286</v>
      </c>
      <c r="E356" s="229" t="s">
        <v>915</v>
      </c>
      <c r="F356" s="230" t="s">
        <v>916</v>
      </c>
      <c r="G356" s="231" t="s">
        <v>217</v>
      </c>
      <c r="H356" s="232">
        <v>1</v>
      </c>
      <c r="I356" s="233"/>
      <c r="J356" s="234">
        <f>ROUND(I356*H356,2)</f>
        <v>0</v>
      </c>
      <c r="K356" s="230" t="s">
        <v>341</v>
      </c>
      <c r="L356" s="45"/>
      <c r="M356" s="235" t="s">
        <v>19</v>
      </c>
      <c r="N356" s="236" t="s">
        <v>46</v>
      </c>
      <c r="O356" s="85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208</v>
      </c>
      <c r="AT356" s="226" t="s">
        <v>286</v>
      </c>
      <c r="AU356" s="226" t="s">
        <v>84</v>
      </c>
      <c r="AY356" s="18" t="s">
        <v>199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82</v>
      </c>
      <c r="BK356" s="227">
        <f>ROUND(I356*H356,2)</f>
        <v>0</v>
      </c>
      <c r="BL356" s="18" t="s">
        <v>208</v>
      </c>
      <c r="BM356" s="226" t="s">
        <v>850</v>
      </c>
    </row>
    <row r="357" s="2" customFormat="1" ht="44.25" customHeight="1">
      <c r="A357" s="39"/>
      <c r="B357" s="40"/>
      <c r="C357" s="228" t="s">
        <v>858</v>
      </c>
      <c r="D357" s="228" t="s">
        <v>286</v>
      </c>
      <c r="E357" s="229" t="s">
        <v>919</v>
      </c>
      <c r="F357" s="230" t="s">
        <v>1228</v>
      </c>
      <c r="G357" s="231" t="s">
        <v>217</v>
      </c>
      <c r="H357" s="232">
        <v>1</v>
      </c>
      <c r="I357" s="233"/>
      <c r="J357" s="234">
        <f>ROUND(I357*H357,2)</f>
        <v>0</v>
      </c>
      <c r="K357" s="230" t="s">
        <v>341</v>
      </c>
      <c r="L357" s="45"/>
      <c r="M357" s="235" t="s">
        <v>19</v>
      </c>
      <c r="N357" s="236" t="s">
        <v>46</v>
      </c>
      <c r="O357" s="85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208</v>
      </c>
      <c r="AT357" s="226" t="s">
        <v>286</v>
      </c>
      <c r="AU357" s="226" t="s">
        <v>84</v>
      </c>
      <c r="AY357" s="18" t="s">
        <v>199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82</v>
      </c>
      <c r="BK357" s="227">
        <f>ROUND(I357*H357,2)</f>
        <v>0</v>
      </c>
      <c r="BL357" s="18" t="s">
        <v>208</v>
      </c>
      <c r="BM357" s="226" t="s">
        <v>854</v>
      </c>
    </row>
    <row r="358" s="2" customFormat="1">
      <c r="A358" s="39"/>
      <c r="B358" s="40"/>
      <c r="C358" s="228" t="s">
        <v>566</v>
      </c>
      <c r="D358" s="228" t="s">
        <v>286</v>
      </c>
      <c r="E358" s="229" t="s">
        <v>922</v>
      </c>
      <c r="F358" s="230" t="s">
        <v>1229</v>
      </c>
      <c r="G358" s="231" t="s">
        <v>217</v>
      </c>
      <c r="H358" s="232">
        <v>1</v>
      </c>
      <c r="I358" s="233"/>
      <c r="J358" s="234">
        <f>ROUND(I358*H358,2)</f>
        <v>0</v>
      </c>
      <c r="K358" s="230" t="s">
        <v>341</v>
      </c>
      <c r="L358" s="45"/>
      <c r="M358" s="235" t="s">
        <v>19</v>
      </c>
      <c r="N358" s="236" t="s">
        <v>46</v>
      </c>
      <c r="O358" s="85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208</v>
      </c>
      <c r="AT358" s="226" t="s">
        <v>286</v>
      </c>
      <c r="AU358" s="226" t="s">
        <v>84</v>
      </c>
      <c r="AY358" s="18" t="s">
        <v>199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82</v>
      </c>
      <c r="BK358" s="227">
        <f>ROUND(I358*H358,2)</f>
        <v>0</v>
      </c>
      <c r="BL358" s="18" t="s">
        <v>208</v>
      </c>
      <c r="BM358" s="226" t="s">
        <v>857</v>
      </c>
    </row>
    <row r="359" s="2" customFormat="1" ht="16.5" customHeight="1">
      <c r="A359" s="39"/>
      <c r="B359" s="40"/>
      <c r="C359" s="228" t="s">
        <v>865</v>
      </c>
      <c r="D359" s="228" t="s">
        <v>286</v>
      </c>
      <c r="E359" s="229" t="s">
        <v>1161</v>
      </c>
      <c r="F359" s="230" t="s">
        <v>1230</v>
      </c>
      <c r="G359" s="231" t="s">
        <v>217</v>
      </c>
      <c r="H359" s="232">
        <v>2</v>
      </c>
      <c r="I359" s="233"/>
      <c r="J359" s="234">
        <f>ROUND(I359*H359,2)</f>
        <v>0</v>
      </c>
      <c r="K359" s="230" t="s">
        <v>341</v>
      </c>
      <c r="L359" s="45"/>
      <c r="M359" s="235" t="s">
        <v>19</v>
      </c>
      <c r="N359" s="236" t="s">
        <v>46</v>
      </c>
      <c r="O359" s="85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208</v>
      </c>
      <c r="AT359" s="226" t="s">
        <v>286</v>
      </c>
      <c r="AU359" s="226" t="s">
        <v>84</v>
      </c>
      <c r="AY359" s="18" t="s">
        <v>199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82</v>
      </c>
      <c r="BK359" s="227">
        <f>ROUND(I359*H359,2)</f>
        <v>0</v>
      </c>
      <c r="BL359" s="18" t="s">
        <v>208</v>
      </c>
      <c r="BM359" s="226" t="s">
        <v>861</v>
      </c>
    </row>
    <row r="360" s="2" customFormat="1" ht="33" customHeight="1">
      <c r="A360" s="39"/>
      <c r="B360" s="40"/>
      <c r="C360" s="228" t="s">
        <v>570</v>
      </c>
      <c r="D360" s="228" t="s">
        <v>286</v>
      </c>
      <c r="E360" s="229" t="s">
        <v>1163</v>
      </c>
      <c r="F360" s="230" t="s">
        <v>1164</v>
      </c>
      <c r="G360" s="231" t="s">
        <v>217</v>
      </c>
      <c r="H360" s="232">
        <v>1</v>
      </c>
      <c r="I360" s="233"/>
      <c r="J360" s="234">
        <f>ROUND(I360*H360,2)</f>
        <v>0</v>
      </c>
      <c r="K360" s="230" t="s">
        <v>341</v>
      </c>
      <c r="L360" s="45"/>
      <c r="M360" s="235" t="s">
        <v>19</v>
      </c>
      <c r="N360" s="236" t="s">
        <v>46</v>
      </c>
      <c r="O360" s="85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208</v>
      </c>
      <c r="AT360" s="226" t="s">
        <v>286</v>
      </c>
      <c r="AU360" s="226" t="s">
        <v>84</v>
      </c>
      <c r="AY360" s="18" t="s">
        <v>199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82</v>
      </c>
      <c r="BK360" s="227">
        <f>ROUND(I360*H360,2)</f>
        <v>0</v>
      </c>
      <c r="BL360" s="18" t="s">
        <v>208</v>
      </c>
      <c r="BM360" s="226" t="s">
        <v>864</v>
      </c>
    </row>
    <row r="361" s="2" customFormat="1">
      <c r="A361" s="39"/>
      <c r="B361" s="40"/>
      <c r="C361" s="228" t="s">
        <v>873</v>
      </c>
      <c r="D361" s="228" t="s">
        <v>286</v>
      </c>
      <c r="E361" s="229" t="s">
        <v>1165</v>
      </c>
      <c r="F361" s="230" t="s">
        <v>1231</v>
      </c>
      <c r="G361" s="231" t="s">
        <v>1167</v>
      </c>
      <c r="H361" s="232">
        <v>2</v>
      </c>
      <c r="I361" s="233"/>
      <c r="J361" s="234">
        <f>ROUND(I361*H361,2)</f>
        <v>0</v>
      </c>
      <c r="K361" s="230" t="s">
        <v>341</v>
      </c>
      <c r="L361" s="45"/>
      <c r="M361" s="235" t="s">
        <v>19</v>
      </c>
      <c r="N361" s="236" t="s">
        <v>46</v>
      </c>
      <c r="O361" s="85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208</v>
      </c>
      <c r="AT361" s="226" t="s">
        <v>286</v>
      </c>
      <c r="AU361" s="226" t="s">
        <v>84</v>
      </c>
      <c r="AY361" s="18" t="s">
        <v>199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82</v>
      </c>
      <c r="BK361" s="227">
        <f>ROUND(I361*H361,2)</f>
        <v>0</v>
      </c>
      <c r="BL361" s="18" t="s">
        <v>208</v>
      </c>
      <c r="BM361" s="226" t="s">
        <v>868</v>
      </c>
    </row>
    <row r="362" s="2" customFormat="1" ht="16.5" customHeight="1">
      <c r="A362" s="39"/>
      <c r="B362" s="40"/>
      <c r="C362" s="228" t="s">
        <v>573</v>
      </c>
      <c r="D362" s="228" t="s">
        <v>286</v>
      </c>
      <c r="E362" s="229" t="s">
        <v>929</v>
      </c>
      <c r="F362" s="230" t="s">
        <v>930</v>
      </c>
      <c r="G362" s="231" t="s">
        <v>217</v>
      </c>
      <c r="H362" s="232">
        <v>2</v>
      </c>
      <c r="I362" s="233"/>
      <c r="J362" s="234">
        <f>ROUND(I362*H362,2)</f>
        <v>0</v>
      </c>
      <c r="K362" s="230" t="s">
        <v>341</v>
      </c>
      <c r="L362" s="45"/>
      <c r="M362" s="235" t="s">
        <v>19</v>
      </c>
      <c r="N362" s="236" t="s">
        <v>46</v>
      </c>
      <c r="O362" s="8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208</v>
      </c>
      <c r="AT362" s="226" t="s">
        <v>286</v>
      </c>
      <c r="AU362" s="226" t="s">
        <v>84</v>
      </c>
      <c r="AY362" s="18" t="s">
        <v>199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82</v>
      </c>
      <c r="BK362" s="227">
        <f>ROUND(I362*H362,2)</f>
        <v>0</v>
      </c>
      <c r="BL362" s="18" t="s">
        <v>208</v>
      </c>
      <c r="BM362" s="226" t="s">
        <v>872</v>
      </c>
    </row>
    <row r="363" s="2" customFormat="1">
      <c r="A363" s="39"/>
      <c r="B363" s="40"/>
      <c r="C363" s="228" t="s">
        <v>880</v>
      </c>
      <c r="D363" s="228" t="s">
        <v>286</v>
      </c>
      <c r="E363" s="229" t="s">
        <v>1169</v>
      </c>
      <c r="F363" s="230" t="s">
        <v>1232</v>
      </c>
      <c r="G363" s="231" t="s">
        <v>217</v>
      </c>
      <c r="H363" s="232">
        <v>1</v>
      </c>
      <c r="I363" s="233"/>
      <c r="J363" s="234">
        <f>ROUND(I363*H363,2)</f>
        <v>0</v>
      </c>
      <c r="K363" s="230" t="s">
        <v>341</v>
      </c>
      <c r="L363" s="45"/>
      <c r="M363" s="235" t="s">
        <v>19</v>
      </c>
      <c r="N363" s="236" t="s">
        <v>46</v>
      </c>
      <c r="O363" s="85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208</v>
      </c>
      <c r="AT363" s="226" t="s">
        <v>286</v>
      </c>
      <c r="AU363" s="226" t="s">
        <v>84</v>
      </c>
      <c r="AY363" s="18" t="s">
        <v>199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82</v>
      </c>
      <c r="BK363" s="227">
        <f>ROUND(I363*H363,2)</f>
        <v>0</v>
      </c>
      <c r="BL363" s="18" t="s">
        <v>208</v>
      </c>
      <c r="BM363" s="226" t="s">
        <v>876</v>
      </c>
    </row>
    <row r="364" s="2" customFormat="1" ht="16.5" customHeight="1">
      <c r="A364" s="39"/>
      <c r="B364" s="40"/>
      <c r="C364" s="228" t="s">
        <v>577</v>
      </c>
      <c r="D364" s="228" t="s">
        <v>286</v>
      </c>
      <c r="E364" s="229" t="s">
        <v>1252</v>
      </c>
      <c r="F364" s="230" t="s">
        <v>1253</v>
      </c>
      <c r="G364" s="231" t="s">
        <v>935</v>
      </c>
      <c r="H364" s="232">
        <v>2</v>
      </c>
      <c r="I364" s="233"/>
      <c r="J364" s="234">
        <f>ROUND(I364*H364,2)</f>
        <v>0</v>
      </c>
      <c r="K364" s="230" t="s">
        <v>341</v>
      </c>
      <c r="L364" s="45"/>
      <c r="M364" s="235" t="s">
        <v>19</v>
      </c>
      <c r="N364" s="236" t="s">
        <v>46</v>
      </c>
      <c r="O364" s="85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208</v>
      </c>
      <c r="AT364" s="226" t="s">
        <v>286</v>
      </c>
      <c r="AU364" s="226" t="s">
        <v>84</v>
      </c>
      <c r="AY364" s="18" t="s">
        <v>199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82</v>
      </c>
      <c r="BK364" s="227">
        <f>ROUND(I364*H364,2)</f>
        <v>0</v>
      </c>
      <c r="BL364" s="18" t="s">
        <v>208</v>
      </c>
      <c r="BM364" s="226" t="s">
        <v>879</v>
      </c>
    </row>
    <row r="365" s="2" customFormat="1" ht="16.5" customHeight="1">
      <c r="A365" s="39"/>
      <c r="B365" s="40"/>
      <c r="C365" s="228" t="s">
        <v>887</v>
      </c>
      <c r="D365" s="228" t="s">
        <v>286</v>
      </c>
      <c r="E365" s="229" t="s">
        <v>1173</v>
      </c>
      <c r="F365" s="230" t="s">
        <v>1233</v>
      </c>
      <c r="G365" s="231" t="s">
        <v>935</v>
      </c>
      <c r="H365" s="232">
        <v>12</v>
      </c>
      <c r="I365" s="233"/>
      <c r="J365" s="234">
        <f>ROUND(I365*H365,2)</f>
        <v>0</v>
      </c>
      <c r="K365" s="230" t="s">
        <v>341</v>
      </c>
      <c r="L365" s="45"/>
      <c r="M365" s="235" t="s">
        <v>19</v>
      </c>
      <c r="N365" s="236" t="s">
        <v>46</v>
      </c>
      <c r="O365" s="85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208</v>
      </c>
      <c r="AT365" s="226" t="s">
        <v>286</v>
      </c>
      <c r="AU365" s="226" t="s">
        <v>84</v>
      </c>
      <c r="AY365" s="18" t="s">
        <v>199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82</v>
      </c>
      <c r="BK365" s="227">
        <f>ROUND(I365*H365,2)</f>
        <v>0</v>
      </c>
      <c r="BL365" s="18" t="s">
        <v>208</v>
      </c>
      <c r="BM365" s="226" t="s">
        <v>883</v>
      </c>
    </row>
    <row r="366" s="2" customFormat="1" ht="16.5" customHeight="1">
      <c r="A366" s="39"/>
      <c r="B366" s="40"/>
      <c r="C366" s="228" t="s">
        <v>582</v>
      </c>
      <c r="D366" s="228" t="s">
        <v>286</v>
      </c>
      <c r="E366" s="229" t="s">
        <v>941</v>
      </c>
      <c r="F366" s="230" t="s">
        <v>942</v>
      </c>
      <c r="G366" s="231" t="s">
        <v>205</v>
      </c>
      <c r="H366" s="232">
        <v>20</v>
      </c>
      <c r="I366" s="233"/>
      <c r="J366" s="234">
        <f>ROUND(I366*H366,2)</f>
        <v>0</v>
      </c>
      <c r="K366" s="230" t="s">
        <v>341</v>
      </c>
      <c r="L366" s="45"/>
      <c r="M366" s="235" t="s">
        <v>19</v>
      </c>
      <c r="N366" s="236" t="s">
        <v>46</v>
      </c>
      <c r="O366" s="85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208</v>
      </c>
      <c r="AT366" s="226" t="s">
        <v>286</v>
      </c>
      <c r="AU366" s="226" t="s">
        <v>84</v>
      </c>
      <c r="AY366" s="18" t="s">
        <v>199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82</v>
      </c>
      <c r="BK366" s="227">
        <f>ROUND(I366*H366,2)</f>
        <v>0</v>
      </c>
      <c r="BL366" s="18" t="s">
        <v>208</v>
      </c>
      <c r="BM366" s="226" t="s">
        <v>886</v>
      </c>
    </row>
    <row r="367" s="2" customFormat="1" ht="44.25" customHeight="1">
      <c r="A367" s="39"/>
      <c r="B367" s="40"/>
      <c r="C367" s="228" t="s">
        <v>896</v>
      </c>
      <c r="D367" s="228" t="s">
        <v>286</v>
      </c>
      <c r="E367" s="229" t="s">
        <v>1176</v>
      </c>
      <c r="F367" s="230" t="s">
        <v>1177</v>
      </c>
      <c r="G367" s="231" t="s">
        <v>217</v>
      </c>
      <c r="H367" s="232">
        <v>1</v>
      </c>
      <c r="I367" s="233"/>
      <c r="J367" s="234">
        <f>ROUND(I367*H367,2)</f>
        <v>0</v>
      </c>
      <c r="K367" s="230" t="s">
        <v>341</v>
      </c>
      <c r="L367" s="45"/>
      <c r="M367" s="235" t="s">
        <v>19</v>
      </c>
      <c r="N367" s="236" t="s">
        <v>46</v>
      </c>
      <c r="O367" s="85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208</v>
      </c>
      <c r="AT367" s="226" t="s">
        <v>286</v>
      </c>
      <c r="AU367" s="226" t="s">
        <v>84</v>
      </c>
      <c r="AY367" s="18" t="s">
        <v>199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82</v>
      </c>
      <c r="BK367" s="227">
        <f>ROUND(I367*H367,2)</f>
        <v>0</v>
      </c>
      <c r="BL367" s="18" t="s">
        <v>208</v>
      </c>
      <c r="BM367" s="226" t="s">
        <v>890</v>
      </c>
    </row>
    <row r="368" s="12" customFormat="1" ht="25.92" customHeight="1">
      <c r="A368" s="12"/>
      <c r="B368" s="198"/>
      <c r="C368" s="199"/>
      <c r="D368" s="200" t="s">
        <v>74</v>
      </c>
      <c r="E368" s="201" t="s">
        <v>1179</v>
      </c>
      <c r="F368" s="201" t="s">
        <v>1180</v>
      </c>
      <c r="G368" s="199"/>
      <c r="H368" s="199"/>
      <c r="I368" s="202"/>
      <c r="J368" s="203">
        <f>BK368</f>
        <v>0</v>
      </c>
      <c r="K368" s="199"/>
      <c r="L368" s="204"/>
      <c r="M368" s="205"/>
      <c r="N368" s="206"/>
      <c r="O368" s="206"/>
      <c r="P368" s="207">
        <f>SUM(P369:P373)</f>
        <v>0</v>
      </c>
      <c r="Q368" s="206"/>
      <c r="R368" s="207">
        <f>SUM(R369:R373)</f>
        <v>0</v>
      </c>
      <c r="S368" s="206"/>
      <c r="T368" s="208">
        <f>SUM(T369:T373)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9" t="s">
        <v>208</v>
      </c>
      <c r="AT368" s="210" t="s">
        <v>74</v>
      </c>
      <c r="AU368" s="210" t="s">
        <v>75</v>
      </c>
      <c r="AY368" s="209" t="s">
        <v>199</v>
      </c>
      <c r="BK368" s="211">
        <f>SUM(BK369:BK373)</f>
        <v>0</v>
      </c>
    </row>
    <row r="369" s="2" customFormat="1" ht="90" customHeight="1">
      <c r="A369" s="39"/>
      <c r="B369" s="40"/>
      <c r="C369" s="228" t="s">
        <v>586</v>
      </c>
      <c r="D369" s="228" t="s">
        <v>286</v>
      </c>
      <c r="E369" s="229" t="s">
        <v>1182</v>
      </c>
      <c r="F369" s="230" t="s">
        <v>1264</v>
      </c>
      <c r="G369" s="231" t="s">
        <v>217</v>
      </c>
      <c r="H369" s="232">
        <v>1</v>
      </c>
      <c r="I369" s="233"/>
      <c r="J369" s="234">
        <f>ROUND(I369*H369,2)</f>
        <v>0</v>
      </c>
      <c r="K369" s="230" t="s">
        <v>341</v>
      </c>
      <c r="L369" s="45"/>
      <c r="M369" s="235" t="s">
        <v>19</v>
      </c>
      <c r="N369" s="236" t="s">
        <v>46</v>
      </c>
      <c r="O369" s="85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1184</v>
      </c>
      <c r="AT369" s="226" t="s">
        <v>286</v>
      </c>
      <c r="AU369" s="226" t="s">
        <v>82</v>
      </c>
      <c r="AY369" s="18" t="s">
        <v>199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82</v>
      </c>
      <c r="BK369" s="227">
        <f>ROUND(I369*H369,2)</f>
        <v>0</v>
      </c>
      <c r="BL369" s="18" t="s">
        <v>1184</v>
      </c>
      <c r="BM369" s="226" t="s">
        <v>893</v>
      </c>
    </row>
    <row r="370" s="2" customFormat="1">
      <c r="A370" s="39"/>
      <c r="B370" s="40"/>
      <c r="C370" s="228" t="s">
        <v>904</v>
      </c>
      <c r="D370" s="228" t="s">
        <v>286</v>
      </c>
      <c r="E370" s="229" t="s">
        <v>1186</v>
      </c>
      <c r="F370" s="230" t="s">
        <v>1236</v>
      </c>
      <c r="G370" s="231" t="s">
        <v>899</v>
      </c>
      <c r="H370" s="232">
        <v>5.4000000000000004</v>
      </c>
      <c r="I370" s="233"/>
      <c r="J370" s="234">
        <f>ROUND(I370*H370,2)</f>
        <v>0</v>
      </c>
      <c r="K370" s="230" t="s">
        <v>341</v>
      </c>
      <c r="L370" s="45"/>
      <c r="M370" s="235" t="s">
        <v>19</v>
      </c>
      <c r="N370" s="236" t="s">
        <v>46</v>
      </c>
      <c r="O370" s="85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1184</v>
      </c>
      <c r="AT370" s="226" t="s">
        <v>286</v>
      </c>
      <c r="AU370" s="226" t="s">
        <v>82</v>
      </c>
      <c r="AY370" s="18" t="s">
        <v>199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82</v>
      </c>
      <c r="BK370" s="227">
        <f>ROUND(I370*H370,2)</f>
        <v>0</v>
      </c>
      <c r="BL370" s="18" t="s">
        <v>1184</v>
      </c>
      <c r="BM370" s="226" t="s">
        <v>900</v>
      </c>
    </row>
    <row r="371" s="2" customFormat="1" ht="33" customHeight="1">
      <c r="A371" s="39"/>
      <c r="B371" s="40"/>
      <c r="C371" s="228" t="s">
        <v>591</v>
      </c>
      <c r="D371" s="228" t="s">
        <v>286</v>
      </c>
      <c r="E371" s="229" t="s">
        <v>1190</v>
      </c>
      <c r="F371" s="230" t="s">
        <v>1237</v>
      </c>
      <c r="G371" s="231" t="s">
        <v>899</v>
      </c>
      <c r="H371" s="232">
        <v>5.4000000000000004</v>
      </c>
      <c r="I371" s="233"/>
      <c r="J371" s="234">
        <f>ROUND(I371*H371,2)</f>
        <v>0</v>
      </c>
      <c r="K371" s="230" t="s">
        <v>341</v>
      </c>
      <c r="L371" s="45"/>
      <c r="M371" s="235" t="s">
        <v>19</v>
      </c>
      <c r="N371" s="236" t="s">
        <v>46</v>
      </c>
      <c r="O371" s="85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1184</v>
      </c>
      <c r="AT371" s="226" t="s">
        <v>286</v>
      </c>
      <c r="AU371" s="226" t="s">
        <v>82</v>
      </c>
      <c r="AY371" s="18" t="s">
        <v>199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82</v>
      </c>
      <c r="BK371" s="227">
        <f>ROUND(I371*H371,2)</f>
        <v>0</v>
      </c>
      <c r="BL371" s="18" t="s">
        <v>1184</v>
      </c>
      <c r="BM371" s="226" t="s">
        <v>903</v>
      </c>
    </row>
    <row r="372" s="2" customFormat="1" ht="16.5" customHeight="1">
      <c r="A372" s="39"/>
      <c r="B372" s="40"/>
      <c r="C372" s="228" t="s">
        <v>911</v>
      </c>
      <c r="D372" s="228" t="s">
        <v>286</v>
      </c>
      <c r="E372" s="229" t="s">
        <v>1193</v>
      </c>
      <c r="F372" s="230" t="s">
        <v>1194</v>
      </c>
      <c r="G372" s="231" t="s">
        <v>935</v>
      </c>
      <c r="H372" s="232">
        <v>40</v>
      </c>
      <c r="I372" s="233"/>
      <c r="J372" s="234">
        <f>ROUND(I372*H372,2)</f>
        <v>0</v>
      </c>
      <c r="K372" s="230" t="s">
        <v>341</v>
      </c>
      <c r="L372" s="45"/>
      <c r="M372" s="235" t="s">
        <v>19</v>
      </c>
      <c r="N372" s="236" t="s">
        <v>46</v>
      </c>
      <c r="O372" s="85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1184</v>
      </c>
      <c r="AT372" s="226" t="s">
        <v>286</v>
      </c>
      <c r="AU372" s="226" t="s">
        <v>82</v>
      </c>
      <c r="AY372" s="18" t="s">
        <v>199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82</v>
      </c>
      <c r="BK372" s="227">
        <f>ROUND(I372*H372,2)</f>
        <v>0</v>
      </c>
      <c r="BL372" s="18" t="s">
        <v>1184</v>
      </c>
      <c r="BM372" s="226" t="s">
        <v>907</v>
      </c>
    </row>
    <row r="373" s="2" customFormat="1" ht="16.5" customHeight="1">
      <c r="A373" s="39"/>
      <c r="B373" s="40"/>
      <c r="C373" s="228" t="s">
        <v>597</v>
      </c>
      <c r="D373" s="228" t="s">
        <v>286</v>
      </c>
      <c r="E373" s="229" t="s">
        <v>944</v>
      </c>
      <c r="F373" s="230" t="s">
        <v>945</v>
      </c>
      <c r="G373" s="231" t="s">
        <v>217</v>
      </c>
      <c r="H373" s="232">
        <v>2</v>
      </c>
      <c r="I373" s="233"/>
      <c r="J373" s="234">
        <f>ROUND(I373*H373,2)</f>
        <v>0</v>
      </c>
      <c r="K373" s="230" t="s">
        <v>341</v>
      </c>
      <c r="L373" s="45"/>
      <c r="M373" s="249" t="s">
        <v>19</v>
      </c>
      <c r="N373" s="250" t="s">
        <v>46</v>
      </c>
      <c r="O373" s="251"/>
      <c r="P373" s="252">
        <f>O373*H373</f>
        <v>0</v>
      </c>
      <c r="Q373" s="252">
        <v>0</v>
      </c>
      <c r="R373" s="252">
        <f>Q373*H373</f>
        <v>0</v>
      </c>
      <c r="S373" s="252">
        <v>0</v>
      </c>
      <c r="T373" s="25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6" t="s">
        <v>1184</v>
      </c>
      <c r="AT373" s="226" t="s">
        <v>286</v>
      </c>
      <c r="AU373" s="226" t="s">
        <v>82</v>
      </c>
      <c r="AY373" s="18" t="s">
        <v>199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8" t="s">
        <v>82</v>
      </c>
      <c r="BK373" s="227">
        <f>ROUND(I373*H373,2)</f>
        <v>0</v>
      </c>
      <c r="BL373" s="18" t="s">
        <v>1184</v>
      </c>
      <c r="BM373" s="226" t="s">
        <v>910</v>
      </c>
    </row>
    <row r="374" s="2" customFormat="1" ht="6.96" customHeight="1">
      <c r="A374" s="39"/>
      <c r="B374" s="60"/>
      <c r="C374" s="61"/>
      <c r="D374" s="61"/>
      <c r="E374" s="61"/>
      <c r="F374" s="61"/>
      <c r="G374" s="61"/>
      <c r="H374" s="61"/>
      <c r="I374" s="61"/>
      <c r="J374" s="61"/>
      <c r="K374" s="61"/>
      <c r="L374" s="45"/>
      <c r="M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</row>
  </sheetData>
  <sheetProtection sheet="1" autoFilter="0" formatColumns="0" formatRows="0" objects="1" scenarios="1" spinCount="100000" saltValue="ITRQX8F3PlpNf7K6G7QLaCHMsX4IaknOKoouISP/knNMvenCNqCCBXNn1j1u3hZC1zwfvzq+5iJ/UYpkRwmAfg==" hashValue="t0kxbkOW/Ekn1FPV4unacG5l2Dk1yFqzsswkTiAT//9+ysJGZODfhoVMV4chyypJlfhDIsD3Wod6rTem3nEjdw==" algorithmName="SHA-512" password="CC35"/>
  <autoFilter ref="C141:K37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30:H130"/>
    <mergeCell ref="E132:H132"/>
    <mergeCell ref="E134:H13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 s="1" customFormat="1" ht="12" customHeight="1">
      <c r="B8" s="21"/>
      <c r="D8" s="144" t="s">
        <v>119</v>
      </c>
      <c r="L8" s="21"/>
    </row>
    <row r="9" s="2" customFormat="1" ht="16.5" customHeight="1">
      <c r="A9" s="39"/>
      <c r="B9" s="45"/>
      <c r="C9" s="39"/>
      <c r="D9" s="39"/>
      <c r="E9" s="145" t="s">
        <v>120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121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1269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123</v>
      </c>
      <c r="G14" s="39"/>
      <c r="H14" s="39"/>
      <c r="I14" s="144" t="s">
        <v>23</v>
      </c>
      <c r="J14" s="148" t="str">
        <f>'Rekapitulace stavby'!AN8</f>
        <v>22. 4. 2021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4" t="s">
        <v>29</v>
      </c>
      <c r="J17" s="134" t="s">
        <v>30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4" t="s">
        <v>34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4" t="s">
        <v>29</v>
      </c>
      <c r="J23" s="134" t="s">
        <v>36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38</v>
      </c>
      <c r="E25" s="39"/>
      <c r="F25" s="39"/>
      <c r="G25" s="39"/>
      <c r="H25" s="39"/>
      <c r="I25" s="144" t="s">
        <v>26</v>
      </c>
      <c r="J25" s="134" t="s">
        <v>34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29</v>
      </c>
      <c r="J26" s="134" t="s">
        <v>36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ROUND(J141,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ROUND((SUM(BE141:BE368)),  2)</f>
        <v>0</v>
      </c>
      <c r="G35" s="39"/>
      <c r="H35" s="39"/>
      <c r="I35" s="159">
        <v>0.20999999999999999</v>
      </c>
      <c r="J35" s="158">
        <f>ROUND(((SUM(BE141:BE368))*I35),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47</v>
      </c>
      <c r="F36" s="158">
        <f>ROUND((SUM(BF141:BF368)),  2)</f>
        <v>0</v>
      </c>
      <c r="G36" s="39"/>
      <c r="H36" s="39"/>
      <c r="I36" s="159">
        <v>0.14999999999999999</v>
      </c>
      <c r="J36" s="158">
        <f>ROUND(((SUM(BF141:BF368))*I36),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48</v>
      </c>
      <c r="F37" s="158">
        <f>ROUND((SUM(BG141:BG368)),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49</v>
      </c>
      <c r="F38" s="158">
        <f>ROUND((SUM(BH141:BH368)),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ROUND((SUM(BI141:BI368)),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osvětlení v žst. Ostrava Kunčice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120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OV13 - Žst. Ostrava Kunčice, venkovní osvětlení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Ostrava</v>
      </c>
      <c r="G56" s="41"/>
      <c r="H56" s="41"/>
      <c r="I56" s="33" t="s">
        <v>23</v>
      </c>
      <c r="J56" s="73" t="str">
        <f>IF(J14="","",J14)</f>
        <v>22. 4. 2021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Správa železnic, s.o.</v>
      </c>
      <c r="G58" s="41"/>
      <c r="H58" s="41"/>
      <c r="I58" s="33" t="s">
        <v>33</v>
      </c>
      <c r="J58" s="37" t="str">
        <f>E23</f>
        <v>MORAVIA CONSULT Olomouc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MORAVIA CONSULT Olomouc a.s.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125</v>
      </c>
      <c r="D61" s="173"/>
      <c r="E61" s="173"/>
      <c r="F61" s="173"/>
      <c r="G61" s="173"/>
      <c r="H61" s="173"/>
      <c r="I61" s="173"/>
      <c r="J61" s="174" t="s">
        <v>126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3">
        <f>J141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127</v>
      </c>
    </row>
    <row r="64" s="9" customFormat="1" ht="24.96" customHeight="1">
      <c r="A64" s="9"/>
      <c r="B64" s="176"/>
      <c r="C64" s="177"/>
      <c r="D64" s="178" t="s">
        <v>128</v>
      </c>
      <c r="E64" s="179"/>
      <c r="F64" s="179"/>
      <c r="G64" s="179"/>
      <c r="H64" s="179"/>
      <c r="I64" s="179"/>
      <c r="J64" s="180">
        <f>J142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J143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130</v>
      </c>
      <c r="E66" s="179"/>
      <c r="F66" s="179"/>
      <c r="G66" s="179"/>
      <c r="H66" s="179"/>
      <c r="I66" s="179"/>
      <c r="J66" s="180">
        <f>J147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131</v>
      </c>
      <c r="E67" s="184"/>
      <c r="F67" s="184"/>
      <c r="G67" s="184"/>
      <c r="H67" s="184"/>
      <c r="I67" s="184"/>
      <c r="J67" s="185">
        <f>J148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132</v>
      </c>
      <c r="E68" s="179"/>
      <c r="F68" s="179"/>
      <c r="G68" s="179"/>
      <c r="H68" s="179"/>
      <c r="I68" s="179"/>
      <c r="J68" s="180">
        <f>J151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133</v>
      </c>
      <c r="E69" s="184"/>
      <c r="F69" s="184"/>
      <c r="G69" s="184"/>
      <c r="H69" s="184"/>
      <c r="I69" s="184"/>
      <c r="J69" s="185">
        <f>J152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134</v>
      </c>
      <c r="E70" s="179"/>
      <c r="F70" s="179"/>
      <c r="G70" s="179"/>
      <c r="H70" s="179"/>
      <c r="I70" s="179"/>
      <c r="J70" s="180">
        <f>J154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135</v>
      </c>
      <c r="E71" s="184"/>
      <c r="F71" s="184"/>
      <c r="G71" s="184"/>
      <c r="H71" s="184"/>
      <c r="I71" s="184"/>
      <c r="J71" s="185">
        <f>J155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136</v>
      </c>
      <c r="E72" s="184"/>
      <c r="F72" s="184"/>
      <c r="G72" s="184"/>
      <c r="H72" s="184"/>
      <c r="I72" s="184"/>
      <c r="J72" s="185">
        <f>J158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137</v>
      </c>
      <c r="E73" s="184"/>
      <c r="F73" s="184"/>
      <c r="G73" s="184"/>
      <c r="H73" s="184"/>
      <c r="I73" s="184"/>
      <c r="J73" s="185">
        <f>J162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138</v>
      </c>
      <c r="E74" s="179"/>
      <c r="F74" s="179"/>
      <c r="G74" s="179"/>
      <c r="H74" s="179"/>
      <c r="I74" s="179"/>
      <c r="J74" s="180">
        <f>J166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6"/>
      <c r="D75" s="183" t="s">
        <v>139</v>
      </c>
      <c r="E75" s="184"/>
      <c r="F75" s="184"/>
      <c r="G75" s="184"/>
      <c r="H75" s="184"/>
      <c r="I75" s="184"/>
      <c r="J75" s="185">
        <f>J167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140</v>
      </c>
      <c r="E76" s="179"/>
      <c r="F76" s="179"/>
      <c r="G76" s="179"/>
      <c r="H76" s="179"/>
      <c r="I76" s="179"/>
      <c r="J76" s="180">
        <f>J174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2"/>
      <c r="C77" s="126"/>
      <c r="D77" s="183" t="s">
        <v>141</v>
      </c>
      <c r="E77" s="184"/>
      <c r="F77" s="184"/>
      <c r="G77" s="184"/>
      <c r="H77" s="184"/>
      <c r="I77" s="184"/>
      <c r="J77" s="185">
        <f>J175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142</v>
      </c>
      <c r="E78" s="184"/>
      <c r="F78" s="184"/>
      <c r="G78" s="184"/>
      <c r="H78" s="184"/>
      <c r="I78" s="184"/>
      <c r="J78" s="185">
        <f>J177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949</v>
      </c>
      <c r="E79" s="184"/>
      <c r="F79" s="184"/>
      <c r="G79" s="184"/>
      <c r="H79" s="184"/>
      <c r="I79" s="184"/>
      <c r="J79" s="185">
        <f>J179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6"/>
      <c r="C80" s="177"/>
      <c r="D80" s="178" t="s">
        <v>143</v>
      </c>
      <c r="E80" s="179"/>
      <c r="F80" s="179"/>
      <c r="G80" s="179"/>
      <c r="H80" s="179"/>
      <c r="I80" s="179"/>
      <c r="J80" s="180">
        <f>J181</f>
        <v>0</v>
      </c>
      <c r="K80" s="177"/>
      <c r="L80" s="181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82"/>
      <c r="C81" s="126"/>
      <c r="D81" s="183" t="s">
        <v>144</v>
      </c>
      <c r="E81" s="184"/>
      <c r="F81" s="184"/>
      <c r="G81" s="184"/>
      <c r="H81" s="184"/>
      <c r="I81" s="184"/>
      <c r="J81" s="185">
        <f>J182</f>
        <v>0</v>
      </c>
      <c r="K81" s="126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76"/>
      <c r="C82" s="177"/>
      <c r="D82" s="178" t="s">
        <v>145</v>
      </c>
      <c r="E82" s="179"/>
      <c r="F82" s="179"/>
      <c r="G82" s="179"/>
      <c r="H82" s="179"/>
      <c r="I82" s="179"/>
      <c r="J82" s="180">
        <f>J185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2"/>
      <c r="C83" s="126"/>
      <c r="D83" s="183" t="s">
        <v>146</v>
      </c>
      <c r="E83" s="184"/>
      <c r="F83" s="184"/>
      <c r="G83" s="184"/>
      <c r="H83" s="184"/>
      <c r="I83" s="184"/>
      <c r="J83" s="185">
        <f>J186</f>
        <v>0</v>
      </c>
      <c r="K83" s="126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76"/>
      <c r="C84" s="177"/>
      <c r="D84" s="178" t="s">
        <v>147</v>
      </c>
      <c r="E84" s="179"/>
      <c r="F84" s="179"/>
      <c r="G84" s="179"/>
      <c r="H84" s="179"/>
      <c r="I84" s="179"/>
      <c r="J84" s="180">
        <f>J188</f>
        <v>0</v>
      </c>
      <c r="K84" s="177"/>
      <c r="L84" s="18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82"/>
      <c r="C85" s="126"/>
      <c r="D85" s="183" t="s">
        <v>950</v>
      </c>
      <c r="E85" s="184"/>
      <c r="F85" s="184"/>
      <c r="G85" s="184"/>
      <c r="H85" s="184"/>
      <c r="I85" s="184"/>
      <c r="J85" s="185">
        <f>J189</f>
        <v>0</v>
      </c>
      <c r="K85" s="126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6"/>
      <c r="D86" s="183" t="s">
        <v>952</v>
      </c>
      <c r="E86" s="184"/>
      <c r="F86" s="184"/>
      <c r="G86" s="184"/>
      <c r="H86" s="184"/>
      <c r="I86" s="184"/>
      <c r="J86" s="185">
        <f>J191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2"/>
      <c r="C87" s="126"/>
      <c r="D87" s="183" t="s">
        <v>148</v>
      </c>
      <c r="E87" s="184"/>
      <c r="F87" s="184"/>
      <c r="G87" s="184"/>
      <c r="H87" s="184"/>
      <c r="I87" s="184"/>
      <c r="J87" s="185">
        <f>J193</f>
        <v>0</v>
      </c>
      <c r="K87" s="126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9" customFormat="1" ht="24.96" customHeight="1">
      <c r="A88" s="9"/>
      <c r="B88" s="176"/>
      <c r="C88" s="177"/>
      <c r="D88" s="178" t="s">
        <v>149</v>
      </c>
      <c r="E88" s="179"/>
      <c r="F88" s="179"/>
      <c r="G88" s="179"/>
      <c r="H88" s="179"/>
      <c r="I88" s="179"/>
      <c r="J88" s="180">
        <f>J195</f>
        <v>0</v>
      </c>
      <c r="K88" s="177"/>
      <c r="L88" s="18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10" customFormat="1" ht="19.92" customHeight="1">
      <c r="A89" s="10"/>
      <c r="B89" s="182"/>
      <c r="C89" s="126"/>
      <c r="D89" s="183" t="s">
        <v>150</v>
      </c>
      <c r="E89" s="184"/>
      <c r="F89" s="184"/>
      <c r="G89" s="184"/>
      <c r="H89" s="184"/>
      <c r="I89" s="184"/>
      <c r="J89" s="185">
        <f>J196</f>
        <v>0</v>
      </c>
      <c r="K89" s="126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9" customFormat="1" ht="24.96" customHeight="1">
      <c r="A90" s="9"/>
      <c r="B90" s="176"/>
      <c r="C90" s="177"/>
      <c r="D90" s="178" t="s">
        <v>151</v>
      </c>
      <c r="E90" s="179"/>
      <c r="F90" s="179"/>
      <c r="G90" s="179"/>
      <c r="H90" s="179"/>
      <c r="I90" s="179"/>
      <c r="J90" s="180">
        <f>J198</f>
        <v>0</v>
      </c>
      <c r="K90" s="177"/>
      <c r="L90" s="18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="10" customFormat="1" ht="19.92" customHeight="1">
      <c r="A91" s="10"/>
      <c r="B91" s="182"/>
      <c r="C91" s="126"/>
      <c r="D91" s="183" t="s">
        <v>152</v>
      </c>
      <c r="E91" s="184"/>
      <c r="F91" s="184"/>
      <c r="G91" s="184"/>
      <c r="H91" s="184"/>
      <c r="I91" s="184"/>
      <c r="J91" s="185">
        <f>J199</f>
        <v>0</v>
      </c>
      <c r="K91" s="126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2"/>
      <c r="C92" s="126"/>
      <c r="D92" s="183" t="s">
        <v>153</v>
      </c>
      <c r="E92" s="184"/>
      <c r="F92" s="184"/>
      <c r="G92" s="184"/>
      <c r="H92" s="184"/>
      <c r="I92" s="184"/>
      <c r="J92" s="185">
        <f>J202</f>
        <v>0</v>
      </c>
      <c r="K92" s="126"/>
      <c r="L92" s="18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2"/>
      <c r="C93" s="126"/>
      <c r="D93" s="183" t="s">
        <v>154</v>
      </c>
      <c r="E93" s="184"/>
      <c r="F93" s="184"/>
      <c r="G93" s="184"/>
      <c r="H93" s="184"/>
      <c r="I93" s="184"/>
      <c r="J93" s="185">
        <f>J204</f>
        <v>0</v>
      </c>
      <c r="K93" s="126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6"/>
      <c r="D94" s="183" t="s">
        <v>155</v>
      </c>
      <c r="E94" s="184"/>
      <c r="F94" s="184"/>
      <c r="G94" s="184"/>
      <c r="H94" s="184"/>
      <c r="I94" s="184"/>
      <c r="J94" s="185">
        <f>J207</f>
        <v>0</v>
      </c>
      <c r="K94" s="126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2"/>
      <c r="C95" s="126"/>
      <c r="D95" s="183" t="s">
        <v>156</v>
      </c>
      <c r="E95" s="184"/>
      <c r="F95" s="184"/>
      <c r="G95" s="184"/>
      <c r="H95" s="184"/>
      <c r="I95" s="184"/>
      <c r="J95" s="185">
        <f>J210</f>
        <v>0</v>
      </c>
      <c r="K95" s="126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82"/>
      <c r="C96" s="126"/>
      <c r="D96" s="183" t="s">
        <v>157</v>
      </c>
      <c r="E96" s="184"/>
      <c r="F96" s="184"/>
      <c r="G96" s="184"/>
      <c r="H96" s="184"/>
      <c r="I96" s="184"/>
      <c r="J96" s="185">
        <f>J215</f>
        <v>0</v>
      </c>
      <c r="K96" s="126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2"/>
      <c r="C97" s="126"/>
      <c r="D97" s="183" t="s">
        <v>158</v>
      </c>
      <c r="E97" s="184"/>
      <c r="F97" s="184"/>
      <c r="G97" s="184"/>
      <c r="H97" s="184"/>
      <c r="I97" s="184"/>
      <c r="J97" s="185">
        <f>J218</f>
        <v>0</v>
      </c>
      <c r="K97" s="126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76"/>
      <c r="C98" s="177"/>
      <c r="D98" s="178" t="s">
        <v>159</v>
      </c>
      <c r="E98" s="179"/>
      <c r="F98" s="179"/>
      <c r="G98" s="179"/>
      <c r="H98" s="179"/>
      <c r="I98" s="179"/>
      <c r="J98" s="180">
        <f>J220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2"/>
      <c r="C99" s="126"/>
      <c r="D99" s="183" t="s">
        <v>160</v>
      </c>
      <c r="E99" s="184"/>
      <c r="F99" s="184"/>
      <c r="G99" s="184"/>
      <c r="H99" s="184"/>
      <c r="I99" s="184"/>
      <c r="J99" s="185">
        <f>J221</f>
        <v>0</v>
      </c>
      <c r="K99" s="126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26"/>
      <c r="D100" s="183" t="s">
        <v>161</v>
      </c>
      <c r="E100" s="184"/>
      <c r="F100" s="184"/>
      <c r="G100" s="184"/>
      <c r="H100" s="184"/>
      <c r="I100" s="184"/>
      <c r="J100" s="185">
        <f>J223</f>
        <v>0</v>
      </c>
      <c r="K100" s="126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26"/>
      <c r="D101" s="183" t="s">
        <v>162</v>
      </c>
      <c r="E101" s="184"/>
      <c r="F101" s="184"/>
      <c r="G101" s="184"/>
      <c r="H101" s="184"/>
      <c r="I101" s="184"/>
      <c r="J101" s="185">
        <f>J238</f>
        <v>0</v>
      </c>
      <c r="K101" s="126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26"/>
      <c r="D102" s="183" t="s">
        <v>163</v>
      </c>
      <c r="E102" s="184"/>
      <c r="F102" s="184"/>
      <c r="G102" s="184"/>
      <c r="H102" s="184"/>
      <c r="I102" s="184"/>
      <c r="J102" s="185">
        <f>J240</f>
        <v>0</v>
      </c>
      <c r="K102" s="126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26"/>
      <c r="D103" s="183" t="s">
        <v>164</v>
      </c>
      <c r="E103" s="184"/>
      <c r="F103" s="184"/>
      <c r="G103" s="184"/>
      <c r="H103" s="184"/>
      <c r="I103" s="184"/>
      <c r="J103" s="185">
        <f>J245</f>
        <v>0</v>
      </c>
      <c r="K103" s="126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26"/>
      <c r="D104" s="183" t="s">
        <v>165</v>
      </c>
      <c r="E104" s="184"/>
      <c r="F104" s="184"/>
      <c r="G104" s="184"/>
      <c r="H104" s="184"/>
      <c r="I104" s="184"/>
      <c r="J104" s="185">
        <f>J248</f>
        <v>0</v>
      </c>
      <c r="K104" s="126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166</v>
      </c>
      <c r="E105" s="179"/>
      <c r="F105" s="179"/>
      <c r="G105" s="179"/>
      <c r="H105" s="179"/>
      <c r="I105" s="179"/>
      <c r="J105" s="180">
        <f>J250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26"/>
      <c r="D106" s="183" t="s">
        <v>167</v>
      </c>
      <c r="E106" s="184"/>
      <c r="F106" s="184"/>
      <c r="G106" s="184"/>
      <c r="H106" s="184"/>
      <c r="I106" s="184"/>
      <c r="J106" s="185">
        <f>J251</f>
        <v>0</v>
      </c>
      <c r="K106" s="126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26"/>
      <c r="D107" s="183" t="s">
        <v>169</v>
      </c>
      <c r="E107" s="184"/>
      <c r="F107" s="184"/>
      <c r="G107" s="184"/>
      <c r="H107" s="184"/>
      <c r="I107" s="184"/>
      <c r="J107" s="185">
        <f>J253</f>
        <v>0</v>
      </c>
      <c r="K107" s="126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26"/>
      <c r="D108" s="183" t="s">
        <v>171</v>
      </c>
      <c r="E108" s="184"/>
      <c r="F108" s="184"/>
      <c r="G108" s="184"/>
      <c r="H108" s="184"/>
      <c r="I108" s="184"/>
      <c r="J108" s="185">
        <f>J255</f>
        <v>0</v>
      </c>
      <c r="K108" s="126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26"/>
      <c r="D109" s="183" t="s">
        <v>172</v>
      </c>
      <c r="E109" s="184"/>
      <c r="F109" s="184"/>
      <c r="G109" s="184"/>
      <c r="H109" s="184"/>
      <c r="I109" s="184"/>
      <c r="J109" s="185">
        <f>J257</f>
        <v>0</v>
      </c>
      <c r="K109" s="126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26"/>
      <c r="D110" s="183" t="s">
        <v>173</v>
      </c>
      <c r="E110" s="184"/>
      <c r="F110" s="184"/>
      <c r="G110" s="184"/>
      <c r="H110" s="184"/>
      <c r="I110" s="184"/>
      <c r="J110" s="185">
        <f>J259</f>
        <v>0</v>
      </c>
      <c r="K110" s="126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26"/>
      <c r="D111" s="183" t="s">
        <v>176</v>
      </c>
      <c r="E111" s="184"/>
      <c r="F111" s="184"/>
      <c r="G111" s="184"/>
      <c r="H111" s="184"/>
      <c r="I111" s="184"/>
      <c r="J111" s="185">
        <f>J265</f>
        <v>0</v>
      </c>
      <c r="K111" s="126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26"/>
      <c r="D112" s="183" t="s">
        <v>177</v>
      </c>
      <c r="E112" s="184"/>
      <c r="F112" s="184"/>
      <c r="G112" s="184"/>
      <c r="H112" s="184"/>
      <c r="I112" s="184"/>
      <c r="J112" s="185">
        <f>J267</f>
        <v>0</v>
      </c>
      <c r="K112" s="126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6"/>
      <c r="C113" s="177"/>
      <c r="D113" s="178" t="s">
        <v>178</v>
      </c>
      <c r="E113" s="179"/>
      <c r="F113" s="179"/>
      <c r="G113" s="179"/>
      <c r="H113" s="179"/>
      <c r="I113" s="179"/>
      <c r="J113" s="180">
        <f>J270</f>
        <v>0</v>
      </c>
      <c r="K113" s="177"/>
      <c r="L113" s="18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2"/>
      <c r="C114" s="126"/>
      <c r="D114" s="183" t="s">
        <v>179</v>
      </c>
      <c r="E114" s="184"/>
      <c r="F114" s="184"/>
      <c r="G114" s="184"/>
      <c r="H114" s="184"/>
      <c r="I114" s="184"/>
      <c r="J114" s="185">
        <f>J271</f>
        <v>0</v>
      </c>
      <c r="K114" s="126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26"/>
      <c r="D115" s="183" t="s">
        <v>180</v>
      </c>
      <c r="E115" s="184"/>
      <c r="F115" s="184"/>
      <c r="G115" s="184"/>
      <c r="H115" s="184"/>
      <c r="I115" s="184"/>
      <c r="J115" s="185">
        <f>J276</f>
        <v>0</v>
      </c>
      <c r="K115" s="126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6"/>
      <c r="C116" s="177"/>
      <c r="D116" s="178" t="s">
        <v>1239</v>
      </c>
      <c r="E116" s="179"/>
      <c r="F116" s="179"/>
      <c r="G116" s="179"/>
      <c r="H116" s="179"/>
      <c r="I116" s="179"/>
      <c r="J116" s="180">
        <f>J301</f>
        <v>0</v>
      </c>
      <c r="K116" s="177"/>
      <c r="L116" s="18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2"/>
      <c r="C117" s="126"/>
      <c r="D117" s="183" t="s">
        <v>182</v>
      </c>
      <c r="E117" s="184"/>
      <c r="F117" s="184"/>
      <c r="G117" s="184"/>
      <c r="H117" s="184"/>
      <c r="I117" s="184"/>
      <c r="J117" s="185">
        <f>J302</f>
        <v>0</v>
      </c>
      <c r="K117" s="126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26"/>
      <c r="D118" s="183" t="s">
        <v>183</v>
      </c>
      <c r="E118" s="184"/>
      <c r="F118" s="184"/>
      <c r="G118" s="184"/>
      <c r="H118" s="184"/>
      <c r="I118" s="184"/>
      <c r="J118" s="185">
        <f>J346</f>
        <v>0</v>
      </c>
      <c r="K118" s="126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6"/>
      <c r="C119" s="177"/>
      <c r="D119" s="178" t="s">
        <v>953</v>
      </c>
      <c r="E119" s="179"/>
      <c r="F119" s="179"/>
      <c r="G119" s="179"/>
      <c r="H119" s="179"/>
      <c r="I119" s="179"/>
      <c r="J119" s="180">
        <f>J363</f>
        <v>0</v>
      </c>
      <c r="K119" s="177"/>
      <c r="L119" s="181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146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146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146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184</v>
      </c>
      <c r="D126" s="41"/>
      <c r="E126" s="41"/>
      <c r="F126" s="41"/>
      <c r="G126" s="41"/>
      <c r="H126" s="41"/>
      <c r="I126" s="41"/>
      <c r="J126" s="41"/>
      <c r="K126" s="41"/>
      <c r="L126" s="146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146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146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1" t="str">
        <f>E7</f>
        <v>Oprava osvětlení v žst. Ostrava Kunčice</v>
      </c>
      <c r="F129" s="33"/>
      <c r="G129" s="33"/>
      <c r="H129" s="33"/>
      <c r="I129" s="41"/>
      <c r="J129" s="41"/>
      <c r="K129" s="41"/>
      <c r="L129" s="146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" customFormat="1" ht="12" customHeight="1">
      <c r="B130" s="22"/>
      <c r="C130" s="33" t="s">
        <v>119</v>
      </c>
      <c r="D130" s="23"/>
      <c r="E130" s="23"/>
      <c r="F130" s="23"/>
      <c r="G130" s="23"/>
      <c r="H130" s="23"/>
      <c r="I130" s="23"/>
      <c r="J130" s="23"/>
      <c r="K130" s="23"/>
      <c r="L130" s="21"/>
    </row>
    <row r="131" s="2" customFormat="1" ht="16.5" customHeight="1">
      <c r="A131" s="39"/>
      <c r="B131" s="40"/>
      <c r="C131" s="41"/>
      <c r="D131" s="41"/>
      <c r="E131" s="171" t="s">
        <v>120</v>
      </c>
      <c r="F131" s="41"/>
      <c r="G131" s="41"/>
      <c r="H131" s="41"/>
      <c r="I131" s="41"/>
      <c r="J131" s="41"/>
      <c r="K131" s="41"/>
      <c r="L131" s="146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121</v>
      </c>
      <c r="D132" s="41"/>
      <c r="E132" s="41"/>
      <c r="F132" s="41"/>
      <c r="G132" s="41"/>
      <c r="H132" s="41"/>
      <c r="I132" s="41"/>
      <c r="J132" s="41"/>
      <c r="K132" s="41"/>
      <c r="L132" s="146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0" t="str">
        <f>E11</f>
        <v>OV13 - Žst. Ostrava Kunčice, venkovní osvětlení</v>
      </c>
      <c r="F133" s="41"/>
      <c r="G133" s="41"/>
      <c r="H133" s="41"/>
      <c r="I133" s="41"/>
      <c r="J133" s="41"/>
      <c r="K133" s="41"/>
      <c r="L133" s="146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146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21</v>
      </c>
      <c r="D135" s="41"/>
      <c r="E135" s="41"/>
      <c r="F135" s="28" t="str">
        <f>F14</f>
        <v>Ostrava</v>
      </c>
      <c r="G135" s="41"/>
      <c r="H135" s="41"/>
      <c r="I135" s="33" t="s">
        <v>23</v>
      </c>
      <c r="J135" s="73" t="str">
        <f>IF(J14="","",J14)</f>
        <v>22. 4. 2021</v>
      </c>
      <c r="K135" s="41"/>
      <c r="L135" s="146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146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25.65" customHeight="1">
      <c r="A137" s="39"/>
      <c r="B137" s="40"/>
      <c r="C137" s="33" t="s">
        <v>25</v>
      </c>
      <c r="D137" s="41"/>
      <c r="E137" s="41"/>
      <c r="F137" s="28" t="str">
        <f>E17</f>
        <v>Správa železnic, s.o.</v>
      </c>
      <c r="G137" s="41"/>
      <c r="H137" s="41"/>
      <c r="I137" s="33" t="s">
        <v>33</v>
      </c>
      <c r="J137" s="37" t="str">
        <f>E23</f>
        <v>MORAVIA CONSULT Olomouc a.s.</v>
      </c>
      <c r="K137" s="41"/>
      <c r="L137" s="146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25.65" customHeight="1">
      <c r="A138" s="39"/>
      <c r="B138" s="40"/>
      <c r="C138" s="33" t="s">
        <v>31</v>
      </c>
      <c r="D138" s="41"/>
      <c r="E138" s="41"/>
      <c r="F138" s="28" t="str">
        <f>IF(E20="","",E20)</f>
        <v>Vyplň údaj</v>
      </c>
      <c r="G138" s="41"/>
      <c r="H138" s="41"/>
      <c r="I138" s="33" t="s">
        <v>38</v>
      </c>
      <c r="J138" s="37" t="str">
        <f>E26</f>
        <v>MORAVIA CONSULT Olomouc a.s.</v>
      </c>
      <c r="K138" s="41"/>
      <c r="L138" s="146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146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187"/>
      <c r="B140" s="188"/>
      <c r="C140" s="189" t="s">
        <v>185</v>
      </c>
      <c r="D140" s="190" t="s">
        <v>60</v>
      </c>
      <c r="E140" s="190" t="s">
        <v>56</v>
      </c>
      <c r="F140" s="190" t="s">
        <v>57</v>
      </c>
      <c r="G140" s="190" t="s">
        <v>186</v>
      </c>
      <c r="H140" s="190" t="s">
        <v>187</v>
      </c>
      <c r="I140" s="190" t="s">
        <v>188</v>
      </c>
      <c r="J140" s="190" t="s">
        <v>126</v>
      </c>
      <c r="K140" s="191" t="s">
        <v>189</v>
      </c>
      <c r="L140" s="192"/>
      <c r="M140" s="93" t="s">
        <v>19</v>
      </c>
      <c r="N140" s="94" t="s">
        <v>45</v>
      </c>
      <c r="O140" s="94" t="s">
        <v>190</v>
      </c>
      <c r="P140" s="94" t="s">
        <v>191</v>
      </c>
      <c r="Q140" s="94" t="s">
        <v>192</v>
      </c>
      <c r="R140" s="94" t="s">
        <v>193</v>
      </c>
      <c r="S140" s="94" t="s">
        <v>194</v>
      </c>
      <c r="T140" s="95" t="s">
        <v>195</v>
      </c>
      <c r="U140" s="187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/>
    </row>
    <row r="141" s="2" customFormat="1" ht="22.8" customHeight="1">
      <c r="A141" s="39"/>
      <c r="B141" s="40"/>
      <c r="C141" s="100" t="s">
        <v>196</v>
      </c>
      <c r="D141" s="41"/>
      <c r="E141" s="41"/>
      <c r="F141" s="41"/>
      <c r="G141" s="41"/>
      <c r="H141" s="41"/>
      <c r="I141" s="41"/>
      <c r="J141" s="193">
        <f>BK141</f>
        <v>0</v>
      </c>
      <c r="K141" s="41"/>
      <c r="L141" s="45"/>
      <c r="M141" s="96"/>
      <c r="N141" s="194"/>
      <c r="O141" s="97"/>
      <c r="P141" s="195">
        <f>P142+P147+P151+P154+P166+P174+P181+P185+P188+P195+P198+P220+P250+P270+P301+P363</f>
        <v>0</v>
      </c>
      <c r="Q141" s="97"/>
      <c r="R141" s="195">
        <f>R142+R147+R151+R154+R166+R174+R181+R185+R188+R195+R198+R220+R250+R270+R301+R363</f>
        <v>0</v>
      </c>
      <c r="S141" s="97"/>
      <c r="T141" s="196">
        <f>T142+T147+T151+T154+T166+T174+T181+T185+T188+T195+T198+T220+T250+T270+T301+T363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74</v>
      </c>
      <c r="AU141" s="18" t="s">
        <v>127</v>
      </c>
      <c r="BK141" s="197">
        <f>BK142+BK147+BK151+BK154+BK166+BK174+BK181+BK185+BK188+BK195+BK198+BK220+BK250+BK270+BK301+BK363</f>
        <v>0</v>
      </c>
    </row>
    <row r="142" s="12" customFormat="1" ht="25.92" customHeight="1">
      <c r="A142" s="12"/>
      <c r="B142" s="198"/>
      <c r="C142" s="199"/>
      <c r="D142" s="200" t="s">
        <v>74</v>
      </c>
      <c r="E142" s="201" t="s">
        <v>197</v>
      </c>
      <c r="F142" s="201" t="s">
        <v>198</v>
      </c>
      <c r="G142" s="199"/>
      <c r="H142" s="199"/>
      <c r="I142" s="202"/>
      <c r="J142" s="203">
        <f>BK142</f>
        <v>0</v>
      </c>
      <c r="K142" s="199"/>
      <c r="L142" s="204"/>
      <c r="M142" s="205"/>
      <c r="N142" s="206"/>
      <c r="O142" s="206"/>
      <c r="P142" s="207">
        <f>P143</f>
        <v>0</v>
      </c>
      <c r="Q142" s="206"/>
      <c r="R142" s="207">
        <f>R143</f>
        <v>0</v>
      </c>
      <c r="S142" s="206"/>
      <c r="T142" s="208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82</v>
      </c>
      <c r="AT142" s="210" t="s">
        <v>74</v>
      </c>
      <c r="AU142" s="210" t="s">
        <v>75</v>
      </c>
      <c r="AY142" s="209" t="s">
        <v>199</v>
      </c>
      <c r="BK142" s="211">
        <f>BK143</f>
        <v>0</v>
      </c>
    </row>
    <row r="143" s="12" customFormat="1" ht="22.8" customHeight="1">
      <c r="A143" s="12"/>
      <c r="B143" s="198"/>
      <c r="C143" s="199"/>
      <c r="D143" s="200" t="s">
        <v>74</v>
      </c>
      <c r="E143" s="212" t="s">
        <v>200</v>
      </c>
      <c r="F143" s="212" t="s">
        <v>201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SUM(P144:P146)</f>
        <v>0</v>
      </c>
      <c r="Q143" s="206"/>
      <c r="R143" s="207">
        <f>SUM(R144:R146)</f>
        <v>0</v>
      </c>
      <c r="S143" s="206"/>
      <c r="T143" s="208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82</v>
      </c>
      <c r="AT143" s="210" t="s">
        <v>74</v>
      </c>
      <c r="AU143" s="210" t="s">
        <v>82</v>
      </c>
      <c r="AY143" s="209" t="s">
        <v>199</v>
      </c>
      <c r="BK143" s="211">
        <f>SUM(BK144:BK146)</f>
        <v>0</v>
      </c>
    </row>
    <row r="144" s="2" customFormat="1" ht="16.5" customHeight="1">
      <c r="A144" s="39"/>
      <c r="B144" s="40"/>
      <c r="C144" s="214" t="s">
        <v>82</v>
      </c>
      <c r="D144" s="214" t="s">
        <v>202</v>
      </c>
      <c r="E144" s="215" t="s">
        <v>203</v>
      </c>
      <c r="F144" s="216" t="s">
        <v>204</v>
      </c>
      <c r="G144" s="217" t="s">
        <v>205</v>
      </c>
      <c r="H144" s="218">
        <v>24</v>
      </c>
      <c r="I144" s="219"/>
      <c r="J144" s="220">
        <f>ROUND(I144*H144,2)</f>
        <v>0</v>
      </c>
      <c r="K144" s="216" t="s">
        <v>206</v>
      </c>
      <c r="L144" s="221"/>
      <c r="M144" s="222" t="s">
        <v>19</v>
      </c>
      <c r="N144" s="223" t="s">
        <v>46</v>
      </c>
      <c r="O144" s="85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207</v>
      </c>
      <c r="AT144" s="226" t="s">
        <v>202</v>
      </c>
      <c r="AU144" s="226" t="s">
        <v>84</v>
      </c>
      <c r="AY144" s="18" t="s">
        <v>199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82</v>
      </c>
      <c r="BK144" s="227">
        <f>ROUND(I144*H144,2)</f>
        <v>0</v>
      </c>
      <c r="BL144" s="18" t="s">
        <v>208</v>
      </c>
      <c r="BM144" s="226" t="s">
        <v>84</v>
      </c>
    </row>
    <row r="145" s="2" customFormat="1" ht="16.5" customHeight="1">
      <c r="A145" s="39"/>
      <c r="B145" s="40"/>
      <c r="C145" s="214" t="s">
        <v>84</v>
      </c>
      <c r="D145" s="214" t="s">
        <v>202</v>
      </c>
      <c r="E145" s="215" t="s">
        <v>955</v>
      </c>
      <c r="F145" s="216" t="s">
        <v>1200</v>
      </c>
      <c r="G145" s="217" t="s">
        <v>205</v>
      </c>
      <c r="H145" s="218">
        <v>4</v>
      </c>
      <c r="I145" s="219"/>
      <c r="J145" s="220">
        <f>ROUND(I145*H145,2)</f>
        <v>0</v>
      </c>
      <c r="K145" s="216" t="s">
        <v>206</v>
      </c>
      <c r="L145" s="221"/>
      <c r="M145" s="222" t="s">
        <v>19</v>
      </c>
      <c r="N145" s="223" t="s">
        <v>46</v>
      </c>
      <c r="O145" s="85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207</v>
      </c>
      <c r="AT145" s="226" t="s">
        <v>202</v>
      </c>
      <c r="AU145" s="226" t="s">
        <v>84</v>
      </c>
      <c r="AY145" s="18" t="s">
        <v>199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208</v>
      </c>
      <c r="BM145" s="226" t="s">
        <v>208</v>
      </c>
    </row>
    <row r="146" s="2" customFormat="1" ht="16.5" customHeight="1">
      <c r="A146" s="39"/>
      <c r="B146" s="40"/>
      <c r="C146" s="214" t="s">
        <v>104</v>
      </c>
      <c r="D146" s="214" t="s">
        <v>202</v>
      </c>
      <c r="E146" s="215" t="s">
        <v>209</v>
      </c>
      <c r="F146" s="216" t="s">
        <v>210</v>
      </c>
      <c r="G146" s="217" t="s">
        <v>205</v>
      </c>
      <c r="H146" s="218">
        <v>21</v>
      </c>
      <c r="I146" s="219"/>
      <c r="J146" s="220">
        <f>ROUND(I146*H146,2)</f>
        <v>0</v>
      </c>
      <c r="K146" s="216" t="s">
        <v>206</v>
      </c>
      <c r="L146" s="221"/>
      <c r="M146" s="222" t="s">
        <v>19</v>
      </c>
      <c r="N146" s="223" t="s">
        <v>46</v>
      </c>
      <c r="O146" s="85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6" t="s">
        <v>207</v>
      </c>
      <c r="AT146" s="226" t="s">
        <v>202</v>
      </c>
      <c r="AU146" s="226" t="s">
        <v>84</v>
      </c>
      <c r="AY146" s="18" t="s">
        <v>199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82</v>
      </c>
      <c r="BK146" s="227">
        <f>ROUND(I146*H146,2)</f>
        <v>0</v>
      </c>
      <c r="BL146" s="18" t="s">
        <v>208</v>
      </c>
      <c r="BM146" s="226" t="s">
        <v>218</v>
      </c>
    </row>
    <row r="147" s="12" customFormat="1" ht="25.92" customHeight="1">
      <c r="A147" s="12"/>
      <c r="B147" s="198"/>
      <c r="C147" s="199"/>
      <c r="D147" s="200" t="s">
        <v>74</v>
      </c>
      <c r="E147" s="201" t="s">
        <v>211</v>
      </c>
      <c r="F147" s="201" t="s">
        <v>212</v>
      </c>
      <c r="G147" s="199"/>
      <c r="H147" s="199"/>
      <c r="I147" s="202"/>
      <c r="J147" s="203">
        <f>BK147</f>
        <v>0</v>
      </c>
      <c r="K147" s="199"/>
      <c r="L147" s="204"/>
      <c r="M147" s="205"/>
      <c r="N147" s="206"/>
      <c r="O147" s="206"/>
      <c r="P147" s="207">
        <f>P148</f>
        <v>0</v>
      </c>
      <c r="Q147" s="206"/>
      <c r="R147" s="207">
        <f>R148</f>
        <v>0</v>
      </c>
      <c r="S147" s="206"/>
      <c r="T147" s="208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82</v>
      </c>
      <c r="AT147" s="210" t="s">
        <v>74</v>
      </c>
      <c r="AU147" s="210" t="s">
        <v>75</v>
      </c>
      <c r="AY147" s="209" t="s">
        <v>199</v>
      </c>
      <c r="BK147" s="211">
        <f>BK148</f>
        <v>0</v>
      </c>
    </row>
    <row r="148" s="12" customFormat="1" ht="22.8" customHeight="1">
      <c r="A148" s="12"/>
      <c r="B148" s="198"/>
      <c r="C148" s="199"/>
      <c r="D148" s="200" t="s">
        <v>74</v>
      </c>
      <c r="E148" s="212" t="s">
        <v>213</v>
      </c>
      <c r="F148" s="212" t="s">
        <v>214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SUM(P149:P150)</f>
        <v>0</v>
      </c>
      <c r="Q148" s="206"/>
      <c r="R148" s="207">
        <f>SUM(R149:R150)</f>
        <v>0</v>
      </c>
      <c r="S148" s="206"/>
      <c r="T148" s="208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82</v>
      </c>
      <c r="AT148" s="210" t="s">
        <v>74</v>
      </c>
      <c r="AU148" s="210" t="s">
        <v>82</v>
      </c>
      <c r="AY148" s="209" t="s">
        <v>199</v>
      </c>
      <c r="BK148" s="211">
        <f>SUM(BK149:BK150)</f>
        <v>0</v>
      </c>
    </row>
    <row r="149" s="2" customFormat="1" ht="16.5" customHeight="1">
      <c r="A149" s="39"/>
      <c r="B149" s="40"/>
      <c r="C149" s="214" t="s">
        <v>208</v>
      </c>
      <c r="D149" s="214" t="s">
        <v>202</v>
      </c>
      <c r="E149" s="215" t="s">
        <v>215</v>
      </c>
      <c r="F149" s="216" t="s">
        <v>216</v>
      </c>
      <c r="G149" s="217" t="s">
        <v>217</v>
      </c>
      <c r="H149" s="218">
        <v>1</v>
      </c>
      <c r="I149" s="219"/>
      <c r="J149" s="220">
        <f>ROUND(I149*H149,2)</f>
        <v>0</v>
      </c>
      <c r="K149" s="216" t="s">
        <v>206</v>
      </c>
      <c r="L149" s="221"/>
      <c r="M149" s="222" t="s">
        <v>19</v>
      </c>
      <c r="N149" s="223" t="s">
        <v>46</v>
      </c>
      <c r="O149" s="85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207</v>
      </c>
      <c r="AT149" s="226" t="s">
        <v>202</v>
      </c>
      <c r="AU149" s="226" t="s">
        <v>84</v>
      </c>
      <c r="AY149" s="18" t="s">
        <v>199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82</v>
      </c>
      <c r="BK149" s="227">
        <f>ROUND(I149*H149,2)</f>
        <v>0</v>
      </c>
      <c r="BL149" s="18" t="s">
        <v>208</v>
      </c>
      <c r="BM149" s="226" t="s">
        <v>207</v>
      </c>
    </row>
    <row r="150" s="2" customFormat="1" ht="21.75" customHeight="1">
      <c r="A150" s="39"/>
      <c r="B150" s="40"/>
      <c r="C150" s="214" t="s">
        <v>225</v>
      </c>
      <c r="D150" s="214" t="s">
        <v>202</v>
      </c>
      <c r="E150" s="215" t="s">
        <v>219</v>
      </c>
      <c r="F150" s="216" t="s">
        <v>220</v>
      </c>
      <c r="G150" s="217" t="s">
        <v>217</v>
      </c>
      <c r="H150" s="218">
        <v>1</v>
      </c>
      <c r="I150" s="219"/>
      <c r="J150" s="220">
        <f>ROUND(I150*H150,2)</f>
        <v>0</v>
      </c>
      <c r="K150" s="216" t="s">
        <v>206</v>
      </c>
      <c r="L150" s="221"/>
      <c r="M150" s="222" t="s">
        <v>19</v>
      </c>
      <c r="N150" s="223" t="s">
        <v>46</v>
      </c>
      <c r="O150" s="85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207</v>
      </c>
      <c r="AT150" s="226" t="s">
        <v>202</v>
      </c>
      <c r="AU150" s="226" t="s">
        <v>84</v>
      </c>
      <c r="AY150" s="18" t="s">
        <v>199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82</v>
      </c>
      <c r="BK150" s="227">
        <f>ROUND(I150*H150,2)</f>
        <v>0</v>
      </c>
      <c r="BL150" s="18" t="s">
        <v>208</v>
      </c>
      <c r="BM150" s="226" t="s">
        <v>228</v>
      </c>
    </row>
    <row r="151" s="12" customFormat="1" ht="25.92" customHeight="1">
      <c r="A151" s="12"/>
      <c r="B151" s="198"/>
      <c r="C151" s="199"/>
      <c r="D151" s="200" t="s">
        <v>74</v>
      </c>
      <c r="E151" s="201" t="s">
        <v>221</v>
      </c>
      <c r="F151" s="201" t="s">
        <v>222</v>
      </c>
      <c r="G151" s="199"/>
      <c r="H151" s="199"/>
      <c r="I151" s="202"/>
      <c r="J151" s="203">
        <f>BK151</f>
        <v>0</v>
      </c>
      <c r="K151" s="199"/>
      <c r="L151" s="204"/>
      <c r="M151" s="205"/>
      <c r="N151" s="206"/>
      <c r="O151" s="206"/>
      <c r="P151" s="207">
        <f>P152</f>
        <v>0</v>
      </c>
      <c r="Q151" s="206"/>
      <c r="R151" s="207">
        <f>R152</f>
        <v>0</v>
      </c>
      <c r="S151" s="206"/>
      <c r="T151" s="208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82</v>
      </c>
      <c r="AT151" s="210" t="s">
        <v>74</v>
      </c>
      <c r="AU151" s="210" t="s">
        <v>75</v>
      </c>
      <c r="AY151" s="209" t="s">
        <v>199</v>
      </c>
      <c r="BK151" s="211">
        <f>BK152</f>
        <v>0</v>
      </c>
    </row>
    <row r="152" s="12" customFormat="1" ht="22.8" customHeight="1">
      <c r="A152" s="12"/>
      <c r="B152" s="198"/>
      <c r="C152" s="199"/>
      <c r="D152" s="200" t="s">
        <v>74</v>
      </c>
      <c r="E152" s="212" t="s">
        <v>223</v>
      </c>
      <c r="F152" s="212" t="s">
        <v>224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P153</f>
        <v>0</v>
      </c>
      <c r="Q152" s="206"/>
      <c r="R152" s="207">
        <f>R153</f>
        <v>0</v>
      </c>
      <c r="S152" s="206"/>
      <c r="T152" s="208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82</v>
      </c>
      <c r="AT152" s="210" t="s">
        <v>74</v>
      </c>
      <c r="AU152" s="210" t="s">
        <v>82</v>
      </c>
      <c r="AY152" s="209" t="s">
        <v>199</v>
      </c>
      <c r="BK152" s="211">
        <f>BK153</f>
        <v>0</v>
      </c>
    </row>
    <row r="153" s="2" customFormat="1" ht="16.5" customHeight="1">
      <c r="A153" s="39"/>
      <c r="B153" s="40"/>
      <c r="C153" s="214" t="s">
        <v>218</v>
      </c>
      <c r="D153" s="214" t="s">
        <v>202</v>
      </c>
      <c r="E153" s="215" t="s">
        <v>226</v>
      </c>
      <c r="F153" s="216" t="s">
        <v>227</v>
      </c>
      <c r="G153" s="217" t="s">
        <v>217</v>
      </c>
      <c r="H153" s="218">
        <v>5</v>
      </c>
      <c r="I153" s="219"/>
      <c r="J153" s="220">
        <f>ROUND(I153*H153,2)</f>
        <v>0</v>
      </c>
      <c r="K153" s="216" t="s">
        <v>206</v>
      </c>
      <c r="L153" s="221"/>
      <c r="M153" s="222" t="s">
        <v>19</v>
      </c>
      <c r="N153" s="223" t="s">
        <v>46</v>
      </c>
      <c r="O153" s="85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207</v>
      </c>
      <c r="AT153" s="226" t="s">
        <v>202</v>
      </c>
      <c r="AU153" s="226" t="s">
        <v>84</v>
      </c>
      <c r="AY153" s="18" t="s">
        <v>199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82</v>
      </c>
      <c r="BK153" s="227">
        <f>ROUND(I153*H153,2)</f>
        <v>0</v>
      </c>
      <c r="BL153" s="18" t="s">
        <v>208</v>
      </c>
      <c r="BM153" s="226" t="s">
        <v>235</v>
      </c>
    </row>
    <row r="154" s="12" customFormat="1" ht="25.92" customHeight="1">
      <c r="A154" s="12"/>
      <c r="B154" s="198"/>
      <c r="C154" s="199"/>
      <c r="D154" s="200" t="s">
        <v>74</v>
      </c>
      <c r="E154" s="201" t="s">
        <v>229</v>
      </c>
      <c r="F154" s="201" t="s">
        <v>230</v>
      </c>
      <c r="G154" s="199"/>
      <c r="H154" s="199"/>
      <c r="I154" s="202"/>
      <c r="J154" s="203">
        <f>BK154</f>
        <v>0</v>
      </c>
      <c r="K154" s="199"/>
      <c r="L154" s="204"/>
      <c r="M154" s="205"/>
      <c r="N154" s="206"/>
      <c r="O154" s="206"/>
      <c r="P154" s="207">
        <f>P155+P158+P162</f>
        <v>0</v>
      </c>
      <c r="Q154" s="206"/>
      <c r="R154" s="207">
        <f>R155+R158+R162</f>
        <v>0</v>
      </c>
      <c r="S154" s="206"/>
      <c r="T154" s="208">
        <f>T155+T158+T162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82</v>
      </c>
      <c r="AT154" s="210" t="s">
        <v>74</v>
      </c>
      <c r="AU154" s="210" t="s">
        <v>75</v>
      </c>
      <c r="AY154" s="209" t="s">
        <v>199</v>
      </c>
      <c r="BK154" s="211">
        <f>BK155+BK158+BK162</f>
        <v>0</v>
      </c>
    </row>
    <row r="155" s="12" customFormat="1" ht="22.8" customHeight="1">
      <c r="A155" s="12"/>
      <c r="B155" s="198"/>
      <c r="C155" s="199"/>
      <c r="D155" s="200" t="s">
        <v>74</v>
      </c>
      <c r="E155" s="212" t="s">
        <v>231</v>
      </c>
      <c r="F155" s="212" t="s">
        <v>232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SUM(P156:P157)</f>
        <v>0</v>
      </c>
      <c r="Q155" s="206"/>
      <c r="R155" s="207">
        <f>SUM(R156:R157)</f>
        <v>0</v>
      </c>
      <c r="S155" s="206"/>
      <c r="T155" s="208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82</v>
      </c>
      <c r="AT155" s="210" t="s">
        <v>74</v>
      </c>
      <c r="AU155" s="210" t="s">
        <v>82</v>
      </c>
      <c r="AY155" s="209" t="s">
        <v>199</v>
      </c>
      <c r="BK155" s="211">
        <f>SUM(BK156:BK157)</f>
        <v>0</v>
      </c>
    </row>
    <row r="156" s="2" customFormat="1" ht="16.5" customHeight="1">
      <c r="A156" s="39"/>
      <c r="B156" s="40"/>
      <c r="C156" s="214" t="s">
        <v>236</v>
      </c>
      <c r="D156" s="214" t="s">
        <v>202</v>
      </c>
      <c r="E156" s="215" t="s">
        <v>237</v>
      </c>
      <c r="F156" s="216" t="s">
        <v>238</v>
      </c>
      <c r="G156" s="217" t="s">
        <v>217</v>
      </c>
      <c r="H156" s="218">
        <v>1</v>
      </c>
      <c r="I156" s="219"/>
      <c r="J156" s="220">
        <f>ROUND(I156*H156,2)</f>
        <v>0</v>
      </c>
      <c r="K156" s="216" t="s">
        <v>206</v>
      </c>
      <c r="L156" s="221"/>
      <c r="M156" s="222" t="s">
        <v>19</v>
      </c>
      <c r="N156" s="223" t="s">
        <v>46</v>
      </c>
      <c r="O156" s="85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207</v>
      </c>
      <c r="AT156" s="226" t="s">
        <v>202</v>
      </c>
      <c r="AU156" s="226" t="s">
        <v>84</v>
      </c>
      <c r="AY156" s="18" t="s">
        <v>199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82</v>
      </c>
      <c r="BK156" s="227">
        <f>ROUND(I156*H156,2)</f>
        <v>0</v>
      </c>
      <c r="BL156" s="18" t="s">
        <v>208</v>
      </c>
      <c r="BM156" s="226" t="s">
        <v>239</v>
      </c>
    </row>
    <row r="157" s="2" customFormat="1" ht="16.5" customHeight="1">
      <c r="A157" s="39"/>
      <c r="B157" s="40"/>
      <c r="C157" s="214" t="s">
        <v>207</v>
      </c>
      <c r="D157" s="214" t="s">
        <v>202</v>
      </c>
      <c r="E157" s="215" t="s">
        <v>240</v>
      </c>
      <c r="F157" s="216" t="s">
        <v>241</v>
      </c>
      <c r="G157" s="217" t="s">
        <v>217</v>
      </c>
      <c r="H157" s="218">
        <v>1</v>
      </c>
      <c r="I157" s="219"/>
      <c r="J157" s="220">
        <f>ROUND(I157*H157,2)</f>
        <v>0</v>
      </c>
      <c r="K157" s="216" t="s">
        <v>206</v>
      </c>
      <c r="L157" s="221"/>
      <c r="M157" s="222" t="s">
        <v>19</v>
      </c>
      <c r="N157" s="223" t="s">
        <v>46</v>
      </c>
      <c r="O157" s="85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207</v>
      </c>
      <c r="AT157" s="226" t="s">
        <v>202</v>
      </c>
      <c r="AU157" s="226" t="s">
        <v>84</v>
      </c>
      <c r="AY157" s="18" t="s">
        <v>199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82</v>
      </c>
      <c r="BK157" s="227">
        <f>ROUND(I157*H157,2)</f>
        <v>0</v>
      </c>
      <c r="BL157" s="18" t="s">
        <v>208</v>
      </c>
      <c r="BM157" s="226" t="s">
        <v>242</v>
      </c>
    </row>
    <row r="158" s="12" customFormat="1" ht="22.8" customHeight="1">
      <c r="A158" s="12"/>
      <c r="B158" s="198"/>
      <c r="C158" s="199"/>
      <c r="D158" s="200" t="s">
        <v>74</v>
      </c>
      <c r="E158" s="212" t="s">
        <v>243</v>
      </c>
      <c r="F158" s="212" t="s">
        <v>244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SUM(P159:P161)</f>
        <v>0</v>
      </c>
      <c r="Q158" s="206"/>
      <c r="R158" s="207">
        <f>SUM(R159:R161)</f>
        <v>0</v>
      </c>
      <c r="S158" s="206"/>
      <c r="T158" s="208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82</v>
      </c>
      <c r="AT158" s="210" t="s">
        <v>74</v>
      </c>
      <c r="AU158" s="210" t="s">
        <v>82</v>
      </c>
      <c r="AY158" s="209" t="s">
        <v>199</v>
      </c>
      <c r="BK158" s="211">
        <f>SUM(BK159:BK161)</f>
        <v>0</v>
      </c>
    </row>
    <row r="159" s="2" customFormat="1" ht="16.5" customHeight="1">
      <c r="A159" s="39"/>
      <c r="B159" s="40"/>
      <c r="C159" s="228" t="s">
        <v>245</v>
      </c>
      <c r="D159" s="228" t="s">
        <v>286</v>
      </c>
      <c r="E159" s="229" t="s">
        <v>246</v>
      </c>
      <c r="F159" s="230" t="s">
        <v>247</v>
      </c>
      <c r="G159" s="231" t="s">
        <v>205</v>
      </c>
      <c r="H159" s="232">
        <v>1</v>
      </c>
      <c r="I159" s="233"/>
      <c r="J159" s="234">
        <f>ROUND(I159*H159,2)</f>
        <v>0</v>
      </c>
      <c r="K159" s="230" t="s">
        <v>206</v>
      </c>
      <c r="L159" s="45"/>
      <c r="M159" s="235" t="s">
        <v>19</v>
      </c>
      <c r="N159" s="236" t="s">
        <v>46</v>
      </c>
      <c r="O159" s="8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208</v>
      </c>
      <c r="AT159" s="226" t="s">
        <v>286</v>
      </c>
      <c r="AU159" s="226" t="s">
        <v>84</v>
      </c>
      <c r="AY159" s="18" t="s">
        <v>199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82</v>
      </c>
      <c r="BK159" s="227">
        <f>ROUND(I159*H159,2)</f>
        <v>0</v>
      </c>
      <c r="BL159" s="18" t="s">
        <v>208</v>
      </c>
      <c r="BM159" s="226" t="s">
        <v>248</v>
      </c>
    </row>
    <row r="160" s="2" customFormat="1" ht="16.5" customHeight="1">
      <c r="A160" s="39"/>
      <c r="B160" s="40"/>
      <c r="C160" s="214" t="s">
        <v>228</v>
      </c>
      <c r="D160" s="214" t="s">
        <v>202</v>
      </c>
      <c r="E160" s="215" t="s">
        <v>249</v>
      </c>
      <c r="F160" s="216" t="s">
        <v>250</v>
      </c>
      <c r="G160" s="217" t="s">
        <v>217</v>
      </c>
      <c r="H160" s="218">
        <v>2</v>
      </c>
      <c r="I160" s="219"/>
      <c r="J160" s="220">
        <f>ROUND(I160*H160,2)</f>
        <v>0</v>
      </c>
      <c r="K160" s="216" t="s">
        <v>206</v>
      </c>
      <c r="L160" s="221"/>
      <c r="M160" s="222" t="s">
        <v>19</v>
      </c>
      <c r="N160" s="223" t="s">
        <v>46</v>
      </c>
      <c r="O160" s="8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207</v>
      </c>
      <c r="AT160" s="226" t="s">
        <v>202</v>
      </c>
      <c r="AU160" s="226" t="s">
        <v>84</v>
      </c>
      <c r="AY160" s="18" t="s">
        <v>199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82</v>
      </c>
      <c r="BK160" s="227">
        <f>ROUND(I160*H160,2)</f>
        <v>0</v>
      </c>
      <c r="BL160" s="18" t="s">
        <v>208</v>
      </c>
      <c r="BM160" s="226" t="s">
        <v>255</v>
      </c>
    </row>
    <row r="161" s="2" customFormat="1" ht="16.5" customHeight="1">
      <c r="A161" s="39"/>
      <c r="B161" s="40"/>
      <c r="C161" s="214" t="s">
        <v>252</v>
      </c>
      <c r="D161" s="214" t="s">
        <v>202</v>
      </c>
      <c r="E161" s="215" t="s">
        <v>253</v>
      </c>
      <c r="F161" s="216" t="s">
        <v>254</v>
      </c>
      <c r="G161" s="217" t="s">
        <v>217</v>
      </c>
      <c r="H161" s="218">
        <v>1</v>
      </c>
      <c r="I161" s="219"/>
      <c r="J161" s="220">
        <f>ROUND(I161*H161,2)</f>
        <v>0</v>
      </c>
      <c r="K161" s="216" t="s">
        <v>206</v>
      </c>
      <c r="L161" s="221"/>
      <c r="M161" s="222" t="s">
        <v>19</v>
      </c>
      <c r="N161" s="223" t="s">
        <v>46</v>
      </c>
      <c r="O161" s="85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6" t="s">
        <v>207</v>
      </c>
      <c r="AT161" s="226" t="s">
        <v>202</v>
      </c>
      <c r="AU161" s="226" t="s">
        <v>84</v>
      </c>
      <c r="AY161" s="18" t="s">
        <v>199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82</v>
      </c>
      <c r="BK161" s="227">
        <f>ROUND(I161*H161,2)</f>
        <v>0</v>
      </c>
      <c r="BL161" s="18" t="s">
        <v>208</v>
      </c>
      <c r="BM161" s="226" t="s">
        <v>260</v>
      </c>
    </row>
    <row r="162" s="12" customFormat="1" ht="22.8" customHeight="1">
      <c r="A162" s="12"/>
      <c r="B162" s="198"/>
      <c r="C162" s="199"/>
      <c r="D162" s="200" t="s">
        <v>74</v>
      </c>
      <c r="E162" s="212" t="s">
        <v>256</v>
      </c>
      <c r="F162" s="212" t="s">
        <v>257</v>
      </c>
      <c r="G162" s="199"/>
      <c r="H162" s="199"/>
      <c r="I162" s="202"/>
      <c r="J162" s="213">
        <f>BK162</f>
        <v>0</v>
      </c>
      <c r="K162" s="199"/>
      <c r="L162" s="204"/>
      <c r="M162" s="205"/>
      <c r="N162" s="206"/>
      <c r="O162" s="206"/>
      <c r="P162" s="207">
        <f>SUM(P163:P165)</f>
        <v>0</v>
      </c>
      <c r="Q162" s="206"/>
      <c r="R162" s="207">
        <f>SUM(R163:R165)</f>
        <v>0</v>
      </c>
      <c r="S162" s="206"/>
      <c r="T162" s="208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82</v>
      </c>
      <c r="AT162" s="210" t="s">
        <v>74</v>
      </c>
      <c r="AU162" s="210" t="s">
        <v>82</v>
      </c>
      <c r="AY162" s="209" t="s">
        <v>199</v>
      </c>
      <c r="BK162" s="211">
        <f>SUM(BK163:BK165)</f>
        <v>0</v>
      </c>
    </row>
    <row r="163" s="2" customFormat="1" ht="16.5" customHeight="1">
      <c r="A163" s="39"/>
      <c r="B163" s="40"/>
      <c r="C163" s="214" t="s">
        <v>235</v>
      </c>
      <c r="D163" s="214" t="s">
        <v>202</v>
      </c>
      <c r="E163" s="215" t="s">
        <v>258</v>
      </c>
      <c r="F163" s="216" t="s">
        <v>259</v>
      </c>
      <c r="G163" s="217" t="s">
        <v>217</v>
      </c>
      <c r="H163" s="218">
        <v>1</v>
      </c>
      <c r="I163" s="219"/>
      <c r="J163" s="220">
        <f>ROUND(I163*H163,2)</f>
        <v>0</v>
      </c>
      <c r="K163" s="216" t="s">
        <v>206</v>
      </c>
      <c r="L163" s="221"/>
      <c r="M163" s="222" t="s">
        <v>19</v>
      </c>
      <c r="N163" s="223" t="s">
        <v>46</v>
      </c>
      <c r="O163" s="85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207</v>
      </c>
      <c r="AT163" s="226" t="s">
        <v>202</v>
      </c>
      <c r="AU163" s="226" t="s">
        <v>84</v>
      </c>
      <c r="AY163" s="18" t="s">
        <v>199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82</v>
      </c>
      <c r="BK163" s="227">
        <f>ROUND(I163*H163,2)</f>
        <v>0</v>
      </c>
      <c r="BL163" s="18" t="s">
        <v>208</v>
      </c>
      <c r="BM163" s="226" t="s">
        <v>264</v>
      </c>
    </row>
    <row r="164" s="2" customFormat="1" ht="16.5" customHeight="1">
      <c r="A164" s="39"/>
      <c r="B164" s="40"/>
      <c r="C164" s="214" t="s">
        <v>261</v>
      </c>
      <c r="D164" s="214" t="s">
        <v>202</v>
      </c>
      <c r="E164" s="215" t="s">
        <v>262</v>
      </c>
      <c r="F164" s="216" t="s">
        <v>263</v>
      </c>
      <c r="G164" s="217" t="s">
        <v>217</v>
      </c>
      <c r="H164" s="218">
        <v>1</v>
      </c>
      <c r="I164" s="219"/>
      <c r="J164" s="220">
        <f>ROUND(I164*H164,2)</f>
        <v>0</v>
      </c>
      <c r="K164" s="216" t="s">
        <v>206</v>
      </c>
      <c r="L164" s="221"/>
      <c r="M164" s="222" t="s">
        <v>19</v>
      </c>
      <c r="N164" s="223" t="s">
        <v>46</v>
      </c>
      <c r="O164" s="85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207</v>
      </c>
      <c r="AT164" s="226" t="s">
        <v>202</v>
      </c>
      <c r="AU164" s="226" t="s">
        <v>84</v>
      </c>
      <c r="AY164" s="18" t="s">
        <v>199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82</v>
      </c>
      <c r="BK164" s="227">
        <f>ROUND(I164*H164,2)</f>
        <v>0</v>
      </c>
      <c r="BL164" s="18" t="s">
        <v>208</v>
      </c>
      <c r="BM164" s="226" t="s">
        <v>267</v>
      </c>
    </row>
    <row r="165" s="2" customFormat="1" ht="16.5" customHeight="1">
      <c r="A165" s="39"/>
      <c r="B165" s="40"/>
      <c r="C165" s="214" t="s">
        <v>239</v>
      </c>
      <c r="D165" s="214" t="s">
        <v>202</v>
      </c>
      <c r="E165" s="215" t="s">
        <v>265</v>
      </c>
      <c r="F165" s="216" t="s">
        <v>266</v>
      </c>
      <c r="G165" s="217" t="s">
        <v>217</v>
      </c>
      <c r="H165" s="218">
        <v>1</v>
      </c>
      <c r="I165" s="219"/>
      <c r="J165" s="220">
        <f>ROUND(I165*H165,2)</f>
        <v>0</v>
      </c>
      <c r="K165" s="216" t="s">
        <v>206</v>
      </c>
      <c r="L165" s="221"/>
      <c r="M165" s="222" t="s">
        <v>19</v>
      </c>
      <c r="N165" s="223" t="s">
        <v>46</v>
      </c>
      <c r="O165" s="85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6" t="s">
        <v>207</v>
      </c>
      <c r="AT165" s="226" t="s">
        <v>202</v>
      </c>
      <c r="AU165" s="226" t="s">
        <v>84</v>
      </c>
      <c r="AY165" s="18" t="s">
        <v>199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82</v>
      </c>
      <c r="BK165" s="227">
        <f>ROUND(I165*H165,2)</f>
        <v>0</v>
      </c>
      <c r="BL165" s="18" t="s">
        <v>208</v>
      </c>
      <c r="BM165" s="226" t="s">
        <v>274</v>
      </c>
    </row>
    <row r="166" s="12" customFormat="1" ht="25.92" customHeight="1">
      <c r="A166" s="12"/>
      <c r="B166" s="198"/>
      <c r="C166" s="199"/>
      <c r="D166" s="200" t="s">
        <v>74</v>
      </c>
      <c r="E166" s="201" t="s">
        <v>268</v>
      </c>
      <c r="F166" s="201" t="s">
        <v>269</v>
      </c>
      <c r="G166" s="199"/>
      <c r="H166" s="199"/>
      <c r="I166" s="202"/>
      <c r="J166" s="203">
        <f>BK166</f>
        <v>0</v>
      </c>
      <c r="K166" s="199"/>
      <c r="L166" s="204"/>
      <c r="M166" s="205"/>
      <c r="N166" s="206"/>
      <c r="O166" s="206"/>
      <c r="P166" s="207">
        <f>P167</f>
        <v>0</v>
      </c>
      <c r="Q166" s="206"/>
      <c r="R166" s="207">
        <f>R167</f>
        <v>0</v>
      </c>
      <c r="S166" s="206"/>
      <c r="T166" s="208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82</v>
      </c>
      <c r="AT166" s="210" t="s">
        <v>74</v>
      </c>
      <c r="AU166" s="210" t="s">
        <v>75</v>
      </c>
      <c r="AY166" s="209" t="s">
        <v>199</v>
      </c>
      <c r="BK166" s="211">
        <f>BK167</f>
        <v>0</v>
      </c>
    </row>
    <row r="167" s="12" customFormat="1" ht="22.8" customHeight="1">
      <c r="A167" s="12"/>
      <c r="B167" s="198"/>
      <c r="C167" s="199"/>
      <c r="D167" s="200" t="s">
        <v>74</v>
      </c>
      <c r="E167" s="212" t="s">
        <v>270</v>
      </c>
      <c r="F167" s="212" t="s">
        <v>271</v>
      </c>
      <c r="G167" s="199"/>
      <c r="H167" s="199"/>
      <c r="I167" s="202"/>
      <c r="J167" s="213">
        <f>BK167</f>
        <v>0</v>
      </c>
      <c r="K167" s="199"/>
      <c r="L167" s="204"/>
      <c r="M167" s="205"/>
      <c r="N167" s="206"/>
      <c r="O167" s="206"/>
      <c r="P167" s="207">
        <f>SUM(P168:P173)</f>
        <v>0</v>
      </c>
      <c r="Q167" s="206"/>
      <c r="R167" s="207">
        <f>SUM(R168:R173)</f>
        <v>0</v>
      </c>
      <c r="S167" s="206"/>
      <c r="T167" s="208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82</v>
      </c>
      <c r="AT167" s="210" t="s">
        <v>74</v>
      </c>
      <c r="AU167" s="210" t="s">
        <v>82</v>
      </c>
      <c r="AY167" s="209" t="s">
        <v>199</v>
      </c>
      <c r="BK167" s="211">
        <f>SUM(BK168:BK173)</f>
        <v>0</v>
      </c>
    </row>
    <row r="168" s="2" customFormat="1" ht="21.75" customHeight="1">
      <c r="A168" s="39"/>
      <c r="B168" s="40"/>
      <c r="C168" s="214" t="s">
        <v>8</v>
      </c>
      <c r="D168" s="214" t="s">
        <v>202</v>
      </c>
      <c r="E168" s="215" t="s">
        <v>272</v>
      </c>
      <c r="F168" s="216" t="s">
        <v>273</v>
      </c>
      <c r="G168" s="217" t="s">
        <v>217</v>
      </c>
      <c r="H168" s="218">
        <v>1</v>
      </c>
      <c r="I168" s="219"/>
      <c r="J168" s="220">
        <f>ROUND(I168*H168,2)</f>
        <v>0</v>
      </c>
      <c r="K168" s="216" t="s">
        <v>206</v>
      </c>
      <c r="L168" s="221"/>
      <c r="M168" s="222" t="s">
        <v>19</v>
      </c>
      <c r="N168" s="223" t="s">
        <v>46</v>
      </c>
      <c r="O168" s="85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207</v>
      </c>
      <c r="AT168" s="226" t="s">
        <v>202</v>
      </c>
      <c r="AU168" s="226" t="s">
        <v>84</v>
      </c>
      <c r="AY168" s="18" t="s">
        <v>199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82</v>
      </c>
      <c r="BK168" s="227">
        <f>ROUND(I168*H168,2)</f>
        <v>0</v>
      </c>
      <c r="BL168" s="18" t="s">
        <v>208</v>
      </c>
      <c r="BM168" s="226" t="s">
        <v>277</v>
      </c>
    </row>
    <row r="169" s="2" customFormat="1" ht="21.75" customHeight="1">
      <c r="A169" s="39"/>
      <c r="B169" s="40"/>
      <c r="C169" s="214" t="s">
        <v>242</v>
      </c>
      <c r="D169" s="214" t="s">
        <v>202</v>
      </c>
      <c r="E169" s="215" t="s">
        <v>279</v>
      </c>
      <c r="F169" s="216" t="s">
        <v>280</v>
      </c>
      <c r="G169" s="217" t="s">
        <v>217</v>
      </c>
      <c r="H169" s="218">
        <v>2</v>
      </c>
      <c r="I169" s="219"/>
      <c r="J169" s="220">
        <f>ROUND(I169*H169,2)</f>
        <v>0</v>
      </c>
      <c r="K169" s="216" t="s">
        <v>206</v>
      </c>
      <c r="L169" s="221"/>
      <c r="M169" s="222" t="s">
        <v>19</v>
      </c>
      <c r="N169" s="223" t="s">
        <v>46</v>
      </c>
      <c r="O169" s="85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207</v>
      </c>
      <c r="AT169" s="226" t="s">
        <v>202</v>
      </c>
      <c r="AU169" s="226" t="s">
        <v>84</v>
      </c>
      <c r="AY169" s="18" t="s">
        <v>199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208</v>
      </c>
      <c r="BM169" s="226" t="s">
        <v>281</v>
      </c>
    </row>
    <row r="170" s="2" customFormat="1" ht="16.5" customHeight="1">
      <c r="A170" s="39"/>
      <c r="B170" s="40"/>
      <c r="C170" s="214" t="s">
        <v>278</v>
      </c>
      <c r="D170" s="214" t="s">
        <v>202</v>
      </c>
      <c r="E170" s="215" t="s">
        <v>983</v>
      </c>
      <c r="F170" s="216" t="s">
        <v>1205</v>
      </c>
      <c r="G170" s="217" t="s">
        <v>217</v>
      </c>
      <c r="H170" s="218">
        <v>2</v>
      </c>
      <c r="I170" s="219"/>
      <c r="J170" s="220">
        <f>ROUND(I170*H170,2)</f>
        <v>0</v>
      </c>
      <c r="K170" s="216" t="s">
        <v>206</v>
      </c>
      <c r="L170" s="221"/>
      <c r="M170" s="222" t="s">
        <v>19</v>
      </c>
      <c r="N170" s="223" t="s">
        <v>46</v>
      </c>
      <c r="O170" s="85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207</v>
      </c>
      <c r="AT170" s="226" t="s">
        <v>202</v>
      </c>
      <c r="AU170" s="226" t="s">
        <v>84</v>
      </c>
      <c r="AY170" s="18" t="s">
        <v>199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208</v>
      </c>
      <c r="BM170" s="226" t="s">
        <v>284</v>
      </c>
    </row>
    <row r="171" s="2" customFormat="1" ht="16.5" customHeight="1">
      <c r="A171" s="39"/>
      <c r="B171" s="40"/>
      <c r="C171" s="214" t="s">
        <v>248</v>
      </c>
      <c r="D171" s="214" t="s">
        <v>202</v>
      </c>
      <c r="E171" s="215" t="s">
        <v>985</v>
      </c>
      <c r="F171" s="216" t="s">
        <v>1206</v>
      </c>
      <c r="G171" s="217" t="s">
        <v>217</v>
      </c>
      <c r="H171" s="218">
        <v>2</v>
      </c>
      <c r="I171" s="219"/>
      <c r="J171" s="220">
        <f>ROUND(I171*H171,2)</f>
        <v>0</v>
      </c>
      <c r="K171" s="216" t="s">
        <v>206</v>
      </c>
      <c r="L171" s="221"/>
      <c r="M171" s="222" t="s">
        <v>19</v>
      </c>
      <c r="N171" s="223" t="s">
        <v>46</v>
      </c>
      <c r="O171" s="85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207</v>
      </c>
      <c r="AT171" s="226" t="s">
        <v>202</v>
      </c>
      <c r="AU171" s="226" t="s">
        <v>84</v>
      </c>
      <c r="AY171" s="18" t="s">
        <v>199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82</v>
      </c>
      <c r="BK171" s="227">
        <f>ROUND(I171*H171,2)</f>
        <v>0</v>
      </c>
      <c r="BL171" s="18" t="s">
        <v>208</v>
      </c>
      <c r="BM171" s="226" t="s">
        <v>289</v>
      </c>
    </row>
    <row r="172" s="2" customFormat="1" ht="16.5" customHeight="1">
      <c r="A172" s="39"/>
      <c r="B172" s="40"/>
      <c r="C172" s="214" t="s">
        <v>285</v>
      </c>
      <c r="D172" s="214" t="s">
        <v>202</v>
      </c>
      <c r="E172" s="215" t="s">
        <v>987</v>
      </c>
      <c r="F172" s="216" t="s">
        <v>1207</v>
      </c>
      <c r="G172" s="217" t="s">
        <v>217</v>
      </c>
      <c r="H172" s="218">
        <v>2</v>
      </c>
      <c r="I172" s="219"/>
      <c r="J172" s="220">
        <f>ROUND(I172*H172,2)</f>
        <v>0</v>
      </c>
      <c r="K172" s="216" t="s">
        <v>206</v>
      </c>
      <c r="L172" s="221"/>
      <c r="M172" s="222" t="s">
        <v>19</v>
      </c>
      <c r="N172" s="223" t="s">
        <v>46</v>
      </c>
      <c r="O172" s="85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207</v>
      </c>
      <c r="AT172" s="226" t="s">
        <v>202</v>
      </c>
      <c r="AU172" s="226" t="s">
        <v>84</v>
      </c>
      <c r="AY172" s="18" t="s">
        <v>199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82</v>
      </c>
      <c r="BK172" s="227">
        <f>ROUND(I172*H172,2)</f>
        <v>0</v>
      </c>
      <c r="BL172" s="18" t="s">
        <v>208</v>
      </c>
      <c r="BM172" s="226" t="s">
        <v>292</v>
      </c>
    </row>
    <row r="173" s="2" customFormat="1" ht="16.5" customHeight="1">
      <c r="A173" s="39"/>
      <c r="B173" s="40"/>
      <c r="C173" s="214" t="s">
        <v>251</v>
      </c>
      <c r="D173" s="214" t="s">
        <v>202</v>
      </c>
      <c r="E173" s="215" t="s">
        <v>995</v>
      </c>
      <c r="F173" s="216" t="s">
        <v>996</v>
      </c>
      <c r="G173" s="217" t="s">
        <v>205</v>
      </c>
      <c r="H173" s="218">
        <v>26</v>
      </c>
      <c r="I173" s="219"/>
      <c r="J173" s="220">
        <f>ROUND(I173*H173,2)</f>
        <v>0</v>
      </c>
      <c r="K173" s="216" t="s">
        <v>341</v>
      </c>
      <c r="L173" s="221"/>
      <c r="M173" s="222" t="s">
        <v>19</v>
      </c>
      <c r="N173" s="223" t="s">
        <v>46</v>
      </c>
      <c r="O173" s="85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207</v>
      </c>
      <c r="AT173" s="226" t="s">
        <v>202</v>
      </c>
      <c r="AU173" s="226" t="s">
        <v>84</v>
      </c>
      <c r="AY173" s="18" t="s">
        <v>199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82</v>
      </c>
      <c r="BK173" s="227">
        <f>ROUND(I173*H173,2)</f>
        <v>0</v>
      </c>
      <c r="BL173" s="18" t="s">
        <v>208</v>
      </c>
      <c r="BM173" s="226" t="s">
        <v>299</v>
      </c>
    </row>
    <row r="174" s="12" customFormat="1" ht="25.92" customHeight="1">
      <c r="A174" s="12"/>
      <c r="B174" s="198"/>
      <c r="C174" s="199"/>
      <c r="D174" s="200" t="s">
        <v>74</v>
      </c>
      <c r="E174" s="201" t="s">
        <v>293</v>
      </c>
      <c r="F174" s="201" t="s">
        <v>294</v>
      </c>
      <c r="G174" s="199"/>
      <c r="H174" s="199"/>
      <c r="I174" s="202"/>
      <c r="J174" s="203">
        <f>BK174</f>
        <v>0</v>
      </c>
      <c r="K174" s="199"/>
      <c r="L174" s="204"/>
      <c r="M174" s="205"/>
      <c r="N174" s="206"/>
      <c r="O174" s="206"/>
      <c r="P174" s="207">
        <f>P175+P177+P179</f>
        <v>0</v>
      </c>
      <c r="Q174" s="206"/>
      <c r="R174" s="207">
        <f>R175+R177+R179</f>
        <v>0</v>
      </c>
      <c r="S174" s="206"/>
      <c r="T174" s="208">
        <f>T175+T177+T179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82</v>
      </c>
      <c r="AT174" s="210" t="s">
        <v>74</v>
      </c>
      <c r="AU174" s="210" t="s">
        <v>75</v>
      </c>
      <c r="AY174" s="209" t="s">
        <v>199</v>
      </c>
      <c r="BK174" s="211">
        <f>BK175+BK177+BK179</f>
        <v>0</v>
      </c>
    </row>
    <row r="175" s="12" customFormat="1" ht="22.8" customHeight="1">
      <c r="A175" s="12"/>
      <c r="B175" s="198"/>
      <c r="C175" s="199"/>
      <c r="D175" s="200" t="s">
        <v>74</v>
      </c>
      <c r="E175" s="212" t="s">
        <v>295</v>
      </c>
      <c r="F175" s="212" t="s">
        <v>296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P176</f>
        <v>0</v>
      </c>
      <c r="Q175" s="206"/>
      <c r="R175" s="207">
        <f>R176</f>
        <v>0</v>
      </c>
      <c r="S175" s="206"/>
      <c r="T175" s="208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82</v>
      </c>
      <c r="AT175" s="210" t="s">
        <v>74</v>
      </c>
      <c r="AU175" s="210" t="s">
        <v>82</v>
      </c>
      <c r="AY175" s="209" t="s">
        <v>199</v>
      </c>
      <c r="BK175" s="211">
        <f>BK176</f>
        <v>0</v>
      </c>
    </row>
    <row r="176" s="2" customFormat="1" ht="16.5" customHeight="1">
      <c r="A176" s="39"/>
      <c r="B176" s="40"/>
      <c r="C176" s="214" t="s">
        <v>7</v>
      </c>
      <c r="D176" s="214" t="s">
        <v>202</v>
      </c>
      <c r="E176" s="215" t="s">
        <v>297</v>
      </c>
      <c r="F176" s="216" t="s">
        <v>298</v>
      </c>
      <c r="G176" s="217" t="s">
        <v>205</v>
      </c>
      <c r="H176" s="218">
        <v>21</v>
      </c>
      <c r="I176" s="219"/>
      <c r="J176" s="220">
        <f>ROUND(I176*H176,2)</f>
        <v>0</v>
      </c>
      <c r="K176" s="216" t="s">
        <v>206</v>
      </c>
      <c r="L176" s="221"/>
      <c r="M176" s="222" t="s">
        <v>19</v>
      </c>
      <c r="N176" s="223" t="s">
        <v>46</v>
      </c>
      <c r="O176" s="85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207</v>
      </c>
      <c r="AT176" s="226" t="s">
        <v>202</v>
      </c>
      <c r="AU176" s="226" t="s">
        <v>84</v>
      </c>
      <c r="AY176" s="18" t="s">
        <v>199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82</v>
      </c>
      <c r="BK176" s="227">
        <f>ROUND(I176*H176,2)</f>
        <v>0</v>
      </c>
      <c r="BL176" s="18" t="s">
        <v>208</v>
      </c>
      <c r="BM176" s="226" t="s">
        <v>304</v>
      </c>
    </row>
    <row r="177" s="12" customFormat="1" ht="22.8" customHeight="1">
      <c r="A177" s="12"/>
      <c r="B177" s="198"/>
      <c r="C177" s="199"/>
      <c r="D177" s="200" t="s">
        <v>74</v>
      </c>
      <c r="E177" s="212" t="s">
        <v>300</v>
      </c>
      <c r="F177" s="212" t="s">
        <v>301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P178</f>
        <v>0</v>
      </c>
      <c r="Q177" s="206"/>
      <c r="R177" s="207">
        <f>R178</f>
        <v>0</v>
      </c>
      <c r="S177" s="206"/>
      <c r="T177" s="208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82</v>
      </c>
      <c r="AT177" s="210" t="s">
        <v>74</v>
      </c>
      <c r="AU177" s="210" t="s">
        <v>82</v>
      </c>
      <c r="AY177" s="209" t="s">
        <v>199</v>
      </c>
      <c r="BK177" s="211">
        <f>BK178</f>
        <v>0</v>
      </c>
    </row>
    <row r="178" s="2" customFormat="1" ht="21.75" customHeight="1">
      <c r="A178" s="39"/>
      <c r="B178" s="40"/>
      <c r="C178" s="214" t="s">
        <v>255</v>
      </c>
      <c r="D178" s="214" t="s">
        <v>202</v>
      </c>
      <c r="E178" s="215" t="s">
        <v>302</v>
      </c>
      <c r="F178" s="216" t="s">
        <v>303</v>
      </c>
      <c r="G178" s="217" t="s">
        <v>205</v>
      </c>
      <c r="H178" s="218">
        <v>3</v>
      </c>
      <c r="I178" s="219"/>
      <c r="J178" s="220">
        <f>ROUND(I178*H178,2)</f>
        <v>0</v>
      </c>
      <c r="K178" s="216" t="s">
        <v>206</v>
      </c>
      <c r="L178" s="221"/>
      <c r="M178" s="222" t="s">
        <v>19</v>
      </c>
      <c r="N178" s="223" t="s">
        <v>46</v>
      </c>
      <c r="O178" s="85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207</v>
      </c>
      <c r="AT178" s="226" t="s">
        <v>202</v>
      </c>
      <c r="AU178" s="226" t="s">
        <v>84</v>
      </c>
      <c r="AY178" s="18" t="s">
        <v>199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82</v>
      </c>
      <c r="BK178" s="227">
        <f>ROUND(I178*H178,2)</f>
        <v>0</v>
      </c>
      <c r="BL178" s="18" t="s">
        <v>208</v>
      </c>
      <c r="BM178" s="226" t="s">
        <v>308</v>
      </c>
    </row>
    <row r="179" s="12" customFormat="1" ht="22.8" customHeight="1">
      <c r="A179" s="12"/>
      <c r="B179" s="198"/>
      <c r="C179" s="199"/>
      <c r="D179" s="200" t="s">
        <v>74</v>
      </c>
      <c r="E179" s="212" t="s">
        <v>993</v>
      </c>
      <c r="F179" s="212" t="s">
        <v>994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P180</f>
        <v>0</v>
      </c>
      <c r="Q179" s="206"/>
      <c r="R179" s="207">
        <f>R180</f>
        <v>0</v>
      </c>
      <c r="S179" s="206"/>
      <c r="T179" s="20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82</v>
      </c>
      <c r="AT179" s="210" t="s">
        <v>74</v>
      </c>
      <c r="AU179" s="210" t="s">
        <v>82</v>
      </c>
      <c r="AY179" s="209" t="s">
        <v>199</v>
      </c>
      <c r="BK179" s="211">
        <f>BK180</f>
        <v>0</v>
      </c>
    </row>
    <row r="180" s="2" customFormat="1" ht="16.5" customHeight="1">
      <c r="A180" s="39"/>
      <c r="B180" s="40"/>
      <c r="C180" s="228" t="s">
        <v>305</v>
      </c>
      <c r="D180" s="228" t="s">
        <v>286</v>
      </c>
      <c r="E180" s="229" t="s">
        <v>995</v>
      </c>
      <c r="F180" s="230" t="s">
        <v>996</v>
      </c>
      <c r="G180" s="231" t="s">
        <v>205</v>
      </c>
      <c r="H180" s="232">
        <v>26</v>
      </c>
      <c r="I180" s="233"/>
      <c r="J180" s="234">
        <f>ROUND(I180*H180,2)</f>
        <v>0</v>
      </c>
      <c r="K180" s="230" t="s">
        <v>341</v>
      </c>
      <c r="L180" s="45"/>
      <c r="M180" s="235" t="s">
        <v>19</v>
      </c>
      <c r="N180" s="236" t="s">
        <v>46</v>
      </c>
      <c r="O180" s="85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208</v>
      </c>
      <c r="AT180" s="226" t="s">
        <v>286</v>
      </c>
      <c r="AU180" s="226" t="s">
        <v>84</v>
      </c>
      <c r="AY180" s="18" t="s">
        <v>199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82</v>
      </c>
      <c r="BK180" s="227">
        <f>ROUND(I180*H180,2)</f>
        <v>0</v>
      </c>
      <c r="BL180" s="18" t="s">
        <v>208</v>
      </c>
      <c r="BM180" s="226" t="s">
        <v>315</v>
      </c>
    </row>
    <row r="181" s="12" customFormat="1" ht="25.92" customHeight="1">
      <c r="A181" s="12"/>
      <c r="B181" s="198"/>
      <c r="C181" s="199"/>
      <c r="D181" s="200" t="s">
        <v>74</v>
      </c>
      <c r="E181" s="201" t="s">
        <v>309</v>
      </c>
      <c r="F181" s="201" t="s">
        <v>310</v>
      </c>
      <c r="G181" s="199"/>
      <c r="H181" s="199"/>
      <c r="I181" s="202"/>
      <c r="J181" s="203">
        <f>BK181</f>
        <v>0</v>
      </c>
      <c r="K181" s="199"/>
      <c r="L181" s="204"/>
      <c r="M181" s="205"/>
      <c r="N181" s="206"/>
      <c r="O181" s="206"/>
      <c r="P181" s="207">
        <f>P182</f>
        <v>0</v>
      </c>
      <c r="Q181" s="206"/>
      <c r="R181" s="207">
        <f>R182</f>
        <v>0</v>
      </c>
      <c r="S181" s="206"/>
      <c r="T181" s="208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74</v>
      </c>
      <c r="AU181" s="210" t="s">
        <v>75</v>
      </c>
      <c r="AY181" s="209" t="s">
        <v>199</v>
      </c>
      <c r="BK181" s="211">
        <f>BK182</f>
        <v>0</v>
      </c>
    </row>
    <row r="182" s="12" customFormat="1" ht="22.8" customHeight="1">
      <c r="A182" s="12"/>
      <c r="B182" s="198"/>
      <c r="C182" s="199"/>
      <c r="D182" s="200" t="s">
        <v>74</v>
      </c>
      <c r="E182" s="212" t="s">
        <v>311</v>
      </c>
      <c r="F182" s="212" t="s">
        <v>312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SUM(P183:P184)</f>
        <v>0</v>
      </c>
      <c r="Q182" s="206"/>
      <c r="R182" s="207">
        <f>SUM(R183:R184)</f>
        <v>0</v>
      </c>
      <c r="S182" s="206"/>
      <c r="T182" s="208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82</v>
      </c>
      <c r="AT182" s="210" t="s">
        <v>74</v>
      </c>
      <c r="AU182" s="210" t="s">
        <v>82</v>
      </c>
      <c r="AY182" s="209" t="s">
        <v>199</v>
      </c>
      <c r="BK182" s="211">
        <f>SUM(BK183:BK184)</f>
        <v>0</v>
      </c>
    </row>
    <row r="183" s="2" customFormat="1" ht="16.5" customHeight="1">
      <c r="A183" s="39"/>
      <c r="B183" s="40"/>
      <c r="C183" s="214" t="s">
        <v>260</v>
      </c>
      <c r="D183" s="214" t="s">
        <v>202</v>
      </c>
      <c r="E183" s="215" t="s">
        <v>317</v>
      </c>
      <c r="F183" s="216" t="s">
        <v>318</v>
      </c>
      <c r="G183" s="217" t="s">
        <v>205</v>
      </c>
      <c r="H183" s="218">
        <v>6</v>
      </c>
      <c r="I183" s="219"/>
      <c r="J183" s="220">
        <f>ROUND(I183*H183,2)</f>
        <v>0</v>
      </c>
      <c r="K183" s="216" t="s">
        <v>206</v>
      </c>
      <c r="L183" s="221"/>
      <c r="M183" s="222" t="s">
        <v>19</v>
      </c>
      <c r="N183" s="223" t="s">
        <v>46</v>
      </c>
      <c r="O183" s="85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207</v>
      </c>
      <c r="AT183" s="226" t="s">
        <v>202</v>
      </c>
      <c r="AU183" s="226" t="s">
        <v>84</v>
      </c>
      <c r="AY183" s="18" t="s">
        <v>199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82</v>
      </c>
      <c r="BK183" s="227">
        <f>ROUND(I183*H183,2)</f>
        <v>0</v>
      </c>
      <c r="BL183" s="18" t="s">
        <v>208</v>
      </c>
      <c r="BM183" s="226" t="s">
        <v>319</v>
      </c>
    </row>
    <row r="184" s="2" customFormat="1" ht="16.5" customHeight="1">
      <c r="A184" s="39"/>
      <c r="B184" s="40"/>
      <c r="C184" s="214" t="s">
        <v>316</v>
      </c>
      <c r="D184" s="214" t="s">
        <v>202</v>
      </c>
      <c r="E184" s="215" t="s">
        <v>313</v>
      </c>
      <c r="F184" s="216" t="s">
        <v>314</v>
      </c>
      <c r="G184" s="217" t="s">
        <v>205</v>
      </c>
      <c r="H184" s="218">
        <v>6</v>
      </c>
      <c r="I184" s="219"/>
      <c r="J184" s="220">
        <f>ROUND(I184*H184,2)</f>
        <v>0</v>
      </c>
      <c r="K184" s="216" t="s">
        <v>206</v>
      </c>
      <c r="L184" s="221"/>
      <c r="M184" s="222" t="s">
        <v>19</v>
      </c>
      <c r="N184" s="223" t="s">
        <v>46</v>
      </c>
      <c r="O184" s="85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207</v>
      </c>
      <c r="AT184" s="226" t="s">
        <v>202</v>
      </c>
      <c r="AU184" s="226" t="s">
        <v>84</v>
      </c>
      <c r="AY184" s="18" t="s">
        <v>199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82</v>
      </c>
      <c r="BK184" s="227">
        <f>ROUND(I184*H184,2)</f>
        <v>0</v>
      </c>
      <c r="BL184" s="18" t="s">
        <v>208</v>
      </c>
      <c r="BM184" s="226" t="s">
        <v>322</v>
      </c>
    </row>
    <row r="185" s="12" customFormat="1" ht="25.92" customHeight="1">
      <c r="A185" s="12"/>
      <c r="B185" s="198"/>
      <c r="C185" s="199"/>
      <c r="D185" s="200" t="s">
        <v>74</v>
      </c>
      <c r="E185" s="201" t="s">
        <v>323</v>
      </c>
      <c r="F185" s="201" t="s">
        <v>324</v>
      </c>
      <c r="G185" s="199"/>
      <c r="H185" s="199"/>
      <c r="I185" s="202"/>
      <c r="J185" s="203">
        <f>BK185</f>
        <v>0</v>
      </c>
      <c r="K185" s="199"/>
      <c r="L185" s="204"/>
      <c r="M185" s="205"/>
      <c r="N185" s="206"/>
      <c r="O185" s="206"/>
      <c r="P185" s="207">
        <f>P186</f>
        <v>0</v>
      </c>
      <c r="Q185" s="206"/>
      <c r="R185" s="207">
        <f>R186</f>
        <v>0</v>
      </c>
      <c r="S185" s="206"/>
      <c r="T185" s="208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82</v>
      </c>
      <c r="AT185" s="210" t="s">
        <v>74</v>
      </c>
      <c r="AU185" s="210" t="s">
        <v>75</v>
      </c>
      <c r="AY185" s="209" t="s">
        <v>199</v>
      </c>
      <c r="BK185" s="211">
        <f>BK186</f>
        <v>0</v>
      </c>
    </row>
    <row r="186" s="12" customFormat="1" ht="22.8" customHeight="1">
      <c r="A186" s="12"/>
      <c r="B186" s="198"/>
      <c r="C186" s="199"/>
      <c r="D186" s="200" t="s">
        <v>74</v>
      </c>
      <c r="E186" s="212" t="s">
        <v>325</v>
      </c>
      <c r="F186" s="212" t="s">
        <v>326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P187</f>
        <v>0</v>
      </c>
      <c r="Q186" s="206"/>
      <c r="R186" s="207">
        <f>R187</f>
        <v>0</v>
      </c>
      <c r="S186" s="206"/>
      <c r="T186" s="208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82</v>
      </c>
      <c r="AT186" s="210" t="s">
        <v>74</v>
      </c>
      <c r="AU186" s="210" t="s">
        <v>82</v>
      </c>
      <c r="AY186" s="209" t="s">
        <v>199</v>
      </c>
      <c r="BK186" s="211">
        <f>BK187</f>
        <v>0</v>
      </c>
    </row>
    <row r="187" s="2" customFormat="1" ht="16.5" customHeight="1">
      <c r="A187" s="39"/>
      <c r="B187" s="40"/>
      <c r="C187" s="214" t="s">
        <v>264</v>
      </c>
      <c r="D187" s="214" t="s">
        <v>202</v>
      </c>
      <c r="E187" s="215" t="s">
        <v>328</v>
      </c>
      <c r="F187" s="216" t="s">
        <v>329</v>
      </c>
      <c r="G187" s="217" t="s">
        <v>217</v>
      </c>
      <c r="H187" s="218">
        <v>1</v>
      </c>
      <c r="I187" s="219"/>
      <c r="J187" s="220">
        <f>ROUND(I187*H187,2)</f>
        <v>0</v>
      </c>
      <c r="K187" s="216" t="s">
        <v>206</v>
      </c>
      <c r="L187" s="221"/>
      <c r="M187" s="222" t="s">
        <v>19</v>
      </c>
      <c r="N187" s="223" t="s">
        <v>46</v>
      </c>
      <c r="O187" s="85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207</v>
      </c>
      <c r="AT187" s="226" t="s">
        <v>202</v>
      </c>
      <c r="AU187" s="226" t="s">
        <v>84</v>
      </c>
      <c r="AY187" s="18" t="s">
        <v>199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82</v>
      </c>
      <c r="BK187" s="227">
        <f>ROUND(I187*H187,2)</f>
        <v>0</v>
      </c>
      <c r="BL187" s="18" t="s">
        <v>208</v>
      </c>
      <c r="BM187" s="226" t="s">
        <v>330</v>
      </c>
    </row>
    <row r="188" s="12" customFormat="1" ht="25.92" customHeight="1">
      <c r="A188" s="12"/>
      <c r="B188" s="198"/>
      <c r="C188" s="199"/>
      <c r="D188" s="200" t="s">
        <v>74</v>
      </c>
      <c r="E188" s="201" t="s">
        <v>334</v>
      </c>
      <c r="F188" s="201" t="s">
        <v>335</v>
      </c>
      <c r="G188" s="199"/>
      <c r="H188" s="199"/>
      <c r="I188" s="202"/>
      <c r="J188" s="203">
        <f>BK188</f>
        <v>0</v>
      </c>
      <c r="K188" s="199"/>
      <c r="L188" s="204"/>
      <c r="M188" s="205"/>
      <c r="N188" s="206"/>
      <c r="O188" s="206"/>
      <c r="P188" s="207">
        <f>P189+P191+P193</f>
        <v>0</v>
      </c>
      <c r="Q188" s="206"/>
      <c r="R188" s="207">
        <f>R189+R191+R193</f>
        <v>0</v>
      </c>
      <c r="S188" s="206"/>
      <c r="T188" s="208">
        <f>T189+T191+T193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82</v>
      </c>
      <c r="AT188" s="210" t="s">
        <v>74</v>
      </c>
      <c r="AU188" s="210" t="s">
        <v>75</v>
      </c>
      <c r="AY188" s="209" t="s">
        <v>199</v>
      </c>
      <c r="BK188" s="211">
        <f>BK189+BK191+BK193</f>
        <v>0</v>
      </c>
    </row>
    <row r="189" s="12" customFormat="1" ht="22.8" customHeight="1">
      <c r="A189" s="12"/>
      <c r="B189" s="198"/>
      <c r="C189" s="199"/>
      <c r="D189" s="200" t="s">
        <v>74</v>
      </c>
      <c r="E189" s="212" t="s">
        <v>1000</v>
      </c>
      <c r="F189" s="212" t="s">
        <v>1001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P190</f>
        <v>0</v>
      </c>
      <c r="Q189" s="206"/>
      <c r="R189" s="207">
        <f>R190</f>
        <v>0</v>
      </c>
      <c r="S189" s="206"/>
      <c r="T189" s="20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82</v>
      </c>
      <c r="AT189" s="210" t="s">
        <v>74</v>
      </c>
      <c r="AU189" s="210" t="s">
        <v>82</v>
      </c>
      <c r="AY189" s="209" t="s">
        <v>199</v>
      </c>
      <c r="BK189" s="211">
        <f>BK190</f>
        <v>0</v>
      </c>
    </row>
    <row r="190" s="2" customFormat="1">
      <c r="A190" s="39"/>
      <c r="B190" s="40"/>
      <c r="C190" s="214" t="s">
        <v>327</v>
      </c>
      <c r="D190" s="214" t="s">
        <v>202</v>
      </c>
      <c r="E190" s="215" t="s">
        <v>1002</v>
      </c>
      <c r="F190" s="216" t="s">
        <v>1209</v>
      </c>
      <c r="G190" s="217" t="s">
        <v>217</v>
      </c>
      <c r="H190" s="218">
        <v>1</v>
      </c>
      <c r="I190" s="219"/>
      <c r="J190" s="220">
        <f>ROUND(I190*H190,2)</f>
        <v>0</v>
      </c>
      <c r="K190" s="216" t="s">
        <v>341</v>
      </c>
      <c r="L190" s="221"/>
      <c r="M190" s="222" t="s">
        <v>19</v>
      </c>
      <c r="N190" s="223" t="s">
        <v>46</v>
      </c>
      <c r="O190" s="85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207</v>
      </c>
      <c r="AT190" s="226" t="s">
        <v>202</v>
      </c>
      <c r="AU190" s="226" t="s">
        <v>84</v>
      </c>
      <c r="AY190" s="18" t="s">
        <v>199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82</v>
      </c>
      <c r="BK190" s="227">
        <f>ROUND(I190*H190,2)</f>
        <v>0</v>
      </c>
      <c r="BL190" s="18" t="s">
        <v>208</v>
      </c>
      <c r="BM190" s="226" t="s">
        <v>333</v>
      </c>
    </row>
    <row r="191" s="12" customFormat="1" ht="22.8" customHeight="1">
      <c r="A191" s="12"/>
      <c r="B191" s="198"/>
      <c r="C191" s="199"/>
      <c r="D191" s="200" t="s">
        <v>74</v>
      </c>
      <c r="E191" s="212" t="s">
        <v>1008</v>
      </c>
      <c r="F191" s="212" t="s">
        <v>1009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82</v>
      </c>
      <c r="AT191" s="210" t="s">
        <v>74</v>
      </c>
      <c r="AU191" s="210" t="s">
        <v>82</v>
      </c>
      <c r="AY191" s="209" t="s">
        <v>199</v>
      </c>
      <c r="BK191" s="211">
        <f>BK192</f>
        <v>0</v>
      </c>
    </row>
    <row r="192" s="2" customFormat="1" ht="16.5" customHeight="1">
      <c r="A192" s="39"/>
      <c r="B192" s="40"/>
      <c r="C192" s="214" t="s">
        <v>267</v>
      </c>
      <c r="D192" s="214" t="s">
        <v>202</v>
      </c>
      <c r="E192" s="215" t="s">
        <v>1010</v>
      </c>
      <c r="F192" s="216" t="s">
        <v>1270</v>
      </c>
      <c r="G192" s="217" t="s">
        <v>217</v>
      </c>
      <c r="H192" s="218">
        <v>1</v>
      </c>
      <c r="I192" s="219"/>
      <c r="J192" s="220">
        <f>ROUND(I192*H192,2)</f>
        <v>0</v>
      </c>
      <c r="K192" s="216" t="s">
        <v>341</v>
      </c>
      <c r="L192" s="221"/>
      <c r="M192" s="222" t="s">
        <v>19</v>
      </c>
      <c r="N192" s="223" t="s">
        <v>46</v>
      </c>
      <c r="O192" s="85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6" t="s">
        <v>207</v>
      </c>
      <c r="AT192" s="226" t="s">
        <v>202</v>
      </c>
      <c r="AU192" s="226" t="s">
        <v>84</v>
      </c>
      <c r="AY192" s="18" t="s">
        <v>199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82</v>
      </c>
      <c r="BK192" s="227">
        <f>ROUND(I192*H192,2)</f>
        <v>0</v>
      </c>
      <c r="BL192" s="18" t="s">
        <v>208</v>
      </c>
      <c r="BM192" s="226" t="s">
        <v>342</v>
      </c>
    </row>
    <row r="193" s="12" customFormat="1" ht="22.8" customHeight="1">
      <c r="A193" s="12"/>
      <c r="B193" s="198"/>
      <c r="C193" s="199"/>
      <c r="D193" s="200" t="s">
        <v>74</v>
      </c>
      <c r="E193" s="212" t="s">
        <v>336</v>
      </c>
      <c r="F193" s="212" t="s">
        <v>337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82</v>
      </c>
      <c r="AT193" s="210" t="s">
        <v>74</v>
      </c>
      <c r="AU193" s="210" t="s">
        <v>82</v>
      </c>
      <c r="AY193" s="209" t="s">
        <v>199</v>
      </c>
      <c r="BK193" s="211">
        <f>BK194</f>
        <v>0</v>
      </c>
    </row>
    <row r="194" s="2" customFormat="1" ht="16.5" customHeight="1">
      <c r="A194" s="39"/>
      <c r="B194" s="40"/>
      <c r="C194" s="214" t="s">
        <v>338</v>
      </c>
      <c r="D194" s="214" t="s">
        <v>202</v>
      </c>
      <c r="E194" s="215" t="s">
        <v>339</v>
      </c>
      <c r="F194" s="216" t="s">
        <v>340</v>
      </c>
      <c r="G194" s="217" t="s">
        <v>217</v>
      </c>
      <c r="H194" s="218">
        <v>5</v>
      </c>
      <c r="I194" s="219"/>
      <c r="J194" s="220">
        <f>ROUND(I194*H194,2)</f>
        <v>0</v>
      </c>
      <c r="K194" s="216" t="s">
        <v>341</v>
      </c>
      <c r="L194" s="221"/>
      <c r="M194" s="222" t="s">
        <v>19</v>
      </c>
      <c r="N194" s="223" t="s">
        <v>46</v>
      </c>
      <c r="O194" s="85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6" t="s">
        <v>207</v>
      </c>
      <c r="AT194" s="226" t="s">
        <v>202</v>
      </c>
      <c r="AU194" s="226" t="s">
        <v>84</v>
      </c>
      <c r="AY194" s="18" t="s">
        <v>199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8" t="s">
        <v>82</v>
      </c>
      <c r="BK194" s="227">
        <f>ROUND(I194*H194,2)</f>
        <v>0</v>
      </c>
      <c r="BL194" s="18" t="s">
        <v>208</v>
      </c>
      <c r="BM194" s="226" t="s">
        <v>345</v>
      </c>
    </row>
    <row r="195" s="12" customFormat="1" ht="25.92" customHeight="1">
      <c r="A195" s="12"/>
      <c r="B195" s="198"/>
      <c r="C195" s="199"/>
      <c r="D195" s="200" t="s">
        <v>74</v>
      </c>
      <c r="E195" s="201" t="s">
        <v>346</v>
      </c>
      <c r="F195" s="201" t="s">
        <v>347</v>
      </c>
      <c r="G195" s="199"/>
      <c r="H195" s="199"/>
      <c r="I195" s="202"/>
      <c r="J195" s="203">
        <f>BK195</f>
        <v>0</v>
      </c>
      <c r="K195" s="199"/>
      <c r="L195" s="204"/>
      <c r="M195" s="205"/>
      <c r="N195" s="206"/>
      <c r="O195" s="206"/>
      <c r="P195" s="207">
        <f>P196</f>
        <v>0</v>
      </c>
      <c r="Q195" s="206"/>
      <c r="R195" s="207">
        <f>R196</f>
        <v>0</v>
      </c>
      <c r="S195" s="206"/>
      <c r="T195" s="208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82</v>
      </c>
      <c r="AT195" s="210" t="s">
        <v>74</v>
      </c>
      <c r="AU195" s="210" t="s">
        <v>75</v>
      </c>
      <c r="AY195" s="209" t="s">
        <v>199</v>
      </c>
      <c r="BK195" s="211">
        <f>BK196</f>
        <v>0</v>
      </c>
    </row>
    <row r="196" s="12" customFormat="1" ht="22.8" customHeight="1">
      <c r="A196" s="12"/>
      <c r="B196" s="198"/>
      <c r="C196" s="199"/>
      <c r="D196" s="200" t="s">
        <v>74</v>
      </c>
      <c r="E196" s="212" t="s">
        <v>348</v>
      </c>
      <c r="F196" s="212" t="s">
        <v>349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P197</f>
        <v>0</v>
      </c>
      <c r="Q196" s="206"/>
      <c r="R196" s="207">
        <f>R197</f>
        <v>0</v>
      </c>
      <c r="S196" s="206"/>
      <c r="T196" s="208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82</v>
      </c>
      <c r="AT196" s="210" t="s">
        <v>74</v>
      </c>
      <c r="AU196" s="210" t="s">
        <v>82</v>
      </c>
      <c r="AY196" s="209" t="s">
        <v>199</v>
      </c>
      <c r="BK196" s="211">
        <f>BK197</f>
        <v>0</v>
      </c>
    </row>
    <row r="197" s="2" customFormat="1" ht="33" customHeight="1">
      <c r="A197" s="39"/>
      <c r="B197" s="40"/>
      <c r="C197" s="214" t="s">
        <v>274</v>
      </c>
      <c r="D197" s="214" t="s">
        <v>202</v>
      </c>
      <c r="E197" s="215" t="s">
        <v>351</v>
      </c>
      <c r="F197" s="216" t="s">
        <v>352</v>
      </c>
      <c r="G197" s="217" t="s">
        <v>217</v>
      </c>
      <c r="H197" s="218">
        <v>1</v>
      </c>
      <c r="I197" s="219"/>
      <c r="J197" s="220">
        <f>ROUND(I197*H197,2)</f>
        <v>0</v>
      </c>
      <c r="K197" s="216" t="s">
        <v>206</v>
      </c>
      <c r="L197" s="221"/>
      <c r="M197" s="222" t="s">
        <v>19</v>
      </c>
      <c r="N197" s="223" t="s">
        <v>46</v>
      </c>
      <c r="O197" s="85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6" t="s">
        <v>207</v>
      </c>
      <c r="AT197" s="226" t="s">
        <v>202</v>
      </c>
      <c r="AU197" s="226" t="s">
        <v>84</v>
      </c>
      <c r="AY197" s="18" t="s">
        <v>199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82</v>
      </c>
      <c r="BK197" s="227">
        <f>ROUND(I197*H197,2)</f>
        <v>0</v>
      </c>
      <c r="BL197" s="18" t="s">
        <v>208</v>
      </c>
      <c r="BM197" s="226" t="s">
        <v>353</v>
      </c>
    </row>
    <row r="198" s="12" customFormat="1" ht="25.92" customHeight="1">
      <c r="A198" s="12"/>
      <c r="B198" s="198"/>
      <c r="C198" s="199"/>
      <c r="D198" s="200" t="s">
        <v>74</v>
      </c>
      <c r="E198" s="201" t="s">
        <v>354</v>
      </c>
      <c r="F198" s="201" t="s">
        <v>355</v>
      </c>
      <c r="G198" s="199"/>
      <c r="H198" s="199"/>
      <c r="I198" s="202"/>
      <c r="J198" s="203">
        <f>BK198</f>
        <v>0</v>
      </c>
      <c r="K198" s="199"/>
      <c r="L198" s="204"/>
      <c r="M198" s="205"/>
      <c r="N198" s="206"/>
      <c r="O198" s="206"/>
      <c r="P198" s="207">
        <f>P199+P202+P204+P207+P210+P215+P218</f>
        <v>0</v>
      </c>
      <c r="Q198" s="206"/>
      <c r="R198" s="207">
        <f>R199+R202+R204+R207+R210+R215+R218</f>
        <v>0</v>
      </c>
      <c r="S198" s="206"/>
      <c r="T198" s="208">
        <f>T199+T202+T204+T207+T210+T215+T218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9" t="s">
        <v>82</v>
      </c>
      <c r="AT198" s="210" t="s">
        <v>74</v>
      </c>
      <c r="AU198" s="210" t="s">
        <v>75</v>
      </c>
      <c r="AY198" s="209" t="s">
        <v>199</v>
      </c>
      <c r="BK198" s="211">
        <f>BK199+BK202+BK204+BK207+BK210+BK215+BK218</f>
        <v>0</v>
      </c>
    </row>
    <row r="199" s="12" customFormat="1" ht="22.8" customHeight="1">
      <c r="A199" s="12"/>
      <c r="B199" s="198"/>
      <c r="C199" s="199"/>
      <c r="D199" s="200" t="s">
        <v>74</v>
      </c>
      <c r="E199" s="212" t="s">
        <v>356</v>
      </c>
      <c r="F199" s="212" t="s">
        <v>357</v>
      </c>
      <c r="G199" s="199"/>
      <c r="H199" s="199"/>
      <c r="I199" s="202"/>
      <c r="J199" s="213">
        <f>BK199</f>
        <v>0</v>
      </c>
      <c r="K199" s="199"/>
      <c r="L199" s="204"/>
      <c r="M199" s="205"/>
      <c r="N199" s="206"/>
      <c r="O199" s="206"/>
      <c r="P199" s="207">
        <f>SUM(P200:P201)</f>
        <v>0</v>
      </c>
      <c r="Q199" s="206"/>
      <c r="R199" s="207">
        <f>SUM(R200:R201)</f>
        <v>0</v>
      </c>
      <c r="S199" s="206"/>
      <c r="T199" s="208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82</v>
      </c>
      <c r="AT199" s="210" t="s">
        <v>74</v>
      </c>
      <c r="AU199" s="210" t="s">
        <v>82</v>
      </c>
      <c r="AY199" s="209" t="s">
        <v>199</v>
      </c>
      <c r="BK199" s="211">
        <f>SUM(BK200:BK201)</f>
        <v>0</v>
      </c>
    </row>
    <row r="200" s="2" customFormat="1">
      <c r="A200" s="39"/>
      <c r="B200" s="40"/>
      <c r="C200" s="214" t="s">
        <v>350</v>
      </c>
      <c r="D200" s="214" t="s">
        <v>202</v>
      </c>
      <c r="E200" s="215" t="s">
        <v>358</v>
      </c>
      <c r="F200" s="216" t="s">
        <v>359</v>
      </c>
      <c r="G200" s="217" t="s">
        <v>217</v>
      </c>
      <c r="H200" s="218">
        <v>3</v>
      </c>
      <c r="I200" s="219"/>
      <c r="J200" s="220">
        <f>ROUND(I200*H200,2)</f>
        <v>0</v>
      </c>
      <c r="K200" s="216" t="s">
        <v>206</v>
      </c>
      <c r="L200" s="221"/>
      <c r="M200" s="222" t="s">
        <v>19</v>
      </c>
      <c r="N200" s="223" t="s">
        <v>46</v>
      </c>
      <c r="O200" s="85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6" t="s">
        <v>207</v>
      </c>
      <c r="AT200" s="226" t="s">
        <v>202</v>
      </c>
      <c r="AU200" s="226" t="s">
        <v>84</v>
      </c>
      <c r="AY200" s="18" t="s">
        <v>199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82</v>
      </c>
      <c r="BK200" s="227">
        <f>ROUND(I200*H200,2)</f>
        <v>0</v>
      </c>
      <c r="BL200" s="18" t="s">
        <v>208</v>
      </c>
      <c r="BM200" s="226" t="s">
        <v>360</v>
      </c>
    </row>
    <row r="201" s="2" customFormat="1">
      <c r="A201" s="39"/>
      <c r="B201" s="40"/>
      <c r="C201" s="214" t="s">
        <v>277</v>
      </c>
      <c r="D201" s="214" t="s">
        <v>202</v>
      </c>
      <c r="E201" s="215" t="s">
        <v>365</v>
      </c>
      <c r="F201" s="216" t="s">
        <v>366</v>
      </c>
      <c r="G201" s="217" t="s">
        <v>217</v>
      </c>
      <c r="H201" s="218">
        <v>1</v>
      </c>
      <c r="I201" s="219"/>
      <c r="J201" s="220">
        <f>ROUND(I201*H201,2)</f>
        <v>0</v>
      </c>
      <c r="K201" s="216" t="s">
        <v>206</v>
      </c>
      <c r="L201" s="221"/>
      <c r="M201" s="222" t="s">
        <v>19</v>
      </c>
      <c r="N201" s="223" t="s">
        <v>46</v>
      </c>
      <c r="O201" s="85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207</v>
      </c>
      <c r="AT201" s="226" t="s">
        <v>202</v>
      </c>
      <c r="AU201" s="226" t="s">
        <v>84</v>
      </c>
      <c r="AY201" s="18" t="s">
        <v>199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82</v>
      </c>
      <c r="BK201" s="227">
        <f>ROUND(I201*H201,2)</f>
        <v>0</v>
      </c>
      <c r="BL201" s="18" t="s">
        <v>208</v>
      </c>
      <c r="BM201" s="226" t="s">
        <v>364</v>
      </c>
    </row>
    <row r="202" s="12" customFormat="1" ht="22.8" customHeight="1">
      <c r="A202" s="12"/>
      <c r="B202" s="198"/>
      <c r="C202" s="199"/>
      <c r="D202" s="200" t="s">
        <v>74</v>
      </c>
      <c r="E202" s="212" t="s">
        <v>368</v>
      </c>
      <c r="F202" s="212" t="s">
        <v>369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P203</f>
        <v>0</v>
      </c>
      <c r="Q202" s="206"/>
      <c r="R202" s="207">
        <f>R203</f>
        <v>0</v>
      </c>
      <c r="S202" s="206"/>
      <c r="T202" s="208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82</v>
      </c>
      <c r="AT202" s="210" t="s">
        <v>74</v>
      </c>
      <c r="AU202" s="210" t="s">
        <v>82</v>
      </c>
      <c r="AY202" s="209" t="s">
        <v>199</v>
      </c>
      <c r="BK202" s="211">
        <f>BK203</f>
        <v>0</v>
      </c>
    </row>
    <row r="203" s="2" customFormat="1">
      <c r="A203" s="39"/>
      <c r="B203" s="40"/>
      <c r="C203" s="214" t="s">
        <v>361</v>
      </c>
      <c r="D203" s="214" t="s">
        <v>202</v>
      </c>
      <c r="E203" s="215" t="s">
        <v>371</v>
      </c>
      <c r="F203" s="216" t="s">
        <v>372</v>
      </c>
      <c r="G203" s="217" t="s">
        <v>217</v>
      </c>
      <c r="H203" s="218">
        <v>1</v>
      </c>
      <c r="I203" s="219"/>
      <c r="J203" s="220">
        <f>ROUND(I203*H203,2)</f>
        <v>0</v>
      </c>
      <c r="K203" s="216" t="s">
        <v>206</v>
      </c>
      <c r="L203" s="221"/>
      <c r="M203" s="222" t="s">
        <v>19</v>
      </c>
      <c r="N203" s="223" t="s">
        <v>46</v>
      </c>
      <c r="O203" s="85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207</v>
      </c>
      <c r="AT203" s="226" t="s">
        <v>202</v>
      </c>
      <c r="AU203" s="226" t="s">
        <v>84</v>
      </c>
      <c r="AY203" s="18" t="s">
        <v>199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82</v>
      </c>
      <c r="BK203" s="227">
        <f>ROUND(I203*H203,2)</f>
        <v>0</v>
      </c>
      <c r="BL203" s="18" t="s">
        <v>208</v>
      </c>
      <c r="BM203" s="226" t="s">
        <v>367</v>
      </c>
    </row>
    <row r="204" s="12" customFormat="1" ht="22.8" customHeight="1">
      <c r="A204" s="12"/>
      <c r="B204" s="198"/>
      <c r="C204" s="199"/>
      <c r="D204" s="200" t="s">
        <v>74</v>
      </c>
      <c r="E204" s="212" t="s">
        <v>374</v>
      </c>
      <c r="F204" s="212" t="s">
        <v>375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SUM(P205:P206)</f>
        <v>0</v>
      </c>
      <c r="Q204" s="206"/>
      <c r="R204" s="207">
        <f>SUM(R205:R206)</f>
        <v>0</v>
      </c>
      <c r="S204" s="206"/>
      <c r="T204" s="208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82</v>
      </c>
      <c r="AT204" s="210" t="s">
        <v>74</v>
      </c>
      <c r="AU204" s="210" t="s">
        <v>82</v>
      </c>
      <c r="AY204" s="209" t="s">
        <v>199</v>
      </c>
      <c r="BK204" s="211">
        <f>SUM(BK205:BK206)</f>
        <v>0</v>
      </c>
    </row>
    <row r="205" s="2" customFormat="1">
      <c r="A205" s="39"/>
      <c r="B205" s="40"/>
      <c r="C205" s="214" t="s">
        <v>281</v>
      </c>
      <c r="D205" s="214" t="s">
        <v>202</v>
      </c>
      <c r="E205" s="215" t="s">
        <v>376</v>
      </c>
      <c r="F205" s="216" t="s">
        <v>377</v>
      </c>
      <c r="G205" s="217" t="s">
        <v>217</v>
      </c>
      <c r="H205" s="218">
        <v>5</v>
      </c>
      <c r="I205" s="219"/>
      <c r="J205" s="220">
        <f>ROUND(I205*H205,2)</f>
        <v>0</v>
      </c>
      <c r="K205" s="216" t="s">
        <v>206</v>
      </c>
      <c r="L205" s="221"/>
      <c r="M205" s="222" t="s">
        <v>19</v>
      </c>
      <c r="N205" s="223" t="s">
        <v>46</v>
      </c>
      <c r="O205" s="85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207</v>
      </c>
      <c r="AT205" s="226" t="s">
        <v>202</v>
      </c>
      <c r="AU205" s="226" t="s">
        <v>84</v>
      </c>
      <c r="AY205" s="18" t="s">
        <v>199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82</v>
      </c>
      <c r="BK205" s="227">
        <f>ROUND(I205*H205,2)</f>
        <v>0</v>
      </c>
      <c r="BL205" s="18" t="s">
        <v>208</v>
      </c>
      <c r="BM205" s="226" t="s">
        <v>373</v>
      </c>
    </row>
    <row r="206" s="2" customFormat="1">
      <c r="A206" s="39"/>
      <c r="B206" s="40"/>
      <c r="C206" s="214" t="s">
        <v>370</v>
      </c>
      <c r="D206" s="214" t="s">
        <v>202</v>
      </c>
      <c r="E206" s="215" t="s">
        <v>380</v>
      </c>
      <c r="F206" s="216" t="s">
        <v>381</v>
      </c>
      <c r="G206" s="217" t="s">
        <v>217</v>
      </c>
      <c r="H206" s="218">
        <v>1</v>
      </c>
      <c r="I206" s="219"/>
      <c r="J206" s="220">
        <f>ROUND(I206*H206,2)</f>
        <v>0</v>
      </c>
      <c r="K206" s="216" t="s">
        <v>206</v>
      </c>
      <c r="L206" s="221"/>
      <c r="M206" s="222" t="s">
        <v>19</v>
      </c>
      <c r="N206" s="223" t="s">
        <v>46</v>
      </c>
      <c r="O206" s="85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207</v>
      </c>
      <c r="AT206" s="226" t="s">
        <v>202</v>
      </c>
      <c r="AU206" s="226" t="s">
        <v>84</v>
      </c>
      <c r="AY206" s="18" t="s">
        <v>199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82</v>
      </c>
      <c r="BK206" s="227">
        <f>ROUND(I206*H206,2)</f>
        <v>0</v>
      </c>
      <c r="BL206" s="18" t="s">
        <v>208</v>
      </c>
      <c r="BM206" s="226" t="s">
        <v>378</v>
      </c>
    </row>
    <row r="207" s="12" customFormat="1" ht="22.8" customHeight="1">
      <c r="A207" s="12"/>
      <c r="B207" s="198"/>
      <c r="C207" s="199"/>
      <c r="D207" s="200" t="s">
        <v>74</v>
      </c>
      <c r="E207" s="212" t="s">
        <v>383</v>
      </c>
      <c r="F207" s="212" t="s">
        <v>384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SUM(P208:P209)</f>
        <v>0</v>
      </c>
      <c r="Q207" s="206"/>
      <c r="R207" s="207">
        <f>SUM(R208:R209)</f>
        <v>0</v>
      </c>
      <c r="S207" s="206"/>
      <c r="T207" s="208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82</v>
      </c>
      <c r="AT207" s="210" t="s">
        <v>74</v>
      </c>
      <c r="AU207" s="210" t="s">
        <v>82</v>
      </c>
      <c r="AY207" s="209" t="s">
        <v>199</v>
      </c>
      <c r="BK207" s="211">
        <f>SUM(BK208:BK209)</f>
        <v>0</v>
      </c>
    </row>
    <row r="208" s="2" customFormat="1">
      <c r="A208" s="39"/>
      <c r="B208" s="40"/>
      <c r="C208" s="214" t="s">
        <v>284</v>
      </c>
      <c r="D208" s="214" t="s">
        <v>202</v>
      </c>
      <c r="E208" s="215" t="s">
        <v>385</v>
      </c>
      <c r="F208" s="216" t="s">
        <v>386</v>
      </c>
      <c r="G208" s="217" t="s">
        <v>217</v>
      </c>
      <c r="H208" s="218">
        <v>1</v>
      </c>
      <c r="I208" s="219"/>
      <c r="J208" s="220">
        <f>ROUND(I208*H208,2)</f>
        <v>0</v>
      </c>
      <c r="K208" s="216" t="s">
        <v>206</v>
      </c>
      <c r="L208" s="221"/>
      <c r="M208" s="222" t="s">
        <v>19</v>
      </c>
      <c r="N208" s="223" t="s">
        <v>46</v>
      </c>
      <c r="O208" s="85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207</v>
      </c>
      <c r="AT208" s="226" t="s">
        <v>202</v>
      </c>
      <c r="AU208" s="226" t="s">
        <v>84</v>
      </c>
      <c r="AY208" s="18" t="s">
        <v>199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82</v>
      </c>
      <c r="BK208" s="227">
        <f>ROUND(I208*H208,2)</f>
        <v>0</v>
      </c>
      <c r="BL208" s="18" t="s">
        <v>208</v>
      </c>
      <c r="BM208" s="226" t="s">
        <v>382</v>
      </c>
    </row>
    <row r="209" s="2" customFormat="1">
      <c r="A209" s="39"/>
      <c r="B209" s="40"/>
      <c r="C209" s="214" t="s">
        <v>379</v>
      </c>
      <c r="D209" s="214" t="s">
        <v>202</v>
      </c>
      <c r="E209" s="215" t="s">
        <v>389</v>
      </c>
      <c r="F209" s="216" t="s">
        <v>390</v>
      </c>
      <c r="G209" s="217" t="s">
        <v>217</v>
      </c>
      <c r="H209" s="218">
        <v>1</v>
      </c>
      <c r="I209" s="219"/>
      <c r="J209" s="220">
        <f>ROUND(I209*H209,2)</f>
        <v>0</v>
      </c>
      <c r="K209" s="216" t="s">
        <v>206</v>
      </c>
      <c r="L209" s="221"/>
      <c r="M209" s="222" t="s">
        <v>19</v>
      </c>
      <c r="N209" s="223" t="s">
        <v>46</v>
      </c>
      <c r="O209" s="85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6" t="s">
        <v>207</v>
      </c>
      <c r="AT209" s="226" t="s">
        <v>202</v>
      </c>
      <c r="AU209" s="226" t="s">
        <v>84</v>
      </c>
      <c r="AY209" s="18" t="s">
        <v>199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82</v>
      </c>
      <c r="BK209" s="227">
        <f>ROUND(I209*H209,2)</f>
        <v>0</v>
      </c>
      <c r="BL209" s="18" t="s">
        <v>208</v>
      </c>
      <c r="BM209" s="226" t="s">
        <v>387</v>
      </c>
    </row>
    <row r="210" s="12" customFormat="1" ht="22.8" customHeight="1">
      <c r="A210" s="12"/>
      <c r="B210" s="198"/>
      <c r="C210" s="199"/>
      <c r="D210" s="200" t="s">
        <v>74</v>
      </c>
      <c r="E210" s="212" t="s">
        <v>395</v>
      </c>
      <c r="F210" s="212" t="s">
        <v>396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SUM(P211:P214)</f>
        <v>0</v>
      </c>
      <c r="Q210" s="206"/>
      <c r="R210" s="207">
        <f>SUM(R211:R214)</f>
        <v>0</v>
      </c>
      <c r="S210" s="206"/>
      <c r="T210" s="208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82</v>
      </c>
      <c r="AT210" s="210" t="s">
        <v>74</v>
      </c>
      <c r="AU210" s="210" t="s">
        <v>82</v>
      </c>
      <c r="AY210" s="209" t="s">
        <v>199</v>
      </c>
      <c r="BK210" s="211">
        <f>SUM(BK211:BK214)</f>
        <v>0</v>
      </c>
    </row>
    <row r="211" s="2" customFormat="1">
      <c r="A211" s="39"/>
      <c r="B211" s="40"/>
      <c r="C211" s="214" t="s">
        <v>289</v>
      </c>
      <c r="D211" s="214" t="s">
        <v>202</v>
      </c>
      <c r="E211" s="215" t="s">
        <v>398</v>
      </c>
      <c r="F211" s="216" t="s">
        <v>399</v>
      </c>
      <c r="G211" s="217" t="s">
        <v>217</v>
      </c>
      <c r="H211" s="218">
        <v>1</v>
      </c>
      <c r="I211" s="219"/>
      <c r="J211" s="220">
        <f>ROUND(I211*H211,2)</f>
        <v>0</v>
      </c>
      <c r="K211" s="216" t="s">
        <v>206</v>
      </c>
      <c r="L211" s="221"/>
      <c r="M211" s="222" t="s">
        <v>19</v>
      </c>
      <c r="N211" s="223" t="s">
        <v>46</v>
      </c>
      <c r="O211" s="85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207</v>
      </c>
      <c r="AT211" s="226" t="s">
        <v>202</v>
      </c>
      <c r="AU211" s="226" t="s">
        <v>84</v>
      </c>
      <c r="AY211" s="18" t="s">
        <v>199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82</v>
      </c>
      <c r="BK211" s="227">
        <f>ROUND(I211*H211,2)</f>
        <v>0</v>
      </c>
      <c r="BL211" s="18" t="s">
        <v>208</v>
      </c>
      <c r="BM211" s="226" t="s">
        <v>391</v>
      </c>
    </row>
    <row r="212" s="2" customFormat="1">
      <c r="A212" s="39"/>
      <c r="B212" s="40"/>
      <c r="C212" s="214" t="s">
        <v>388</v>
      </c>
      <c r="D212" s="214" t="s">
        <v>202</v>
      </c>
      <c r="E212" s="215" t="s">
        <v>401</v>
      </c>
      <c r="F212" s="216" t="s">
        <v>402</v>
      </c>
      <c r="G212" s="217" t="s">
        <v>217</v>
      </c>
      <c r="H212" s="218">
        <v>1</v>
      </c>
      <c r="I212" s="219"/>
      <c r="J212" s="220">
        <f>ROUND(I212*H212,2)</f>
        <v>0</v>
      </c>
      <c r="K212" s="216" t="s">
        <v>206</v>
      </c>
      <c r="L212" s="221"/>
      <c r="M212" s="222" t="s">
        <v>19</v>
      </c>
      <c r="N212" s="223" t="s">
        <v>46</v>
      </c>
      <c r="O212" s="85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207</v>
      </c>
      <c r="AT212" s="226" t="s">
        <v>202</v>
      </c>
      <c r="AU212" s="226" t="s">
        <v>84</v>
      </c>
      <c r="AY212" s="18" t="s">
        <v>199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82</v>
      </c>
      <c r="BK212" s="227">
        <f>ROUND(I212*H212,2)</f>
        <v>0</v>
      </c>
      <c r="BL212" s="18" t="s">
        <v>208</v>
      </c>
      <c r="BM212" s="226" t="s">
        <v>394</v>
      </c>
    </row>
    <row r="213" s="2" customFormat="1">
      <c r="A213" s="39"/>
      <c r="B213" s="40"/>
      <c r="C213" s="214" t="s">
        <v>292</v>
      </c>
      <c r="D213" s="214" t="s">
        <v>202</v>
      </c>
      <c r="E213" s="215" t="s">
        <v>405</v>
      </c>
      <c r="F213" s="216" t="s">
        <v>406</v>
      </c>
      <c r="G213" s="217" t="s">
        <v>217</v>
      </c>
      <c r="H213" s="218">
        <v>1</v>
      </c>
      <c r="I213" s="219"/>
      <c r="J213" s="220">
        <f>ROUND(I213*H213,2)</f>
        <v>0</v>
      </c>
      <c r="K213" s="216" t="s">
        <v>206</v>
      </c>
      <c r="L213" s="221"/>
      <c r="M213" s="222" t="s">
        <v>19</v>
      </c>
      <c r="N213" s="223" t="s">
        <v>46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207</v>
      </c>
      <c r="AT213" s="226" t="s">
        <v>202</v>
      </c>
      <c r="AU213" s="226" t="s">
        <v>84</v>
      </c>
      <c r="AY213" s="18" t="s">
        <v>199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208</v>
      </c>
      <c r="BM213" s="226" t="s">
        <v>400</v>
      </c>
    </row>
    <row r="214" s="2" customFormat="1" ht="16.5" customHeight="1">
      <c r="A214" s="39"/>
      <c r="B214" s="40"/>
      <c r="C214" s="214" t="s">
        <v>397</v>
      </c>
      <c r="D214" s="214" t="s">
        <v>202</v>
      </c>
      <c r="E214" s="215" t="s">
        <v>408</v>
      </c>
      <c r="F214" s="216" t="s">
        <v>409</v>
      </c>
      <c r="G214" s="217" t="s">
        <v>217</v>
      </c>
      <c r="H214" s="218">
        <v>2</v>
      </c>
      <c r="I214" s="219"/>
      <c r="J214" s="220">
        <f>ROUND(I214*H214,2)</f>
        <v>0</v>
      </c>
      <c r="K214" s="216" t="s">
        <v>206</v>
      </c>
      <c r="L214" s="221"/>
      <c r="M214" s="222" t="s">
        <v>19</v>
      </c>
      <c r="N214" s="223" t="s">
        <v>46</v>
      </c>
      <c r="O214" s="85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207</v>
      </c>
      <c r="AT214" s="226" t="s">
        <v>202</v>
      </c>
      <c r="AU214" s="226" t="s">
        <v>84</v>
      </c>
      <c r="AY214" s="18" t="s">
        <v>199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82</v>
      </c>
      <c r="BK214" s="227">
        <f>ROUND(I214*H214,2)</f>
        <v>0</v>
      </c>
      <c r="BL214" s="18" t="s">
        <v>208</v>
      </c>
      <c r="BM214" s="226" t="s">
        <v>403</v>
      </c>
    </row>
    <row r="215" s="12" customFormat="1" ht="22.8" customHeight="1">
      <c r="A215" s="12"/>
      <c r="B215" s="198"/>
      <c r="C215" s="199"/>
      <c r="D215" s="200" t="s">
        <v>74</v>
      </c>
      <c r="E215" s="212" t="s">
        <v>411</v>
      </c>
      <c r="F215" s="212" t="s">
        <v>412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SUM(P216:P217)</f>
        <v>0</v>
      </c>
      <c r="Q215" s="206"/>
      <c r="R215" s="207">
        <f>SUM(R216:R217)</f>
        <v>0</v>
      </c>
      <c r="S215" s="206"/>
      <c r="T215" s="208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82</v>
      </c>
      <c r="AT215" s="210" t="s">
        <v>74</v>
      </c>
      <c r="AU215" s="210" t="s">
        <v>82</v>
      </c>
      <c r="AY215" s="209" t="s">
        <v>199</v>
      </c>
      <c r="BK215" s="211">
        <f>SUM(BK216:BK217)</f>
        <v>0</v>
      </c>
    </row>
    <row r="216" s="2" customFormat="1">
      <c r="A216" s="39"/>
      <c r="B216" s="40"/>
      <c r="C216" s="214" t="s">
        <v>299</v>
      </c>
      <c r="D216" s="214" t="s">
        <v>202</v>
      </c>
      <c r="E216" s="215" t="s">
        <v>414</v>
      </c>
      <c r="F216" s="216" t="s">
        <v>415</v>
      </c>
      <c r="G216" s="217" t="s">
        <v>217</v>
      </c>
      <c r="H216" s="218">
        <v>1</v>
      </c>
      <c r="I216" s="219"/>
      <c r="J216" s="220">
        <f>ROUND(I216*H216,2)</f>
        <v>0</v>
      </c>
      <c r="K216" s="216" t="s">
        <v>206</v>
      </c>
      <c r="L216" s="221"/>
      <c r="M216" s="222" t="s">
        <v>19</v>
      </c>
      <c r="N216" s="223" t="s">
        <v>46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207</v>
      </c>
      <c r="AT216" s="226" t="s">
        <v>202</v>
      </c>
      <c r="AU216" s="226" t="s">
        <v>84</v>
      </c>
      <c r="AY216" s="18" t="s">
        <v>199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208</v>
      </c>
      <c r="BM216" s="226" t="s">
        <v>407</v>
      </c>
    </row>
    <row r="217" s="2" customFormat="1">
      <c r="A217" s="39"/>
      <c r="B217" s="40"/>
      <c r="C217" s="214" t="s">
        <v>404</v>
      </c>
      <c r="D217" s="214" t="s">
        <v>202</v>
      </c>
      <c r="E217" s="215" t="s">
        <v>417</v>
      </c>
      <c r="F217" s="216" t="s">
        <v>418</v>
      </c>
      <c r="G217" s="217" t="s">
        <v>217</v>
      </c>
      <c r="H217" s="218">
        <v>1</v>
      </c>
      <c r="I217" s="219"/>
      <c r="J217" s="220">
        <f>ROUND(I217*H217,2)</f>
        <v>0</v>
      </c>
      <c r="K217" s="216" t="s">
        <v>206</v>
      </c>
      <c r="L217" s="221"/>
      <c r="M217" s="222" t="s">
        <v>19</v>
      </c>
      <c r="N217" s="223" t="s">
        <v>46</v>
      </c>
      <c r="O217" s="85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207</v>
      </c>
      <c r="AT217" s="226" t="s">
        <v>202</v>
      </c>
      <c r="AU217" s="226" t="s">
        <v>84</v>
      </c>
      <c r="AY217" s="18" t="s">
        <v>199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82</v>
      </c>
      <c r="BK217" s="227">
        <f>ROUND(I217*H217,2)</f>
        <v>0</v>
      </c>
      <c r="BL217" s="18" t="s">
        <v>208</v>
      </c>
      <c r="BM217" s="226" t="s">
        <v>410</v>
      </c>
    </row>
    <row r="218" s="12" customFormat="1" ht="22.8" customHeight="1">
      <c r="A218" s="12"/>
      <c r="B218" s="198"/>
      <c r="C218" s="199"/>
      <c r="D218" s="200" t="s">
        <v>74</v>
      </c>
      <c r="E218" s="212" t="s">
        <v>420</v>
      </c>
      <c r="F218" s="212" t="s">
        <v>421</v>
      </c>
      <c r="G218" s="199"/>
      <c r="H218" s="199"/>
      <c r="I218" s="202"/>
      <c r="J218" s="213">
        <f>BK218</f>
        <v>0</v>
      </c>
      <c r="K218" s="199"/>
      <c r="L218" s="204"/>
      <c r="M218" s="205"/>
      <c r="N218" s="206"/>
      <c r="O218" s="206"/>
      <c r="P218" s="207">
        <f>P219</f>
        <v>0</v>
      </c>
      <c r="Q218" s="206"/>
      <c r="R218" s="207">
        <f>R219</f>
        <v>0</v>
      </c>
      <c r="S218" s="206"/>
      <c r="T218" s="208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82</v>
      </c>
      <c r="AT218" s="210" t="s">
        <v>74</v>
      </c>
      <c r="AU218" s="210" t="s">
        <v>82</v>
      </c>
      <c r="AY218" s="209" t="s">
        <v>199</v>
      </c>
      <c r="BK218" s="211">
        <f>BK219</f>
        <v>0</v>
      </c>
    </row>
    <row r="219" s="2" customFormat="1">
      <c r="A219" s="39"/>
      <c r="B219" s="40"/>
      <c r="C219" s="214" t="s">
        <v>304</v>
      </c>
      <c r="D219" s="214" t="s">
        <v>202</v>
      </c>
      <c r="E219" s="215" t="s">
        <v>423</v>
      </c>
      <c r="F219" s="216" t="s">
        <v>424</v>
      </c>
      <c r="G219" s="217" t="s">
        <v>217</v>
      </c>
      <c r="H219" s="218">
        <v>1</v>
      </c>
      <c r="I219" s="219"/>
      <c r="J219" s="220">
        <f>ROUND(I219*H219,2)</f>
        <v>0</v>
      </c>
      <c r="K219" s="216" t="s">
        <v>206</v>
      </c>
      <c r="L219" s="221"/>
      <c r="M219" s="222" t="s">
        <v>19</v>
      </c>
      <c r="N219" s="223" t="s">
        <v>46</v>
      </c>
      <c r="O219" s="85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207</v>
      </c>
      <c r="AT219" s="226" t="s">
        <v>202</v>
      </c>
      <c r="AU219" s="226" t="s">
        <v>84</v>
      </c>
      <c r="AY219" s="18" t="s">
        <v>199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208</v>
      </c>
      <c r="BM219" s="226" t="s">
        <v>416</v>
      </c>
    </row>
    <row r="220" s="12" customFormat="1" ht="25.92" customHeight="1">
      <c r="A220" s="12"/>
      <c r="B220" s="198"/>
      <c r="C220" s="199"/>
      <c r="D220" s="200" t="s">
        <v>74</v>
      </c>
      <c r="E220" s="201" t="s">
        <v>426</v>
      </c>
      <c r="F220" s="201" t="s">
        <v>427</v>
      </c>
      <c r="G220" s="199"/>
      <c r="H220" s="199"/>
      <c r="I220" s="202"/>
      <c r="J220" s="203">
        <f>BK220</f>
        <v>0</v>
      </c>
      <c r="K220" s="199"/>
      <c r="L220" s="204"/>
      <c r="M220" s="205"/>
      <c r="N220" s="206"/>
      <c r="O220" s="206"/>
      <c r="P220" s="207">
        <f>P221+P223+P238+P240+P245+P248</f>
        <v>0</v>
      </c>
      <c r="Q220" s="206"/>
      <c r="R220" s="207">
        <f>R221+R223+R238+R240+R245+R248</f>
        <v>0</v>
      </c>
      <c r="S220" s="206"/>
      <c r="T220" s="208">
        <f>T221+T223+T238+T240+T245+T248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75</v>
      </c>
      <c r="AY220" s="209" t="s">
        <v>199</v>
      </c>
      <c r="BK220" s="211">
        <f>BK221+BK223+BK238+BK240+BK245+BK248</f>
        <v>0</v>
      </c>
    </row>
    <row r="221" s="12" customFormat="1" ht="22.8" customHeight="1">
      <c r="A221" s="12"/>
      <c r="B221" s="198"/>
      <c r="C221" s="199"/>
      <c r="D221" s="200" t="s">
        <v>74</v>
      </c>
      <c r="E221" s="212" t="s">
        <v>428</v>
      </c>
      <c r="F221" s="212" t="s">
        <v>429</v>
      </c>
      <c r="G221" s="199"/>
      <c r="H221" s="199"/>
      <c r="I221" s="202"/>
      <c r="J221" s="213">
        <f>BK221</f>
        <v>0</v>
      </c>
      <c r="K221" s="199"/>
      <c r="L221" s="204"/>
      <c r="M221" s="205"/>
      <c r="N221" s="206"/>
      <c r="O221" s="206"/>
      <c r="P221" s="207">
        <f>P222</f>
        <v>0</v>
      </c>
      <c r="Q221" s="206"/>
      <c r="R221" s="207">
        <f>R222</f>
        <v>0</v>
      </c>
      <c r="S221" s="206"/>
      <c r="T221" s="208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9" t="s">
        <v>82</v>
      </c>
      <c r="AT221" s="210" t="s">
        <v>74</v>
      </c>
      <c r="AU221" s="210" t="s">
        <v>82</v>
      </c>
      <c r="AY221" s="209" t="s">
        <v>199</v>
      </c>
      <c r="BK221" s="211">
        <f>BK222</f>
        <v>0</v>
      </c>
    </row>
    <row r="222" s="2" customFormat="1">
      <c r="A222" s="39"/>
      <c r="B222" s="40"/>
      <c r="C222" s="214" t="s">
        <v>413</v>
      </c>
      <c r="D222" s="214" t="s">
        <v>202</v>
      </c>
      <c r="E222" s="215" t="s">
        <v>430</v>
      </c>
      <c r="F222" s="216" t="s">
        <v>431</v>
      </c>
      <c r="G222" s="217" t="s">
        <v>217</v>
      </c>
      <c r="H222" s="218">
        <v>4</v>
      </c>
      <c r="I222" s="219"/>
      <c r="J222" s="220">
        <f>ROUND(I222*H222,2)</f>
        <v>0</v>
      </c>
      <c r="K222" s="216" t="s">
        <v>206</v>
      </c>
      <c r="L222" s="221"/>
      <c r="M222" s="222" t="s">
        <v>19</v>
      </c>
      <c r="N222" s="223" t="s">
        <v>46</v>
      </c>
      <c r="O222" s="85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207</v>
      </c>
      <c r="AT222" s="226" t="s">
        <v>202</v>
      </c>
      <c r="AU222" s="226" t="s">
        <v>84</v>
      </c>
      <c r="AY222" s="18" t="s">
        <v>199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82</v>
      </c>
      <c r="BK222" s="227">
        <f>ROUND(I222*H222,2)</f>
        <v>0</v>
      </c>
      <c r="BL222" s="18" t="s">
        <v>208</v>
      </c>
      <c r="BM222" s="226" t="s">
        <v>419</v>
      </c>
    </row>
    <row r="223" s="12" customFormat="1" ht="22.8" customHeight="1">
      <c r="A223" s="12"/>
      <c r="B223" s="198"/>
      <c r="C223" s="199"/>
      <c r="D223" s="200" t="s">
        <v>74</v>
      </c>
      <c r="E223" s="212" t="s">
        <v>433</v>
      </c>
      <c r="F223" s="212" t="s">
        <v>434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SUM(P224:P237)</f>
        <v>0</v>
      </c>
      <c r="Q223" s="206"/>
      <c r="R223" s="207">
        <f>SUM(R224:R237)</f>
        <v>0</v>
      </c>
      <c r="S223" s="206"/>
      <c r="T223" s="208">
        <f>SUM(T224:T237)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82</v>
      </c>
      <c r="AT223" s="210" t="s">
        <v>74</v>
      </c>
      <c r="AU223" s="210" t="s">
        <v>82</v>
      </c>
      <c r="AY223" s="209" t="s">
        <v>199</v>
      </c>
      <c r="BK223" s="211">
        <f>SUM(BK224:BK237)</f>
        <v>0</v>
      </c>
    </row>
    <row r="224" s="2" customFormat="1">
      <c r="A224" s="39"/>
      <c r="B224" s="40"/>
      <c r="C224" s="214" t="s">
        <v>308</v>
      </c>
      <c r="D224" s="214" t="s">
        <v>202</v>
      </c>
      <c r="E224" s="215" t="s">
        <v>436</v>
      </c>
      <c r="F224" s="216" t="s">
        <v>437</v>
      </c>
      <c r="G224" s="217" t="s">
        <v>217</v>
      </c>
      <c r="H224" s="218">
        <v>4</v>
      </c>
      <c r="I224" s="219"/>
      <c r="J224" s="220">
        <f>ROUND(I224*H224,2)</f>
        <v>0</v>
      </c>
      <c r="K224" s="216" t="s">
        <v>206</v>
      </c>
      <c r="L224" s="221"/>
      <c r="M224" s="222" t="s">
        <v>19</v>
      </c>
      <c r="N224" s="223" t="s">
        <v>46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207</v>
      </c>
      <c r="AT224" s="226" t="s">
        <v>202</v>
      </c>
      <c r="AU224" s="226" t="s">
        <v>84</v>
      </c>
      <c r="AY224" s="18" t="s">
        <v>199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208</v>
      </c>
      <c r="BM224" s="226" t="s">
        <v>425</v>
      </c>
    </row>
    <row r="225" s="2" customFormat="1">
      <c r="A225" s="39"/>
      <c r="B225" s="40"/>
      <c r="C225" s="214" t="s">
        <v>422</v>
      </c>
      <c r="D225" s="214" t="s">
        <v>202</v>
      </c>
      <c r="E225" s="215" t="s">
        <v>439</v>
      </c>
      <c r="F225" s="216" t="s">
        <v>440</v>
      </c>
      <c r="G225" s="217" t="s">
        <v>217</v>
      </c>
      <c r="H225" s="218">
        <v>4</v>
      </c>
      <c r="I225" s="219"/>
      <c r="J225" s="220">
        <f>ROUND(I225*H225,2)</f>
        <v>0</v>
      </c>
      <c r="K225" s="216" t="s">
        <v>206</v>
      </c>
      <c r="L225" s="221"/>
      <c r="M225" s="222" t="s">
        <v>19</v>
      </c>
      <c r="N225" s="223" t="s">
        <v>46</v>
      </c>
      <c r="O225" s="85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6" t="s">
        <v>207</v>
      </c>
      <c r="AT225" s="226" t="s">
        <v>202</v>
      </c>
      <c r="AU225" s="226" t="s">
        <v>84</v>
      </c>
      <c r="AY225" s="18" t="s">
        <v>199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82</v>
      </c>
      <c r="BK225" s="227">
        <f>ROUND(I225*H225,2)</f>
        <v>0</v>
      </c>
      <c r="BL225" s="18" t="s">
        <v>208</v>
      </c>
      <c r="BM225" s="226" t="s">
        <v>432</v>
      </c>
    </row>
    <row r="226" s="2" customFormat="1" ht="16.5" customHeight="1">
      <c r="A226" s="39"/>
      <c r="B226" s="40"/>
      <c r="C226" s="214" t="s">
        <v>315</v>
      </c>
      <c r="D226" s="214" t="s">
        <v>202</v>
      </c>
      <c r="E226" s="215" t="s">
        <v>443</v>
      </c>
      <c r="F226" s="216" t="s">
        <v>444</v>
      </c>
      <c r="G226" s="217" t="s">
        <v>217</v>
      </c>
      <c r="H226" s="218">
        <v>4</v>
      </c>
      <c r="I226" s="219"/>
      <c r="J226" s="220">
        <f>ROUND(I226*H226,2)</f>
        <v>0</v>
      </c>
      <c r="K226" s="216" t="s">
        <v>206</v>
      </c>
      <c r="L226" s="221"/>
      <c r="M226" s="222" t="s">
        <v>19</v>
      </c>
      <c r="N226" s="223" t="s">
        <v>46</v>
      </c>
      <c r="O226" s="85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207</v>
      </c>
      <c r="AT226" s="226" t="s">
        <v>202</v>
      </c>
      <c r="AU226" s="226" t="s">
        <v>84</v>
      </c>
      <c r="AY226" s="18" t="s">
        <v>199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82</v>
      </c>
      <c r="BK226" s="227">
        <f>ROUND(I226*H226,2)</f>
        <v>0</v>
      </c>
      <c r="BL226" s="18" t="s">
        <v>208</v>
      </c>
      <c r="BM226" s="226" t="s">
        <v>438</v>
      </c>
    </row>
    <row r="227" s="2" customFormat="1" ht="16.5" customHeight="1">
      <c r="A227" s="39"/>
      <c r="B227" s="40"/>
      <c r="C227" s="214" t="s">
        <v>435</v>
      </c>
      <c r="D227" s="214" t="s">
        <v>202</v>
      </c>
      <c r="E227" s="215" t="s">
        <v>446</v>
      </c>
      <c r="F227" s="216" t="s">
        <v>444</v>
      </c>
      <c r="G227" s="217" t="s">
        <v>217</v>
      </c>
      <c r="H227" s="218">
        <v>4</v>
      </c>
      <c r="I227" s="219"/>
      <c r="J227" s="220">
        <f>ROUND(I227*H227,2)</f>
        <v>0</v>
      </c>
      <c r="K227" s="216" t="s">
        <v>206</v>
      </c>
      <c r="L227" s="221"/>
      <c r="M227" s="222" t="s">
        <v>19</v>
      </c>
      <c r="N227" s="223" t="s">
        <v>46</v>
      </c>
      <c r="O227" s="85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207</v>
      </c>
      <c r="AT227" s="226" t="s">
        <v>202</v>
      </c>
      <c r="AU227" s="226" t="s">
        <v>84</v>
      </c>
      <c r="AY227" s="18" t="s">
        <v>199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82</v>
      </c>
      <c r="BK227" s="227">
        <f>ROUND(I227*H227,2)</f>
        <v>0</v>
      </c>
      <c r="BL227" s="18" t="s">
        <v>208</v>
      </c>
      <c r="BM227" s="226" t="s">
        <v>441</v>
      </c>
    </row>
    <row r="228" s="2" customFormat="1" ht="16.5" customHeight="1">
      <c r="A228" s="39"/>
      <c r="B228" s="40"/>
      <c r="C228" s="214" t="s">
        <v>319</v>
      </c>
      <c r="D228" s="214" t="s">
        <v>202</v>
      </c>
      <c r="E228" s="215" t="s">
        <v>449</v>
      </c>
      <c r="F228" s="216" t="s">
        <v>450</v>
      </c>
      <c r="G228" s="217" t="s">
        <v>217</v>
      </c>
      <c r="H228" s="218">
        <v>4</v>
      </c>
      <c r="I228" s="219"/>
      <c r="J228" s="220">
        <f>ROUND(I228*H228,2)</f>
        <v>0</v>
      </c>
      <c r="K228" s="216" t="s">
        <v>206</v>
      </c>
      <c r="L228" s="221"/>
      <c r="M228" s="222" t="s">
        <v>19</v>
      </c>
      <c r="N228" s="223" t="s">
        <v>46</v>
      </c>
      <c r="O228" s="85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207</v>
      </c>
      <c r="AT228" s="226" t="s">
        <v>202</v>
      </c>
      <c r="AU228" s="226" t="s">
        <v>84</v>
      </c>
      <c r="AY228" s="18" t="s">
        <v>199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82</v>
      </c>
      <c r="BK228" s="227">
        <f>ROUND(I228*H228,2)</f>
        <v>0</v>
      </c>
      <c r="BL228" s="18" t="s">
        <v>208</v>
      </c>
      <c r="BM228" s="226" t="s">
        <v>445</v>
      </c>
    </row>
    <row r="229" s="2" customFormat="1" ht="16.5" customHeight="1">
      <c r="A229" s="39"/>
      <c r="B229" s="40"/>
      <c r="C229" s="214" t="s">
        <v>442</v>
      </c>
      <c r="D229" s="214" t="s">
        <v>202</v>
      </c>
      <c r="E229" s="215" t="s">
        <v>452</v>
      </c>
      <c r="F229" s="216" t="s">
        <v>450</v>
      </c>
      <c r="G229" s="217" t="s">
        <v>217</v>
      </c>
      <c r="H229" s="218">
        <v>4</v>
      </c>
      <c r="I229" s="219"/>
      <c r="J229" s="220">
        <f>ROUND(I229*H229,2)</f>
        <v>0</v>
      </c>
      <c r="K229" s="216" t="s">
        <v>206</v>
      </c>
      <c r="L229" s="221"/>
      <c r="M229" s="222" t="s">
        <v>19</v>
      </c>
      <c r="N229" s="223" t="s">
        <v>46</v>
      </c>
      <c r="O229" s="85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207</v>
      </c>
      <c r="AT229" s="226" t="s">
        <v>202</v>
      </c>
      <c r="AU229" s="226" t="s">
        <v>84</v>
      </c>
      <c r="AY229" s="18" t="s">
        <v>199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208</v>
      </c>
      <c r="BM229" s="226" t="s">
        <v>447</v>
      </c>
    </row>
    <row r="230" s="2" customFormat="1" ht="16.5" customHeight="1">
      <c r="A230" s="39"/>
      <c r="B230" s="40"/>
      <c r="C230" s="214" t="s">
        <v>322</v>
      </c>
      <c r="D230" s="214" t="s">
        <v>202</v>
      </c>
      <c r="E230" s="215" t="s">
        <v>455</v>
      </c>
      <c r="F230" s="216" t="s">
        <v>450</v>
      </c>
      <c r="G230" s="217" t="s">
        <v>217</v>
      </c>
      <c r="H230" s="218">
        <v>4</v>
      </c>
      <c r="I230" s="219"/>
      <c r="J230" s="220">
        <f>ROUND(I230*H230,2)</f>
        <v>0</v>
      </c>
      <c r="K230" s="216" t="s">
        <v>206</v>
      </c>
      <c r="L230" s="221"/>
      <c r="M230" s="222" t="s">
        <v>19</v>
      </c>
      <c r="N230" s="223" t="s">
        <v>46</v>
      </c>
      <c r="O230" s="85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207</v>
      </c>
      <c r="AT230" s="226" t="s">
        <v>202</v>
      </c>
      <c r="AU230" s="226" t="s">
        <v>84</v>
      </c>
      <c r="AY230" s="18" t="s">
        <v>199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82</v>
      </c>
      <c r="BK230" s="227">
        <f>ROUND(I230*H230,2)</f>
        <v>0</v>
      </c>
      <c r="BL230" s="18" t="s">
        <v>208</v>
      </c>
      <c r="BM230" s="226" t="s">
        <v>451</v>
      </c>
    </row>
    <row r="231" s="2" customFormat="1">
      <c r="A231" s="39"/>
      <c r="B231" s="40"/>
      <c r="C231" s="214" t="s">
        <v>448</v>
      </c>
      <c r="D231" s="214" t="s">
        <v>202</v>
      </c>
      <c r="E231" s="215" t="s">
        <v>457</v>
      </c>
      <c r="F231" s="216" t="s">
        <v>458</v>
      </c>
      <c r="G231" s="217" t="s">
        <v>217</v>
      </c>
      <c r="H231" s="218">
        <v>2</v>
      </c>
      <c r="I231" s="219"/>
      <c r="J231" s="220">
        <f>ROUND(I231*H231,2)</f>
        <v>0</v>
      </c>
      <c r="K231" s="216" t="s">
        <v>206</v>
      </c>
      <c r="L231" s="221"/>
      <c r="M231" s="222" t="s">
        <v>19</v>
      </c>
      <c r="N231" s="223" t="s">
        <v>46</v>
      </c>
      <c r="O231" s="85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207</v>
      </c>
      <c r="AT231" s="226" t="s">
        <v>202</v>
      </c>
      <c r="AU231" s="226" t="s">
        <v>84</v>
      </c>
      <c r="AY231" s="18" t="s">
        <v>199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208</v>
      </c>
      <c r="BM231" s="226" t="s">
        <v>453</v>
      </c>
    </row>
    <row r="232" s="2" customFormat="1" ht="16.5" customHeight="1">
      <c r="A232" s="39"/>
      <c r="B232" s="40"/>
      <c r="C232" s="214" t="s">
        <v>330</v>
      </c>
      <c r="D232" s="214" t="s">
        <v>202</v>
      </c>
      <c r="E232" s="215" t="s">
        <v>461</v>
      </c>
      <c r="F232" s="216" t="s">
        <v>462</v>
      </c>
      <c r="G232" s="217" t="s">
        <v>217</v>
      </c>
      <c r="H232" s="218">
        <v>2</v>
      </c>
      <c r="I232" s="219"/>
      <c r="J232" s="220">
        <f>ROUND(I232*H232,2)</f>
        <v>0</v>
      </c>
      <c r="K232" s="216" t="s">
        <v>206</v>
      </c>
      <c r="L232" s="221"/>
      <c r="M232" s="222" t="s">
        <v>19</v>
      </c>
      <c r="N232" s="223" t="s">
        <v>46</v>
      </c>
      <c r="O232" s="85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207</v>
      </c>
      <c r="AT232" s="226" t="s">
        <v>202</v>
      </c>
      <c r="AU232" s="226" t="s">
        <v>84</v>
      </c>
      <c r="AY232" s="18" t="s">
        <v>199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82</v>
      </c>
      <c r="BK232" s="227">
        <f>ROUND(I232*H232,2)</f>
        <v>0</v>
      </c>
      <c r="BL232" s="18" t="s">
        <v>208</v>
      </c>
      <c r="BM232" s="226" t="s">
        <v>456</v>
      </c>
    </row>
    <row r="233" s="2" customFormat="1" ht="16.5" customHeight="1">
      <c r="A233" s="39"/>
      <c r="B233" s="40"/>
      <c r="C233" s="214" t="s">
        <v>454</v>
      </c>
      <c r="D233" s="214" t="s">
        <v>202</v>
      </c>
      <c r="E233" s="215" t="s">
        <v>464</v>
      </c>
      <c r="F233" s="216" t="s">
        <v>465</v>
      </c>
      <c r="G233" s="217" t="s">
        <v>217</v>
      </c>
      <c r="H233" s="218">
        <v>2</v>
      </c>
      <c r="I233" s="219"/>
      <c r="J233" s="220">
        <f>ROUND(I233*H233,2)</f>
        <v>0</v>
      </c>
      <c r="K233" s="216" t="s">
        <v>206</v>
      </c>
      <c r="L233" s="221"/>
      <c r="M233" s="222" t="s">
        <v>19</v>
      </c>
      <c r="N233" s="223" t="s">
        <v>46</v>
      </c>
      <c r="O233" s="85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207</v>
      </c>
      <c r="AT233" s="226" t="s">
        <v>202</v>
      </c>
      <c r="AU233" s="226" t="s">
        <v>84</v>
      </c>
      <c r="AY233" s="18" t="s">
        <v>199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208</v>
      </c>
      <c r="BM233" s="226" t="s">
        <v>459</v>
      </c>
    </row>
    <row r="234" s="2" customFormat="1" ht="16.5" customHeight="1">
      <c r="A234" s="39"/>
      <c r="B234" s="40"/>
      <c r="C234" s="214" t="s">
        <v>333</v>
      </c>
      <c r="D234" s="214" t="s">
        <v>202</v>
      </c>
      <c r="E234" s="215" t="s">
        <v>468</v>
      </c>
      <c r="F234" s="216" t="s">
        <v>469</v>
      </c>
      <c r="G234" s="217" t="s">
        <v>217</v>
      </c>
      <c r="H234" s="218">
        <v>2</v>
      </c>
      <c r="I234" s="219"/>
      <c r="J234" s="220">
        <f>ROUND(I234*H234,2)</f>
        <v>0</v>
      </c>
      <c r="K234" s="216" t="s">
        <v>206</v>
      </c>
      <c r="L234" s="221"/>
      <c r="M234" s="222" t="s">
        <v>19</v>
      </c>
      <c r="N234" s="223" t="s">
        <v>46</v>
      </c>
      <c r="O234" s="85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207</v>
      </c>
      <c r="AT234" s="226" t="s">
        <v>202</v>
      </c>
      <c r="AU234" s="226" t="s">
        <v>84</v>
      </c>
      <c r="AY234" s="18" t="s">
        <v>199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208</v>
      </c>
      <c r="BM234" s="226" t="s">
        <v>463</v>
      </c>
    </row>
    <row r="235" s="2" customFormat="1" ht="16.5" customHeight="1">
      <c r="A235" s="39"/>
      <c r="B235" s="40"/>
      <c r="C235" s="214" t="s">
        <v>460</v>
      </c>
      <c r="D235" s="214" t="s">
        <v>202</v>
      </c>
      <c r="E235" s="215" t="s">
        <v>471</v>
      </c>
      <c r="F235" s="216" t="s">
        <v>472</v>
      </c>
      <c r="G235" s="217" t="s">
        <v>217</v>
      </c>
      <c r="H235" s="218">
        <v>2</v>
      </c>
      <c r="I235" s="219"/>
      <c r="J235" s="220">
        <f>ROUND(I235*H235,2)</f>
        <v>0</v>
      </c>
      <c r="K235" s="216" t="s">
        <v>206</v>
      </c>
      <c r="L235" s="221"/>
      <c r="M235" s="222" t="s">
        <v>19</v>
      </c>
      <c r="N235" s="223" t="s">
        <v>46</v>
      </c>
      <c r="O235" s="85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207</v>
      </c>
      <c r="AT235" s="226" t="s">
        <v>202</v>
      </c>
      <c r="AU235" s="226" t="s">
        <v>84</v>
      </c>
      <c r="AY235" s="18" t="s">
        <v>199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82</v>
      </c>
      <c r="BK235" s="227">
        <f>ROUND(I235*H235,2)</f>
        <v>0</v>
      </c>
      <c r="BL235" s="18" t="s">
        <v>208</v>
      </c>
      <c r="BM235" s="226" t="s">
        <v>466</v>
      </c>
    </row>
    <row r="236" s="2" customFormat="1" ht="16.5" customHeight="1">
      <c r="A236" s="39"/>
      <c r="B236" s="40"/>
      <c r="C236" s="214" t="s">
        <v>342</v>
      </c>
      <c r="D236" s="214" t="s">
        <v>202</v>
      </c>
      <c r="E236" s="215" t="s">
        <v>475</v>
      </c>
      <c r="F236" s="216" t="s">
        <v>476</v>
      </c>
      <c r="G236" s="217" t="s">
        <v>217</v>
      </c>
      <c r="H236" s="218">
        <v>2</v>
      </c>
      <c r="I236" s="219"/>
      <c r="J236" s="220">
        <f>ROUND(I236*H236,2)</f>
        <v>0</v>
      </c>
      <c r="K236" s="216" t="s">
        <v>206</v>
      </c>
      <c r="L236" s="221"/>
      <c r="M236" s="222" t="s">
        <v>19</v>
      </c>
      <c r="N236" s="223" t="s">
        <v>46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207</v>
      </c>
      <c r="AT236" s="226" t="s">
        <v>202</v>
      </c>
      <c r="AU236" s="226" t="s">
        <v>84</v>
      </c>
      <c r="AY236" s="18" t="s">
        <v>199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208</v>
      </c>
      <c r="BM236" s="226" t="s">
        <v>470</v>
      </c>
    </row>
    <row r="237" s="2" customFormat="1" ht="16.5" customHeight="1">
      <c r="A237" s="39"/>
      <c r="B237" s="40"/>
      <c r="C237" s="214" t="s">
        <v>467</v>
      </c>
      <c r="D237" s="214" t="s">
        <v>202</v>
      </c>
      <c r="E237" s="215" t="s">
        <v>478</v>
      </c>
      <c r="F237" s="216" t="s">
        <v>476</v>
      </c>
      <c r="G237" s="217" t="s">
        <v>217</v>
      </c>
      <c r="H237" s="218">
        <v>2</v>
      </c>
      <c r="I237" s="219"/>
      <c r="J237" s="220">
        <f>ROUND(I237*H237,2)</f>
        <v>0</v>
      </c>
      <c r="K237" s="216" t="s">
        <v>206</v>
      </c>
      <c r="L237" s="221"/>
      <c r="M237" s="222" t="s">
        <v>19</v>
      </c>
      <c r="N237" s="223" t="s">
        <v>46</v>
      </c>
      <c r="O237" s="85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207</v>
      </c>
      <c r="AT237" s="226" t="s">
        <v>202</v>
      </c>
      <c r="AU237" s="226" t="s">
        <v>84</v>
      </c>
      <c r="AY237" s="18" t="s">
        <v>199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82</v>
      </c>
      <c r="BK237" s="227">
        <f>ROUND(I237*H237,2)</f>
        <v>0</v>
      </c>
      <c r="BL237" s="18" t="s">
        <v>208</v>
      </c>
      <c r="BM237" s="226" t="s">
        <v>473</v>
      </c>
    </row>
    <row r="238" s="12" customFormat="1" ht="22.8" customHeight="1">
      <c r="A238" s="12"/>
      <c r="B238" s="198"/>
      <c r="C238" s="199"/>
      <c r="D238" s="200" t="s">
        <v>74</v>
      </c>
      <c r="E238" s="212" t="s">
        <v>480</v>
      </c>
      <c r="F238" s="212" t="s">
        <v>481</v>
      </c>
      <c r="G238" s="199"/>
      <c r="H238" s="199"/>
      <c r="I238" s="202"/>
      <c r="J238" s="213">
        <f>BK238</f>
        <v>0</v>
      </c>
      <c r="K238" s="199"/>
      <c r="L238" s="204"/>
      <c r="M238" s="205"/>
      <c r="N238" s="206"/>
      <c r="O238" s="206"/>
      <c r="P238" s="207">
        <f>P239</f>
        <v>0</v>
      </c>
      <c r="Q238" s="206"/>
      <c r="R238" s="207">
        <f>R239</f>
        <v>0</v>
      </c>
      <c r="S238" s="206"/>
      <c r="T238" s="208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9" t="s">
        <v>82</v>
      </c>
      <c r="AT238" s="210" t="s">
        <v>74</v>
      </c>
      <c r="AU238" s="210" t="s">
        <v>82</v>
      </c>
      <c r="AY238" s="209" t="s">
        <v>199</v>
      </c>
      <c r="BK238" s="211">
        <f>BK239</f>
        <v>0</v>
      </c>
    </row>
    <row r="239" s="2" customFormat="1">
      <c r="A239" s="39"/>
      <c r="B239" s="40"/>
      <c r="C239" s="214" t="s">
        <v>345</v>
      </c>
      <c r="D239" s="214" t="s">
        <v>202</v>
      </c>
      <c r="E239" s="215" t="s">
        <v>483</v>
      </c>
      <c r="F239" s="216" t="s">
        <v>484</v>
      </c>
      <c r="G239" s="217" t="s">
        <v>217</v>
      </c>
      <c r="H239" s="218">
        <v>2</v>
      </c>
      <c r="I239" s="219"/>
      <c r="J239" s="220">
        <f>ROUND(I239*H239,2)</f>
        <v>0</v>
      </c>
      <c r="K239" s="216" t="s">
        <v>206</v>
      </c>
      <c r="L239" s="221"/>
      <c r="M239" s="222" t="s">
        <v>19</v>
      </c>
      <c r="N239" s="223" t="s">
        <v>46</v>
      </c>
      <c r="O239" s="85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207</v>
      </c>
      <c r="AT239" s="226" t="s">
        <v>202</v>
      </c>
      <c r="AU239" s="226" t="s">
        <v>84</v>
      </c>
      <c r="AY239" s="18" t="s">
        <v>199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82</v>
      </c>
      <c r="BK239" s="227">
        <f>ROUND(I239*H239,2)</f>
        <v>0</v>
      </c>
      <c r="BL239" s="18" t="s">
        <v>208</v>
      </c>
      <c r="BM239" s="226" t="s">
        <v>477</v>
      </c>
    </row>
    <row r="240" s="12" customFormat="1" ht="22.8" customHeight="1">
      <c r="A240" s="12"/>
      <c r="B240" s="198"/>
      <c r="C240" s="199"/>
      <c r="D240" s="200" t="s">
        <v>74</v>
      </c>
      <c r="E240" s="212" t="s">
        <v>486</v>
      </c>
      <c r="F240" s="212" t="s">
        <v>487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SUM(P241:P244)</f>
        <v>0</v>
      </c>
      <c r="Q240" s="206"/>
      <c r="R240" s="207">
        <f>SUM(R241:R244)</f>
        <v>0</v>
      </c>
      <c r="S240" s="206"/>
      <c r="T240" s="208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82</v>
      </c>
      <c r="AT240" s="210" t="s">
        <v>74</v>
      </c>
      <c r="AU240" s="210" t="s">
        <v>82</v>
      </c>
      <c r="AY240" s="209" t="s">
        <v>199</v>
      </c>
      <c r="BK240" s="211">
        <f>SUM(BK241:BK244)</f>
        <v>0</v>
      </c>
    </row>
    <row r="241" s="2" customFormat="1" ht="33" customHeight="1">
      <c r="A241" s="39"/>
      <c r="B241" s="40"/>
      <c r="C241" s="214" t="s">
        <v>474</v>
      </c>
      <c r="D241" s="214" t="s">
        <v>202</v>
      </c>
      <c r="E241" s="215" t="s">
        <v>488</v>
      </c>
      <c r="F241" s="216" t="s">
        <v>489</v>
      </c>
      <c r="G241" s="217" t="s">
        <v>217</v>
      </c>
      <c r="H241" s="218">
        <v>3</v>
      </c>
      <c r="I241" s="219"/>
      <c r="J241" s="220">
        <f>ROUND(I241*H241,2)</f>
        <v>0</v>
      </c>
      <c r="K241" s="216" t="s">
        <v>206</v>
      </c>
      <c r="L241" s="221"/>
      <c r="M241" s="222" t="s">
        <v>19</v>
      </c>
      <c r="N241" s="223" t="s">
        <v>46</v>
      </c>
      <c r="O241" s="85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207</v>
      </c>
      <c r="AT241" s="226" t="s">
        <v>202</v>
      </c>
      <c r="AU241" s="226" t="s">
        <v>84</v>
      </c>
      <c r="AY241" s="18" t="s">
        <v>199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208</v>
      </c>
      <c r="BM241" s="226" t="s">
        <v>479</v>
      </c>
    </row>
    <row r="242" s="2" customFormat="1" ht="33" customHeight="1">
      <c r="A242" s="39"/>
      <c r="B242" s="40"/>
      <c r="C242" s="214" t="s">
        <v>353</v>
      </c>
      <c r="D242" s="214" t="s">
        <v>202</v>
      </c>
      <c r="E242" s="215" t="s">
        <v>492</v>
      </c>
      <c r="F242" s="216" t="s">
        <v>493</v>
      </c>
      <c r="G242" s="217" t="s">
        <v>217</v>
      </c>
      <c r="H242" s="218">
        <v>3</v>
      </c>
      <c r="I242" s="219"/>
      <c r="J242" s="220">
        <f>ROUND(I242*H242,2)</f>
        <v>0</v>
      </c>
      <c r="K242" s="216" t="s">
        <v>206</v>
      </c>
      <c r="L242" s="221"/>
      <c r="M242" s="222" t="s">
        <v>19</v>
      </c>
      <c r="N242" s="223" t="s">
        <v>46</v>
      </c>
      <c r="O242" s="85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207</v>
      </c>
      <c r="AT242" s="226" t="s">
        <v>202</v>
      </c>
      <c r="AU242" s="226" t="s">
        <v>84</v>
      </c>
      <c r="AY242" s="18" t="s">
        <v>199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82</v>
      </c>
      <c r="BK242" s="227">
        <f>ROUND(I242*H242,2)</f>
        <v>0</v>
      </c>
      <c r="BL242" s="18" t="s">
        <v>208</v>
      </c>
      <c r="BM242" s="226" t="s">
        <v>485</v>
      </c>
    </row>
    <row r="243" s="2" customFormat="1" ht="33" customHeight="1">
      <c r="A243" s="39"/>
      <c r="B243" s="40"/>
      <c r="C243" s="214" t="s">
        <v>482</v>
      </c>
      <c r="D243" s="214" t="s">
        <v>202</v>
      </c>
      <c r="E243" s="215" t="s">
        <v>499</v>
      </c>
      <c r="F243" s="216" t="s">
        <v>500</v>
      </c>
      <c r="G243" s="217" t="s">
        <v>217</v>
      </c>
      <c r="H243" s="218">
        <v>3</v>
      </c>
      <c r="I243" s="219"/>
      <c r="J243" s="220">
        <f>ROUND(I243*H243,2)</f>
        <v>0</v>
      </c>
      <c r="K243" s="216" t="s">
        <v>206</v>
      </c>
      <c r="L243" s="221"/>
      <c r="M243" s="222" t="s">
        <v>19</v>
      </c>
      <c r="N243" s="223" t="s">
        <v>46</v>
      </c>
      <c r="O243" s="85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6" t="s">
        <v>207</v>
      </c>
      <c r="AT243" s="226" t="s">
        <v>202</v>
      </c>
      <c r="AU243" s="226" t="s">
        <v>84</v>
      </c>
      <c r="AY243" s="18" t="s">
        <v>199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8" t="s">
        <v>82</v>
      </c>
      <c r="BK243" s="227">
        <f>ROUND(I243*H243,2)</f>
        <v>0</v>
      </c>
      <c r="BL243" s="18" t="s">
        <v>208</v>
      </c>
      <c r="BM243" s="226" t="s">
        <v>490</v>
      </c>
    </row>
    <row r="244" s="2" customFormat="1" ht="33" customHeight="1">
      <c r="A244" s="39"/>
      <c r="B244" s="40"/>
      <c r="C244" s="214" t="s">
        <v>360</v>
      </c>
      <c r="D244" s="214" t="s">
        <v>202</v>
      </c>
      <c r="E244" s="215" t="s">
        <v>502</v>
      </c>
      <c r="F244" s="216" t="s">
        <v>503</v>
      </c>
      <c r="G244" s="217" t="s">
        <v>217</v>
      </c>
      <c r="H244" s="218">
        <v>3</v>
      </c>
      <c r="I244" s="219"/>
      <c r="J244" s="220">
        <f>ROUND(I244*H244,2)</f>
        <v>0</v>
      </c>
      <c r="K244" s="216" t="s">
        <v>206</v>
      </c>
      <c r="L244" s="221"/>
      <c r="M244" s="222" t="s">
        <v>19</v>
      </c>
      <c r="N244" s="223" t="s">
        <v>46</v>
      </c>
      <c r="O244" s="85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207</v>
      </c>
      <c r="AT244" s="226" t="s">
        <v>202</v>
      </c>
      <c r="AU244" s="226" t="s">
        <v>84</v>
      </c>
      <c r="AY244" s="18" t="s">
        <v>199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82</v>
      </c>
      <c r="BK244" s="227">
        <f>ROUND(I244*H244,2)</f>
        <v>0</v>
      </c>
      <c r="BL244" s="18" t="s">
        <v>208</v>
      </c>
      <c r="BM244" s="226" t="s">
        <v>494</v>
      </c>
    </row>
    <row r="245" s="12" customFormat="1" ht="22.8" customHeight="1">
      <c r="A245" s="12"/>
      <c r="B245" s="198"/>
      <c r="C245" s="199"/>
      <c r="D245" s="200" t="s">
        <v>74</v>
      </c>
      <c r="E245" s="212" t="s">
        <v>505</v>
      </c>
      <c r="F245" s="212" t="s">
        <v>506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SUM(P246:P247)</f>
        <v>0</v>
      </c>
      <c r="Q245" s="206"/>
      <c r="R245" s="207">
        <f>SUM(R246:R247)</f>
        <v>0</v>
      </c>
      <c r="S245" s="206"/>
      <c r="T245" s="208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9" t="s">
        <v>82</v>
      </c>
      <c r="AT245" s="210" t="s">
        <v>74</v>
      </c>
      <c r="AU245" s="210" t="s">
        <v>82</v>
      </c>
      <c r="AY245" s="209" t="s">
        <v>199</v>
      </c>
      <c r="BK245" s="211">
        <f>SUM(BK246:BK247)</f>
        <v>0</v>
      </c>
    </row>
    <row r="246" s="2" customFormat="1" ht="33" customHeight="1">
      <c r="A246" s="39"/>
      <c r="B246" s="40"/>
      <c r="C246" s="214" t="s">
        <v>491</v>
      </c>
      <c r="D246" s="214" t="s">
        <v>202</v>
      </c>
      <c r="E246" s="215" t="s">
        <v>508</v>
      </c>
      <c r="F246" s="216" t="s">
        <v>509</v>
      </c>
      <c r="G246" s="217" t="s">
        <v>217</v>
      </c>
      <c r="H246" s="218">
        <v>3</v>
      </c>
      <c r="I246" s="219"/>
      <c r="J246" s="220">
        <f>ROUND(I246*H246,2)</f>
        <v>0</v>
      </c>
      <c r="K246" s="216" t="s">
        <v>206</v>
      </c>
      <c r="L246" s="221"/>
      <c r="M246" s="222" t="s">
        <v>19</v>
      </c>
      <c r="N246" s="223" t="s">
        <v>46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207</v>
      </c>
      <c r="AT246" s="226" t="s">
        <v>202</v>
      </c>
      <c r="AU246" s="226" t="s">
        <v>84</v>
      </c>
      <c r="AY246" s="18" t="s">
        <v>199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82</v>
      </c>
      <c r="BK246" s="227">
        <f>ROUND(I246*H246,2)</f>
        <v>0</v>
      </c>
      <c r="BL246" s="18" t="s">
        <v>208</v>
      </c>
      <c r="BM246" s="226" t="s">
        <v>497</v>
      </c>
    </row>
    <row r="247" s="2" customFormat="1" ht="33" customHeight="1">
      <c r="A247" s="39"/>
      <c r="B247" s="40"/>
      <c r="C247" s="214" t="s">
        <v>364</v>
      </c>
      <c r="D247" s="214" t="s">
        <v>202</v>
      </c>
      <c r="E247" s="215" t="s">
        <v>511</v>
      </c>
      <c r="F247" s="216" t="s">
        <v>512</v>
      </c>
      <c r="G247" s="217" t="s">
        <v>217</v>
      </c>
      <c r="H247" s="218">
        <v>3</v>
      </c>
      <c r="I247" s="219"/>
      <c r="J247" s="220">
        <f>ROUND(I247*H247,2)</f>
        <v>0</v>
      </c>
      <c r="K247" s="216" t="s">
        <v>206</v>
      </c>
      <c r="L247" s="221"/>
      <c r="M247" s="222" t="s">
        <v>19</v>
      </c>
      <c r="N247" s="223" t="s">
        <v>46</v>
      </c>
      <c r="O247" s="85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207</v>
      </c>
      <c r="AT247" s="226" t="s">
        <v>202</v>
      </c>
      <c r="AU247" s="226" t="s">
        <v>84</v>
      </c>
      <c r="AY247" s="18" t="s">
        <v>199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82</v>
      </c>
      <c r="BK247" s="227">
        <f>ROUND(I247*H247,2)</f>
        <v>0</v>
      </c>
      <c r="BL247" s="18" t="s">
        <v>208</v>
      </c>
      <c r="BM247" s="226" t="s">
        <v>501</v>
      </c>
    </row>
    <row r="248" s="12" customFormat="1" ht="22.8" customHeight="1">
      <c r="A248" s="12"/>
      <c r="B248" s="198"/>
      <c r="C248" s="199"/>
      <c r="D248" s="200" t="s">
        <v>74</v>
      </c>
      <c r="E248" s="212" t="s">
        <v>514</v>
      </c>
      <c r="F248" s="212" t="s">
        <v>515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P249</f>
        <v>0</v>
      </c>
      <c r="Q248" s="206"/>
      <c r="R248" s="207">
        <f>R249</f>
        <v>0</v>
      </c>
      <c r="S248" s="206"/>
      <c r="T248" s="208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82</v>
      </c>
      <c r="AT248" s="210" t="s">
        <v>74</v>
      </c>
      <c r="AU248" s="210" t="s">
        <v>82</v>
      </c>
      <c r="AY248" s="209" t="s">
        <v>199</v>
      </c>
      <c r="BK248" s="211">
        <f>BK249</f>
        <v>0</v>
      </c>
    </row>
    <row r="249" s="2" customFormat="1">
      <c r="A249" s="39"/>
      <c r="B249" s="40"/>
      <c r="C249" s="214" t="s">
        <v>498</v>
      </c>
      <c r="D249" s="214" t="s">
        <v>202</v>
      </c>
      <c r="E249" s="215" t="s">
        <v>517</v>
      </c>
      <c r="F249" s="216" t="s">
        <v>518</v>
      </c>
      <c r="G249" s="217" t="s">
        <v>217</v>
      </c>
      <c r="H249" s="218">
        <v>4</v>
      </c>
      <c r="I249" s="219"/>
      <c r="J249" s="220">
        <f>ROUND(I249*H249,2)</f>
        <v>0</v>
      </c>
      <c r="K249" s="216" t="s">
        <v>206</v>
      </c>
      <c r="L249" s="221"/>
      <c r="M249" s="222" t="s">
        <v>19</v>
      </c>
      <c r="N249" s="223" t="s">
        <v>46</v>
      </c>
      <c r="O249" s="85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207</v>
      </c>
      <c r="AT249" s="226" t="s">
        <v>202</v>
      </c>
      <c r="AU249" s="226" t="s">
        <v>84</v>
      </c>
      <c r="AY249" s="18" t="s">
        <v>199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82</v>
      </c>
      <c r="BK249" s="227">
        <f>ROUND(I249*H249,2)</f>
        <v>0</v>
      </c>
      <c r="BL249" s="18" t="s">
        <v>208</v>
      </c>
      <c r="BM249" s="226" t="s">
        <v>504</v>
      </c>
    </row>
    <row r="250" s="12" customFormat="1" ht="25.92" customHeight="1">
      <c r="A250" s="12"/>
      <c r="B250" s="198"/>
      <c r="C250" s="199"/>
      <c r="D250" s="200" t="s">
        <v>74</v>
      </c>
      <c r="E250" s="201" t="s">
        <v>520</v>
      </c>
      <c r="F250" s="201" t="s">
        <v>521</v>
      </c>
      <c r="G250" s="199"/>
      <c r="H250" s="199"/>
      <c r="I250" s="202"/>
      <c r="J250" s="203">
        <f>BK250</f>
        <v>0</v>
      </c>
      <c r="K250" s="199"/>
      <c r="L250" s="204"/>
      <c r="M250" s="205"/>
      <c r="N250" s="206"/>
      <c r="O250" s="206"/>
      <c r="P250" s="207">
        <f>P251+P253+P255+P257+P259+P265+P267</f>
        <v>0</v>
      </c>
      <c r="Q250" s="206"/>
      <c r="R250" s="207">
        <f>R251+R253+R255+R257+R259+R265+R267</f>
        <v>0</v>
      </c>
      <c r="S250" s="206"/>
      <c r="T250" s="208">
        <f>T251+T253+T255+T257+T259+T265+T267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82</v>
      </c>
      <c r="AT250" s="210" t="s">
        <v>74</v>
      </c>
      <c r="AU250" s="210" t="s">
        <v>75</v>
      </c>
      <c r="AY250" s="209" t="s">
        <v>199</v>
      </c>
      <c r="BK250" s="211">
        <f>BK251+BK253+BK255+BK257+BK259+BK265+BK267</f>
        <v>0</v>
      </c>
    </row>
    <row r="251" s="12" customFormat="1" ht="22.8" customHeight="1">
      <c r="A251" s="12"/>
      <c r="B251" s="198"/>
      <c r="C251" s="199"/>
      <c r="D251" s="200" t="s">
        <v>74</v>
      </c>
      <c r="E251" s="212" t="s">
        <v>522</v>
      </c>
      <c r="F251" s="212" t="s">
        <v>523</v>
      </c>
      <c r="G251" s="199"/>
      <c r="H251" s="199"/>
      <c r="I251" s="202"/>
      <c r="J251" s="213">
        <f>BK251</f>
        <v>0</v>
      </c>
      <c r="K251" s="199"/>
      <c r="L251" s="204"/>
      <c r="M251" s="205"/>
      <c r="N251" s="206"/>
      <c r="O251" s="206"/>
      <c r="P251" s="207">
        <f>P252</f>
        <v>0</v>
      </c>
      <c r="Q251" s="206"/>
      <c r="R251" s="207">
        <f>R252</f>
        <v>0</v>
      </c>
      <c r="S251" s="206"/>
      <c r="T251" s="208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9" t="s">
        <v>82</v>
      </c>
      <c r="AT251" s="210" t="s">
        <v>74</v>
      </c>
      <c r="AU251" s="210" t="s">
        <v>82</v>
      </c>
      <c r="AY251" s="209" t="s">
        <v>199</v>
      </c>
      <c r="BK251" s="211">
        <f>BK252</f>
        <v>0</v>
      </c>
    </row>
    <row r="252" s="2" customFormat="1">
      <c r="A252" s="39"/>
      <c r="B252" s="40"/>
      <c r="C252" s="214" t="s">
        <v>367</v>
      </c>
      <c r="D252" s="214" t="s">
        <v>202</v>
      </c>
      <c r="E252" s="215" t="s">
        <v>524</v>
      </c>
      <c r="F252" s="216" t="s">
        <v>525</v>
      </c>
      <c r="G252" s="217" t="s">
        <v>217</v>
      </c>
      <c r="H252" s="218">
        <v>3</v>
      </c>
      <c r="I252" s="219"/>
      <c r="J252" s="220">
        <f>ROUND(I252*H252,2)</f>
        <v>0</v>
      </c>
      <c r="K252" s="216" t="s">
        <v>206</v>
      </c>
      <c r="L252" s="221"/>
      <c r="M252" s="222" t="s">
        <v>19</v>
      </c>
      <c r="N252" s="223" t="s">
        <v>46</v>
      </c>
      <c r="O252" s="85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207</v>
      </c>
      <c r="AT252" s="226" t="s">
        <v>202</v>
      </c>
      <c r="AU252" s="226" t="s">
        <v>84</v>
      </c>
      <c r="AY252" s="18" t="s">
        <v>199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82</v>
      </c>
      <c r="BK252" s="227">
        <f>ROUND(I252*H252,2)</f>
        <v>0</v>
      </c>
      <c r="BL252" s="18" t="s">
        <v>208</v>
      </c>
      <c r="BM252" s="226" t="s">
        <v>510</v>
      </c>
    </row>
    <row r="253" s="12" customFormat="1" ht="22.8" customHeight="1">
      <c r="A253" s="12"/>
      <c r="B253" s="198"/>
      <c r="C253" s="199"/>
      <c r="D253" s="200" t="s">
        <v>74</v>
      </c>
      <c r="E253" s="212" t="s">
        <v>533</v>
      </c>
      <c r="F253" s="212" t="s">
        <v>534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P254</f>
        <v>0</v>
      </c>
      <c r="Q253" s="206"/>
      <c r="R253" s="207">
        <f>R254</f>
        <v>0</v>
      </c>
      <c r="S253" s="206"/>
      <c r="T253" s="208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82</v>
      </c>
      <c r="AT253" s="210" t="s">
        <v>74</v>
      </c>
      <c r="AU253" s="210" t="s">
        <v>82</v>
      </c>
      <c r="AY253" s="209" t="s">
        <v>199</v>
      </c>
      <c r="BK253" s="211">
        <f>BK254</f>
        <v>0</v>
      </c>
    </row>
    <row r="254" s="2" customFormat="1">
      <c r="A254" s="39"/>
      <c r="B254" s="40"/>
      <c r="C254" s="214" t="s">
        <v>507</v>
      </c>
      <c r="D254" s="214" t="s">
        <v>202</v>
      </c>
      <c r="E254" s="215" t="s">
        <v>535</v>
      </c>
      <c r="F254" s="216" t="s">
        <v>536</v>
      </c>
      <c r="G254" s="217" t="s">
        <v>217</v>
      </c>
      <c r="H254" s="218">
        <v>2</v>
      </c>
      <c r="I254" s="219"/>
      <c r="J254" s="220">
        <f>ROUND(I254*H254,2)</f>
        <v>0</v>
      </c>
      <c r="K254" s="216" t="s">
        <v>206</v>
      </c>
      <c r="L254" s="221"/>
      <c r="M254" s="222" t="s">
        <v>19</v>
      </c>
      <c r="N254" s="223" t="s">
        <v>46</v>
      </c>
      <c r="O254" s="85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207</v>
      </c>
      <c r="AT254" s="226" t="s">
        <v>202</v>
      </c>
      <c r="AU254" s="226" t="s">
        <v>84</v>
      </c>
      <c r="AY254" s="18" t="s">
        <v>199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82</v>
      </c>
      <c r="BK254" s="227">
        <f>ROUND(I254*H254,2)</f>
        <v>0</v>
      </c>
      <c r="BL254" s="18" t="s">
        <v>208</v>
      </c>
      <c r="BM254" s="226" t="s">
        <v>513</v>
      </c>
    </row>
    <row r="255" s="12" customFormat="1" ht="22.8" customHeight="1">
      <c r="A255" s="12"/>
      <c r="B255" s="198"/>
      <c r="C255" s="199"/>
      <c r="D255" s="200" t="s">
        <v>74</v>
      </c>
      <c r="E255" s="212" t="s">
        <v>544</v>
      </c>
      <c r="F255" s="212" t="s">
        <v>545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P256</f>
        <v>0</v>
      </c>
      <c r="Q255" s="206"/>
      <c r="R255" s="207">
        <f>R256</f>
        <v>0</v>
      </c>
      <c r="S255" s="206"/>
      <c r="T255" s="208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82</v>
      </c>
      <c r="AT255" s="210" t="s">
        <v>74</v>
      </c>
      <c r="AU255" s="210" t="s">
        <v>82</v>
      </c>
      <c r="AY255" s="209" t="s">
        <v>199</v>
      </c>
      <c r="BK255" s="211">
        <f>BK256</f>
        <v>0</v>
      </c>
    </row>
    <row r="256" s="2" customFormat="1" ht="16.5" customHeight="1">
      <c r="A256" s="39"/>
      <c r="B256" s="40"/>
      <c r="C256" s="214" t="s">
        <v>373</v>
      </c>
      <c r="D256" s="214" t="s">
        <v>202</v>
      </c>
      <c r="E256" s="215" t="s">
        <v>546</v>
      </c>
      <c r="F256" s="216" t="s">
        <v>547</v>
      </c>
      <c r="G256" s="217" t="s">
        <v>217</v>
      </c>
      <c r="H256" s="218">
        <v>3</v>
      </c>
      <c r="I256" s="219"/>
      <c r="J256" s="220">
        <f>ROUND(I256*H256,2)</f>
        <v>0</v>
      </c>
      <c r="K256" s="216" t="s">
        <v>206</v>
      </c>
      <c r="L256" s="221"/>
      <c r="M256" s="222" t="s">
        <v>19</v>
      </c>
      <c r="N256" s="223" t="s">
        <v>46</v>
      </c>
      <c r="O256" s="85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207</v>
      </c>
      <c r="AT256" s="226" t="s">
        <v>202</v>
      </c>
      <c r="AU256" s="226" t="s">
        <v>84</v>
      </c>
      <c r="AY256" s="18" t="s">
        <v>199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82</v>
      </c>
      <c r="BK256" s="227">
        <f>ROUND(I256*H256,2)</f>
        <v>0</v>
      </c>
      <c r="BL256" s="18" t="s">
        <v>208</v>
      </c>
      <c r="BM256" s="226" t="s">
        <v>519</v>
      </c>
    </row>
    <row r="257" s="12" customFormat="1" ht="22.8" customHeight="1">
      <c r="A257" s="12"/>
      <c r="B257" s="198"/>
      <c r="C257" s="199"/>
      <c r="D257" s="200" t="s">
        <v>74</v>
      </c>
      <c r="E257" s="212" t="s">
        <v>549</v>
      </c>
      <c r="F257" s="212" t="s">
        <v>550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P258</f>
        <v>0</v>
      </c>
      <c r="Q257" s="206"/>
      <c r="R257" s="207">
        <f>R258</f>
        <v>0</v>
      </c>
      <c r="S257" s="206"/>
      <c r="T257" s="208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82</v>
      </c>
      <c r="AT257" s="210" t="s">
        <v>74</v>
      </c>
      <c r="AU257" s="210" t="s">
        <v>82</v>
      </c>
      <c r="AY257" s="209" t="s">
        <v>199</v>
      </c>
      <c r="BK257" s="211">
        <f>BK258</f>
        <v>0</v>
      </c>
    </row>
    <row r="258" s="2" customFormat="1">
      <c r="A258" s="39"/>
      <c r="B258" s="40"/>
      <c r="C258" s="214" t="s">
        <v>516</v>
      </c>
      <c r="D258" s="214" t="s">
        <v>202</v>
      </c>
      <c r="E258" s="215" t="s">
        <v>552</v>
      </c>
      <c r="F258" s="216" t="s">
        <v>553</v>
      </c>
      <c r="G258" s="217" t="s">
        <v>217</v>
      </c>
      <c r="H258" s="218">
        <v>1</v>
      </c>
      <c r="I258" s="219"/>
      <c r="J258" s="220">
        <f>ROUND(I258*H258,2)</f>
        <v>0</v>
      </c>
      <c r="K258" s="216" t="s">
        <v>206</v>
      </c>
      <c r="L258" s="221"/>
      <c r="M258" s="222" t="s">
        <v>19</v>
      </c>
      <c r="N258" s="223" t="s">
        <v>46</v>
      </c>
      <c r="O258" s="85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6" t="s">
        <v>207</v>
      </c>
      <c r="AT258" s="226" t="s">
        <v>202</v>
      </c>
      <c r="AU258" s="226" t="s">
        <v>84</v>
      </c>
      <c r="AY258" s="18" t="s">
        <v>199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8" t="s">
        <v>82</v>
      </c>
      <c r="BK258" s="227">
        <f>ROUND(I258*H258,2)</f>
        <v>0</v>
      </c>
      <c r="BL258" s="18" t="s">
        <v>208</v>
      </c>
      <c r="BM258" s="226" t="s">
        <v>526</v>
      </c>
    </row>
    <row r="259" s="12" customFormat="1" ht="22.8" customHeight="1">
      <c r="A259" s="12"/>
      <c r="B259" s="198"/>
      <c r="C259" s="199"/>
      <c r="D259" s="200" t="s">
        <v>74</v>
      </c>
      <c r="E259" s="212" t="s">
        <v>555</v>
      </c>
      <c r="F259" s="212" t="s">
        <v>556</v>
      </c>
      <c r="G259" s="199"/>
      <c r="H259" s="199"/>
      <c r="I259" s="202"/>
      <c r="J259" s="213">
        <f>BK259</f>
        <v>0</v>
      </c>
      <c r="K259" s="199"/>
      <c r="L259" s="204"/>
      <c r="M259" s="205"/>
      <c r="N259" s="206"/>
      <c r="O259" s="206"/>
      <c r="P259" s="207">
        <f>SUM(P260:P264)</f>
        <v>0</v>
      </c>
      <c r="Q259" s="206"/>
      <c r="R259" s="207">
        <f>SUM(R260:R264)</f>
        <v>0</v>
      </c>
      <c r="S259" s="206"/>
      <c r="T259" s="208">
        <f>SUM(T260:T264)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9" t="s">
        <v>82</v>
      </c>
      <c r="AT259" s="210" t="s">
        <v>74</v>
      </c>
      <c r="AU259" s="210" t="s">
        <v>82</v>
      </c>
      <c r="AY259" s="209" t="s">
        <v>199</v>
      </c>
      <c r="BK259" s="211">
        <f>SUM(BK260:BK264)</f>
        <v>0</v>
      </c>
    </row>
    <row r="260" s="2" customFormat="1">
      <c r="A260" s="39"/>
      <c r="B260" s="40"/>
      <c r="C260" s="214" t="s">
        <v>378</v>
      </c>
      <c r="D260" s="214" t="s">
        <v>202</v>
      </c>
      <c r="E260" s="215" t="s">
        <v>557</v>
      </c>
      <c r="F260" s="216" t="s">
        <v>558</v>
      </c>
      <c r="G260" s="217" t="s">
        <v>217</v>
      </c>
      <c r="H260" s="218">
        <v>2</v>
      </c>
      <c r="I260" s="219"/>
      <c r="J260" s="220">
        <f>ROUND(I260*H260,2)</f>
        <v>0</v>
      </c>
      <c r="K260" s="216" t="s">
        <v>206</v>
      </c>
      <c r="L260" s="221"/>
      <c r="M260" s="222" t="s">
        <v>19</v>
      </c>
      <c r="N260" s="223" t="s">
        <v>46</v>
      </c>
      <c r="O260" s="85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6" t="s">
        <v>207</v>
      </c>
      <c r="AT260" s="226" t="s">
        <v>202</v>
      </c>
      <c r="AU260" s="226" t="s">
        <v>84</v>
      </c>
      <c r="AY260" s="18" t="s">
        <v>199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82</v>
      </c>
      <c r="BK260" s="227">
        <f>ROUND(I260*H260,2)</f>
        <v>0</v>
      </c>
      <c r="BL260" s="18" t="s">
        <v>208</v>
      </c>
      <c r="BM260" s="226" t="s">
        <v>532</v>
      </c>
    </row>
    <row r="261" s="2" customFormat="1">
      <c r="A261" s="39"/>
      <c r="B261" s="40"/>
      <c r="C261" s="214" t="s">
        <v>529</v>
      </c>
      <c r="D261" s="214" t="s">
        <v>202</v>
      </c>
      <c r="E261" s="215" t="s">
        <v>564</v>
      </c>
      <c r="F261" s="216" t="s">
        <v>565</v>
      </c>
      <c r="G261" s="217" t="s">
        <v>217</v>
      </c>
      <c r="H261" s="218">
        <v>1</v>
      </c>
      <c r="I261" s="219"/>
      <c r="J261" s="220">
        <f>ROUND(I261*H261,2)</f>
        <v>0</v>
      </c>
      <c r="K261" s="216" t="s">
        <v>206</v>
      </c>
      <c r="L261" s="221"/>
      <c r="M261" s="222" t="s">
        <v>19</v>
      </c>
      <c r="N261" s="223" t="s">
        <v>46</v>
      </c>
      <c r="O261" s="85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207</v>
      </c>
      <c r="AT261" s="226" t="s">
        <v>202</v>
      </c>
      <c r="AU261" s="226" t="s">
        <v>84</v>
      </c>
      <c r="AY261" s="18" t="s">
        <v>199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82</v>
      </c>
      <c r="BK261" s="227">
        <f>ROUND(I261*H261,2)</f>
        <v>0</v>
      </c>
      <c r="BL261" s="18" t="s">
        <v>208</v>
      </c>
      <c r="BM261" s="226" t="s">
        <v>537</v>
      </c>
    </row>
    <row r="262" s="2" customFormat="1">
      <c r="A262" s="39"/>
      <c r="B262" s="40"/>
      <c r="C262" s="214" t="s">
        <v>382</v>
      </c>
      <c r="D262" s="214" t="s">
        <v>202</v>
      </c>
      <c r="E262" s="215" t="s">
        <v>568</v>
      </c>
      <c r="F262" s="216" t="s">
        <v>569</v>
      </c>
      <c r="G262" s="217" t="s">
        <v>217</v>
      </c>
      <c r="H262" s="218">
        <v>1</v>
      </c>
      <c r="I262" s="219"/>
      <c r="J262" s="220">
        <f>ROUND(I262*H262,2)</f>
        <v>0</v>
      </c>
      <c r="K262" s="216" t="s">
        <v>206</v>
      </c>
      <c r="L262" s="221"/>
      <c r="M262" s="222" t="s">
        <v>19</v>
      </c>
      <c r="N262" s="223" t="s">
        <v>46</v>
      </c>
      <c r="O262" s="85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207</v>
      </c>
      <c r="AT262" s="226" t="s">
        <v>202</v>
      </c>
      <c r="AU262" s="226" t="s">
        <v>84</v>
      </c>
      <c r="AY262" s="18" t="s">
        <v>199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82</v>
      </c>
      <c r="BK262" s="227">
        <f>ROUND(I262*H262,2)</f>
        <v>0</v>
      </c>
      <c r="BL262" s="18" t="s">
        <v>208</v>
      </c>
      <c r="BM262" s="226" t="s">
        <v>543</v>
      </c>
    </row>
    <row r="263" s="2" customFormat="1">
      <c r="A263" s="39"/>
      <c r="B263" s="40"/>
      <c r="C263" s="214" t="s">
        <v>540</v>
      </c>
      <c r="D263" s="214" t="s">
        <v>202</v>
      </c>
      <c r="E263" s="215" t="s">
        <v>571</v>
      </c>
      <c r="F263" s="216" t="s">
        <v>572</v>
      </c>
      <c r="G263" s="217" t="s">
        <v>217</v>
      </c>
      <c r="H263" s="218">
        <v>1</v>
      </c>
      <c r="I263" s="219"/>
      <c r="J263" s="220">
        <f>ROUND(I263*H263,2)</f>
        <v>0</v>
      </c>
      <c r="K263" s="216" t="s">
        <v>206</v>
      </c>
      <c r="L263" s="221"/>
      <c r="M263" s="222" t="s">
        <v>19</v>
      </c>
      <c r="N263" s="223" t="s">
        <v>46</v>
      </c>
      <c r="O263" s="85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207</v>
      </c>
      <c r="AT263" s="226" t="s">
        <v>202</v>
      </c>
      <c r="AU263" s="226" t="s">
        <v>84</v>
      </c>
      <c r="AY263" s="18" t="s">
        <v>199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82</v>
      </c>
      <c r="BK263" s="227">
        <f>ROUND(I263*H263,2)</f>
        <v>0</v>
      </c>
      <c r="BL263" s="18" t="s">
        <v>208</v>
      </c>
      <c r="BM263" s="226" t="s">
        <v>548</v>
      </c>
    </row>
    <row r="264" s="2" customFormat="1">
      <c r="A264" s="39"/>
      <c r="B264" s="40"/>
      <c r="C264" s="214" t="s">
        <v>387</v>
      </c>
      <c r="D264" s="214" t="s">
        <v>202</v>
      </c>
      <c r="E264" s="215" t="s">
        <v>575</v>
      </c>
      <c r="F264" s="216" t="s">
        <v>576</v>
      </c>
      <c r="G264" s="217" t="s">
        <v>217</v>
      </c>
      <c r="H264" s="218">
        <v>2</v>
      </c>
      <c r="I264" s="219"/>
      <c r="J264" s="220">
        <f>ROUND(I264*H264,2)</f>
        <v>0</v>
      </c>
      <c r="K264" s="216" t="s">
        <v>206</v>
      </c>
      <c r="L264" s="221"/>
      <c r="M264" s="222" t="s">
        <v>19</v>
      </c>
      <c r="N264" s="223" t="s">
        <v>46</v>
      </c>
      <c r="O264" s="85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6" t="s">
        <v>207</v>
      </c>
      <c r="AT264" s="226" t="s">
        <v>202</v>
      </c>
      <c r="AU264" s="226" t="s">
        <v>84</v>
      </c>
      <c r="AY264" s="18" t="s">
        <v>199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8" t="s">
        <v>82</v>
      </c>
      <c r="BK264" s="227">
        <f>ROUND(I264*H264,2)</f>
        <v>0</v>
      </c>
      <c r="BL264" s="18" t="s">
        <v>208</v>
      </c>
      <c r="BM264" s="226" t="s">
        <v>554</v>
      </c>
    </row>
    <row r="265" s="12" customFormat="1" ht="22.8" customHeight="1">
      <c r="A265" s="12"/>
      <c r="B265" s="198"/>
      <c r="C265" s="199"/>
      <c r="D265" s="200" t="s">
        <v>74</v>
      </c>
      <c r="E265" s="212" t="s">
        <v>592</v>
      </c>
      <c r="F265" s="212" t="s">
        <v>593</v>
      </c>
      <c r="G265" s="199"/>
      <c r="H265" s="199"/>
      <c r="I265" s="202"/>
      <c r="J265" s="213">
        <f>BK265</f>
        <v>0</v>
      </c>
      <c r="K265" s="199"/>
      <c r="L265" s="204"/>
      <c r="M265" s="205"/>
      <c r="N265" s="206"/>
      <c r="O265" s="206"/>
      <c r="P265" s="207">
        <f>P266</f>
        <v>0</v>
      </c>
      <c r="Q265" s="206"/>
      <c r="R265" s="207">
        <f>R266</f>
        <v>0</v>
      </c>
      <c r="S265" s="206"/>
      <c r="T265" s="208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9" t="s">
        <v>82</v>
      </c>
      <c r="AT265" s="210" t="s">
        <v>74</v>
      </c>
      <c r="AU265" s="210" t="s">
        <v>82</v>
      </c>
      <c r="AY265" s="209" t="s">
        <v>199</v>
      </c>
      <c r="BK265" s="211">
        <f>BK266</f>
        <v>0</v>
      </c>
    </row>
    <row r="266" s="2" customFormat="1" ht="16.5" customHeight="1">
      <c r="A266" s="39"/>
      <c r="B266" s="40"/>
      <c r="C266" s="214" t="s">
        <v>551</v>
      </c>
      <c r="D266" s="214" t="s">
        <v>202</v>
      </c>
      <c r="E266" s="215" t="s">
        <v>595</v>
      </c>
      <c r="F266" s="216" t="s">
        <v>1211</v>
      </c>
      <c r="G266" s="217" t="s">
        <v>217</v>
      </c>
      <c r="H266" s="218">
        <v>1</v>
      </c>
      <c r="I266" s="219"/>
      <c r="J266" s="220">
        <f>ROUND(I266*H266,2)</f>
        <v>0</v>
      </c>
      <c r="K266" s="216" t="s">
        <v>341</v>
      </c>
      <c r="L266" s="221"/>
      <c r="M266" s="222" t="s">
        <v>19</v>
      </c>
      <c r="N266" s="223" t="s">
        <v>46</v>
      </c>
      <c r="O266" s="85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6" t="s">
        <v>207</v>
      </c>
      <c r="AT266" s="226" t="s">
        <v>202</v>
      </c>
      <c r="AU266" s="226" t="s">
        <v>84</v>
      </c>
      <c r="AY266" s="18" t="s">
        <v>199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82</v>
      </c>
      <c r="BK266" s="227">
        <f>ROUND(I266*H266,2)</f>
        <v>0</v>
      </c>
      <c r="BL266" s="18" t="s">
        <v>208</v>
      </c>
      <c r="BM266" s="226" t="s">
        <v>559</v>
      </c>
    </row>
    <row r="267" s="12" customFormat="1" ht="22.8" customHeight="1">
      <c r="A267" s="12"/>
      <c r="B267" s="198"/>
      <c r="C267" s="199"/>
      <c r="D267" s="200" t="s">
        <v>74</v>
      </c>
      <c r="E267" s="212" t="s">
        <v>598</v>
      </c>
      <c r="F267" s="212" t="s">
        <v>599</v>
      </c>
      <c r="G267" s="199"/>
      <c r="H267" s="199"/>
      <c r="I267" s="202"/>
      <c r="J267" s="213">
        <f>BK267</f>
        <v>0</v>
      </c>
      <c r="K267" s="199"/>
      <c r="L267" s="204"/>
      <c r="M267" s="205"/>
      <c r="N267" s="206"/>
      <c r="O267" s="206"/>
      <c r="P267" s="207">
        <f>SUM(P268:P269)</f>
        <v>0</v>
      </c>
      <c r="Q267" s="206"/>
      <c r="R267" s="207">
        <f>SUM(R268:R269)</f>
        <v>0</v>
      </c>
      <c r="S267" s="206"/>
      <c r="T267" s="208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9" t="s">
        <v>82</v>
      </c>
      <c r="AT267" s="210" t="s">
        <v>74</v>
      </c>
      <c r="AU267" s="210" t="s">
        <v>82</v>
      </c>
      <c r="AY267" s="209" t="s">
        <v>199</v>
      </c>
      <c r="BK267" s="211">
        <f>SUM(BK268:BK269)</f>
        <v>0</v>
      </c>
    </row>
    <row r="268" s="2" customFormat="1">
      <c r="A268" s="39"/>
      <c r="B268" s="40"/>
      <c r="C268" s="214" t="s">
        <v>391</v>
      </c>
      <c r="D268" s="214" t="s">
        <v>202</v>
      </c>
      <c r="E268" s="215" t="s">
        <v>600</v>
      </c>
      <c r="F268" s="216" t="s">
        <v>601</v>
      </c>
      <c r="G268" s="217" t="s">
        <v>217</v>
      </c>
      <c r="H268" s="218">
        <v>2</v>
      </c>
      <c r="I268" s="219"/>
      <c r="J268" s="220">
        <f>ROUND(I268*H268,2)</f>
        <v>0</v>
      </c>
      <c r="K268" s="216" t="s">
        <v>206</v>
      </c>
      <c r="L268" s="221"/>
      <c r="M268" s="222" t="s">
        <v>19</v>
      </c>
      <c r="N268" s="223" t="s">
        <v>46</v>
      </c>
      <c r="O268" s="85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6" t="s">
        <v>207</v>
      </c>
      <c r="AT268" s="226" t="s">
        <v>202</v>
      </c>
      <c r="AU268" s="226" t="s">
        <v>84</v>
      </c>
      <c r="AY268" s="18" t="s">
        <v>199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8" t="s">
        <v>82</v>
      </c>
      <c r="BK268" s="227">
        <f>ROUND(I268*H268,2)</f>
        <v>0</v>
      </c>
      <c r="BL268" s="18" t="s">
        <v>208</v>
      </c>
      <c r="BM268" s="226" t="s">
        <v>563</v>
      </c>
    </row>
    <row r="269" s="2" customFormat="1">
      <c r="A269" s="39"/>
      <c r="B269" s="40"/>
      <c r="C269" s="214" t="s">
        <v>560</v>
      </c>
      <c r="D269" s="214" t="s">
        <v>202</v>
      </c>
      <c r="E269" s="215" t="s">
        <v>607</v>
      </c>
      <c r="F269" s="216" t="s">
        <v>608</v>
      </c>
      <c r="G269" s="217" t="s">
        <v>217</v>
      </c>
      <c r="H269" s="218">
        <v>1</v>
      </c>
      <c r="I269" s="219"/>
      <c r="J269" s="220">
        <f>ROUND(I269*H269,2)</f>
        <v>0</v>
      </c>
      <c r="K269" s="216" t="s">
        <v>206</v>
      </c>
      <c r="L269" s="221"/>
      <c r="M269" s="222" t="s">
        <v>19</v>
      </c>
      <c r="N269" s="223" t="s">
        <v>46</v>
      </c>
      <c r="O269" s="85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6" t="s">
        <v>207</v>
      </c>
      <c r="AT269" s="226" t="s">
        <v>202</v>
      </c>
      <c r="AU269" s="226" t="s">
        <v>84</v>
      </c>
      <c r="AY269" s="18" t="s">
        <v>199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8" t="s">
        <v>82</v>
      </c>
      <c r="BK269" s="227">
        <f>ROUND(I269*H269,2)</f>
        <v>0</v>
      </c>
      <c r="BL269" s="18" t="s">
        <v>208</v>
      </c>
      <c r="BM269" s="226" t="s">
        <v>566</v>
      </c>
    </row>
    <row r="270" s="12" customFormat="1" ht="25.92" customHeight="1">
      <c r="A270" s="12"/>
      <c r="B270" s="198"/>
      <c r="C270" s="199"/>
      <c r="D270" s="200" t="s">
        <v>74</v>
      </c>
      <c r="E270" s="201" t="s">
        <v>610</v>
      </c>
      <c r="F270" s="201" t="s">
        <v>611</v>
      </c>
      <c r="G270" s="199"/>
      <c r="H270" s="199"/>
      <c r="I270" s="202"/>
      <c r="J270" s="203">
        <f>BK270</f>
        <v>0</v>
      </c>
      <c r="K270" s="199"/>
      <c r="L270" s="204"/>
      <c r="M270" s="205"/>
      <c r="N270" s="206"/>
      <c r="O270" s="206"/>
      <c r="P270" s="207">
        <f>P271+P276</f>
        <v>0</v>
      </c>
      <c r="Q270" s="206"/>
      <c r="R270" s="207">
        <f>R271+R276</f>
        <v>0</v>
      </c>
      <c r="S270" s="206"/>
      <c r="T270" s="208">
        <f>T271+T276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82</v>
      </c>
      <c r="AT270" s="210" t="s">
        <v>74</v>
      </c>
      <c r="AU270" s="210" t="s">
        <v>75</v>
      </c>
      <c r="AY270" s="209" t="s">
        <v>199</v>
      </c>
      <c r="BK270" s="211">
        <f>BK271+BK276</f>
        <v>0</v>
      </c>
    </row>
    <row r="271" s="12" customFormat="1" ht="22.8" customHeight="1">
      <c r="A271" s="12"/>
      <c r="B271" s="198"/>
      <c r="C271" s="199"/>
      <c r="D271" s="200" t="s">
        <v>74</v>
      </c>
      <c r="E271" s="212" t="s">
        <v>612</v>
      </c>
      <c r="F271" s="212" t="s">
        <v>613</v>
      </c>
      <c r="G271" s="199"/>
      <c r="H271" s="199"/>
      <c r="I271" s="202"/>
      <c r="J271" s="213">
        <f>BK271</f>
        <v>0</v>
      </c>
      <c r="K271" s="199"/>
      <c r="L271" s="204"/>
      <c r="M271" s="205"/>
      <c r="N271" s="206"/>
      <c r="O271" s="206"/>
      <c r="P271" s="207">
        <f>SUM(P272:P275)</f>
        <v>0</v>
      </c>
      <c r="Q271" s="206"/>
      <c r="R271" s="207">
        <f>SUM(R272:R275)</f>
        <v>0</v>
      </c>
      <c r="S271" s="206"/>
      <c r="T271" s="208">
        <f>SUM(T272:T275)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9" t="s">
        <v>82</v>
      </c>
      <c r="AT271" s="210" t="s">
        <v>74</v>
      </c>
      <c r="AU271" s="210" t="s">
        <v>82</v>
      </c>
      <c r="AY271" s="209" t="s">
        <v>199</v>
      </c>
      <c r="BK271" s="211">
        <f>SUM(BK272:BK275)</f>
        <v>0</v>
      </c>
    </row>
    <row r="272" s="2" customFormat="1" ht="16.5" customHeight="1">
      <c r="A272" s="39"/>
      <c r="B272" s="40"/>
      <c r="C272" s="214" t="s">
        <v>394</v>
      </c>
      <c r="D272" s="214" t="s">
        <v>202</v>
      </c>
      <c r="E272" s="215" t="s">
        <v>615</v>
      </c>
      <c r="F272" s="216" t="s">
        <v>616</v>
      </c>
      <c r="G272" s="217" t="s">
        <v>217</v>
      </c>
      <c r="H272" s="218">
        <v>1</v>
      </c>
      <c r="I272" s="219"/>
      <c r="J272" s="220">
        <f>ROUND(I272*H272,2)</f>
        <v>0</v>
      </c>
      <c r="K272" s="216" t="s">
        <v>206</v>
      </c>
      <c r="L272" s="221"/>
      <c r="M272" s="222" t="s">
        <v>19</v>
      </c>
      <c r="N272" s="223" t="s">
        <v>46</v>
      </c>
      <c r="O272" s="85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207</v>
      </c>
      <c r="AT272" s="226" t="s">
        <v>202</v>
      </c>
      <c r="AU272" s="226" t="s">
        <v>84</v>
      </c>
      <c r="AY272" s="18" t="s">
        <v>199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82</v>
      </c>
      <c r="BK272" s="227">
        <f>ROUND(I272*H272,2)</f>
        <v>0</v>
      </c>
      <c r="BL272" s="18" t="s">
        <v>208</v>
      </c>
      <c r="BM272" s="226" t="s">
        <v>570</v>
      </c>
    </row>
    <row r="273" s="2" customFormat="1" ht="21.75" customHeight="1">
      <c r="A273" s="39"/>
      <c r="B273" s="40"/>
      <c r="C273" s="214" t="s">
        <v>567</v>
      </c>
      <c r="D273" s="214" t="s">
        <v>202</v>
      </c>
      <c r="E273" s="215" t="s">
        <v>618</v>
      </c>
      <c r="F273" s="216" t="s">
        <v>619</v>
      </c>
      <c r="G273" s="217" t="s">
        <v>217</v>
      </c>
      <c r="H273" s="218">
        <v>1</v>
      </c>
      <c r="I273" s="219"/>
      <c r="J273" s="220">
        <f>ROUND(I273*H273,2)</f>
        <v>0</v>
      </c>
      <c r="K273" s="216" t="s">
        <v>206</v>
      </c>
      <c r="L273" s="221"/>
      <c r="M273" s="222" t="s">
        <v>19</v>
      </c>
      <c r="N273" s="223" t="s">
        <v>46</v>
      </c>
      <c r="O273" s="85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207</v>
      </c>
      <c r="AT273" s="226" t="s">
        <v>202</v>
      </c>
      <c r="AU273" s="226" t="s">
        <v>84</v>
      </c>
      <c r="AY273" s="18" t="s">
        <v>199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82</v>
      </c>
      <c r="BK273" s="227">
        <f>ROUND(I273*H273,2)</f>
        <v>0</v>
      </c>
      <c r="BL273" s="18" t="s">
        <v>208</v>
      </c>
      <c r="BM273" s="226" t="s">
        <v>573</v>
      </c>
    </row>
    <row r="274" s="2" customFormat="1" ht="21.75" customHeight="1">
      <c r="A274" s="39"/>
      <c r="B274" s="40"/>
      <c r="C274" s="228" t="s">
        <v>400</v>
      </c>
      <c r="D274" s="228" t="s">
        <v>286</v>
      </c>
      <c r="E274" s="229" t="s">
        <v>287</v>
      </c>
      <c r="F274" s="230" t="s">
        <v>288</v>
      </c>
      <c r="G274" s="231" t="s">
        <v>217</v>
      </c>
      <c r="H274" s="232">
        <v>2</v>
      </c>
      <c r="I274" s="233"/>
      <c r="J274" s="234">
        <f>ROUND(I274*H274,2)</f>
        <v>0</v>
      </c>
      <c r="K274" s="230" t="s">
        <v>206</v>
      </c>
      <c r="L274" s="45"/>
      <c r="M274" s="235" t="s">
        <v>19</v>
      </c>
      <c r="N274" s="236" t="s">
        <v>46</v>
      </c>
      <c r="O274" s="85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6" t="s">
        <v>208</v>
      </c>
      <c r="AT274" s="226" t="s">
        <v>286</v>
      </c>
      <c r="AU274" s="226" t="s">
        <v>84</v>
      </c>
      <c r="AY274" s="18" t="s">
        <v>199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82</v>
      </c>
      <c r="BK274" s="227">
        <f>ROUND(I274*H274,2)</f>
        <v>0</v>
      </c>
      <c r="BL274" s="18" t="s">
        <v>208</v>
      </c>
      <c r="BM274" s="226" t="s">
        <v>577</v>
      </c>
    </row>
    <row r="275" s="2" customFormat="1">
      <c r="A275" s="39"/>
      <c r="B275" s="40"/>
      <c r="C275" s="228" t="s">
        <v>574</v>
      </c>
      <c r="D275" s="228" t="s">
        <v>286</v>
      </c>
      <c r="E275" s="229" t="s">
        <v>290</v>
      </c>
      <c r="F275" s="230" t="s">
        <v>291</v>
      </c>
      <c r="G275" s="231" t="s">
        <v>217</v>
      </c>
      <c r="H275" s="232">
        <v>2</v>
      </c>
      <c r="I275" s="233"/>
      <c r="J275" s="234">
        <f>ROUND(I275*H275,2)</f>
        <v>0</v>
      </c>
      <c r="K275" s="230" t="s">
        <v>206</v>
      </c>
      <c r="L275" s="45"/>
      <c r="M275" s="235" t="s">
        <v>19</v>
      </c>
      <c r="N275" s="236" t="s">
        <v>46</v>
      </c>
      <c r="O275" s="85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6" t="s">
        <v>208</v>
      </c>
      <c r="AT275" s="226" t="s">
        <v>286</v>
      </c>
      <c r="AU275" s="226" t="s">
        <v>84</v>
      </c>
      <c r="AY275" s="18" t="s">
        <v>199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82</v>
      </c>
      <c r="BK275" s="227">
        <f>ROUND(I275*H275,2)</f>
        <v>0</v>
      </c>
      <c r="BL275" s="18" t="s">
        <v>208</v>
      </c>
      <c r="BM275" s="226" t="s">
        <v>582</v>
      </c>
    </row>
    <row r="276" s="12" customFormat="1" ht="22.8" customHeight="1">
      <c r="A276" s="12"/>
      <c r="B276" s="198"/>
      <c r="C276" s="199"/>
      <c r="D276" s="200" t="s">
        <v>74</v>
      </c>
      <c r="E276" s="212" t="s">
        <v>621</v>
      </c>
      <c r="F276" s="212" t="s">
        <v>621</v>
      </c>
      <c r="G276" s="199"/>
      <c r="H276" s="199"/>
      <c r="I276" s="202"/>
      <c r="J276" s="213">
        <f>BK276</f>
        <v>0</v>
      </c>
      <c r="K276" s="199"/>
      <c r="L276" s="204"/>
      <c r="M276" s="205"/>
      <c r="N276" s="206"/>
      <c r="O276" s="206"/>
      <c r="P276" s="207">
        <f>SUM(P277:P300)</f>
        <v>0</v>
      </c>
      <c r="Q276" s="206"/>
      <c r="R276" s="207">
        <f>SUM(R277:R300)</f>
        <v>0</v>
      </c>
      <c r="S276" s="206"/>
      <c r="T276" s="208">
        <f>SUM(T277:T300)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9" t="s">
        <v>82</v>
      </c>
      <c r="AT276" s="210" t="s">
        <v>74</v>
      </c>
      <c r="AU276" s="210" t="s">
        <v>82</v>
      </c>
      <c r="AY276" s="209" t="s">
        <v>199</v>
      </c>
      <c r="BK276" s="211">
        <f>SUM(BK277:BK300)</f>
        <v>0</v>
      </c>
    </row>
    <row r="277" s="2" customFormat="1" ht="21.75" customHeight="1">
      <c r="A277" s="39"/>
      <c r="B277" s="40"/>
      <c r="C277" s="228" t="s">
        <v>403</v>
      </c>
      <c r="D277" s="228" t="s">
        <v>286</v>
      </c>
      <c r="E277" s="229" t="s">
        <v>623</v>
      </c>
      <c r="F277" s="230" t="s">
        <v>624</v>
      </c>
      <c r="G277" s="231" t="s">
        <v>217</v>
      </c>
      <c r="H277" s="232">
        <v>2</v>
      </c>
      <c r="I277" s="233"/>
      <c r="J277" s="234">
        <f>ROUND(I277*H277,2)</f>
        <v>0</v>
      </c>
      <c r="K277" s="230" t="s">
        <v>341</v>
      </c>
      <c r="L277" s="45"/>
      <c r="M277" s="235" t="s">
        <v>19</v>
      </c>
      <c r="N277" s="236" t="s">
        <v>46</v>
      </c>
      <c r="O277" s="85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208</v>
      </c>
      <c r="AT277" s="226" t="s">
        <v>286</v>
      </c>
      <c r="AU277" s="226" t="s">
        <v>84</v>
      </c>
      <c r="AY277" s="18" t="s">
        <v>199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82</v>
      </c>
      <c r="BK277" s="227">
        <f>ROUND(I277*H277,2)</f>
        <v>0</v>
      </c>
      <c r="BL277" s="18" t="s">
        <v>208</v>
      </c>
      <c r="BM277" s="226" t="s">
        <v>586</v>
      </c>
    </row>
    <row r="278" s="2" customFormat="1" ht="21.75" customHeight="1">
      <c r="A278" s="39"/>
      <c r="B278" s="40"/>
      <c r="C278" s="228" t="s">
        <v>583</v>
      </c>
      <c r="D278" s="228" t="s">
        <v>286</v>
      </c>
      <c r="E278" s="229" t="s">
        <v>626</v>
      </c>
      <c r="F278" s="230" t="s">
        <v>627</v>
      </c>
      <c r="G278" s="231" t="s">
        <v>217</v>
      </c>
      <c r="H278" s="232">
        <v>2</v>
      </c>
      <c r="I278" s="233"/>
      <c r="J278" s="234">
        <f>ROUND(I278*H278,2)</f>
        <v>0</v>
      </c>
      <c r="K278" s="230" t="s">
        <v>341</v>
      </c>
      <c r="L278" s="45"/>
      <c r="M278" s="235" t="s">
        <v>19</v>
      </c>
      <c r="N278" s="236" t="s">
        <v>46</v>
      </c>
      <c r="O278" s="85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6" t="s">
        <v>208</v>
      </c>
      <c r="AT278" s="226" t="s">
        <v>286</v>
      </c>
      <c r="AU278" s="226" t="s">
        <v>84</v>
      </c>
      <c r="AY278" s="18" t="s">
        <v>199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8" t="s">
        <v>82</v>
      </c>
      <c r="BK278" s="227">
        <f>ROUND(I278*H278,2)</f>
        <v>0</v>
      </c>
      <c r="BL278" s="18" t="s">
        <v>208</v>
      </c>
      <c r="BM278" s="226" t="s">
        <v>591</v>
      </c>
    </row>
    <row r="279" s="2" customFormat="1" ht="16.5" customHeight="1">
      <c r="A279" s="39"/>
      <c r="B279" s="40"/>
      <c r="C279" s="228" t="s">
        <v>407</v>
      </c>
      <c r="D279" s="228" t="s">
        <v>286</v>
      </c>
      <c r="E279" s="229" t="s">
        <v>640</v>
      </c>
      <c r="F279" s="230" t="s">
        <v>641</v>
      </c>
      <c r="G279" s="231" t="s">
        <v>205</v>
      </c>
      <c r="H279" s="232">
        <v>218</v>
      </c>
      <c r="I279" s="233"/>
      <c r="J279" s="234">
        <f>ROUND(I279*H279,2)</f>
        <v>0</v>
      </c>
      <c r="K279" s="230" t="s">
        <v>341</v>
      </c>
      <c r="L279" s="45"/>
      <c r="M279" s="235" t="s">
        <v>19</v>
      </c>
      <c r="N279" s="236" t="s">
        <v>46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208</v>
      </c>
      <c r="AT279" s="226" t="s">
        <v>286</v>
      </c>
      <c r="AU279" s="226" t="s">
        <v>84</v>
      </c>
      <c r="AY279" s="18" t="s">
        <v>199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208</v>
      </c>
      <c r="BM279" s="226" t="s">
        <v>597</v>
      </c>
    </row>
    <row r="280" s="2" customFormat="1" ht="16.5" customHeight="1">
      <c r="A280" s="39"/>
      <c r="B280" s="40"/>
      <c r="C280" s="228" t="s">
        <v>594</v>
      </c>
      <c r="D280" s="228" t="s">
        <v>286</v>
      </c>
      <c r="E280" s="229" t="s">
        <v>644</v>
      </c>
      <c r="F280" s="230" t="s">
        <v>1213</v>
      </c>
      <c r="G280" s="231" t="s">
        <v>217</v>
      </c>
      <c r="H280" s="232">
        <v>1</v>
      </c>
      <c r="I280" s="233"/>
      <c r="J280" s="234">
        <f>ROUND(I280*H280,2)</f>
        <v>0</v>
      </c>
      <c r="K280" s="230" t="s">
        <v>341</v>
      </c>
      <c r="L280" s="45"/>
      <c r="M280" s="235" t="s">
        <v>19</v>
      </c>
      <c r="N280" s="236" t="s">
        <v>46</v>
      </c>
      <c r="O280" s="85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6" t="s">
        <v>208</v>
      </c>
      <c r="AT280" s="226" t="s">
        <v>286</v>
      </c>
      <c r="AU280" s="226" t="s">
        <v>84</v>
      </c>
      <c r="AY280" s="18" t="s">
        <v>199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82</v>
      </c>
      <c r="BK280" s="227">
        <f>ROUND(I280*H280,2)</f>
        <v>0</v>
      </c>
      <c r="BL280" s="18" t="s">
        <v>208</v>
      </c>
      <c r="BM280" s="226" t="s">
        <v>602</v>
      </c>
    </row>
    <row r="281" s="2" customFormat="1" ht="16.5" customHeight="1">
      <c r="A281" s="39"/>
      <c r="B281" s="40"/>
      <c r="C281" s="228" t="s">
        <v>410</v>
      </c>
      <c r="D281" s="228" t="s">
        <v>286</v>
      </c>
      <c r="E281" s="229" t="s">
        <v>647</v>
      </c>
      <c r="F281" s="230" t="s">
        <v>648</v>
      </c>
      <c r="G281" s="231" t="s">
        <v>217</v>
      </c>
      <c r="H281" s="232">
        <v>2</v>
      </c>
      <c r="I281" s="233"/>
      <c r="J281" s="234">
        <f>ROUND(I281*H281,2)</f>
        <v>0</v>
      </c>
      <c r="K281" s="230" t="s">
        <v>341</v>
      </c>
      <c r="L281" s="45"/>
      <c r="M281" s="235" t="s">
        <v>19</v>
      </c>
      <c r="N281" s="236" t="s">
        <v>46</v>
      </c>
      <c r="O281" s="85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208</v>
      </c>
      <c r="AT281" s="226" t="s">
        <v>286</v>
      </c>
      <c r="AU281" s="226" t="s">
        <v>84</v>
      </c>
      <c r="AY281" s="18" t="s">
        <v>199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82</v>
      </c>
      <c r="BK281" s="227">
        <f>ROUND(I281*H281,2)</f>
        <v>0</v>
      </c>
      <c r="BL281" s="18" t="s">
        <v>208</v>
      </c>
      <c r="BM281" s="226" t="s">
        <v>606</v>
      </c>
    </row>
    <row r="282" s="2" customFormat="1" ht="16.5" customHeight="1">
      <c r="A282" s="39"/>
      <c r="B282" s="40"/>
      <c r="C282" s="228" t="s">
        <v>603</v>
      </c>
      <c r="D282" s="228" t="s">
        <v>286</v>
      </c>
      <c r="E282" s="229" t="s">
        <v>651</v>
      </c>
      <c r="F282" s="230" t="s">
        <v>652</v>
      </c>
      <c r="G282" s="231" t="s">
        <v>217</v>
      </c>
      <c r="H282" s="232">
        <v>2</v>
      </c>
      <c r="I282" s="233"/>
      <c r="J282" s="234">
        <f>ROUND(I282*H282,2)</f>
        <v>0</v>
      </c>
      <c r="K282" s="230" t="s">
        <v>341</v>
      </c>
      <c r="L282" s="45"/>
      <c r="M282" s="235" t="s">
        <v>19</v>
      </c>
      <c r="N282" s="236" t="s">
        <v>46</v>
      </c>
      <c r="O282" s="85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208</v>
      </c>
      <c r="AT282" s="226" t="s">
        <v>286</v>
      </c>
      <c r="AU282" s="226" t="s">
        <v>84</v>
      </c>
      <c r="AY282" s="18" t="s">
        <v>199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82</v>
      </c>
      <c r="BK282" s="227">
        <f>ROUND(I282*H282,2)</f>
        <v>0</v>
      </c>
      <c r="BL282" s="18" t="s">
        <v>208</v>
      </c>
      <c r="BM282" s="226" t="s">
        <v>609</v>
      </c>
    </row>
    <row r="283" s="2" customFormat="1" ht="16.5" customHeight="1">
      <c r="A283" s="39"/>
      <c r="B283" s="40"/>
      <c r="C283" s="228" t="s">
        <v>416</v>
      </c>
      <c r="D283" s="228" t="s">
        <v>286</v>
      </c>
      <c r="E283" s="229" t="s">
        <v>1080</v>
      </c>
      <c r="F283" s="230" t="s">
        <v>1214</v>
      </c>
      <c r="G283" s="231" t="s">
        <v>217</v>
      </c>
      <c r="H283" s="232">
        <v>4</v>
      </c>
      <c r="I283" s="233"/>
      <c r="J283" s="234">
        <f>ROUND(I283*H283,2)</f>
        <v>0</v>
      </c>
      <c r="K283" s="230" t="s">
        <v>341</v>
      </c>
      <c r="L283" s="45"/>
      <c r="M283" s="235" t="s">
        <v>19</v>
      </c>
      <c r="N283" s="236" t="s">
        <v>46</v>
      </c>
      <c r="O283" s="85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208</v>
      </c>
      <c r="AT283" s="226" t="s">
        <v>286</v>
      </c>
      <c r="AU283" s="226" t="s">
        <v>84</v>
      </c>
      <c r="AY283" s="18" t="s">
        <v>199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82</v>
      </c>
      <c r="BK283" s="227">
        <f>ROUND(I283*H283,2)</f>
        <v>0</v>
      </c>
      <c r="BL283" s="18" t="s">
        <v>208</v>
      </c>
      <c r="BM283" s="226" t="s">
        <v>617</v>
      </c>
    </row>
    <row r="284" s="2" customFormat="1" ht="16.5" customHeight="1">
      <c r="A284" s="39"/>
      <c r="B284" s="40"/>
      <c r="C284" s="228" t="s">
        <v>614</v>
      </c>
      <c r="D284" s="228" t="s">
        <v>286</v>
      </c>
      <c r="E284" s="229" t="s">
        <v>1082</v>
      </c>
      <c r="F284" s="230" t="s">
        <v>659</v>
      </c>
      <c r="G284" s="231" t="s">
        <v>217</v>
      </c>
      <c r="H284" s="232">
        <v>3</v>
      </c>
      <c r="I284" s="233"/>
      <c r="J284" s="234">
        <f>ROUND(I284*H284,2)</f>
        <v>0</v>
      </c>
      <c r="K284" s="230" t="s">
        <v>341</v>
      </c>
      <c r="L284" s="45"/>
      <c r="M284" s="235" t="s">
        <v>19</v>
      </c>
      <c r="N284" s="236" t="s">
        <v>46</v>
      </c>
      <c r="O284" s="85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208</v>
      </c>
      <c r="AT284" s="226" t="s">
        <v>286</v>
      </c>
      <c r="AU284" s="226" t="s">
        <v>84</v>
      </c>
      <c r="AY284" s="18" t="s">
        <v>199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82</v>
      </c>
      <c r="BK284" s="227">
        <f>ROUND(I284*H284,2)</f>
        <v>0</v>
      </c>
      <c r="BL284" s="18" t="s">
        <v>208</v>
      </c>
      <c r="BM284" s="226" t="s">
        <v>620</v>
      </c>
    </row>
    <row r="285" s="2" customFormat="1" ht="16.5" customHeight="1">
      <c r="A285" s="39"/>
      <c r="B285" s="40"/>
      <c r="C285" s="228" t="s">
        <v>419</v>
      </c>
      <c r="D285" s="228" t="s">
        <v>286</v>
      </c>
      <c r="E285" s="229" t="s">
        <v>662</v>
      </c>
      <c r="F285" s="230" t="s">
        <v>663</v>
      </c>
      <c r="G285" s="231" t="s">
        <v>217</v>
      </c>
      <c r="H285" s="232">
        <v>1</v>
      </c>
      <c r="I285" s="233"/>
      <c r="J285" s="234">
        <f>ROUND(I285*H285,2)</f>
        <v>0</v>
      </c>
      <c r="K285" s="230" t="s">
        <v>341</v>
      </c>
      <c r="L285" s="45"/>
      <c r="M285" s="235" t="s">
        <v>19</v>
      </c>
      <c r="N285" s="236" t="s">
        <v>46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208</v>
      </c>
      <c r="AT285" s="226" t="s">
        <v>286</v>
      </c>
      <c r="AU285" s="226" t="s">
        <v>84</v>
      </c>
      <c r="AY285" s="18" t="s">
        <v>199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82</v>
      </c>
      <c r="BK285" s="227">
        <f>ROUND(I285*H285,2)</f>
        <v>0</v>
      </c>
      <c r="BL285" s="18" t="s">
        <v>208</v>
      </c>
      <c r="BM285" s="226" t="s">
        <v>625</v>
      </c>
    </row>
    <row r="286" s="2" customFormat="1" ht="16.5" customHeight="1">
      <c r="A286" s="39"/>
      <c r="B286" s="40"/>
      <c r="C286" s="228" t="s">
        <v>622</v>
      </c>
      <c r="D286" s="228" t="s">
        <v>286</v>
      </c>
      <c r="E286" s="229" t="s">
        <v>669</v>
      </c>
      <c r="F286" s="230" t="s">
        <v>670</v>
      </c>
      <c r="G286" s="231" t="s">
        <v>217</v>
      </c>
      <c r="H286" s="232">
        <v>2</v>
      </c>
      <c r="I286" s="233"/>
      <c r="J286" s="234">
        <f>ROUND(I286*H286,2)</f>
        <v>0</v>
      </c>
      <c r="K286" s="230" t="s">
        <v>341</v>
      </c>
      <c r="L286" s="45"/>
      <c r="M286" s="235" t="s">
        <v>19</v>
      </c>
      <c r="N286" s="236" t="s">
        <v>46</v>
      </c>
      <c r="O286" s="85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208</v>
      </c>
      <c r="AT286" s="226" t="s">
        <v>286</v>
      </c>
      <c r="AU286" s="226" t="s">
        <v>84</v>
      </c>
      <c r="AY286" s="18" t="s">
        <v>199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82</v>
      </c>
      <c r="BK286" s="227">
        <f>ROUND(I286*H286,2)</f>
        <v>0</v>
      </c>
      <c r="BL286" s="18" t="s">
        <v>208</v>
      </c>
      <c r="BM286" s="226" t="s">
        <v>628</v>
      </c>
    </row>
    <row r="287" s="2" customFormat="1" ht="16.5" customHeight="1">
      <c r="A287" s="39"/>
      <c r="B287" s="40"/>
      <c r="C287" s="228" t="s">
        <v>425</v>
      </c>
      <c r="D287" s="228" t="s">
        <v>286</v>
      </c>
      <c r="E287" s="229" t="s">
        <v>1256</v>
      </c>
      <c r="F287" s="230" t="s">
        <v>1257</v>
      </c>
      <c r="G287" s="231" t="s">
        <v>217</v>
      </c>
      <c r="H287" s="232">
        <v>1</v>
      </c>
      <c r="I287" s="233"/>
      <c r="J287" s="234">
        <f>ROUND(I287*H287,2)</f>
        <v>0</v>
      </c>
      <c r="K287" s="230" t="s">
        <v>341</v>
      </c>
      <c r="L287" s="45"/>
      <c r="M287" s="235" t="s">
        <v>19</v>
      </c>
      <c r="N287" s="236" t="s">
        <v>46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208</v>
      </c>
      <c r="AT287" s="226" t="s">
        <v>286</v>
      </c>
      <c r="AU287" s="226" t="s">
        <v>84</v>
      </c>
      <c r="AY287" s="18" t="s">
        <v>199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208</v>
      </c>
      <c r="BM287" s="226" t="s">
        <v>632</v>
      </c>
    </row>
    <row r="288" s="2" customFormat="1" ht="16.5" customHeight="1">
      <c r="A288" s="39"/>
      <c r="B288" s="40"/>
      <c r="C288" s="228" t="s">
        <v>629</v>
      </c>
      <c r="D288" s="228" t="s">
        <v>286</v>
      </c>
      <c r="E288" s="229" t="s">
        <v>1258</v>
      </c>
      <c r="F288" s="230" t="s">
        <v>1259</v>
      </c>
      <c r="G288" s="231" t="s">
        <v>217</v>
      </c>
      <c r="H288" s="232">
        <v>1</v>
      </c>
      <c r="I288" s="233"/>
      <c r="J288" s="234">
        <f>ROUND(I288*H288,2)</f>
        <v>0</v>
      </c>
      <c r="K288" s="230" t="s">
        <v>341</v>
      </c>
      <c r="L288" s="45"/>
      <c r="M288" s="235" t="s">
        <v>19</v>
      </c>
      <c r="N288" s="236" t="s">
        <v>46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208</v>
      </c>
      <c r="AT288" s="226" t="s">
        <v>286</v>
      </c>
      <c r="AU288" s="226" t="s">
        <v>84</v>
      </c>
      <c r="AY288" s="18" t="s">
        <v>199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82</v>
      </c>
      <c r="BK288" s="227">
        <f>ROUND(I288*H288,2)</f>
        <v>0</v>
      </c>
      <c r="BL288" s="18" t="s">
        <v>208</v>
      </c>
      <c r="BM288" s="226" t="s">
        <v>635</v>
      </c>
    </row>
    <row r="289" s="2" customFormat="1">
      <c r="A289" s="39"/>
      <c r="B289" s="40"/>
      <c r="C289" s="214" t="s">
        <v>432</v>
      </c>
      <c r="D289" s="214" t="s">
        <v>202</v>
      </c>
      <c r="E289" s="215" t="s">
        <v>673</v>
      </c>
      <c r="F289" s="216" t="s">
        <v>674</v>
      </c>
      <c r="G289" s="217" t="s">
        <v>217</v>
      </c>
      <c r="H289" s="218">
        <v>1</v>
      </c>
      <c r="I289" s="219"/>
      <c r="J289" s="220">
        <f>ROUND(I289*H289,2)</f>
        <v>0</v>
      </c>
      <c r="K289" s="216" t="s">
        <v>341</v>
      </c>
      <c r="L289" s="221"/>
      <c r="M289" s="222" t="s">
        <v>19</v>
      </c>
      <c r="N289" s="223" t="s">
        <v>46</v>
      </c>
      <c r="O289" s="85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207</v>
      </c>
      <c r="AT289" s="226" t="s">
        <v>202</v>
      </c>
      <c r="AU289" s="226" t="s">
        <v>84</v>
      </c>
      <c r="AY289" s="18" t="s">
        <v>199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82</v>
      </c>
      <c r="BK289" s="227">
        <f>ROUND(I289*H289,2)</f>
        <v>0</v>
      </c>
      <c r="BL289" s="18" t="s">
        <v>208</v>
      </c>
      <c r="BM289" s="226" t="s">
        <v>639</v>
      </c>
    </row>
    <row r="290" s="2" customFormat="1" ht="16.5" customHeight="1">
      <c r="A290" s="39"/>
      <c r="B290" s="40"/>
      <c r="C290" s="228" t="s">
        <v>636</v>
      </c>
      <c r="D290" s="228" t="s">
        <v>286</v>
      </c>
      <c r="E290" s="229" t="s">
        <v>676</v>
      </c>
      <c r="F290" s="230" t="s">
        <v>677</v>
      </c>
      <c r="G290" s="231" t="s">
        <v>217</v>
      </c>
      <c r="H290" s="232">
        <v>1</v>
      </c>
      <c r="I290" s="233"/>
      <c r="J290" s="234">
        <f>ROUND(I290*H290,2)</f>
        <v>0</v>
      </c>
      <c r="K290" s="230" t="s">
        <v>341</v>
      </c>
      <c r="L290" s="45"/>
      <c r="M290" s="235" t="s">
        <v>19</v>
      </c>
      <c r="N290" s="236" t="s">
        <v>46</v>
      </c>
      <c r="O290" s="85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208</v>
      </c>
      <c r="AT290" s="226" t="s">
        <v>286</v>
      </c>
      <c r="AU290" s="226" t="s">
        <v>84</v>
      </c>
      <c r="AY290" s="18" t="s">
        <v>199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208</v>
      </c>
      <c r="BM290" s="226" t="s">
        <v>642</v>
      </c>
    </row>
    <row r="291" s="2" customFormat="1" ht="16.5" customHeight="1">
      <c r="A291" s="39"/>
      <c r="B291" s="40"/>
      <c r="C291" s="228" t="s">
        <v>438</v>
      </c>
      <c r="D291" s="228" t="s">
        <v>286</v>
      </c>
      <c r="E291" s="229" t="s">
        <v>680</v>
      </c>
      <c r="F291" s="230" t="s">
        <v>681</v>
      </c>
      <c r="G291" s="231" t="s">
        <v>217</v>
      </c>
      <c r="H291" s="232">
        <v>1</v>
      </c>
      <c r="I291" s="233"/>
      <c r="J291" s="234">
        <f>ROUND(I291*H291,2)</f>
        <v>0</v>
      </c>
      <c r="K291" s="230" t="s">
        <v>341</v>
      </c>
      <c r="L291" s="45"/>
      <c r="M291" s="235" t="s">
        <v>19</v>
      </c>
      <c r="N291" s="236" t="s">
        <v>46</v>
      </c>
      <c r="O291" s="85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208</v>
      </c>
      <c r="AT291" s="226" t="s">
        <v>286</v>
      </c>
      <c r="AU291" s="226" t="s">
        <v>84</v>
      </c>
      <c r="AY291" s="18" t="s">
        <v>199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82</v>
      </c>
      <c r="BK291" s="227">
        <f>ROUND(I291*H291,2)</f>
        <v>0</v>
      </c>
      <c r="BL291" s="18" t="s">
        <v>208</v>
      </c>
      <c r="BM291" s="226" t="s">
        <v>646</v>
      </c>
    </row>
    <row r="292" s="2" customFormat="1" ht="16.5" customHeight="1">
      <c r="A292" s="39"/>
      <c r="B292" s="40"/>
      <c r="C292" s="228" t="s">
        <v>643</v>
      </c>
      <c r="D292" s="228" t="s">
        <v>286</v>
      </c>
      <c r="E292" s="229" t="s">
        <v>683</v>
      </c>
      <c r="F292" s="230" t="s">
        <v>684</v>
      </c>
      <c r="G292" s="231" t="s">
        <v>217</v>
      </c>
      <c r="H292" s="232">
        <v>1</v>
      </c>
      <c r="I292" s="233"/>
      <c r="J292" s="234">
        <f>ROUND(I292*H292,2)</f>
        <v>0</v>
      </c>
      <c r="K292" s="230" t="s">
        <v>341</v>
      </c>
      <c r="L292" s="45"/>
      <c r="M292" s="235" t="s">
        <v>19</v>
      </c>
      <c r="N292" s="236" t="s">
        <v>46</v>
      </c>
      <c r="O292" s="85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208</v>
      </c>
      <c r="AT292" s="226" t="s">
        <v>286</v>
      </c>
      <c r="AU292" s="226" t="s">
        <v>84</v>
      </c>
      <c r="AY292" s="18" t="s">
        <v>199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208</v>
      </c>
      <c r="BM292" s="226" t="s">
        <v>649</v>
      </c>
    </row>
    <row r="293" s="2" customFormat="1">
      <c r="A293" s="39"/>
      <c r="B293" s="40"/>
      <c r="C293" s="228" t="s">
        <v>441</v>
      </c>
      <c r="D293" s="228" t="s">
        <v>286</v>
      </c>
      <c r="E293" s="229" t="s">
        <v>687</v>
      </c>
      <c r="F293" s="230" t="s">
        <v>688</v>
      </c>
      <c r="G293" s="231" t="s">
        <v>217</v>
      </c>
      <c r="H293" s="232">
        <v>1</v>
      </c>
      <c r="I293" s="233"/>
      <c r="J293" s="234">
        <f>ROUND(I293*H293,2)</f>
        <v>0</v>
      </c>
      <c r="K293" s="230" t="s">
        <v>341</v>
      </c>
      <c r="L293" s="45"/>
      <c r="M293" s="235" t="s">
        <v>19</v>
      </c>
      <c r="N293" s="236" t="s">
        <v>46</v>
      </c>
      <c r="O293" s="85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208</v>
      </c>
      <c r="AT293" s="226" t="s">
        <v>286</v>
      </c>
      <c r="AU293" s="226" t="s">
        <v>84</v>
      </c>
      <c r="AY293" s="18" t="s">
        <v>199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82</v>
      </c>
      <c r="BK293" s="227">
        <f>ROUND(I293*H293,2)</f>
        <v>0</v>
      </c>
      <c r="BL293" s="18" t="s">
        <v>208</v>
      </c>
      <c r="BM293" s="226" t="s">
        <v>653</v>
      </c>
    </row>
    <row r="294" s="2" customFormat="1" ht="16.5" customHeight="1">
      <c r="A294" s="39"/>
      <c r="B294" s="40"/>
      <c r="C294" s="214" t="s">
        <v>650</v>
      </c>
      <c r="D294" s="214" t="s">
        <v>202</v>
      </c>
      <c r="E294" s="215" t="s">
        <v>1242</v>
      </c>
      <c r="F294" s="216" t="s">
        <v>1243</v>
      </c>
      <c r="G294" s="217" t="s">
        <v>217</v>
      </c>
      <c r="H294" s="218">
        <v>1</v>
      </c>
      <c r="I294" s="219"/>
      <c r="J294" s="220">
        <f>ROUND(I294*H294,2)</f>
        <v>0</v>
      </c>
      <c r="K294" s="216" t="s">
        <v>341</v>
      </c>
      <c r="L294" s="221"/>
      <c r="M294" s="222" t="s">
        <v>19</v>
      </c>
      <c r="N294" s="223" t="s">
        <v>46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207</v>
      </c>
      <c r="AT294" s="226" t="s">
        <v>202</v>
      </c>
      <c r="AU294" s="226" t="s">
        <v>84</v>
      </c>
      <c r="AY294" s="18" t="s">
        <v>199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82</v>
      </c>
      <c r="BK294" s="227">
        <f>ROUND(I294*H294,2)</f>
        <v>0</v>
      </c>
      <c r="BL294" s="18" t="s">
        <v>208</v>
      </c>
      <c r="BM294" s="226" t="s">
        <v>656</v>
      </c>
    </row>
    <row r="295" s="2" customFormat="1" ht="16.5" customHeight="1">
      <c r="A295" s="39"/>
      <c r="B295" s="40"/>
      <c r="C295" s="214" t="s">
        <v>445</v>
      </c>
      <c r="D295" s="214" t="s">
        <v>202</v>
      </c>
      <c r="E295" s="215" t="s">
        <v>1091</v>
      </c>
      <c r="F295" s="216" t="s">
        <v>1215</v>
      </c>
      <c r="G295" s="217" t="s">
        <v>205</v>
      </c>
      <c r="H295" s="218">
        <v>19</v>
      </c>
      <c r="I295" s="219"/>
      <c r="J295" s="220">
        <f>ROUND(I295*H295,2)</f>
        <v>0</v>
      </c>
      <c r="K295" s="216" t="s">
        <v>341</v>
      </c>
      <c r="L295" s="221"/>
      <c r="M295" s="222" t="s">
        <v>19</v>
      </c>
      <c r="N295" s="223" t="s">
        <v>46</v>
      </c>
      <c r="O295" s="85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207</v>
      </c>
      <c r="AT295" s="226" t="s">
        <v>202</v>
      </c>
      <c r="AU295" s="226" t="s">
        <v>84</v>
      </c>
      <c r="AY295" s="18" t="s">
        <v>199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82</v>
      </c>
      <c r="BK295" s="227">
        <f>ROUND(I295*H295,2)</f>
        <v>0</v>
      </c>
      <c r="BL295" s="18" t="s">
        <v>208</v>
      </c>
      <c r="BM295" s="226" t="s">
        <v>1077</v>
      </c>
    </row>
    <row r="296" s="2" customFormat="1" ht="16.5" customHeight="1">
      <c r="A296" s="39"/>
      <c r="B296" s="40"/>
      <c r="C296" s="214" t="s">
        <v>657</v>
      </c>
      <c r="D296" s="214" t="s">
        <v>202</v>
      </c>
      <c r="E296" s="215" t="s">
        <v>1093</v>
      </c>
      <c r="F296" s="216" t="s">
        <v>1216</v>
      </c>
      <c r="G296" s="217" t="s">
        <v>217</v>
      </c>
      <c r="H296" s="218">
        <v>6</v>
      </c>
      <c r="I296" s="219"/>
      <c r="J296" s="220">
        <f>ROUND(I296*H296,2)</f>
        <v>0</v>
      </c>
      <c r="K296" s="216" t="s">
        <v>341</v>
      </c>
      <c r="L296" s="221"/>
      <c r="M296" s="222" t="s">
        <v>19</v>
      </c>
      <c r="N296" s="223" t="s">
        <v>46</v>
      </c>
      <c r="O296" s="85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207</v>
      </c>
      <c r="AT296" s="226" t="s">
        <v>202</v>
      </c>
      <c r="AU296" s="226" t="s">
        <v>84</v>
      </c>
      <c r="AY296" s="18" t="s">
        <v>199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82</v>
      </c>
      <c r="BK296" s="227">
        <f>ROUND(I296*H296,2)</f>
        <v>0</v>
      </c>
      <c r="BL296" s="18" t="s">
        <v>208</v>
      </c>
      <c r="BM296" s="226" t="s">
        <v>1079</v>
      </c>
    </row>
    <row r="297" s="2" customFormat="1" ht="16.5" customHeight="1">
      <c r="A297" s="39"/>
      <c r="B297" s="40"/>
      <c r="C297" s="214" t="s">
        <v>447</v>
      </c>
      <c r="D297" s="214" t="s">
        <v>202</v>
      </c>
      <c r="E297" s="215" t="s">
        <v>690</v>
      </c>
      <c r="F297" s="216" t="s">
        <v>691</v>
      </c>
      <c r="G297" s="217" t="s">
        <v>217</v>
      </c>
      <c r="H297" s="218">
        <v>2</v>
      </c>
      <c r="I297" s="219"/>
      <c r="J297" s="220">
        <f>ROUND(I297*H297,2)</f>
        <v>0</v>
      </c>
      <c r="K297" s="216" t="s">
        <v>341</v>
      </c>
      <c r="L297" s="221"/>
      <c r="M297" s="222" t="s">
        <v>19</v>
      </c>
      <c r="N297" s="223" t="s">
        <v>46</v>
      </c>
      <c r="O297" s="85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207</v>
      </c>
      <c r="AT297" s="226" t="s">
        <v>202</v>
      </c>
      <c r="AU297" s="226" t="s">
        <v>84</v>
      </c>
      <c r="AY297" s="18" t="s">
        <v>199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82</v>
      </c>
      <c r="BK297" s="227">
        <f>ROUND(I297*H297,2)</f>
        <v>0</v>
      </c>
      <c r="BL297" s="18" t="s">
        <v>208</v>
      </c>
      <c r="BM297" s="226" t="s">
        <v>660</v>
      </c>
    </row>
    <row r="298" s="2" customFormat="1">
      <c r="A298" s="39"/>
      <c r="B298" s="40"/>
      <c r="C298" s="214" t="s">
        <v>665</v>
      </c>
      <c r="D298" s="214" t="s">
        <v>202</v>
      </c>
      <c r="E298" s="215" t="s">
        <v>694</v>
      </c>
      <c r="F298" s="216" t="s">
        <v>1217</v>
      </c>
      <c r="G298" s="217" t="s">
        <v>217</v>
      </c>
      <c r="H298" s="218">
        <v>1</v>
      </c>
      <c r="I298" s="219"/>
      <c r="J298" s="220">
        <f>ROUND(I298*H298,2)</f>
        <v>0</v>
      </c>
      <c r="K298" s="216" t="s">
        <v>341</v>
      </c>
      <c r="L298" s="221"/>
      <c r="M298" s="222" t="s">
        <v>19</v>
      </c>
      <c r="N298" s="223" t="s">
        <v>46</v>
      </c>
      <c r="O298" s="85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207</v>
      </c>
      <c r="AT298" s="226" t="s">
        <v>202</v>
      </c>
      <c r="AU298" s="226" t="s">
        <v>84</v>
      </c>
      <c r="AY298" s="18" t="s">
        <v>199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82</v>
      </c>
      <c r="BK298" s="227">
        <f>ROUND(I298*H298,2)</f>
        <v>0</v>
      </c>
      <c r="BL298" s="18" t="s">
        <v>208</v>
      </c>
      <c r="BM298" s="226" t="s">
        <v>664</v>
      </c>
    </row>
    <row r="299" s="2" customFormat="1" ht="16.5" customHeight="1">
      <c r="A299" s="39"/>
      <c r="B299" s="40"/>
      <c r="C299" s="214" t="s">
        <v>451</v>
      </c>
      <c r="D299" s="214" t="s">
        <v>202</v>
      </c>
      <c r="E299" s="215" t="s">
        <v>697</v>
      </c>
      <c r="F299" s="216" t="s">
        <v>1218</v>
      </c>
      <c r="G299" s="217" t="s">
        <v>217</v>
      </c>
      <c r="H299" s="218">
        <v>2</v>
      </c>
      <c r="I299" s="219"/>
      <c r="J299" s="220">
        <f>ROUND(I299*H299,2)</f>
        <v>0</v>
      </c>
      <c r="K299" s="216" t="s">
        <v>341</v>
      </c>
      <c r="L299" s="221"/>
      <c r="M299" s="222" t="s">
        <v>19</v>
      </c>
      <c r="N299" s="223" t="s">
        <v>46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207</v>
      </c>
      <c r="AT299" s="226" t="s">
        <v>202</v>
      </c>
      <c r="AU299" s="226" t="s">
        <v>84</v>
      </c>
      <c r="AY299" s="18" t="s">
        <v>199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82</v>
      </c>
      <c r="BK299" s="227">
        <f>ROUND(I299*H299,2)</f>
        <v>0</v>
      </c>
      <c r="BL299" s="18" t="s">
        <v>208</v>
      </c>
      <c r="BM299" s="226" t="s">
        <v>668</v>
      </c>
    </row>
    <row r="300" s="2" customFormat="1" ht="16.5" customHeight="1">
      <c r="A300" s="39"/>
      <c r="B300" s="40"/>
      <c r="C300" s="214" t="s">
        <v>672</v>
      </c>
      <c r="D300" s="214" t="s">
        <v>202</v>
      </c>
      <c r="E300" s="215" t="s">
        <v>704</v>
      </c>
      <c r="F300" s="216" t="s">
        <v>705</v>
      </c>
      <c r="G300" s="217" t="s">
        <v>217</v>
      </c>
      <c r="H300" s="218">
        <v>2</v>
      </c>
      <c r="I300" s="219"/>
      <c r="J300" s="220">
        <f>ROUND(I300*H300,2)</f>
        <v>0</v>
      </c>
      <c r="K300" s="216" t="s">
        <v>341</v>
      </c>
      <c r="L300" s="221"/>
      <c r="M300" s="222" t="s">
        <v>19</v>
      </c>
      <c r="N300" s="223" t="s">
        <v>46</v>
      </c>
      <c r="O300" s="85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207</v>
      </c>
      <c r="AT300" s="226" t="s">
        <v>202</v>
      </c>
      <c r="AU300" s="226" t="s">
        <v>84</v>
      </c>
      <c r="AY300" s="18" t="s">
        <v>199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82</v>
      </c>
      <c r="BK300" s="227">
        <f>ROUND(I300*H300,2)</f>
        <v>0</v>
      </c>
      <c r="BL300" s="18" t="s">
        <v>208</v>
      </c>
      <c r="BM300" s="226" t="s">
        <v>671</v>
      </c>
    </row>
    <row r="301" s="12" customFormat="1" ht="25.92" customHeight="1">
      <c r="A301" s="12"/>
      <c r="B301" s="198"/>
      <c r="C301" s="199"/>
      <c r="D301" s="200" t="s">
        <v>74</v>
      </c>
      <c r="E301" s="201" t="s">
        <v>707</v>
      </c>
      <c r="F301" s="201" t="s">
        <v>707</v>
      </c>
      <c r="G301" s="199"/>
      <c r="H301" s="199"/>
      <c r="I301" s="202"/>
      <c r="J301" s="203">
        <f>BK301</f>
        <v>0</v>
      </c>
      <c r="K301" s="199"/>
      <c r="L301" s="204"/>
      <c r="M301" s="205"/>
      <c r="N301" s="206"/>
      <c r="O301" s="206"/>
      <c r="P301" s="207">
        <f>P302+P346</f>
        <v>0</v>
      </c>
      <c r="Q301" s="206"/>
      <c r="R301" s="207">
        <f>R302+R346</f>
        <v>0</v>
      </c>
      <c r="S301" s="206"/>
      <c r="T301" s="208">
        <f>T302+T346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9" t="s">
        <v>82</v>
      </c>
      <c r="AT301" s="210" t="s">
        <v>74</v>
      </c>
      <c r="AU301" s="210" t="s">
        <v>75</v>
      </c>
      <c r="AY301" s="209" t="s">
        <v>199</v>
      </c>
      <c r="BK301" s="211">
        <f>BK302+BK346</f>
        <v>0</v>
      </c>
    </row>
    <row r="302" s="12" customFormat="1" ht="22.8" customHeight="1">
      <c r="A302" s="12"/>
      <c r="B302" s="198"/>
      <c r="C302" s="199"/>
      <c r="D302" s="200" t="s">
        <v>74</v>
      </c>
      <c r="E302" s="212" t="s">
        <v>709</v>
      </c>
      <c r="F302" s="212" t="s">
        <v>710</v>
      </c>
      <c r="G302" s="199"/>
      <c r="H302" s="199"/>
      <c r="I302" s="202"/>
      <c r="J302" s="213">
        <f>BK302</f>
        <v>0</v>
      </c>
      <c r="K302" s="199"/>
      <c r="L302" s="204"/>
      <c r="M302" s="205"/>
      <c r="N302" s="206"/>
      <c r="O302" s="206"/>
      <c r="P302" s="207">
        <f>SUM(P303:P345)</f>
        <v>0</v>
      </c>
      <c r="Q302" s="206"/>
      <c r="R302" s="207">
        <f>SUM(R303:R345)</f>
        <v>0</v>
      </c>
      <c r="S302" s="206"/>
      <c r="T302" s="208">
        <f>SUM(T303:T345)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9" t="s">
        <v>82</v>
      </c>
      <c r="AT302" s="210" t="s">
        <v>74</v>
      </c>
      <c r="AU302" s="210" t="s">
        <v>82</v>
      </c>
      <c r="AY302" s="209" t="s">
        <v>199</v>
      </c>
      <c r="BK302" s="211">
        <f>SUM(BK303:BK345)</f>
        <v>0</v>
      </c>
    </row>
    <row r="303" s="2" customFormat="1" ht="33" customHeight="1">
      <c r="A303" s="39"/>
      <c r="B303" s="40"/>
      <c r="C303" s="228" t="s">
        <v>453</v>
      </c>
      <c r="D303" s="228" t="s">
        <v>286</v>
      </c>
      <c r="E303" s="229" t="s">
        <v>712</v>
      </c>
      <c r="F303" s="230" t="s">
        <v>713</v>
      </c>
      <c r="G303" s="231" t="s">
        <v>205</v>
      </c>
      <c r="H303" s="232">
        <v>24</v>
      </c>
      <c r="I303" s="233"/>
      <c r="J303" s="234">
        <f>ROUND(I303*H303,2)</f>
        <v>0</v>
      </c>
      <c r="K303" s="230" t="s">
        <v>206</v>
      </c>
      <c r="L303" s="45"/>
      <c r="M303" s="235" t="s">
        <v>19</v>
      </c>
      <c r="N303" s="236" t="s">
        <v>46</v>
      </c>
      <c r="O303" s="85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208</v>
      </c>
      <c r="AT303" s="226" t="s">
        <v>286</v>
      </c>
      <c r="AU303" s="226" t="s">
        <v>84</v>
      </c>
      <c r="AY303" s="18" t="s">
        <v>199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82</v>
      </c>
      <c r="BK303" s="227">
        <f>ROUND(I303*H303,2)</f>
        <v>0</v>
      </c>
      <c r="BL303" s="18" t="s">
        <v>208</v>
      </c>
      <c r="BM303" s="226" t="s">
        <v>675</v>
      </c>
    </row>
    <row r="304" s="2" customFormat="1" ht="33" customHeight="1">
      <c r="A304" s="39"/>
      <c r="B304" s="40"/>
      <c r="C304" s="228" t="s">
        <v>679</v>
      </c>
      <c r="D304" s="228" t="s">
        <v>286</v>
      </c>
      <c r="E304" s="229" t="s">
        <v>715</v>
      </c>
      <c r="F304" s="230" t="s">
        <v>716</v>
      </c>
      <c r="G304" s="231" t="s">
        <v>205</v>
      </c>
      <c r="H304" s="232">
        <v>25</v>
      </c>
      <c r="I304" s="233"/>
      <c r="J304" s="234">
        <f>ROUND(I304*H304,2)</f>
        <v>0</v>
      </c>
      <c r="K304" s="230" t="s">
        <v>206</v>
      </c>
      <c r="L304" s="45"/>
      <c r="M304" s="235" t="s">
        <v>19</v>
      </c>
      <c r="N304" s="236" t="s">
        <v>46</v>
      </c>
      <c r="O304" s="85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208</v>
      </c>
      <c r="AT304" s="226" t="s">
        <v>286</v>
      </c>
      <c r="AU304" s="226" t="s">
        <v>84</v>
      </c>
      <c r="AY304" s="18" t="s">
        <v>199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82</v>
      </c>
      <c r="BK304" s="227">
        <f>ROUND(I304*H304,2)</f>
        <v>0</v>
      </c>
      <c r="BL304" s="18" t="s">
        <v>208</v>
      </c>
      <c r="BM304" s="226" t="s">
        <v>678</v>
      </c>
    </row>
    <row r="305" s="2" customFormat="1">
      <c r="A305" s="39"/>
      <c r="B305" s="40"/>
      <c r="C305" s="228" t="s">
        <v>456</v>
      </c>
      <c r="D305" s="228" t="s">
        <v>286</v>
      </c>
      <c r="E305" s="229" t="s">
        <v>722</v>
      </c>
      <c r="F305" s="230" t="s">
        <v>723</v>
      </c>
      <c r="G305" s="231" t="s">
        <v>217</v>
      </c>
      <c r="H305" s="232">
        <v>7</v>
      </c>
      <c r="I305" s="233"/>
      <c r="J305" s="234">
        <f>ROUND(I305*H305,2)</f>
        <v>0</v>
      </c>
      <c r="K305" s="230" t="s">
        <v>206</v>
      </c>
      <c r="L305" s="45"/>
      <c r="M305" s="235" t="s">
        <v>19</v>
      </c>
      <c r="N305" s="236" t="s">
        <v>46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208</v>
      </c>
      <c r="AT305" s="226" t="s">
        <v>286</v>
      </c>
      <c r="AU305" s="226" t="s">
        <v>84</v>
      </c>
      <c r="AY305" s="18" t="s">
        <v>199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82</v>
      </c>
      <c r="BK305" s="227">
        <f>ROUND(I305*H305,2)</f>
        <v>0</v>
      </c>
      <c r="BL305" s="18" t="s">
        <v>208</v>
      </c>
      <c r="BM305" s="226" t="s">
        <v>682</v>
      </c>
    </row>
    <row r="306" s="2" customFormat="1">
      <c r="A306" s="39"/>
      <c r="B306" s="40"/>
      <c r="C306" s="228" t="s">
        <v>686</v>
      </c>
      <c r="D306" s="228" t="s">
        <v>286</v>
      </c>
      <c r="E306" s="229" t="s">
        <v>726</v>
      </c>
      <c r="F306" s="230" t="s">
        <v>727</v>
      </c>
      <c r="G306" s="231" t="s">
        <v>217</v>
      </c>
      <c r="H306" s="232">
        <v>1</v>
      </c>
      <c r="I306" s="233"/>
      <c r="J306" s="234">
        <f>ROUND(I306*H306,2)</f>
        <v>0</v>
      </c>
      <c r="K306" s="230" t="s">
        <v>206</v>
      </c>
      <c r="L306" s="45"/>
      <c r="M306" s="235" t="s">
        <v>19</v>
      </c>
      <c r="N306" s="236" t="s">
        <v>46</v>
      </c>
      <c r="O306" s="85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208</v>
      </c>
      <c r="AT306" s="226" t="s">
        <v>286</v>
      </c>
      <c r="AU306" s="226" t="s">
        <v>84</v>
      </c>
      <c r="AY306" s="18" t="s">
        <v>199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82</v>
      </c>
      <c r="BK306" s="227">
        <f>ROUND(I306*H306,2)</f>
        <v>0</v>
      </c>
      <c r="BL306" s="18" t="s">
        <v>208</v>
      </c>
      <c r="BM306" s="226" t="s">
        <v>685</v>
      </c>
    </row>
    <row r="307" s="2" customFormat="1" ht="44.25" customHeight="1">
      <c r="A307" s="39"/>
      <c r="B307" s="40"/>
      <c r="C307" s="228" t="s">
        <v>459</v>
      </c>
      <c r="D307" s="228" t="s">
        <v>286</v>
      </c>
      <c r="E307" s="229" t="s">
        <v>729</v>
      </c>
      <c r="F307" s="230" t="s">
        <v>730</v>
      </c>
      <c r="G307" s="231" t="s">
        <v>205</v>
      </c>
      <c r="H307" s="232">
        <v>1</v>
      </c>
      <c r="I307" s="233"/>
      <c r="J307" s="234">
        <f>ROUND(I307*H307,2)</f>
        <v>0</v>
      </c>
      <c r="K307" s="230" t="s">
        <v>206</v>
      </c>
      <c r="L307" s="45"/>
      <c r="M307" s="235" t="s">
        <v>19</v>
      </c>
      <c r="N307" s="236" t="s">
        <v>46</v>
      </c>
      <c r="O307" s="85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208</v>
      </c>
      <c r="AT307" s="226" t="s">
        <v>286</v>
      </c>
      <c r="AU307" s="226" t="s">
        <v>84</v>
      </c>
      <c r="AY307" s="18" t="s">
        <v>199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82</v>
      </c>
      <c r="BK307" s="227">
        <f>ROUND(I307*H307,2)</f>
        <v>0</v>
      </c>
      <c r="BL307" s="18" t="s">
        <v>208</v>
      </c>
      <c r="BM307" s="226" t="s">
        <v>689</v>
      </c>
    </row>
    <row r="308" s="2" customFormat="1" ht="16.5" customHeight="1">
      <c r="A308" s="39"/>
      <c r="B308" s="40"/>
      <c r="C308" s="228" t="s">
        <v>693</v>
      </c>
      <c r="D308" s="228" t="s">
        <v>286</v>
      </c>
      <c r="E308" s="229" t="s">
        <v>736</v>
      </c>
      <c r="F308" s="230" t="s">
        <v>737</v>
      </c>
      <c r="G308" s="231" t="s">
        <v>205</v>
      </c>
      <c r="H308" s="232">
        <v>26</v>
      </c>
      <c r="I308" s="233"/>
      <c r="J308" s="234">
        <f>ROUND(I308*H308,2)</f>
        <v>0</v>
      </c>
      <c r="K308" s="230" t="s">
        <v>19</v>
      </c>
      <c r="L308" s="45"/>
      <c r="M308" s="235" t="s">
        <v>19</v>
      </c>
      <c r="N308" s="236" t="s">
        <v>46</v>
      </c>
      <c r="O308" s="85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208</v>
      </c>
      <c r="AT308" s="226" t="s">
        <v>286</v>
      </c>
      <c r="AU308" s="226" t="s">
        <v>84</v>
      </c>
      <c r="AY308" s="18" t="s">
        <v>199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82</v>
      </c>
      <c r="BK308" s="227">
        <f>ROUND(I308*H308,2)</f>
        <v>0</v>
      </c>
      <c r="BL308" s="18" t="s">
        <v>208</v>
      </c>
      <c r="BM308" s="226" t="s">
        <v>692</v>
      </c>
    </row>
    <row r="309" s="2" customFormat="1" ht="16.5" customHeight="1">
      <c r="A309" s="39"/>
      <c r="B309" s="40"/>
      <c r="C309" s="228" t="s">
        <v>463</v>
      </c>
      <c r="D309" s="228" t="s">
        <v>286</v>
      </c>
      <c r="E309" s="229" t="s">
        <v>740</v>
      </c>
      <c r="F309" s="230" t="s">
        <v>1101</v>
      </c>
      <c r="G309" s="231" t="s">
        <v>935</v>
      </c>
      <c r="H309" s="232">
        <v>2</v>
      </c>
      <c r="I309" s="233"/>
      <c r="J309" s="234">
        <f>ROUND(I309*H309,2)</f>
        <v>0</v>
      </c>
      <c r="K309" s="230" t="s">
        <v>19</v>
      </c>
      <c r="L309" s="45"/>
      <c r="M309" s="235" t="s">
        <v>19</v>
      </c>
      <c r="N309" s="236" t="s">
        <v>46</v>
      </c>
      <c r="O309" s="85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208</v>
      </c>
      <c r="AT309" s="226" t="s">
        <v>286</v>
      </c>
      <c r="AU309" s="226" t="s">
        <v>84</v>
      </c>
      <c r="AY309" s="18" t="s">
        <v>199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82</v>
      </c>
      <c r="BK309" s="227">
        <f>ROUND(I309*H309,2)</f>
        <v>0</v>
      </c>
      <c r="BL309" s="18" t="s">
        <v>208</v>
      </c>
      <c r="BM309" s="226" t="s">
        <v>696</v>
      </c>
    </row>
    <row r="310" s="2" customFormat="1" ht="16.5" customHeight="1">
      <c r="A310" s="39"/>
      <c r="B310" s="40"/>
      <c r="C310" s="228" t="s">
        <v>700</v>
      </c>
      <c r="D310" s="228" t="s">
        <v>286</v>
      </c>
      <c r="E310" s="229" t="s">
        <v>1102</v>
      </c>
      <c r="F310" s="230" t="s">
        <v>1103</v>
      </c>
      <c r="G310" s="231" t="s">
        <v>217</v>
      </c>
      <c r="H310" s="232">
        <v>7</v>
      </c>
      <c r="I310" s="233"/>
      <c r="J310" s="234">
        <f>ROUND(I310*H310,2)</f>
        <v>0</v>
      </c>
      <c r="K310" s="230" t="s">
        <v>19</v>
      </c>
      <c r="L310" s="45"/>
      <c r="M310" s="235" t="s">
        <v>19</v>
      </c>
      <c r="N310" s="236" t="s">
        <v>46</v>
      </c>
      <c r="O310" s="85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208</v>
      </c>
      <c r="AT310" s="226" t="s">
        <v>286</v>
      </c>
      <c r="AU310" s="226" t="s">
        <v>84</v>
      </c>
      <c r="AY310" s="18" t="s">
        <v>199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82</v>
      </c>
      <c r="BK310" s="227">
        <f>ROUND(I310*H310,2)</f>
        <v>0</v>
      </c>
      <c r="BL310" s="18" t="s">
        <v>208</v>
      </c>
      <c r="BM310" s="226" t="s">
        <v>1271</v>
      </c>
    </row>
    <row r="311" s="2" customFormat="1" ht="16.5" customHeight="1">
      <c r="A311" s="39"/>
      <c r="B311" s="40"/>
      <c r="C311" s="228" t="s">
        <v>466</v>
      </c>
      <c r="D311" s="228" t="s">
        <v>286</v>
      </c>
      <c r="E311" s="229" t="s">
        <v>743</v>
      </c>
      <c r="F311" s="230" t="s">
        <v>744</v>
      </c>
      <c r="G311" s="231" t="s">
        <v>217</v>
      </c>
      <c r="H311" s="232">
        <v>8</v>
      </c>
      <c r="I311" s="233"/>
      <c r="J311" s="234">
        <f>ROUND(I311*H311,2)</f>
        <v>0</v>
      </c>
      <c r="K311" s="230" t="s">
        <v>206</v>
      </c>
      <c r="L311" s="45"/>
      <c r="M311" s="235" t="s">
        <v>19</v>
      </c>
      <c r="N311" s="236" t="s">
        <v>46</v>
      </c>
      <c r="O311" s="85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208</v>
      </c>
      <c r="AT311" s="226" t="s">
        <v>286</v>
      </c>
      <c r="AU311" s="226" t="s">
        <v>84</v>
      </c>
      <c r="AY311" s="18" t="s">
        <v>199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82</v>
      </c>
      <c r="BK311" s="227">
        <f>ROUND(I311*H311,2)</f>
        <v>0</v>
      </c>
      <c r="BL311" s="18" t="s">
        <v>208</v>
      </c>
      <c r="BM311" s="226" t="s">
        <v>699</v>
      </c>
    </row>
    <row r="312" s="2" customFormat="1" ht="16.5" customHeight="1">
      <c r="A312" s="39"/>
      <c r="B312" s="40"/>
      <c r="C312" s="228" t="s">
        <v>711</v>
      </c>
      <c r="D312" s="228" t="s">
        <v>286</v>
      </c>
      <c r="E312" s="229" t="s">
        <v>747</v>
      </c>
      <c r="F312" s="230" t="s">
        <v>748</v>
      </c>
      <c r="G312" s="231" t="s">
        <v>205</v>
      </c>
      <c r="H312" s="232">
        <v>21</v>
      </c>
      <c r="I312" s="233"/>
      <c r="J312" s="234">
        <f>ROUND(I312*H312,2)</f>
        <v>0</v>
      </c>
      <c r="K312" s="230" t="s">
        <v>206</v>
      </c>
      <c r="L312" s="45"/>
      <c r="M312" s="235" t="s">
        <v>19</v>
      </c>
      <c r="N312" s="236" t="s">
        <v>46</v>
      </c>
      <c r="O312" s="85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208</v>
      </c>
      <c r="AT312" s="226" t="s">
        <v>286</v>
      </c>
      <c r="AU312" s="226" t="s">
        <v>84</v>
      </c>
      <c r="AY312" s="18" t="s">
        <v>199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82</v>
      </c>
      <c r="BK312" s="227">
        <f>ROUND(I312*H312,2)</f>
        <v>0</v>
      </c>
      <c r="BL312" s="18" t="s">
        <v>208</v>
      </c>
      <c r="BM312" s="226" t="s">
        <v>703</v>
      </c>
    </row>
    <row r="313" s="2" customFormat="1" ht="21.75" customHeight="1">
      <c r="A313" s="39"/>
      <c r="B313" s="40"/>
      <c r="C313" s="228" t="s">
        <v>470</v>
      </c>
      <c r="D313" s="228" t="s">
        <v>286</v>
      </c>
      <c r="E313" s="229" t="s">
        <v>757</v>
      </c>
      <c r="F313" s="230" t="s">
        <v>758</v>
      </c>
      <c r="G313" s="231" t="s">
        <v>205</v>
      </c>
      <c r="H313" s="232">
        <v>1</v>
      </c>
      <c r="I313" s="233"/>
      <c r="J313" s="234">
        <f>ROUND(I313*H313,2)</f>
        <v>0</v>
      </c>
      <c r="K313" s="230" t="s">
        <v>206</v>
      </c>
      <c r="L313" s="45"/>
      <c r="M313" s="235" t="s">
        <v>19</v>
      </c>
      <c r="N313" s="236" t="s">
        <v>46</v>
      </c>
      <c r="O313" s="85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208</v>
      </c>
      <c r="AT313" s="226" t="s">
        <v>286</v>
      </c>
      <c r="AU313" s="226" t="s">
        <v>84</v>
      </c>
      <c r="AY313" s="18" t="s">
        <v>199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82</v>
      </c>
      <c r="BK313" s="227">
        <f>ROUND(I313*H313,2)</f>
        <v>0</v>
      </c>
      <c r="BL313" s="18" t="s">
        <v>208</v>
      </c>
      <c r="BM313" s="226" t="s">
        <v>706</v>
      </c>
    </row>
    <row r="314" s="2" customFormat="1" ht="21.75" customHeight="1">
      <c r="A314" s="39"/>
      <c r="B314" s="40"/>
      <c r="C314" s="228" t="s">
        <v>718</v>
      </c>
      <c r="D314" s="228" t="s">
        <v>286</v>
      </c>
      <c r="E314" s="229" t="s">
        <v>761</v>
      </c>
      <c r="F314" s="230" t="s">
        <v>762</v>
      </c>
      <c r="G314" s="231" t="s">
        <v>205</v>
      </c>
      <c r="H314" s="232">
        <v>21</v>
      </c>
      <c r="I314" s="233"/>
      <c r="J314" s="234">
        <f>ROUND(I314*H314,2)</f>
        <v>0</v>
      </c>
      <c r="K314" s="230" t="s">
        <v>206</v>
      </c>
      <c r="L314" s="45"/>
      <c r="M314" s="235" t="s">
        <v>19</v>
      </c>
      <c r="N314" s="236" t="s">
        <v>46</v>
      </c>
      <c r="O314" s="85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208</v>
      </c>
      <c r="AT314" s="226" t="s">
        <v>286</v>
      </c>
      <c r="AU314" s="226" t="s">
        <v>84</v>
      </c>
      <c r="AY314" s="18" t="s">
        <v>199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82</v>
      </c>
      <c r="BK314" s="227">
        <f>ROUND(I314*H314,2)</f>
        <v>0</v>
      </c>
      <c r="BL314" s="18" t="s">
        <v>208</v>
      </c>
      <c r="BM314" s="226" t="s">
        <v>714</v>
      </c>
    </row>
    <row r="315" s="2" customFormat="1" ht="21.75" customHeight="1">
      <c r="A315" s="39"/>
      <c r="B315" s="40"/>
      <c r="C315" s="228" t="s">
        <v>473</v>
      </c>
      <c r="D315" s="228" t="s">
        <v>286</v>
      </c>
      <c r="E315" s="229" t="s">
        <v>754</v>
      </c>
      <c r="F315" s="230" t="s">
        <v>755</v>
      </c>
      <c r="G315" s="231" t="s">
        <v>205</v>
      </c>
      <c r="H315" s="232">
        <v>250</v>
      </c>
      <c r="I315" s="233"/>
      <c r="J315" s="234">
        <f>ROUND(I315*H315,2)</f>
        <v>0</v>
      </c>
      <c r="K315" s="230" t="s">
        <v>206</v>
      </c>
      <c r="L315" s="45"/>
      <c r="M315" s="235" t="s">
        <v>19</v>
      </c>
      <c r="N315" s="236" t="s">
        <v>46</v>
      </c>
      <c r="O315" s="85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208</v>
      </c>
      <c r="AT315" s="226" t="s">
        <v>286</v>
      </c>
      <c r="AU315" s="226" t="s">
        <v>84</v>
      </c>
      <c r="AY315" s="18" t="s">
        <v>199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82</v>
      </c>
      <c r="BK315" s="227">
        <f>ROUND(I315*H315,2)</f>
        <v>0</v>
      </c>
      <c r="BL315" s="18" t="s">
        <v>208</v>
      </c>
      <c r="BM315" s="226" t="s">
        <v>717</v>
      </c>
    </row>
    <row r="316" s="2" customFormat="1" ht="21.75" customHeight="1">
      <c r="A316" s="39"/>
      <c r="B316" s="40"/>
      <c r="C316" s="228" t="s">
        <v>725</v>
      </c>
      <c r="D316" s="228" t="s">
        <v>286</v>
      </c>
      <c r="E316" s="229" t="s">
        <v>775</v>
      </c>
      <c r="F316" s="230" t="s">
        <v>776</v>
      </c>
      <c r="G316" s="231" t="s">
        <v>205</v>
      </c>
      <c r="H316" s="232">
        <v>6</v>
      </c>
      <c r="I316" s="233"/>
      <c r="J316" s="234">
        <f>ROUND(I316*H316,2)</f>
        <v>0</v>
      </c>
      <c r="K316" s="230" t="s">
        <v>206</v>
      </c>
      <c r="L316" s="45"/>
      <c r="M316" s="235" t="s">
        <v>19</v>
      </c>
      <c r="N316" s="236" t="s">
        <v>46</v>
      </c>
      <c r="O316" s="85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208</v>
      </c>
      <c r="AT316" s="226" t="s">
        <v>286</v>
      </c>
      <c r="AU316" s="226" t="s">
        <v>84</v>
      </c>
      <c r="AY316" s="18" t="s">
        <v>199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82</v>
      </c>
      <c r="BK316" s="227">
        <f>ROUND(I316*H316,2)</f>
        <v>0</v>
      </c>
      <c r="BL316" s="18" t="s">
        <v>208</v>
      </c>
      <c r="BM316" s="226" t="s">
        <v>721</v>
      </c>
    </row>
    <row r="317" s="2" customFormat="1" ht="44.25" customHeight="1">
      <c r="A317" s="39"/>
      <c r="B317" s="40"/>
      <c r="C317" s="228" t="s">
        <v>477</v>
      </c>
      <c r="D317" s="228" t="s">
        <v>286</v>
      </c>
      <c r="E317" s="229" t="s">
        <v>778</v>
      </c>
      <c r="F317" s="230" t="s">
        <v>779</v>
      </c>
      <c r="G317" s="231" t="s">
        <v>217</v>
      </c>
      <c r="H317" s="232">
        <v>7</v>
      </c>
      <c r="I317" s="233"/>
      <c r="J317" s="234">
        <f>ROUND(I317*H317,2)</f>
        <v>0</v>
      </c>
      <c r="K317" s="230" t="s">
        <v>206</v>
      </c>
      <c r="L317" s="45"/>
      <c r="M317" s="235" t="s">
        <v>19</v>
      </c>
      <c r="N317" s="236" t="s">
        <v>46</v>
      </c>
      <c r="O317" s="85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208</v>
      </c>
      <c r="AT317" s="226" t="s">
        <v>286</v>
      </c>
      <c r="AU317" s="226" t="s">
        <v>84</v>
      </c>
      <c r="AY317" s="18" t="s">
        <v>199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82</v>
      </c>
      <c r="BK317" s="227">
        <f>ROUND(I317*H317,2)</f>
        <v>0</v>
      </c>
      <c r="BL317" s="18" t="s">
        <v>208</v>
      </c>
      <c r="BM317" s="226" t="s">
        <v>724</v>
      </c>
    </row>
    <row r="318" s="2" customFormat="1" ht="44.25" customHeight="1">
      <c r="A318" s="39"/>
      <c r="B318" s="40"/>
      <c r="C318" s="228" t="s">
        <v>732</v>
      </c>
      <c r="D318" s="228" t="s">
        <v>286</v>
      </c>
      <c r="E318" s="229" t="s">
        <v>782</v>
      </c>
      <c r="F318" s="230" t="s">
        <v>783</v>
      </c>
      <c r="G318" s="231" t="s">
        <v>217</v>
      </c>
      <c r="H318" s="232">
        <v>2</v>
      </c>
      <c r="I318" s="233"/>
      <c r="J318" s="234">
        <f>ROUND(I318*H318,2)</f>
        <v>0</v>
      </c>
      <c r="K318" s="230" t="s">
        <v>206</v>
      </c>
      <c r="L318" s="45"/>
      <c r="M318" s="235" t="s">
        <v>19</v>
      </c>
      <c r="N318" s="236" t="s">
        <v>46</v>
      </c>
      <c r="O318" s="85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208</v>
      </c>
      <c r="AT318" s="226" t="s">
        <v>286</v>
      </c>
      <c r="AU318" s="226" t="s">
        <v>84</v>
      </c>
      <c r="AY318" s="18" t="s">
        <v>199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82</v>
      </c>
      <c r="BK318" s="227">
        <f>ROUND(I318*H318,2)</f>
        <v>0</v>
      </c>
      <c r="BL318" s="18" t="s">
        <v>208</v>
      </c>
      <c r="BM318" s="226" t="s">
        <v>728</v>
      </c>
    </row>
    <row r="319" s="2" customFormat="1" ht="44.25" customHeight="1">
      <c r="A319" s="39"/>
      <c r="B319" s="40"/>
      <c r="C319" s="228" t="s">
        <v>479</v>
      </c>
      <c r="D319" s="228" t="s">
        <v>286</v>
      </c>
      <c r="E319" s="229" t="s">
        <v>789</v>
      </c>
      <c r="F319" s="230" t="s">
        <v>790</v>
      </c>
      <c r="G319" s="231" t="s">
        <v>217</v>
      </c>
      <c r="H319" s="232">
        <v>2</v>
      </c>
      <c r="I319" s="233"/>
      <c r="J319" s="234">
        <f>ROUND(I319*H319,2)</f>
        <v>0</v>
      </c>
      <c r="K319" s="230" t="s">
        <v>206</v>
      </c>
      <c r="L319" s="45"/>
      <c r="M319" s="235" t="s">
        <v>19</v>
      </c>
      <c r="N319" s="236" t="s">
        <v>46</v>
      </c>
      <c r="O319" s="85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208</v>
      </c>
      <c r="AT319" s="226" t="s">
        <v>286</v>
      </c>
      <c r="AU319" s="226" t="s">
        <v>84</v>
      </c>
      <c r="AY319" s="18" t="s">
        <v>199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82</v>
      </c>
      <c r="BK319" s="227">
        <f>ROUND(I319*H319,2)</f>
        <v>0</v>
      </c>
      <c r="BL319" s="18" t="s">
        <v>208</v>
      </c>
      <c r="BM319" s="226" t="s">
        <v>731</v>
      </c>
    </row>
    <row r="320" s="2" customFormat="1" ht="44.25" customHeight="1">
      <c r="A320" s="39"/>
      <c r="B320" s="40"/>
      <c r="C320" s="228" t="s">
        <v>739</v>
      </c>
      <c r="D320" s="228" t="s">
        <v>286</v>
      </c>
      <c r="E320" s="229" t="s">
        <v>792</v>
      </c>
      <c r="F320" s="230" t="s">
        <v>793</v>
      </c>
      <c r="G320" s="231" t="s">
        <v>217</v>
      </c>
      <c r="H320" s="232">
        <v>1</v>
      </c>
      <c r="I320" s="233"/>
      <c r="J320" s="234">
        <f>ROUND(I320*H320,2)</f>
        <v>0</v>
      </c>
      <c r="K320" s="230" t="s">
        <v>206</v>
      </c>
      <c r="L320" s="45"/>
      <c r="M320" s="235" t="s">
        <v>19</v>
      </c>
      <c r="N320" s="236" t="s">
        <v>46</v>
      </c>
      <c r="O320" s="85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208</v>
      </c>
      <c r="AT320" s="226" t="s">
        <v>286</v>
      </c>
      <c r="AU320" s="226" t="s">
        <v>84</v>
      </c>
      <c r="AY320" s="18" t="s">
        <v>199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8" t="s">
        <v>82</v>
      </c>
      <c r="BK320" s="227">
        <f>ROUND(I320*H320,2)</f>
        <v>0</v>
      </c>
      <c r="BL320" s="18" t="s">
        <v>208</v>
      </c>
      <c r="BM320" s="226" t="s">
        <v>735</v>
      </c>
    </row>
    <row r="321" s="2" customFormat="1">
      <c r="A321" s="39"/>
      <c r="B321" s="40"/>
      <c r="C321" s="228" t="s">
        <v>485</v>
      </c>
      <c r="D321" s="228" t="s">
        <v>286</v>
      </c>
      <c r="E321" s="229" t="s">
        <v>803</v>
      </c>
      <c r="F321" s="230" t="s">
        <v>804</v>
      </c>
      <c r="G321" s="231" t="s">
        <v>217</v>
      </c>
      <c r="H321" s="232">
        <v>1</v>
      </c>
      <c r="I321" s="233"/>
      <c r="J321" s="234">
        <f>ROUND(I321*H321,2)</f>
        <v>0</v>
      </c>
      <c r="K321" s="230" t="s">
        <v>206</v>
      </c>
      <c r="L321" s="45"/>
      <c r="M321" s="235" t="s">
        <v>19</v>
      </c>
      <c r="N321" s="236" t="s">
        <v>46</v>
      </c>
      <c r="O321" s="85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208</v>
      </c>
      <c r="AT321" s="226" t="s">
        <v>286</v>
      </c>
      <c r="AU321" s="226" t="s">
        <v>84</v>
      </c>
      <c r="AY321" s="18" t="s">
        <v>199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82</v>
      </c>
      <c r="BK321" s="227">
        <f>ROUND(I321*H321,2)</f>
        <v>0</v>
      </c>
      <c r="BL321" s="18" t="s">
        <v>208</v>
      </c>
      <c r="BM321" s="226" t="s">
        <v>738</v>
      </c>
    </row>
    <row r="322" s="2" customFormat="1" ht="16.5" customHeight="1">
      <c r="A322" s="39"/>
      <c r="B322" s="40"/>
      <c r="C322" s="228" t="s">
        <v>746</v>
      </c>
      <c r="D322" s="228" t="s">
        <v>286</v>
      </c>
      <c r="E322" s="229" t="s">
        <v>810</v>
      </c>
      <c r="F322" s="230" t="s">
        <v>811</v>
      </c>
      <c r="G322" s="231" t="s">
        <v>205</v>
      </c>
      <c r="H322" s="232">
        <v>1</v>
      </c>
      <c r="I322" s="233"/>
      <c r="J322" s="234">
        <f>ROUND(I322*H322,2)</f>
        <v>0</v>
      </c>
      <c r="K322" s="230" t="s">
        <v>206</v>
      </c>
      <c r="L322" s="45"/>
      <c r="M322" s="235" t="s">
        <v>19</v>
      </c>
      <c r="N322" s="236" t="s">
        <v>46</v>
      </c>
      <c r="O322" s="85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208</v>
      </c>
      <c r="AT322" s="226" t="s">
        <v>286</v>
      </c>
      <c r="AU322" s="226" t="s">
        <v>84</v>
      </c>
      <c r="AY322" s="18" t="s">
        <v>199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82</v>
      </c>
      <c r="BK322" s="227">
        <f>ROUND(I322*H322,2)</f>
        <v>0</v>
      </c>
      <c r="BL322" s="18" t="s">
        <v>208</v>
      </c>
      <c r="BM322" s="226" t="s">
        <v>742</v>
      </c>
    </row>
    <row r="323" s="2" customFormat="1">
      <c r="A323" s="39"/>
      <c r="B323" s="40"/>
      <c r="C323" s="228" t="s">
        <v>490</v>
      </c>
      <c r="D323" s="228" t="s">
        <v>286</v>
      </c>
      <c r="E323" s="229" t="s">
        <v>1121</v>
      </c>
      <c r="F323" s="230" t="s">
        <v>1222</v>
      </c>
      <c r="G323" s="231" t="s">
        <v>217</v>
      </c>
      <c r="H323" s="232">
        <v>1</v>
      </c>
      <c r="I323" s="233"/>
      <c r="J323" s="234">
        <f>ROUND(I323*H323,2)</f>
        <v>0</v>
      </c>
      <c r="K323" s="230" t="s">
        <v>206</v>
      </c>
      <c r="L323" s="45"/>
      <c r="M323" s="235" t="s">
        <v>19</v>
      </c>
      <c r="N323" s="236" t="s">
        <v>46</v>
      </c>
      <c r="O323" s="85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208</v>
      </c>
      <c r="AT323" s="226" t="s">
        <v>286</v>
      </c>
      <c r="AU323" s="226" t="s">
        <v>84</v>
      </c>
      <c r="AY323" s="18" t="s">
        <v>199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82</v>
      </c>
      <c r="BK323" s="227">
        <f>ROUND(I323*H323,2)</f>
        <v>0</v>
      </c>
      <c r="BL323" s="18" t="s">
        <v>208</v>
      </c>
      <c r="BM323" s="226" t="s">
        <v>745</v>
      </c>
    </row>
    <row r="324" s="2" customFormat="1" ht="16.5" customHeight="1">
      <c r="A324" s="39"/>
      <c r="B324" s="40"/>
      <c r="C324" s="228" t="s">
        <v>753</v>
      </c>
      <c r="D324" s="228" t="s">
        <v>286</v>
      </c>
      <c r="E324" s="229" t="s">
        <v>813</v>
      </c>
      <c r="F324" s="230" t="s">
        <v>814</v>
      </c>
      <c r="G324" s="231" t="s">
        <v>205</v>
      </c>
      <c r="H324" s="232">
        <v>42</v>
      </c>
      <c r="I324" s="233"/>
      <c r="J324" s="234">
        <f>ROUND(I324*H324,2)</f>
        <v>0</v>
      </c>
      <c r="K324" s="230" t="s">
        <v>206</v>
      </c>
      <c r="L324" s="45"/>
      <c r="M324" s="235" t="s">
        <v>19</v>
      </c>
      <c r="N324" s="236" t="s">
        <v>46</v>
      </c>
      <c r="O324" s="85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208</v>
      </c>
      <c r="AT324" s="226" t="s">
        <v>286</v>
      </c>
      <c r="AU324" s="226" t="s">
        <v>84</v>
      </c>
      <c r="AY324" s="18" t="s">
        <v>199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82</v>
      </c>
      <c r="BK324" s="227">
        <f>ROUND(I324*H324,2)</f>
        <v>0</v>
      </c>
      <c r="BL324" s="18" t="s">
        <v>208</v>
      </c>
      <c r="BM324" s="226" t="s">
        <v>749</v>
      </c>
    </row>
    <row r="325" s="2" customFormat="1" ht="21.75" customHeight="1">
      <c r="A325" s="39"/>
      <c r="B325" s="40"/>
      <c r="C325" s="228" t="s">
        <v>494</v>
      </c>
      <c r="D325" s="228" t="s">
        <v>286</v>
      </c>
      <c r="E325" s="229" t="s">
        <v>817</v>
      </c>
      <c r="F325" s="230" t="s">
        <v>818</v>
      </c>
      <c r="G325" s="231" t="s">
        <v>205</v>
      </c>
      <c r="H325" s="232">
        <v>26</v>
      </c>
      <c r="I325" s="233"/>
      <c r="J325" s="234">
        <f>ROUND(I325*H325,2)</f>
        <v>0</v>
      </c>
      <c r="K325" s="230" t="s">
        <v>206</v>
      </c>
      <c r="L325" s="45"/>
      <c r="M325" s="235" t="s">
        <v>19</v>
      </c>
      <c r="N325" s="236" t="s">
        <v>46</v>
      </c>
      <c r="O325" s="85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208</v>
      </c>
      <c r="AT325" s="226" t="s">
        <v>286</v>
      </c>
      <c r="AU325" s="226" t="s">
        <v>84</v>
      </c>
      <c r="AY325" s="18" t="s">
        <v>199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82</v>
      </c>
      <c r="BK325" s="227">
        <f>ROUND(I325*H325,2)</f>
        <v>0</v>
      </c>
      <c r="BL325" s="18" t="s">
        <v>208</v>
      </c>
      <c r="BM325" s="226" t="s">
        <v>752</v>
      </c>
    </row>
    <row r="326" s="2" customFormat="1" ht="33" customHeight="1">
      <c r="A326" s="39"/>
      <c r="B326" s="40"/>
      <c r="C326" s="228" t="s">
        <v>760</v>
      </c>
      <c r="D326" s="228" t="s">
        <v>286</v>
      </c>
      <c r="E326" s="229" t="s">
        <v>820</v>
      </c>
      <c r="F326" s="230" t="s">
        <v>821</v>
      </c>
      <c r="G326" s="231" t="s">
        <v>205</v>
      </c>
      <c r="H326" s="232">
        <v>1</v>
      </c>
      <c r="I326" s="233"/>
      <c r="J326" s="234">
        <f>ROUND(I326*H326,2)</f>
        <v>0</v>
      </c>
      <c r="K326" s="230" t="s">
        <v>206</v>
      </c>
      <c r="L326" s="45"/>
      <c r="M326" s="235" t="s">
        <v>19</v>
      </c>
      <c r="N326" s="236" t="s">
        <v>46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208</v>
      </c>
      <c r="AT326" s="226" t="s">
        <v>286</v>
      </c>
      <c r="AU326" s="226" t="s">
        <v>84</v>
      </c>
      <c r="AY326" s="18" t="s">
        <v>199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82</v>
      </c>
      <c r="BK326" s="227">
        <f>ROUND(I326*H326,2)</f>
        <v>0</v>
      </c>
      <c r="BL326" s="18" t="s">
        <v>208</v>
      </c>
      <c r="BM326" s="226" t="s">
        <v>756</v>
      </c>
    </row>
    <row r="327" s="2" customFormat="1">
      <c r="A327" s="39"/>
      <c r="B327" s="40"/>
      <c r="C327" s="228" t="s">
        <v>497</v>
      </c>
      <c r="D327" s="228" t="s">
        <v>286</v>
      </c>
      <c r="E327" s="229" t="s">
        <v>1126</v>
      </c>
      <c r="F327" s="230" t="s">
        <v>1223</v>
      </c>
      <c r="G327" s="231" t="s">
        <v>217</v>
      </c>
      <c r="H327" s="232">
        <v>1</v>
      </c>
      <c r="I327" s="233"/>
      <c r="J327" s="234">
        <f>ROUND(I327*H327,2)</f>
        <v>0</v>
      </c>
      <c r="K327" s="230" t="s">
        <v>341</v>
      </c>
      <c r="L327" s="45"/>
      <c r="M327" s="235" t="s">
        <v>19</v>
      </c>
      <c r="N327" s="236" t="s">
        <v>46</v>
      </c>
      <c r="O327" s="85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208</v>
      </c>
      <c r="AT327" s="226" t="s">
        <v>286</v>
      </c>
      <c r="AU327" s="226" t="s">
        <v>84</v>
      </c>
      <c r="AY327" s="18" t="s">
        <v>199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82</v>
      </c>
      <c r="BK327" s="227">
        <f>ROUND(I327*H327,2)</f>
        <v>0</v>
      </c>
      <c r="BL327" s="18" t="s">
        <v>208</v>
      </c>
      <c r="BM327" s="226" t="s">
        <v>759</v>
      </c>
    </row>
    <row r="328" s="2" customFormat="1">
      <c r="A328" s="39"/>
      <c r="B328" s="40"/>
      <c r="C328" s="228" t="s">
        <v>767</v>
      </c>
      <c r="D328" s="228" t="s">
        <v>286</v>
      </c>
      <c r="E328" s="229" t="s">
        <v>1128</v>
      </c>
      <c r="F328" s="230" t="s">
        <v>1224</v>
      </c>
      <c r="G328" s="231" t="s">
        <v>217</v>
      </c>
      <c r="H328" s="232">
        <v>5</v>
      </c>
      <c r="I328" s="233"/>
      <c r="J328" s="234">
        <f>ROUND(I328*H328,2)</f>
        <v>0</v>
      </c>
      <c r="K328" s="230" t="s">
        <v>206</v>
      </c>
      <c r="L328" s="45"/>
      <c r="M328" s="235" t="s">
        <v>19</v>
      </c>
      <c r="N328" s="236" t="s">
        <v>46</v>
      </c>
      <c r="O328" s="85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208</v>
      </c>
      <c r="AT328" s="226" t="s">
        <v>286</v>
      </c>
      <c r="AU328" s="226" t="s">
        <v>84</v>
      </c>
      <c r="AY328" s="18" t="s">
        <v>199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82</v>
      </c>
      <c r="BK328" s="227">
        <f>ROUND(I328*H328,2)</f>
        <v>0</v>
      </c>
      <c r="BL328" s="18" t="s">
        <v>208</v>
      </c>
      <c r="BM328" s="226" t="s">
        <v>763</v>
      </c>
    </row>
    <row r="329" s="2" customFormat="1" ht="33" customHeight="1">
      <c r="A329" s="39"/>
      <c r="B329" s="40"/>
      <c r="C329" s="228" t="s">
        <v>501</v>
      </c>
      <c r="D329" s="228" t="s">
        <v>286</v>
      </c>
      <c r="E329" s="229" t="s">
        <v>1130</v>
      </c>
      <c r="F329" s="230" t="s">
        <v>1225</v>
      </c>
      <c r="G329" s="231" t="s">
        <v>217</v>
      </c>
      <c r="H329" s="232">
        <v>1</v>
      </c>
      <c r="I329" s="233"/>
      <c r="J329" s="234">
        <f>ROUND(I329*H329,2)</f>
        <v>0</v>
      </c>
      <c r="K329" s="230" t="s">
        <v>341</v>
      </c>
      <c r="L329" s="45"/>
      <c r="M329" s="235" t="s">
        <v>19</v>
      </c>
      <c r="N329" s="236" t="s">
        <v>46</v>
      </c>
      <c r="O329" s="85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208</v>
      </c>
      <c r="AT329" s="226" t="s">
        <v>286</v>
      </c>
      <c r="AU329" s="226" t="s">
        <v>84</v>
      </c>
      <c r="AY329" s="18" t="s">
        <v>199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82</v>
      </c>
      <c r="BK329" s="227">
        <f>ROUND(I329*H329,2)</f>
        <v>0</v>
      </c>
      <c r="BL329" s="18" t="s">
        <v>208</v>
      </c>
      <c r="BM329" s="226" t="s">
        <v>766</v>
      </c>
    </row>
    <row r="330" s="2" customFormat="1">
      <c r="A330" s="39"/>
      <c r="B330" s="40"/>
      <c r="C330" s="228" t="s">
        <v>774</v>
      </c>
      <c r="D330" s="228" t="s">
        <v>286</v>
      </c>
      <c r="E330" s="229" t="s">
        <v>831</v>
      </c>
      <c r="F330" s="230" t="s">
        <v>832</v>
      </c>
      <c r="G330" s="231" t="s">
        <v>217</v>
      </c>
      <c r="H330" s="232">
        <v>1</v>
      </c>
      <c r="I330" s="233"/>
      <c r="J330" s="234">
        <f>ROUND(I330*H330,2)</f>
        <v>0</v>
      </c>
      <c r="K330" s="230" t="s">
        <v>341</v>
      </c>
      <c r="L330" s="45"/>
      <c r="M330" s="235" t="s">
        <v>19</v>
      </c>
      <c r="N330" s="236" t="s">
        <v>46</v>
      </c>
      <c r="O330" s="85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208</v>
      </c>
      <c r="AT330" s="226" t="s">
        <v>286</v>
      </c>
      <c r="AU330" s="226" t="s">
        <v>84</v>
      </c>
      <c r="AY330" s="18" t="s">
        <v>199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82</v>
      </c>
      <c r="BK330" s="227">
        <f>ROUND(I330*H330,2)</f>
        <v>0</v>
      </c>
      <c r="BL330" s="18" t="s">
        <v>208</v>
      </c>
      <c r="BM330" s="226" t="s">
        <v>770</v>
      </c>
    </row>
    <row r="331" s="2" customFormat="1" ht="21.75" customHeight="1">
      <c r="A331" s="39"/>
      <c r="B331" s="40"/>
      <c r="C331" s="228" t="s">
        <v>504</v>
      </c>
      <c r="D331" s="228" t="s">
        <v>286</v>
      </c>
      <c r="E331" s="229" t="s">
        <v>838</v>
      </c>
      <c r="F331" s="230" t="s">
        <v>839</v>
      </c>
      <c r="G331" s="231" t="s">
        <v>217</v>
      </c>
      <c r="H331" s="232">
        <v>2</v>
      </c>
      <c r="I331" s="233"/>
      <c r="J331" s="234">
        <f>ROUND(I331*H331,2)</f>
        <v>0</v>
      </c>
      <c r="K331" s="230" t="s">
        <v>206</v>
      </c>
      <c r="L331" s="45"/>
      <c r="M331" s="235" t="s">
        <v>19</v>
      </c>
      <c r="N331" s="236" t="s">
        <v>46</v>
      </c>
      <c r="O331" s="85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208</v>
      </c>
      <c r="AT331" s="226" t="s">
        <v>286</v>
      </c>
      <c r="AU331" s="226" t="s">
        <v>84</v>
      </c>
      <c r="AY331" s="18" t="s">
        <v>199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82</v>
      </c>
      <c r="BK331" s="227">
        <f>ROUND(I331*H331,2)</f>
        <v>0</v>
      </c>
      <c r="BL331" s="18" t="s">
        <v>208</v>
      </c>
      <c r="BM331" s="226" t="s">
        <v>773</v>
      </c>
    </row>
    <row r="332" s="2" customFormat="1" ht="21.75" customHeight="1">
      <c r="A332" s="39"/>
      <c r="B332" s="40"/>
      <c r="C332" s="228" t="s">
        <v>781</v>
      </c>
      <c r="D332" s="228" t="s">
        <v>286</v>
      </c>
      <c r="E332" s="229" t="s">
        <v>841</v>
      </c>
      <c r="F332" s="230" t="s">
        <v>842</v>
      </c>
      <c r="G332" s="231" t="s">
        <v>217</v>
      </c>
      <c r="H332" s="232">
        <v>1</v>
      </c>
      <c r="I332" s="233"/>
      <c r="J332" s="234">
        <f>ROUND(I332*H332,2)</f>
        <v>0</v>
      </c>
      <c r="K332" s="230" t="s">
        <v>206</v>
      </c>
      <c r="L332" s="45"/>
      <c r="M332" s="235" t="s">
        <v>19</v>
      </c>
      <c r="N332" s="236" t="s">
        <v>46</v>
      </c>
      <c r="O332" s="85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208</v>
      </c>
      <c r="AT332" s="226" t="s">
        <v>286</v>
      </c>
      <c r="AU332" s="226" t="s">
        <v>84</v>
      </c>
      <c r="AY332" s="18" t="s">
        <v>199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82</v>
      </c>
      <c r="BK332" s="227">
        <f>ROUND(I332*H332,2)</f>
        <v>0</v>
      </c>
      <c r="BL332" s="18" t="s">
        <v>208</v>
      </c>
      <c r="BM332" s="226" t="s">
        <v>777</v>
      </c>
    </row>
    <row r="333" s="2" customFormat="1" ht="21.75" customHeight="1">
      <c r="A333" s="39"/>
      <c r="B333" s="40"/>
      <c r="C333" s="228" t="s">
        <v>510</v>
      </c>
      <c r="D333" s="228" t="s">
        <v>286</v>
      </c>
      <c r="E333" s="229" t="s">
        <v>845</v>
      </c>
      <c r="F333" s="230" t="s">
        <v>846</v>
      </c>
      <c r="G333" s="231" t="s">
        <v>217</v>
      </c>
      <c r="H333" s="232">
        <v>2</v>
      </c>
      <c r="I333" s="233"/>
      <c r="J333" s="234">
        <f>ROUND(I333*H333,2)</f>
        <v>0</v>
      </c>
      <c r="K333" s="230" t="s">
        <v>206</v>
      </c>
      <c r="L333" s="45"/>
      <c r="M333" s="235" t="s">
        <v>19</v>
      </c>
      <c r="N333" s="236" t="s">
        <v>46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208</v>
      </c>
      <c r="AT333" s="226" t="s">
        <v>286</v>
      </c>
      <c r="AU333" s="226" t="s">
        <v>84</v>
      </c>
      <c r="AY333" s="18" t="s">
        <v>199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82</v>
      </c>
      <c r="BK333" s="227">
        <f>ROUND(I333*H333,2)</f>
        <v>0</v>
      </c>
      <c r="BL333" s="18" t="s">
        <v>208</v>
      </c>
      <c r="BM333" s="226" t="s">
        <v>780</v>
      </c>
    </row>
    <row r="334" s="2" customFormat="1" ht="16.5" customHeight="1">
      <c r="A334" s="39"/>
      <c r="B334" s="40"/>
      <c r="C334" s="228" t="s">
        <v>788</v>
      </c>
      <c r="D334" s="228" t="s">
        <v>286</v>
      </c>
      <c r="E334" s="229" t="s">
        <v>848</v>
      </c>
      <c r="F334" s="230" t="s">
        <v>849</v>
      </c>
      <c r="G334" s="231" t="s">
        <v>217</v>
      </c>
      <c r="H334" s="232">
        <v>2</v>
      </c>
      <c r="I334" s="233"/>
      <c r="J334" s="234">
        <f>ROUND(I334*H334,2)</f>
        <v>0</v>
      </c>
      <c r="K334" s="230" t="s">
        <v>206</v>
      </c>
      <c r="L334" s="45"/>
      <c r="M334" s="235" t="s">
        <v>19</v>
      </c>
      <c r="N334" s="236" t="s">
        <v>46</v>
      </c>
      <c r="O334" s="85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208</v>
      </c>
      <c r="AT334" s="226" t="s">
        <v>286</v>
      </c>
      <c r="AU334" s="226" t="s">
        <v>84</v>
      </c>
      <c r="AY334" s="18" t="s">
        <v>199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82</v>
      </c>
      <c r="BK334" s="227">
        <f>ROUND(I334*H334,2)</f>
        <v>0</v>
      </c>
      <c r="BL334" s="18" t="s">
        <v>208</v>
      </c>
      <c r="BM334" s="226" t="s">
        <v>784</v>
      </c>
    </row>
    <row r="335" s="2" customFormat="1" ht="16.5" customHeight="1">
      <c r="A335" s="39"/>
      <c r="B335" s="40"/>
      <c r="C335" s="228" t="s">
        <v>513</v>
      </c>
      <c r="D335" s="228" t="s">
        <v>286</v>
      </c>
      <c r="E335" s="229" t="s">
        <v>852</v>
      </c>
      <c r="F335" s="230" t="s">
        <v>853</v>
      </c>
      <c r="G335" s="231" t="s">
        <v>217</v>
      </c>
      <c r="H335" s="232">
        <v>2</v>
      </c>
      <c r="I335" s="233"/>
      <c r="J335" s="234">
        <f>ROUND(I335*H335,2)</f>
        <v>0</v>
      </c>
      <c r="K335" s="230" t="s">
        <v>206</v>
      </c>
      <c r="L335" s="45"/>
      <c r="M335" s="235" t="s">
        <v>19</v>
      </c>
      <c r="N335" s="236" t="s">
        <v>46</v>
      </c>
      <c r="O335" s="85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208</v>
      </c>
      <c r="AT335" s="226" t="s">
        <v>286</v>
      </c>
      <c r="AU335" s="226" t="s">
        <v>84</v>
      </c>
      <c r="AY335" s="18" t="s">
        <v>199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82</v>
      </c>
      <c r="BK335" s="227">
        <f>ROUND(I335*H335,2)</f>
        <v>0</v>
      </c>
      <c r="BL335" s="18" t="s">
        <v>208</v>
      </c>
      <c r="BM335" s="226" t="s">
        <v>787</v>
      </c>
    </row>
    <row r="336" s="2" customFormat="1" ht="16.5" customHeight="1">
      <c r="A336" s="39"/>
      <c r="B336" s="40"/>
      <c r="C336" s="228" t="s">
        <v>795</v>
      </c>
      <c r="D336" s="228" t="s">
        <v>286</v>
      </c>
      <c r="E336" s="229" t="s">
        <v>855</v>
      </c>
      <c r="F336" s="230" t="s">
        <v>856</v>
      </c>
      <c r="G336" s="231" t="s">
        <v>217</v>
      </c>
      <c r="H336" s="232">
        <v>3</v>
      </c>
      <c r="I336" s="233"/>
      <c r="J336" s="234">
        <f>ROUND(I336*H336,2)</f>
        <v>0</v>
      </c>
      <c r="K336" s="230" t="s">
        <v>206</v>
      </c>
      <c r="L336" s="45"/>
      <c r="M336" s="235" t="s">
        <v>19</v>
      </c>
      <c r="N336" s="236" t="s">
        <v>46</v>
      </c>
      <c r="O336" s="85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208</v>
      </c>
      <c r="AT336" s="226" t="s">
        <v>286</v>
      </c>
      <c r="AU336" s="226" t="s">
        <v>84</v>
      </c>
      <c r="AY336" s="18" t="s">
        <v>199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82</v>
      </c>
      <c r="BK336" s="227">
        <f>ROUND(I336*H336,2)</f>
        <v>0</v>
      </c>
      <c r="BL336" s="18" t="s">
        <v>208</v>
      </c>
      <c r="BM336" s="226" t="s">
        <v>791</v>
      </c>
    </row>
    <row r="337" s="2" customFormat="1" ht="16.5" customHeight="1">
      <c r="A337" s="39"/>
      <c r="B337" s="40"/>
      <c r="C337" s="228" t="s">
        <v>519</v>
      </c>
      <c r="D337" s="228" t="s">
        <v>286</v>
      </c>
      <c r="E337" s="229" t="s">
        <v>859</v>
      </c>
      <c r="F337" s="230" t="s">
        <v>860</v>
      </c>
      <c r="G337" s="231" t="s">
        <v>217</v>
      </c>
      <c r="H337" s="232">
        <v>2</v>
      </c>
      <c r="I337" s="233"/>
      <c r="J337" s="234">
        <f>ROUND(I337*H337,2)</f>
        <v>0</v>
      </c>
      <c r="K337" s="230" t="s">
        <v>206</v>
      </c>
      <c r="L337" s="45"/>
      <c r="M337" s="235" t="s">
        <v>19</v>
      </c>
      <c r="N337" s="236" t="s">
        <v>46</v>
      </c>
      <c r="O337" s="85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208</v>
      </c>
      <c r="AT337" s="226" t="s">
        <v>286</v>
      </c>
      <c r="AU337" s="226" t="s">
        <v>84</v>
      </c>
      <c r="AY337" s="18" t="s">
        <v>199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82</v>
      </c>
      <c r="BK337" s="227">
        <f>ROUND(I337*H337,2)</f>
        <v>0</v>
      </c>
      <c r="BL337" s="18" t="s">
        <v>208</v>
      </c>
      <c r="BM337" s="226" t="s">
        <v>794</v>
      </c>
    </row>
    <row r="338" s="2" customFormat="1" ht="21.75" customHeight="1">
      <c r="A338" s="39"/>
      <c r="B338" s="40"/>
      <c r="C338" s="228" t="s">
        <v>802</v>
      </c>
      <c r="D338" s="228" t="s">
        <v>286</v>
      </c>
      <c r="E338" s="229" t="s">
        <v>862</v>
      </c>
      <c r="F338" s="230" t="s">
        <v>863</v>
      </c>
      <c r="G338" s="231" t="s">
        <v>217</v>
      </c>
      <c r="H338" s="232">
        <v>2</v>
      </c>
      <c r="I338" s="233"/>
      <c r="J338" s="234">
        <f>ROUND(I338*H338,2)</f>
        <v>0</v>
      </c>
      <c r="K338" s="230" t="s">
        <v>206</v>
      </c>
      <c r="L338" s="45"/>
      <c r="M338" s="235" t="s">
        <v>19</v>
      </c>
      <c r="N338" s="236" t="s">
        <v>46</v>
      </c>
      <c r="O338" s="85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208</v>
      </c>
      <c r="AT338" s="226" t="s">
        <v>286</v>
      </c>
      <c r="AU338" s="226" t="s">
        <v>84</v>
      </c>
      <c r="AY338" s="18" t="s">
        <v>199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82</v>
      </c>
      <c r="BK338" s="227">
        <f>ROUND(I338*H338,2)</f>
        <v>0</v>
      </c>
      <c r="BL338" s="18" t="s">
        <v>208</v>
      </c>
      <c r="BM338" s="226" t="s">
        <v>798</v>
      </c>
    </row>
    <row r="339" s="2" customFormat="1">
      <c r="A339" s="39"/>
      <c r="B339" s="40"/>
      <c r="C339" s="228" t="s">
        <v>526</v>
      </c>
      <c r="D339" s="228" t="s">
        <v>286</v>
      </c>
      <c r="E339" s="229" t="s">
        <v>866</v>
      </c>
      <c r="F339" s="230" t="s">
        <v>867</v>
      </c>
      <c r="G339" s="231" t="s">
        <v>217</v>
      </c>
      <c r="H339" s="232">
        <v>1</v>
      </c>
      <c r="I339" s="233"/>
      <c r="J339" s="234">
        <f>ROUND(I339*H339,2)</f>
        <v>0</v>
      </c>
      <c r="K339" s="230" t="s">
        <v>206</v>
      </c>
      <c r="L339" s="45"/>
      <c r="M339" s="235" t="s">
        <v>19</v>
      </c>
      <c r="N339" s="236" t="s">
        <v>46</v>
      </c>
      <c r="O339" s="85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208</v>
      </c>
      <c r="AT339" s="226" t="s">
        <v>286</v>
      </c>
      <c r="AU339" s="226" t="s">
        <v>84</v>
      </c>
      <c r="AY339" s="18" t="s">
        <v>199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82</v>
      </c>
      <c r="BK339" s="227">
        <f>ROUND(I339*H339,2)</f>
        <v>0</v>
      </c>
      <c r="BL339" s="18" t="s">
        <v>208</v>
      </c>
      <c r="BM339" s="226" t="s">
        <v>801</v>
      </c>
    </row>
    <row r="340" s="2" customFormat="1">
      <c r="A340" s="39"/>
      <c r="B340" s="40"/>
      <c r="C340" s="228" t="s">
        <v>809</v>
      </c>
      <c r="D340" s="228" t="s">
        <v>286</v>
      </c>
      <c r="E340" s="229" t="s">
        <v>869</v>
      </c>
      <c r="F340" s="230" t="s">
        <v>870</v>
      </c>
      <c r="G340" s="231" t="s">
        <v>871</v>
      </c>
      <c r="H340" s="232">
        <v>6</v>
      </c>
      <c r="I340" s="233"/>
      <c r="J340" s="234">
        <f>ROUND(I340*H340,2)</f>
        <v>0</v>
      </c>
      <c r="K340" s="230" t="s">
        <v>206</v>
      </c>
      <c r="L340" s="45"/>
      <c r="M340" s="235" t="s">
        <v>19</v>
      </c>
      <c r="N340" s="236" t="s">
        <v>46</v>
      </c>
      <c r="O340" s="85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208</v>
      </c>
      <c r="AT340" s="226" t="s">
        <v>286</v>
      </c>
      <c r="AU340" s="226" t="s">
        <v>84</v>
      </c>
      <c r="AY340" s="18" t="s">
        <v>199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82</v>
      </c>
      <c r="BK340" s="227">
        <f>ROUND(I340*H340,2)</f>
        <v>0</v>
      </c>
      <c r="BL340" s="18" t="s">
        <v>208</v>
      </c>
      <c r="BM340" s="226" t="s">
        <v>805</v>
      </c>
    </row>
    <row r="341" s="2" customFormat="1" ht="21.75" customHeight="1">
      <c r="A341" s="39"/>
      <c r="B341" s="40"/>
      <c r="C341" s="228" t="s">
        <v>532</v>
      </c>
      <c r="D341" s="228" t="s">
        <v>286</v>
      </c>
      <c r="E341" s="229" t="s">
        <v>874</v>
      </c>
      <c r="F341" s="230" t="s">
        <v>875</v>
      </c>
      <c r="G341" s="231" t="s">
        <v>871</v>
      </c>
      <c r="H341" s="232">
        <v>3</v>
      </c>
      <c r="I341" s="233"/>
      <c r="J341" s="234">
        <f>ROUND(I341*H341,2)</f>
        <v>0</v>
      </c>
      <c r="K341" s="230" t="s">
        <v>206</v>
      </c>
      <c r="L341" s="45"/>
      <c r="M341" s="235" t="s">
        <v>19</v>
      </c>
      <c r="N341" s="236" t="s">
        <v>46</v>
      </c>
      <c r="O341" s="85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208</v>
      </c>
      <c r="AT341" s="226" t="s">
        <v>286</v>
      </c>
      <c r="AU341" s="226" t="s">
        <v>84</v>
      </c>
      <c r="AY341" s="18" t="s">
        <v>199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82</v>
      </c>
      <c r="BK341" s="227">
        <f>ROUND(I341*H341,2)</f>
        <v>0</v>
      </c>
      <c r="BL341" s="18" t="s">
        <v>208</v>
      </c>
      <c r="BM341" s="226" t="s">
        <v>808</v>
      </c>
    </row>
    <row r="342" s="2" customFormat="1">
      <c r="A342" s="39"/>
      <c r="B342" s="40"/>
      <c r="C342" s="228" t="s">
        <v>816</v>
      </c>
      <c r="D342" s="228" t="s">
        <v>286</v>
      </c>
      <c r="E342" s="229" t="s">
        <v>877</v>
      </c>
      <c r="F342" s="230" t="s">
        <v>878</v>
      </c>
      <c r="G342" s="231" t="s">
        <v>871</v>
      </c>
      <c r="H342" s="232">
        <v>1</v>
      </c>
      <c r="I342" s="233"/>
      <c r="J342" s="234">
        <f>ROUND(I342*H342,2)</f>
        <v>0</v>
      </c>
      <c r="K342" s="230" t="s">
        <v>206</v>
      </c>
      <c r="L342" s="45"/>
      <c r="M342" s="235" t="s">
        <v>19</v>
      </c>
      <c r="N342" s="236" t="s">
        <v>46</v>
      </c>
      <c r="O342" s="85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208</v>
      </c>
      <c r="AT342" s="226" t="s">
        <v>286</v>
      </c>
      <c r="AU342" s="226" t="s">
        <v>84</v>
      </c>
      <c r="AY342" s="18" t="s">
        <v>199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82</v>
      </c>
      <c r="BK342" s="227">
        <f>ROUND(I342*H342,2)</f>
        <v>0</v>
      </c>
      <c r="BL342" s="18" t="s">
        <v>208</v>
      </c>
      <c r="BM342" s="226" t="s">
        <v>812</v>
      </c>
    </row>
    <row r="343" s="2" customFormat="1">
      <c r="A343" s="39"/>
      <c r="B343" s="40"/>
      <c r="C343" s="228" t="s">
        <v>537</v>
      </c>
      <c r="D343" s="228" t="s">
        <v>286</v>
      </c>
      <c r="E343" s="229" t="s">
        <v>881</v>
      </c>
      <c r="F343" s="230" t="s">
        <v>882</v>
      </c>
      <c r="G343" s="231" t="s">
        <v>871</v>
      </c>
      <c r="H343" s="232">
        <v>3</v>
      </c>
      <c r="I343" s="233"/>
      <c r="J343" s="234">
        <f>ROUND(I343*H343,2)</f>
        <v>0</v>
      </c>
      <c r="K343" s="230" t="s">
        <v>206</v>
      </c>
      <c r="L343" s="45"/>
      <c r="M343" s="235" t="s">
        <v>19</v>
      </c>
      <c r="N343" s="236" t="s">
        <v>46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208</v>
      </c>
      <c r="AT343" s="226" t="s">
        <v>286</v>
      </c>
      <c r="AU343" s="226" t="s">
        <v>84</v>
      </c>
      <c r="AY343" s="18" t="s">
        <v>199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82</v>
      </c>
      <c r="BK343" s="227">
        <f>ROUND(I343*H343,2)</f>
        <v>0</v>
      </c>
      <c r="BL343" s="18" t="s">
        <v>208</v>
      </c>
      <c r="BM343" s="226" t="s">
        <v>815</v>
      </c>
    </row>
    <row r="344" s="2" customFormat="1" ht="16.5" customHeight="1">
      <c r="A344" s="39"/>
      <c r="B344" s="40"/>
      <c r="C344" s="228" t="s">
        <v>823</v>
      </c>
      <c r="D344" s="228" t="s">
        <v>286</v>
      </c>
      <c r="E344" s="229" t="s">
        <v>884</v>
      </c>
      <c r="F344" s="230" t="s">
        <v>885</v>
      </c>
      <c r="G344" s="231" t="s">
        <v>217</v>
      </c>
      <c r="H344" s="232">
        <v>1</v>
      </c>
      <c r="I344" s="233"/>
      <c r="J344" s="234">
        <f>ROUND(I344*H344,2)</f>
        <v>0</v>
      </c>
      <c r="K344" s="230" t="s">
        <v>206</v>
      </c>
      <c r="L344" s="45"/>
      <c r="M344" s="235" t="s">
        <v>19</v>
      </c>
      <c r="N344" s="236" t="s">
        <v>46</v>
      </c>
      <c r="O344" s="85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208</v>
      </c>
      <c r="AT344" s="226" t="s">
        <v>286</v>
      </c>
      <c r="AU344" s="226" t="s">
        <v>84</v>
      </c>
      <c r="AY344" s="18" t="s">
        <v>199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82</v>
      </c>
      <c r="BK344" s="227">
        <f>ROUND(I344*H344,2)</f>
        <v>0</v>
      </c>
      <c r="BL344" s="18" t="s">
        <v>208</v>
      </c>
      <c r="BM344" s="226" t="s">
        <v>819</v>
      </c>
    </row>
    <row r="345" s="2" customFormat="1">
      <c r="A345" s="39"/>
      <c r="B345" s="40"/>
      <c r="C345" s="228" t="s">
        <v>543</v>
      </c>
      <c r="D345" s="228" t="s">
        <v>286</v>
      </c>
      <c r="E345" s="229" t="s">
        <v>891</v>
      </c>
      <c r="F345" s="230" t="s">
        <v>892</v>
      </c>
      <c r="G345" s="231" t="s">
        <v>871</v>
      </c>
      <c r="H345" s="232">
        <v>6</v>
      </c>
      <c r="I345" s="233"/>
      <c r="J345" s="234">
        <f>ROUND(I345*H345,2)</f>
        <v>0</v>
      </c>
      <c r="K345" s="230" t="s">
        <v>206</v>
      </c>
      <c r="L345" s="45"/>
      <c r="M345" s="235" t="s">
        <v>19</v>
      </c>
      <c r="N345" s="236" t="s">
        <v>46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208</v>
      </c>
      <c r="AT345" s="226" t="s">
        <v>286</v>
      </c>
      <c r="AU345" s="226" t="s">
        <v>84</v>
      </c>
      <c r="AY345" s="18" t="s">
        <v>199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82</v>
      </c>
      <c r="BK345" s="227">
        <f>ROUND(I345*H345,2)</f>
        <v>0</v>
      </c>
      <c r="BL345" s="18" t="s">
        <v>208</v>
      </c>
      <c r="BM345" s="226" t="s">
        <v>822</v>
      </c>
    </row>
    <row r="346" s="12" customFormat="1" ht="22.8" customHeight="1">
      <c r="A346" s="12"/>
      <c r="B346" s="198"/>
      <c r="C346" s="199"/>
      <c r="D346" s="200" t="s">
        <v>74</v>
      </c>
      <c r="E346" s="212" t="s">
        <v>894</v>
      </c>
      <c r="F346" s="212" t="s">
        <v>895</v>
      </c>
      <c r="G346" s="199"/>
      <c r="H346" s="199"/>
      <c r="I346" s="202"/>
      <c r="J346" s="213">
        <f>BK346</f>
        <v>0</v>
      </c>
      <c r="K346" s="199"/>
      <c r="L346" s="204"/>
      <c r="M346" s="205"/>
      <c r="N346" s="206"/>
      <c r="O346" s="206"/>
      <c r="P346" s="207">
        <f>SUM(P347:P362)</f>
        <v>0</v>
      </c>
      <c r="Q346" s="206"/>
      <c r="R346" s="207">
        <f>SUM(R347:R362)</f>
        <v>0</v>
      </c>
      <c r="S346" s="206"/>
      <c r="T346" s="208">
        <f>SUM(T347:T362)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9" t="s">
        <v>82</v>
      </c>
      <c r="AT346" s="210" t="s">
        <v>74</v>
      </c>
      <c r="AU346" s="210" t="s">
        <v>82</v>
      </c>
      <c r="AY346" s="209" t="s">
        <v>199</v>
      </c>
      <c r="BK346" s="211">
        <f>SUM(BK347:BK362)</f>
        <v>0</v>
      </c>
    </row>
    <row r="347" s="2" customFormat="1">
      <c r="A347" s="39"/>
      <c r="B347" s="40"/>
      <c r="C347" s="228" t="s">
        <v>830</v>
      </c>
      <c r="D347" s="228" t="s">
        <v>286</v>
      </c>
      <c r="E347" s="229" t="s">
        <v>1272</v>
      </c>
      <c r="F347" s="230" t="s">
        <v>898</v>
      </c>
      <c r="G347" s="231" t="s">
        <v>899</v>
      </c>
      <c r="H347" s="232">
        <v>6</v>
      </c>
      <c r="I347" s="233"/>
      <c r="J347" s="234">
        <f>ROUND(I347*H347,2)</f>
        <v>0</v>
      </c>
      <c r="K347" s="230" t="s">
        <v>206</v>
      </c>
      <c r="L347" s="45"/>
      <c r="M347" s="235" t="s">
        <v>19</v>
      </c>
      <c r="N347" s="236" t="s">
        <v>46</v>
      </c>
      <c r="O347" s="85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208</v>
      </c>
      <c r="AT347" s="226" t="s">
        <v>286</v>
      </c>
      <c r="AU347" s="226" t="s">
        <v>84</v>
      </c>
      <c r="AY347" s="18" t="s">
        <v>199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82</v>
      </c>
      <c r="BK347" s="227">
        <f>ROUND(I347*H347,2)</f>
        <v>0</v>
      </c>
      <c r="BL347" s="18" t="s">
        <v>208</v>
      </c>
      <c r="BM347" s="226" t="s">
        <v>826</v>
      </c>
    </row>
    <row r="348" s="2" customFormat="1">
      <c r="A348" s="39"/>
      <c r="B348" s="40"/>
      <c r="C348" s="228" t="s">
        <v>548</v>
      </c>
      <c r="D348" s="228" t="s">
        <v>286</v>
      </c>
      <c r="E348" s="229" t="s">
        <v>1251</v>
      </c>
      <c r="F348" s="230" t="s">
        <v>902</v>
      </c>
      <c r="G348" s="231" t="s">
        <v>899</v>
      </c>
      <c r="H348" s="232">
        <v>6</v>
      </c>
      <c r="I348" s="233"/>
      <c r="J348" s="234">
        <f>ROUND(I348*H348,2)</f>
        <v>0</v>
      </c>
      <c r="K348" s="230" t="s">
        <v>206</v>
      </c>
      <c r="L348" s="45"/>
      <c r="M348" s="235" t="s">
        <v>19</v>
      </c>
      <c r="N348" s="236" t="s">
        <v>46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208</v>
      </c>
      <c r="AT348" s="226" t="s">
        <v>286</v>
      </c>
      <c r="AU348" s="226" t="s">
        <v>84</v>
      </c>
      <c r="AY348" s="18" t="s">
        <v>199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82</v>
      </c>
      <c r="BK348" s="227">
        <f>ROUND(I348*H348,2)</f>
        <v>0</v>
      </c>
      <c r="BL348" s="18" t="s">
        <v>208</v>
      </c>
      <c r="BM348" s="226" t="s">
        <v>829</v>
      </c>
    </row>
    <row r="349" s="2" customFormat="1" ht="21.75" customHeight="1">
      <c r="A349" s="39"/>
      <c r="B349" s="40"/>
      <c r="C349" s="228" t="s">
        <v>837</v>
      </c>
      <c r="D349" s="228" t="s">
        <v>286</v>
      </c>
      <c r="E349" s="229" t="s">
        <v>1155</v>
      </c>
      <c r="F349" s="230" t="s">
        <v>1227</v>
      </c>
      <c r="G349" s="231" t="s">
        <v>217</v>
      </c>
      <c r="H349" s="232">
        <v>1</v>
      </c>
      <c r="I349" s="233"/>
      <c r="J349" s="234">
        <f>ROUND(I349*H349,2)</f>
        <v>0</v>
      </c>
      <c r="K349" s="230" t="s">
        <v>341</v>
      </c>
      <c r="L349" s="45"/>
      <c r="M349" s="235" t="s">
        <v>19</v>
      </c>
      <c r="N349" s="236" t="s">
        <v>46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208</v>
      </c>
      <c r="AT349" s="226" t="s">
        <v>286</v>
      </c>
      <c r="AU349" s="226" t="s">
        <v>84</v>
      </c>
      <c r="AY349" s="18" t="s">
        <v>199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82</v>
      </c>
      <c r="BK349" s="227">
        <f>ROUND(I349*H349,2)</f>
        <v>0</v>
      </c>
      <c r="BL349" s="18" t="s">
        <v>208</v>
      </c>
      <c r="BM349" s="226" t="s">
        <v>833</v>
      </c>
    </row>
    <row r="350" s="2" customFormat="1">
      <c r="A350" s="39"/>
      <c r="B350" s="40"/>
      <c r="C350" s="228" t="s">
        <v>554</v>
      </c>
      <c r="D350" s="228" t="s">
        <v>286</v>
      </c>
      <c r="E350" s="229" t="s">
        <v>912</v>
      </c>
      <c r="F350" s="230" t="s">
        <v>913</v>
      </c>
      <c r="G350" s="231" t="s">
        <v>217</v>
      </c>
      <c r="H350" s="232">
        <v>1</v>
      </c>
      <c r="I350" s="233"/>
      <c r="J350" s="234">
        <f>ROUND(I350*H350,2)</f>
        <v>0</v>
      </c>
      <c r="K350" s="230" t="s">
        <v>341</v>
      </c>
      <c r="L350" s="45"/>
      <c r="M350" s="235" t="s">
        <v>19</v>
      </c>
      <c r="N350" s="236" t="s">
        <v>46</v>
      </c>
      <c r="O350" s="85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208</v>
      </c>
      <c r="AT350" s="226" t="s">
        <v>286</v>
      </c>
      <c r="AU350" s="226" t="s">
        <v>84</v>
      </c>
      <c r="AY350" s="18" t="s">
        <v>199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82</v>
      </c>
      <c r="BK350" s="227">
        <f>ROUND(I350*H350,2)</f>
        <v>0</v>
      </c>
      <c r="BL350" s="18" t="s">
        <v>208</v>
      </c>
      <c r="BM350" s="226" t="s">
        <v>836</v>
      </c>
    </row>
    <row r="351" s="2" customFormat="1" ht="16.5" customHeight="1">
      <c r="A351" s="39"/>
      <c r="B351" s="40"/>
      <c r="C351" s="228" t="s">
        <v>844</v>
      </c>
      <c r="D351" s="228" t="s">
        <v>286</v>
      </c>
      <c r="E351" s="229" t="s">
        <v>915</v>
      </c>
      <c r="F351" s="230" t="s">
        <v>916</v>
      </c>
      <c r="G351" s="231" t="s">
        <v>217</v>
      </c>
      <c r="H351" s="232">
        <v>1</v>
      </c>
      <c r="I351" s="233"/>
      <c r="J351" s="234">
        <f>ROUND(I351*H351,2)</f>
        <v>0</v>
      </c>
      <c r="K351" s="230" t="s">
        <v>341</v>
      </c>
      <c r="L351" s="45"/>
      <c r="M351" s="235" t="s">
        <v>19</v>
      </c>
      <c r="N351" s="236" t="s">
        <v>46</v>
      </c>
      <c r="O351" s="85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208</v>
      </c>
      <c r="AT351" s="226" t="s">
        <v>286</v>
      </c>
      <c r="AU351" s="226" t="s">
        <v>84</v>
      </c>
      <c r="AY351" s="18" t="s">
        <v>199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82</v>
      </c>
      <c r="BK351" s="227">
        <f>ROUND(I351*H351,2)</f>
        <v>0</v>
      </c>
      <c r="BL351" s="18" t="s">
        <v>208</v>
      </c>
      <c r="BM351" s="226" t="s">
        <v>840</v>
      </c>
    </row>
    <row r="352" s="2" customFormat="1" ht="44.25" customHeight="1">
      <c r="A352" s="39"/>
      <c r="B352" s="40"/>
      <c r="C352" s="228" t="s">
        <v>559</v>
      </c>
      <c r="D352" s="228" t="s">
        <v>286</v>
      </c>
      <c r="E352" s="229" t="s">
        <v>919</v>
      </c>
      <c r="F352" s="230" t="s">
        <v>1228</v>
      </c>
      <c r="G352" s="231" t="s">
        <v>217</v>
      </c>
      <c r="H352" s="232">
        <v>1</v>
      </c>
      <c r="I352" s="233"/>
      <c r="J352" s="234">
        <f>ROUND(I352*H352,2)</f>
        <v>0</v>
      </c>
      <c r="K352" s="230" t="s">
        <v>341</v>
      </c>
      <c r="L352" s="45"/>
      <c r="M352" s="235" t="s">
        <v>19</v>
      </c>
      <c r="N352" s="236" t="s">
        <v>46</v>
      </c>
      <c r="O352" s="85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208</v>
      </c>
      <c r="AT352" s="226" t="s">
        <v>286</v>
      </c>
      <c r="AU352" s="226" t="s">
        <v>84</v>
      </c>
      <c r="AY352" s="18" t="s">
        <v>199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82</v>
      </c>
      <c r="BK352" s="227">
        <f>ROUND(I352*H352,2)</f>
        <v>0</v>
      </c>
      <c r="BL352" s="18" t="s">
        <v>208</v>
      </c>
      <c r="BM352" s="226" t="s">
        <v>843</v>
      </c>
    </row>
    <row r="353" s="2" customFormat="1">
      <c r="A353" s="39"/>
      <c r="B353" s="40"/>
      <c r="C353" s="228" t="s">
        <v>851</v>
      </c>
      <c r="D353" s="228" t="s">
        <v>286</v>
      </c>
      <c r="E353" s="229" t="s">
        <v>922</v>
      </c>
      <c r="F353" s="230" t="s">
        <v>1229</v>
      </c>
      <c r="G353" s="231" t="s">
        <v>217</v>
      </c>
      <c r="H353" s="232">
        <v>1</v>
      </c>
      <c r="I353" s="233"/>
      <c r="J353" s="234">
        <f>ROUND(I353*H353,2)</f>
        <v>0</v>
      </c>
      <c r="K353" s="230" t="s">
        <v>341</v>
      </c>
      <c r="L353" s="45"/>
      <c r="M353" s="235" t="s">
        <v>19</v>
      </c>
      <c r="N353" s="236" t="s">
        <v>46</v>
      </c>
      <c r="O353" s="85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208</v>
      </c>
      <c r="AT353" s="226" t="s">
        <v>286</v>
      </c>
      <c r="AU353" s="226" t="s">
        <v>84</v>
      </c>
      <c r="AY353" s="18" t="s">
        <v>199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82</v>
      </c>
      <c r="BK353" s="227">
        <f>ROUND(I353*H353,2)</f>
        <v>0</v>
      </c>
      <c r="BL353" s="18" t="s">
        <v>208</v>
      </c>
      <c r="BM353" s="226" t="s">
        <v>847</v>
      </c>
    </row>
    <row r="354" s="2" customFormat="1" ht="16.5" customHeight="1">
      <c r="A354" s="39"/>
      <c r="B354" s="40"/>
      <c r="C354" s="228" t="s">
        <v>563</v>
      </c>
      <c r="D354" s="228" t="s">
        <v>286</v>
      </c>
      <c r="E354" s="229" t="s">
        <v>1161</v>
      </c>
      <c r="F354" s="230" t="s">
        <v>1230</v>
      </c>
      <c r="G354" s="231" t="s">
        <v>217</v>
      </c>
      <c r="H354" s="232">
        <v>2</v>
      </c>
      <c r="I354" s="233"/>
      <c r="J354" s="234">
        <f>ROUND(I354*H354,2)</f>
        <v>0</v>
      </c>
      <c r="K354" s="230" t="s">
        <v>341</v>
      </c>
      <c r="L354" s="45"/>
      <c r="M354" s="235" t="s">
        <v>19</v>
      </c>
      <c r="N354" s="236" t="s">
        <v>46</v>
      </c>
      <c r="O354" s="85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6" t="s">
        <v>208</v>
      </c>
      <c r="AT354" s="226" t="s">
        <v>286</v>
      </c>
      <c r="AU354" s="226" t="s">
        <v>84</v>
      </c>
      <c r="AY354" s="18" t="s">
        <v>199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8" t="s">
        <v>82</v>
      </c>
      <c r="BK354" s="227">
        <f>ROUND(I354*H354,2)</f>
        <v>0</v>
      </c>
      <c r="BL354" s="18" t="s">
        <v>208</v>
      </c>
      <c r="BM354" s="226" t="s">
        <v>850</v>
      </c>
    </row>
    <row r="355" s="2" customFormat="1" ht="33" customHeight="1">
      <c r="A355" s="39"/>
      <c r="B355" s="40"/>
      <c r="C355" s="228" t="s">
        <v>858</v>
      </c>
      <c r="D355" s="228" t="s">
        <v>286</v>
      </c>
      <c r="E355" s="229" t="s">
        <v>1163</v>
      </c>
      <c r="F355" s="230" t="s">
        <v>1164</v>
      </c>
      <c r="G355" s="231" t="s">
        <v>217</v>
      </c>
      <c r="H355" s="232">
        <v>1</v>
      </c>
      <c r="I355" s="233"/>
      <c r="J355" s="234">
        <f>ROUND(I355*H355,2)</f>
        <v>0</v>
      </c>
      <c r="K355" s="230" t="s">
        <v>341</v>
      </c>
      <c r="L355" s="45"/>
      <c r="M355" s="235" t="s">
        <v>19</v>
      </c>
      <c r="N355" s="236" t="s">
        <v>46</v>
      </c>
      <c r="O355" s="85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208</v>
      </c>
      <c r="AT355" s="226" t="s">
        <v>286</v>
      </c>
      <c r="AU355" s="226" t="s">
        <v>84</v>
      </c>
      <c r="AY355" s="18" t="s">
        <v>199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82</v>
      </c>
      <c r="BK355" s="227">
        <f>ROUND(I355*H355,2)</f>
        <v>0</v>
      </c>
      <c r="BL355" s="18" t="s">
        <v>208</v>
      </c>
      <c r="BM355" s="226" t="s">
        <v>854</v>
      </c>
    </row>
    <row r="356" s="2" customFormat="1">
      <c r="A356" s="39"/>
      <c r="B356" s="40"/>
      <c r="C356" s="228" t="s">
        <v>566</v>
      </c>
      <c r="D356" s="228" t="s">
        <v>286</v>
      </c>
      <c r="E356" s="229" t="s">
        <v>1165</v>
      </c>
      <c r="F356" s="230" t="s">
        <v>1231</v>
      </c>
      <c r="G356" s="231" t="s">
        <v>1167</v>
      </c>
      <c r="H356" s="232">
        <v>2</v>
      </c>
      <c r="I356" s="233"/>
      <c r="J356" s="234">
        <f>ROUND(I356*H356,2)</f>
        <v>0</v>
      </c>
      <c r="K356" s="230" t="s">
        <v>341</v>
      </c>
      <c r="L356" s="45"/>
      <c r="M356" s="235" t="s">
        <v>19</v>
      </c>
      <c r="N356" s="236" t="s">
        <v>46</v>
      </c>
      <c r="O356" s="85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208</v>
      </c>
      <c r="AT356" s="226" t="s">
        <v>286</v>
      </c>
      <c r="AU356" s="226" t="s">
        <v>84</v>
      </c>
      <c r="AY356" s="18" t="s">
        <v>199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82</v>
      </c>
      <c r="BK356" s="227">
        <f>ROUND(I356*H356,2)</f>
        <v>0</v>
      </c>
      <c r="BL356" s="18" t="s">
        <v>208</v>
      </c>
      <c r="BM356" s="226" t="s">
        <v>857</v>
      </c>
    </row>
    <row r="357" s="2" customFormat="1" ht="16.5" customHeight="1">
      <c r="A357" s="39"/>
      <c r="B357" s="40"/>
      <c r="C357" s="228" t="s">
        <v>865</v>
      </c>
      <c r="D357" s="228" t="s">
        <v>286</v>
      </c>
      <c r="E357" s="229" t="s">
        <v>929</v>
      </c>
      <c r="F357" s="230" t="s">
        <v>930</v>
      </c>
      <c r="G357" s="231" t="s">
        <v>217</v>
      </c>
      <c r="H357" s="232">
        <v>2</v>
      </c>
      <c r="I357" s="233"/>
      <c r="J357" s="234">
        <f>ROUND(I357*H357,2)</f>
        <v>0</v>
      </c>
      <c r="K357" s="230" t="s">
        <v>341</v>
      </c>
      <c r="L357" s="45"/>
      <c r="M357" s="235" t="s">
        <v>19</v>
      </c>
      <c r="N357" s="236" t="s">
        <v>46</v>
      </c>
      <c r="O357" s="85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208</v>
      </c>
      <c r="AT357" s="226" t="s">
        <v>286</v>
      </c>
      <c r="AU357" s="226" t="s">
        <v>84</v>
      </c>
      <c r="AY357" s="18" t="s">
        <v>199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82</v>
      </c>
      <c r="BK357" s="227">
        <f>ROUND(I357*H357,2)</f>
        <v>0</v>
      </c>
      <c r="BL357" s="18" t="s">
        <v>208</v>
      </c>
      <c r="BM357" s="226" t="s">
        <v>861</v>
      </c>
    </row>
    <row r="358" s="2" customFormat="1">
      <c r="A358" s="39"/>
      <c r="B358" s="40"/>
      <c r="C358" s="228" t="s">
        <v>570</v>
      </c>
      <c r="D358" s="228" t="s">
        <v>286</v>
      </c>
      <c r="E358" s="229" t="s">
        <v>1169</v>
      </c>
      <c r="F358" s="230" t="s">
        <v>1232</v>
      </c>
      <c r="G358" s="231" t="s">
        <v>217</v>
      </c>
      <c r="H358" s="232">
        <v>1</v>
      </c>
      <c r="I358" s="233"/>
      <c r="J358" s="234">
        <f>ROUND(I358*H358,2)</f>
        <v>0</v>
      </c>
      <c r="K358" s="230" t="s">
        <v>341</v>
      </c>
      <c r="L358" s="45"/>
      <c r="M358" s="235" t="s">
        <v>19</v>
      </c>
      <c r="N358" s="236" t="s">
        <v>46</v>
      </c>
      <c r="O358" s="85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208</v>
      </c>
      <c r="AT358" s="226" t="s">
        <v>286</v>
      </c>
      <c r="AU358" s="226" t="s">
        <v>84</v>
      </c>
      <c r="AY358" s="18" t="s">
        <v>199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82</v>
      </c>
      <c r="BK358" s="227">
        <f>ROUND(I358*H358,2)</f>
        <v>0</v>
      </c>
      <c r="BL358" s="18" t="s">
        <v>208</v>
      </c>
      <c r="BM358" s="226" t="s">
        <v>864</v>
      </c>
    </row>
    <row r="359" s="2" customFormat="1" ht="16.5" customHeight="1">
      <c r="A359" s="39"/>
      <c r="B359" s="40"/>
      <c r="C359" s="228" t="s">
        <v>873</v>
      </c>
      <c r="D359" s="228" t="s">
        <v>286</v>
      </c>
      <c r="E359" s="229" t="s">
        <v>1252</v>
      </c>
      <c r="F359" s="230" t="s">
        <v>1253</v>
      </c>
      <c r="G359" s="231" t="s">
        <v>935</v>
      </c>
      <c r="H359" s="232">
        <v>5</v>
      </c>
      <c r="I359" s="233"/>
      <c r="J359" s="234">
        <f>ROUND(I359*H359,2)</f>
        <v>0</v>
      </c>
      <c r="K359" s="230" t="s">
        <v>341</v>
      </c>
      <c r="L359" s="45"/>
      <c r="M359" s="235" t="s">
        <v>19</v>
      </c>
      <c r="N359" s="236" t="s">
        <v>46</v>
      </c>
      <c r="O359" s="85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208</v>
      </c>
      <c r="AT359" s="226" t="s">
        <v>286</v>
      </c>
      <c r="AU359" s="226" t="s">
        <v>84</v>
      </c>
      <c r="AY359" s="18" t="s">
        <v>199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82</v>
      </c>
      <c r="BK359" s="227">
        <f>ROUND(I359*H359,2)</f>
        <v>0</v>
      </c>
      <c r="BL359" s="18" t="s">
        <v>208</v>
      </c>
      <c r="BM359" s="226" t="s">
        <v>868</v>
      </c>
    </row>
    <row r="360" s="2" customFormat="1" ht="16.5" customHeight="1">
      <c r="A360" s="39"/>
      <c r="B360" s="40"/>
      <c r="C360" s="228" t="s">
        <v>573</v>
      </c>
      <c r="D360" s="228" t="s">
        <v>286</v>
      </c>
      <c r="E360" s="229" t="s">
        <v>1173</v>
      </c>
      <c r="F360" s="230" t="s">
        <v>1233</v>
      </c>
      <c r="G360" s="231" t="s">
        <v>935</v>
      </c>
      <c r="H360" s="232">
        <v>12</v>
      </c>
      <c r="I360" s="233"/>
      <c r="J360" s="234">
        <f>ROUND(I360*H360,2)</f>
        <v>0</v>
      </c>
      <c r="K360" s="230" t="s">
        <v>341</v>
      </c>
      <c r="L360" s="45"/>
      <c r="M360" s="235" t="s">
        <v>19</v>
      </c>
      <c r="N360" s="236" t="s">
        <v>46</v>
      </c>
      <c r="O360" s="85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208</v>
      </c>
      <c r="AT360" s="226" t="s">
        <v>286</v>
      </c>
      <c r="AU360" s="226" t="s">
        <v>84</v>
      </c>
      <c r="AY360" s="18" t="s">
        <v>199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82</v>
      </c>
      <c r="BK360" s="227">
        <f>ROUND(I360*H360,2)</f>
        <v>0</v>
      </c>
      <c r="BL360" s="18" t="s">
        <v>208</v>
      </c>
      <c r="BM360" s="226" t="s">
        <v>872</v>
      </c>
    </row>
    <row r="361" s="2" customFormat="1" ht="16.5" customHeight="1">
      <c r="A361" s="39"/>
      <c r="B361" s="40"/>
      <c r="C361" s="228" t="s">
        <v>880</v>
      </c>
      <c r="D361" s="228" t="s">
        <v>286</v>
      </c>
      <c r="E361" s="229" t="s">
        <v>941</v>
      </c>
      <c r="F361" s="230" t="s">
        <v>942</v>
      </c>
      <c r="G361" s="231" t="s">
        <v>205</v>
      </c>
      <c r="H361" s="232">
        <v>20</v>
      </c>
      <c r="I361" s="233"/>
      <c r="J361" s="234">
        <f>ROUND(I361*H361,2)</f>
        <v>0</v>
      </c>
      <c r="K361" s="230" t="s">
        <v>341</v>
      </c>
      <c r="L361" s="45"/>
      <c r="M361" s="235" t="s">
        <v>19</v>
      </c>
      <c r="N361" s="236" t="s">
        <v>46</v>
      </c>
      <c r="O361" s="85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208</v>
      </c>
      <c r="AT361" s="226" t="s">
        <v>286</v>
      </c>
      <c r="AU361" s="226" t="s">
        <v>84</v>
      </c>
      <c r="AY361" s="18" t="s">
        <v>199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82</v>
      </c>
      <c r="BK361" s="227">
        <f>ROUND(I361*H361,2)</f>
        <v>0</v>
      </c>
      <c r="BL361" s="18" t="s">
        <v>208</v>
      </c>
      <c r="BM361" s="226" t="s">
        <v>876</v>
      </c>
    </row>
    <row r="362" s="2" customFormat="1" ht="44.25" customHeight="1">
      <c r="A362" s="39"/>
      <c r="B362" s="40"/>
      <c r="C362" s="228" t="s">
        <v>577</v>
      </c>
      <c r="D362" s="228" t="s">
        <v>286</v>
      </c>
      <c r="E362" s="229" t="s">
        <v>1176</v>
      </c>
      <c r="F362" s="230" t="s">
        <v>1177</v>
      </c>
      <c r="G362" s="231" t="s">
        <v>217</v>
      </c>
      <c r="H362" s="232">
        <v>1</v>
      </c>
      <c r="I362" s="233"/>
      <c r="J362" s="234">
        <f>ROUND(I362*H362,2)</f>
        <v>0</v>
      </c>
      <c r="K362" s="230" t="s">
        <v>341</v>
      </c>
      <c r="L362" s="45"/>
      <c r="M362" s="235" t="s">
        <v>19</v>
      </c>
      <c r="N362" s="236" t="s">
        <v>46</v>
      </c>
      <c r="O362" s="8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208</v>
      </c>
      <c r="AT362" s="226" t="s">
        <v>286</v>
      </c>
      <c r="AU362" s="226" t="s">
        <v>84</v>
      </c>
      <c r="AY362" s="18" t="s">
        <v>199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82</v>
      </c>
      <c r="BK362" s="227">
        <f>ROUND(I362*H362,2)</f>
        <v>0</v>
      </c>
      <c r="BL362" s="18" t="s">
        <v>208</v>
      </c>
      <c r="BM362" s="226" t="s">
        <v>879</v>
      </c>
    </row>
    <row r="363" s="12" customFormat="1" ht="25.92" customHeight="1">
      <c r="A363" s="12"/>
      <c r="B363" s="198"/>
      <c r="C363" s="199"/>
      <c r="D363" s="200" t="s">
        <v>74</v>
      </c>
      <c r="E363" s="201" t="s">
        <v>1179</v>
      </c>
      <c r="F363" s="201" t="s">
        <v>1180</v>
      </c>
      <c r="G363" s="199"/>
      <c r="H363" s="199"/>
      <c r="I363" s="202"/>
      <c r="J363" s="203">
        <f>BK363</f>
        <v>0</v>
      </c>
      <c r="K363" s="199"/>
      <c r="L363" s="204"/>
      <c r="M363" s="205"/>
      <c r="N363" s="206"/>
      <c r="O363" s="206"/>
      <c r="P363" s="207">
        <f>SUM(P364:P368)</f>
        <v>0</v>
      </c>
      <c r="Q363" s="206"/>
      <c r="R363" s="207">
        <f>SUM(R364:R368)</f>
        <v>0</v>
      </c>
      <c r="S363" s="206"/>
      <c r="T363" s="208">
        <f>SUM(T364:T368)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9" t="s">
        <v>208</v>
      </c>
      <c r="AT363" s="210" t="s">
        <v>74</v>
      </c>
      <c r="AU363" s="210" t="s">
        <v>75</v>
      </c>
      <c r="AY363" s="209" t="s">
        <v>199</v>
      </c>
      <c r="BK363" s="211">
        <f>SUM(BK364:BK368)</f>
        <v>0</v>
      </c>
    </row>
    <row r="364" s="2" customFormat="1" ht="90" customHeight="1">
      <c r="A364" s="39"/>
      <c r="B364" s="40"/>
      <c r="C364" s="228" t="s">
        <v>887</v>
      </c>
      <c r="D364" s="228" t="s">
        <v>286</v>
      </c>
      <c r="E364" s="229" t="s">
        <v>1182</v>
      </c>
      <c r="F364" s="230" t="s">
        <v>1264</v>
      </c>
      <c r="G364" s="231" t="s">
        <v>217</v>
      </c>
      <c r="H364" s="232">
        <v>1</v>
      </c>
      <c r="I364" s="233"/>
      <c r="J364" s="234">
        <f>ROUND(I364*H364,2)</f>
        <v>0</v>
      </c>
      <c r="K364" s="230" t="s">
        <v>341</v>
      </c>
      <c r="L364" s="45"/>
      <c r="M364" s="235" t="s">
        <v>19</v>
      </c>
      <c r="N364" s="236" t="s">
        <v>46</v>
      </c>
      <c r="O364" s="85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1184</v>
      </c>
      <c r="AT364" s="226" t="s">
        <v>286</v>
      </c>
      <c r="AU364" s="226" t="s">
        <v>82</v>
      </c>
      <c r="AY364" s="18" t="s">
        <v>199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82</v>
      </c>
      <c r="BK364" s="227">
        <f>ROUND(I364*H364,2)</f>
        <v>0</v>
      </c>
      <c r="BL364" s="18" t="s">
        <v>1184</v>
      </c>
      <c r="BM364" s="226" t="s">
        <v>883</v>
      </c>
    </row>
    <row r="365" s="2" customFormat="1">
      <c r="A365" s="39"/>
      <c r="B365" s="40"/>
      <c r="C365" s="228" t="s">
        <v>582</v>
      </c>
      <c r="D365" s="228" t="s">
        <v>286</v>
      </c>
      <c r="E365" s="229" t="s">
        <v>1186</v>
      </c>
      <c r="F365" s="230" t="s">
        <v>1236</v>
      </c>
      <c r="G365" s="231" t="s">
        <v>899</v>
      </c>
      <c r="H365" s="232">
        <v>5.4000000000000004</v>
      </c>
      <c r="I365" s="233"/>
      <c r="J365" s="234">
        <f>ROUND(I365*H365,2)</f>
        <v>0</v>
      </c>
      <c r="K365" s="230" t="s">
        <v>341</v>
      </c>
      <c r="L365" s="45"/>
      <c r="M365" s="235" t="s">
        <v>19</v>
      </c>
      <c r="N365" s="236" t="s">
        <v>46</v>
      </c>
      <c r="O365" s="85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1184</v>
      </c>
      <c r="AT365" s="226" t="s">
        <v>286</v>
      </c>
      <c r="AU365" s="226" t="s">
        <v>82</v>
      </c>
      <c r="AY365" s="18" t="s">
        <v>199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82</v>
      </c>
      <c r="BK365" s="227">
        <f>ROUND(I365*H365,2)</f>
        <v>0</v>
      </c>
      <c r="BL365" s="18" t="s">
        <v>1184</v>
      </c>
      <c r="BM365" s="226" t="s">
        <v>886</v>
      </c>
    </row>
    <row r="366" s="2" customFormat="1" ht="33" customHeight="1">
      <c r="A366" s="39"/>
      <c r="B366" s="40"/>
      <c r="C366" s="228" t="s">
        <v>896</v>
      </c>
      <c r="D366" s="228" t="s">
        <v>286</v>
      </c>
      <c r="E366" s="229" t="s">
        <v>1190</v>
      </c>
      <c r="F366" s="230" t="s">
        <v>1237</v>
      </c>
      <c r="G366" s="231" t="s">
        <v>899</v>
      </c>
      <c r="H366" s="232">
        <v>5.4000000000000004</v>
      </c>
      <c r="I366" s="233"/>
      <c r="J366" s="234">
        <f>ROUND(I366*H366,2)</f>
        <v>0</v>
      </c>
      <c r="K366" s="230" t="s">
        <v>341</v>
      </c>
      <c r="L366" s="45"/>
      <c r="M366" s="235" t="s">
        <v>19</v>
      </c>
      <c r="N366" s="236" t="s">
        <v>46</v>
      </c>
      <c r="O366" s="85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1184</v>
      </c>
      <c r="AT366" s="226" t="s">
        <v>286</v>
      </c>
      <c r="AU366" s="226" t="s">
        <v>82</v>
      </c>
      <c r="AY366" s="18" t="s">
        <v>199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82</v>
      </c>
      <c r="BK366" s="227">
        <f>ROUND(I366*H366,2)</f>
        <v>0</v>
      </c>
      <c r="BL366" s="18" t="s">
        <v>1184</v>
      </c>
      <c r="BM366" s="226" t="s">
        <v>890</v>
      </c>
    </row>
    <row r="367" s="2" customFormat="1" ht="16.5" customHeight="1">
      <c r="A367" s="39"/>
      <c r="B367" s="40"/>
      <c r="C367" s="228" t="s">
        <v>586</v>
      </c>
      <c r="D367" s="228" t="s">
        <v>286</v>
      </c>
      <c r="E367" s="229" t="s">
        <v>1193</v>
      </c>
      <c r="F367" s="230" t="s">
        <v>1194</v>
      </c>
      <c r="G367" s="231" t="s">
        <v>935</v>
      </c>
      <c r="H367" s="232">
        <v>40</v>
      </c>
      <c r="I367" s="233"/>
      <c r="J367" s="234">
        <f>ROUND(I367*H367,2)</f>
        <v>0</v>
      </c>
      <c r="K367" s="230" t="s">
        <v>341</v>
      </c>
      <c r="L367" s="45"/>
      <c r="M367" s="235" t="s">
        <v>19</v>
      </c>
      <c r="N367" s="236" t="s">
        <v>46</v>
      </c>
      <c r="O367" s="85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1184</v>
      </c>
      <c r="AT367" s="226" t="s">
        <v>286</v>
      </c>
      <c r="AU367" s="226" t="s">
        <v>82</v>
      </c>
      <c r="AY367" s="18" t="s">
        <v>199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82</v>
      </c>
      <c r="BK367" s="227">
        <f>ROUND(I367*H367,2)</f>
        <v>0</v>
      </c>
      <c r="BL367" s="18" t="s">
        <v>1184</v>
      </c>
      <c r="BM367" s="226" t="s">
        <v>893</v>
      </c>
    </row>
    <row r="368" s="2" customFormat="1" ht="16.5" customHeight="1">
      <c r="A368" s="39"/>
      <c r="B368" s="40"/>
      <c r="C368" s="228" t="s">
        <v>904</v>
      </c>
      <c r="D368" s="228" t="s">
        <v>286</v>
      </c>
      <c r="E368" s="229" t="s">
        <v>944</v>
      </c>
      <c r="F368" s="230" t="s">
        <v>945</v>
      </c>
      <c r="G368" s="231" t="s">
        <v>217</v>
      </c>
      <c r="H368" s="232">
        <v>2</v>
      </c>
      <c r="I368" s="233"/>
      <c r="J368" s="234">
        <f>ROUND(I368*H368,2)</f>
        <v>0</v>
      </c>
      <c r="K368" s="230" t="s">
        <v>341</v>
      </c>
      <c r="L368" s="45"/>
      <c r="M368" s="249" t="s">
        <v>19</v>
      </c>
      <c r="N368" s="250" t="s">
        <v>46</v>
      </c>
      <c r="O368" s="251"/>
      <c r="P368" s="252">
        <f>O368*H368</f>
        <v>0</v>
      </c>
      <c r="Q368" s="252">
        <v>0</v>
      </c>
      <c r="R368" s="252">
        <f>Q368*H368</f>
        <v>0</v>
      </c>
      <c r="S368" s="252">
        <v>0</v>
      </c>
      <c r="T368" s="25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1184</v>
      </c>
      <c r="AT368" s="226" t="s">
        <v>286</v>
      </c>
      <c r="AU368" s="226" t="s">
        <v>82</v>
      </c>
      <c r="AY368" s="18" t="s">
        <v>199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82</v>
      </c>
      <c r="BK368" s="227">
        <f>ROUND(I368*H368,2)</f>
        <v>0</v>
      </c>
      <c r="BL368" s="18" t="s">
        <v>1184</v>
      </c>
      <c r="BM368" s="226" t="s">
        <v>900</v>
      </c>
    </row>
    <row r="369" s="2" customFormat="1" ht="6.96" customHeight="1">
      <c r="A369" s="39"/>
      <c r="B369" s="60"/>
      <c r="C369" s="61"/>
      <c r="D369" s="61"/>
      <c r="E369" s="61"/>
      <c r="F369" s="61"/>
      <c r="G369" s="61"/>
      <c r="H369" s="61"/>
      <c r="I369" s="61"/>
      <c r="J369" s="61"/>
      <c r="K369" s="61"/>
      <c r="L369" s="45"/>
      <c r="M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</row>
  </sheetData>
  <sheetProtection sheet="1" autoFilter="0" formatColumns="0" formatRows="0" objects="1" scenarios="1" spinCount="100000" saltValue="W5C52yG8sNeHu/RVJalpsNLDSgyCU5ktpvUXdYP2XJxB0Ckg3tbvVrqAKyl7SnG1Ke/ASGZXAWGufGYK+Wn67w==" hashValue="PLPUmQtlH4KIXAuzXZEDi/KItGaAaQ7o6OiUo6HcA6hqOmQz4HJjb+F26gjEJ/ozBflnfeoQbzHE8TwkBH5mpw==" algorithmName="SHA-512" password="CC35"/>
  <autoFilter ref="C140:K3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84</v>
      </c>
    </row>
    <row r="4" s="1" customFormat="1" ht="24.96" customHeight="1">
      <c r="B4" s="21"/>
      <c r="D4" s="142" t="s">
        <v>118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osvětlení v žst. Ostrava Kunčice</v>
      </c>
      <c r="F7" s="144"/>
      <c r="G7" s="144"/>
      <c r="H7" s="144"/>
      <c r="L7" s="21"/>
    </row>
    <row r="8">
      <c r="B8" s="21"/>
      <c r="D8" s="144" t="s">
        <v>119</v>
      </c>
      <c r="L8" s="21"/>
    </row>
    <row r="9" s="1" customFormat="1" ht="16.5" customHeight="1">
      <c r="B9" s="21"/>
      <c r="E9" s="145" t="s">
        <v>120</v>
      </c>
      <c r="F9" s="1"/>
      <c r="G9" s="1"/>
      <c r="H9" s="1"/>
      <c r="L9" s="21"/>
    </row>
    <row r="10" s="1" customFormat="1" ht="12" customHeight="1">
      <c r="B10" s="21"/>
      <c r="D10" s="144" t="s">
        <v>121</v>
      </c>
      <c r="L10" s="21"/>
    </row>
    <row r="11" s="2" customFormat="1" ht="16.5" customHeight="1">
      <c r="A11" s="39"/>
      <c r="B11" s="45"/>
      <c r="C11" s="39"/>
      <c r="D11" s="39"/>
      <c r="E11" s="157" t="s">
        <v>1273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1274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1275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123</v>
      </c>
      <c r="G16" s="39"/>
      <c r="H16" s="39"/>
      <c r="I16" s="144" t="s">
        <v>23</v>
      </c>
      <c r="J16" s="148" t="str">
        <f>'Rekapitulace stavby'!AN8</f>
        <v>22. 4. 2021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">
        <v>27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28</v>
      </c>
      <c r="F19" s="39"/>
      <c r="G19" s="39"/>
      <c r="H19" s="39"/>
      <c r="I19" s="144" t="s">
        <v>29</v>
      </c>
      <c r="J19" s="134" t="s">
        <v>30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31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29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33</v>
      </c>
      <c r="E24" s="39"/>
      <c r="F24" s="39"/>
      <c r="G24" s="39"/>
      <c r="H24" s="39"/>
      <c r="I24" s="144" t="s">
        <v>26</v>
      </c>
      <c r="J24" s="134" t="s">
        <v>34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35</v>
      </c>
      <c r="F25" s="39"/>
      <c r="G25" s="39"/>
      <c r="H25" s="39"/>
      <c r="I25" s="144" t="s">
        <v>29</v>
      </c>
      <c r="J25" s="134" t="s">
        <v>36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38</v>
      </c>
      <c r="E27" s="39"/>
      <c r="F27" s="39"/>
      <c r="G27" s="39"/>
      <c r="H27" s="39"/>
      <c r="I27" s="144" t="s">
        <v>26</v>
      </c>
      <c r="J27" s="134" t="s">
        <v>34</v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35</v>
      </c>
      <c r="F28" s="39"/>
      <c r="G28" s="39"/>
      <c r="H28" s="39"/>
      <c r="I28" s="144" t="s">
        <v>29</v>
      </c>
      <c r="J28" s="134" t="s">
        <v>36</v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47.25" customHeight="1">
      <c r="A31" s="149"/>
      <c r="B31" s="150"/>
      <c r="C31" s="149"/>
      <c r="D31" s="149"/>
      <c r="E31" s="151" t="s">
        <v>40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41</v>
      </c>
      <c r="E34" s="39"/>
      <c r="F34" s="39"/>
      <c r="G34" s="39"/>
      <c r="H34" s="39"/>
      <c r="I34" s="39"/>
      <c r="J34" s="155">
        <f>ROUND(J145,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43</v>
      </c>
      <c r="G36" s="39"/>
      <c r="H36" s="39"/>
      <c r="I36" s="156" t="s">
        <v>42</v>
      </c>
      <c r="J36" s="156" t="s">
        <v>44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45</v>
      </c>
      <c r="E37" s="144" t="s">
        <v>46</v>
      </c>
      <c r="F37" s="158">
        <f>ROUND((SUM(BE145:BE384)),  2)</f>
        <v>0</v>
      </c>
      <c r="G37" s="39"/>
      <c r="H37" s="39"/>
      <c r="I37" s="159">
        <v>0.20999999999999999</v>
      </c>
      <c r="J37" s="158">
        <f>ROUND(((SUM(BE145:BE384))*I37),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47</v>
      </c>
      <c r="F38" s="158">
        <f>ROUND((SUM(BF145:BF384)),  2)</f>
        <v>0</v>
      </c>
      <c r="G38" s="39"/>
      <c r="H38" s="39"/>
      <c r="I38" s="159">
        <v>0.14999999999999999</v>
      </c>
      <c r="J38" s="158">
        <f>ROUND(((SUM(BF145:BF384))*I38),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48</v>
      </c>
      <c r="F39" s="158">
        <f>ROUND((SUM(BG145:BG384)),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49</v>
      </c>
      <c r="F40" s="158">
        <f>ROUND((SUM(BH145:BH384)),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50</v>
      </c>
      <c r="F41" s="158">
        <f>ROUND((SUM(BI145:BI384)),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51</v>
      </c>
      <c r="E43" s="162"/>
      <c r="F43" s="162"/>
      <c r="G43" s="163" t="s">
        <v>52</v>
      </c>
      <c r="H43" s="164" t="s">
        <v>53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Oprava osvětlení v žst. Ostrava Kunčice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119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120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121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54" t="s">
        <v>1273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1274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OV18.1 - Žst. Ostrava Kunčice, venkovní osvětlení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Ostrava</v>
      </c>
      <c r="G60" s="41"/>
      <c r="H60" s="41"/>
      <c r="I60" s="33" t="s">
        <v>23</v>
      </c>
      <c r="J60" s="73" t="str">
        <f>IF(J16="","",J16)</f>
        <v>22. 4. 2021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25.65" customHeight="1">
      <c r="A62" s="39"/>
      <c r="B62" s="40"/>
      <c r="C62" s="33" t="s">
        <v>25</v>
      </c>
      <c r="D62" s="41"/>
      <c r="E62" s="41"/>
      <c r="F62" s="28" t="str">
        <f>E19</f>
        <v>Správa železnic, s.o.</v>
      </c>
      <c r="G62" s="41"/>
      <c r="H62" s="41"/>
      <c r="I62" s="33" t="s">
        <v>33</v>
      </c>
      <c r="J62" s="37" t="str">
        <f>E25</f>
        <v>MORAVIA CONSULT Olomouc a.s.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5.65" customHeight="1">
      <c r="A63" s="39"/>
      <c r="B63" s="40"/>
      <c r="C63" s="33" t="s">
        <v>31</v>
      </c>
      <c r="D63" s="41"/>
      <c r="E63" s="41"/>
      <c r="F63" s="28" t="str">
        <f>IF(E22="","",E22)</f>
        <v>Vyplň údaj</v>
      </c>
      <c r="G63" s="41"/>
      <c r="H63" s="41"/>
      <c r="I63" s="33" t="s">
        <v>38</v>
      </c>
      <c r="J63" s="37" t="str">
        <f>E28</f>
        <v>MORAVIA CONSULT Olomouc a.s.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125</v>
      </c>
      <c r="D65" s="173"/>
      <c r="E65" s="173"/>
      <c r="F65" s="173"/>
      <c r="G65" s="173"/>
      <c r="H65" s="173"/>
      <c r="I65" s="173"/>
      <c r="J65" s="174" t="s">
        <v>126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73</v>
      </c>
      <c r="D67" s="41"/>
      <c r="E67" s="41"/>
      <c r="F67" s="41"/>
      <c r="G67" s="41"/>
      <c r="H67" s="41"/>
      <c r="I67" s="41"/>
      <c r="J67" s="103">
        <f>J145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127</v>
      </c>
    </row>
    <row r="68" s="9" customFormat="1" ht="24.96" customHeight="1">
      <c r="A68" s="9"/>
      <c r="B68" s="176"/>
      <c r="C68" s="177"/>
      <c r="D68" s="178" t="s">
        <v>128</v>
      </c>
      <c r="E68" s="179"/>
      <c r="F68" s="179"/>
      <c r="G68" s="179"/>
      <c r="H68" s="179"/>
      <c r="I68" s="179"/>
      <c r="J68" s="180">
        <f>J146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129</v>
      </c>
      <c r="E69" s="184"/>
      <c r="F69" s="184"/>
      <c r="G69" s="184"/>
      <c r="H69" s="184"/>
      <c r="I69" s="184"/>
      <c r="J69" s="185">
        <f>J147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130</v>
      </c>
      <c r="E70" s="179"/>
      <c r="F70" s="179"/>
      <c r="G70" s="179"/>
      <c r="H70" s="179"/>
      <c r="I70" s="179"/>
      <c r="J70" s="180">
        <f>J151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131</v>
      </c>
      <c r="E71" s="184"/>
      <c r="F71" s="184"/>
      <c r="G71" s="184"/>
      <c r="H71" s="184"/>
      <c r="I71" s="184"/>
      <c r="J71" s="185">
        <f>J152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132</v>
      </c>
      <c r="E72" s="179"/>
      <c r="F72" s="179"/>
      <c r="G72" s="179"/>
      <c r="H72" s="179"/>
      <c r="I72" s="179"/>
      <c r="J72" s="180">
        <f>J155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6"/>
      <c r="D73" s="183" t="s">
        <v>133</v>
      </c>
      <c r="E73" s="184"/>
      <c r="F73" s="184"/>
      <c r="G73" s="184"/>
      <c r="H73" s="184"/>
      <c r="I73" s="184"/>
      <c r="J73" s="185">
        <f>J156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134</v>
      </c>
      <c r="E74" s="179"/>
      <c r="F74" s="179"/>
      <c r="G74" s="179"/>
      <c r="H74" s="179"/>
      <c r="I74" s="179"/>
      <c r="J74" s="180">
        <f>J158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6"/>
      <c r="D75" s="183" t="s">
        <v>135</v>
      </c>
      <c r="E75" s="184"/>
      <c r="F75" s="184"/>
      <c r="G75" s="184"/>
      <c r="H75" s="184"/>
      <c r="I75" s="184"/>
      <c r="J75" s="185">
        <f>J159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136</v>
      </c>
      <c r="E76" s="184"/>
      <c r="F76" s="184"/>
      <c r="G76" s="184"/>
      <c r="H76" s="184"/>
      <c r="I76" s="184"/>
      <c r="J76" s="185">
        <f>J163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137</v>
      </c>
      <c r="E77" s="184"/>
      <c r="F77" s="184"/>
      <c r="G77" s="184"/>
      <c r="H77" s="184"/>
      <c r="I77" s="184"/>
      <c r="J77" s="185">
        <f>J167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6"/>
      <c r="C78" s="177"/>
      <c r="D78" s="178" t="s">
        <v>138</v>
      </c>
      <c r="E78" s="179"/>
      <c r="F78" s="179"/>
      <c r="G78" s="179"/>
      <c r="H78" s="179"/>
      <c r="I78" s="179"/>
      <c r="J78" s="180">
        <f>J171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82"/>
      <c r="C79" s="126"/>
      <c r="D79" s="183" t="s">
        <v>139</v>
      </c>
      <c r="E79" s="184"/>
      <c r="F79" s="184"/>
      <c r="G79" s="184"/>
      <c r="H79" s="184"/>
      <c r="I79" s="184"/>
      <c r="J79" s="185">
        <f>J172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6"/>
      <c r="C80" s="177"/>
      <c r="D80" s="178" t="s">
        <v>140</v>
      </c>
      <c r="E80" s="179"/>
      <c r="F80" s="179"/>
      <c r="G80" s="179"/>
      <c r="H80" s="179"/>
      <c r="I80" s="179"/>
      <c r="J80" s="180">
        <f>J180</f>
        <v>0</v>
      </c>
      <c r="K80" s="177"/>
      <c r="L80" s="181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82"/>
      <c r="C81" s="126"/>
      <c r="D81" s="183" t="s">
        <v>141</v>
      </c>
      <c r="E81" s="184"/>
      <c r="F81" s="184"/>
      <c r="G81" s="184"/>
      <c r="H81" s="184"/>
      <c r="I81" s="184"/>
      <c r="J81" s="185">
        <f>J181</f>
        <v>0</v>
      </c>
      <c r="K81" s="126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6"/>
      <c r="D82" s="183" t="s">
        <v>142</v>
      </c>
      <c r="E82" s="184"/>
      <c r="F82" s="184"/>
      <c r="G82" s="184"/>
      <c r="H82" s="184"/>
      <c r="I82" s="184"/>
      <c r="J82" s="185">
        <f>J183</f>
        <v>0</v>
      </c>
      <c r="K82" s="126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76"/>
      <c r="C83" s="177"/>
      <c r="D83" s="178" t="s">
        <v>143</v>
      </c>
      <c r="E83" s="179"/>
      <c r="F83" s="179"/>
      <c r="G83" s="179"/>
      <c r="H83" s="179"/>
      <c r="I83" s="179"/>
      <c r="J83" s="180">
        <f>J186</f>
        <v>0</v>
      </c>
      <c r="K83" s="177"/>
      <c r="L83" s="18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82"/>
      <c r="C84" s="126"/>
      <c r="D84" s="183" t="s">
        <v>144</v>
      </c>
      <c r="E84" s="184"/>
      <c r="F84" s="184"/>
      <c r="G84" s="184"/>
      <c r="H84" s="184"/>
      <c r="I84" s="184"/>
      <c r="J84" s="185">
        <f>J187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76"/>
      <c r="C85" s="177"/>
      <c r="D85" s="178" t="s">
        <v>145</v>
      </c>
      <c r="E85" s="179"/>
      <c r="F85" s="179"/>
      <c r="G85" s="179"/>
      <c r="H85" s="179"/>
      <c r="I85" s="179"/>
      <c r="J85" s="180">
        <f>J191</f>
        <v>0</v>
      </c>
      <c r="K85" s="177"/>
      <c r="L85" s="18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82"/>
      <c r="C86" s="126"/>
      <c r="D86" s="183" t="s">
        <v>146</v>
      </c>
      <c r="E86" s="184"/>
      <c r="F86" s="184"/>
      <c r="G86" s="184"/>
      <c r="H86" s="184"/>
      <c r="I86" s="184"/>
      <c r="J86" s="185">
        <f>J192</f>
        <v>0</v>
      </c>
      <c r="K86" s="126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9" customFormat="1" ht="24.96" customHeight="1">
      <c r="A87" s="9"/>
      <c r="B87" s="176"/>
      <c r="C87" s="177"/>
      <c r="D87" s="178" t="s">
        <v>147</v>
      </c>
      <c r="E87" s="179"/>
      <c r="F87" s="179"/>
      <c r="G87" s="179"/>
      <c r="H87" s="179"/>
      <c r="I87" s="179"/>
      <c r="J87" s="180">
        <f>J194</f>
        <v>0</v>
      </c>
      <c r="K87" s="177"/>
      <c r="L87" s="181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="10" customFormat="1" ht="19.92" customHeight="1">
      <c r="A88" s="10"/>
      <c r="B88" s="182"/>
      <c r="C88" s="126"/>
      <c r="D88" s="183" t="s">
        <v>1276</v>
      </c>
      <c r="E88" s="184"/>
      <c r="F88" s="184"/>
      <c r="G88" s="184"/>
      <c r="H88" s="184"/>
      <c r="I88" s="184"/>
      <c r="J88" s="185">
        <f>J195</f>
        <v>0</v>
      </c>
      <c r="K88" s="126"/>
      <c r="L88" s="18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2"/>
      <c r="C89" s="126"/>
      <c r="D89" s="183" t="s">
        <v>148</v>
      </c>
      <c r="E89" s="184"/>
      <c r="F89" s="184"/>
      <c r="G89" s="184"/>
      <c r="H89" s="184"/>
      <c r="I89" s="184"/>
      <c r="J89" s="185">
        <f>J197</f>
        <v>0</v>
      </c>
      <c r="K89" s="126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9" customFormat="1" ht="24.96" customHeight="1">
      <c r="A90" s="9"/>
      <c r="B90" s="176"/>
      <c r="C90" s="177"/>
      <c r="D90" s="178" t="s">
        <v>149</v>
      </c>
      <c r="E90" s="179"/>
      <c r="F90" s="179"/>
      <c r="G90" s="179"/>
      <c r="H90" s="179"/>
      <c r="I90" s="179"/>
      <c r="J90" s="180">
        <f>J199</f>
        <v>0</v>
      </c>
      <c r="K90" s="177"/>
      <c r="L90" s="18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="10" customFormat="1" ht="19.92" customHeight="1">
      <c r="A91" s="10"/>
      <c r="B91" s="182"/>
      <c r="C91" s="126"/>
      <c r="D91" s="183" t="s">
        <v>150</v>
      </c>
      <c r="E91" s="184"/>
      <c r="F91" s="184"/>
      <c r="G91" s="184"/>
      <c r="H91" s="184"/>
      <c r="I91" s="184"/>
      <c r="J91" s="185">
        <f>J200</f>
        <v>0</v>
      </c>
      <c r="K91" s="126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9" customFormat="1" ht="24.96" customHeight="1">
      <c r="A92" s="9"/>
      <c r="B92" s="176"/>
      <c r="C92" s="177"/>
      <c r="D92" s="178" t="s">
        <v>151</v>
      </c>
      <c r="E92" s="179"/>
      <c r="F92" s="179"/>
      <c r="G92" s="179"/>
      <c r="H92" s="179"/>
      <c r="I92" s="179"/>
      <c r="J92" s="180">
        <f>J202</f>
        <v>0</v>
      </c>
      <c r="K92" s="177"/>
      <c r="L92" s="181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="10" customFormat="1" ht="19.92" customHeight="1">
      <c r="A93" s="10"/>
      <c r="B93" s="182"/>
      <c r="C93" s="126"/>
      <c r="D93" s="183" t="s">
        <v>152</v>
      </c>
      <c r="E93" s="184"/>
      <c r="F93" s="184"/>
      <c r="G93" s="184"/>
      <c r="H93" s="184"/>
      <c r="I93" s="184"/>
      <c r="J93" s="185">
        <f>J203</f>
        <v>0</v>
      </c>
      <c r="K93" s="126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2"/>
      <c r="C94" s="126"/>
      <c r="D94" s="183" t="s">
        <v>153</v>
      </c>
      <c r="E94" s="184"/>
      <c r="F94" s="184"/>
      <c r="G94" s="184"/>
      <c r="H94" s="184"/>
      <c r="I94" s="184"/>
      <c r="J94" s="185">
        <f>J207</f>
        <v>0</v>
      </c>
      <c r="K94" s="126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82"/>
      <c r="C95" s="126"/>
      <c r="D95" s="183" t="s">
        <v>154</v>
      </c>
      <c r="E95" s="184"/>
      <c r="F95" s="184"/>
      <c r="G95" s="184"/>
      <c r="H95" s="184"/>
      <c r="I95" s="184"/>
      <c r="J95" s="185">
        <f>J209</f>
        <v>0</v>
      </c>
      <c r="K95" s="126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82"/>
      <c r="C96" s="126"/>
      <c r="D96" s="183" t="s">
        <v>155</v>
      </c>
      <c r="E96" s="184"/>
      <c r="F96" s="184"/>
      <c r="G96" s="184"/>
      <c r="H96" s="184"/>
      <c r="I96" s="184"/>
      <c r="J96" s="185">
        <f>J212</f>
        <v>0</v>
      </c>
      <c r="K96" s="126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2"/>
      <c r="C97" s="126"/>
      <c r="D97" s="183" t="s">
        <v>156</v>
      </c>
      <c r="E97" s="184"/>
      <c r="F97" s="184"/>
      <c r="G97" s="184"/>
      <c r="H97" s="184"/>
      <c r="I97" s="184"/>
      <c r="J97" s="185">
        <f>J215</f>
        <v>0</v>
      </c>
      <c r="K97" s="126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2"/>
      <c r="C98" s="126"/>
      <c r="D98" s="183" t="s">
        <v>157</v>
      </c>
      <c r="E98" s="184"/>
      <c r="F98" s="184"/>
      <c r="G98" s="184"/>
      <c r="H98" s="184"/>
      <c r="I98" s="184"/>
      <c r="J98" s="185">
        <f>J220</f>
        <v>0</v>
      </c>
      <c r="K98" s="126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26"/>
      <c r="D99" s="183" t="s">
        <v>158</v>
      </c>
      <c r="E99" s="184"/>
      <c r="F99" s="184"/>
      <c r="G99" s="184"/>
      <c r="H99" s="184"/>
      <c r="I99" s="184"/>
      <c r="J99" s="185">
        <f>J223</f>
        <v>0</v>
      </c>
      <c r="K99" s="126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159</v>
      </c>
      <c r="E100" s="179"/>
      <c r="F100" s="179"/>
      <c r="G100" s="179"/>
      <c r="H100" s="179"/>
      <c r="I100" s="179"/>
      <c r="J100" s="180">
        <f>J225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26"/>
      <c r="D101" s="183" t="s">
        <v>160</v>
      </c>
      <c r="E101" s="184"/>
      <c r="F101" s="184"/>
      <c r="G101" s="184"/>
      <c r="H101" s="184"/>
      <c r="I101" s="184"/>
      <c r="J101" s="185">
        <f>J226</f>
        <v>0</v>
      </c>
      <c r="K101" s="126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26"/>
      <c r="D102" s="183" t="s">
        <v>161</v>
      </c>
      <c r="E102" s="184"/>
      <c r="F102" s="184"/>
      <c r="G102" s="184"/>
      <c r="H102" s="184"/>
      <c r="I102" s="184"/>
      <c r="J102" s="185">
        <f>J228</f>
        <v>0</v>
      </c>
      <c r="K102" s="126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26"/>
      <c r="D103" s="183" t="s">
        <v>162</v>
      </c>
      <c r="E103" s="184"/>
      <c r="F103" s="184"/>
      <c r="G103" s="184"/>
      <c r="H103" s="184"/>
      <c r="I103" s="184"/>
      <c r="J103" s="185">
        <f>J243</f>
        <v>0</v>
      </c>
      <c r="K103" s="126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26"/>
      <c r="D104" s="183" t="s">
        <v>163</v>
      </c>
      <c r="E104" s="184"/>
      <c r="F104" s="184"/>
      <c r="G104" s="184"/>
      <c r="H104" s="184"/>
      <c r="I104" s="184"/>
      <c r="J104" s="185">
        <f>J245</f>
        <v>0</v>
      </c>
      <c r="K104" s="126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26"/>
      <c r="D105" s="183" t="s">
        <v>164</v>
      </c>
      <c r="E105" s="184"/>
      <c r="F105" s="184"/>
      <c r="G105" s="184"/>
      <c r="H105" s="184"/>
      <c r="I105" s="184"/>
      <c r="J105" s="185">
        <f>J250</f>
        <v>0</v>
      </c>
      <c r="K105" s="126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26"/>
      <c r="D106" s="183" t="s">
        <v>165</v>
      </c>
      <c r="E106" s="184"/>
      <c r="F106" s="184"/>
      <c r="G106" s="184"/>
      <c r="H106" s="184"/>
      <c r="I106" s="184"/>
      <c r="J106" s="185">
        <f>J253</f>
        <v>0</v>
      </c>
      <c r="K106" s="126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6"/>
      <c r="C107" s="177"/>
      <c r="D107" s="178" t="s">
        <v>166</v>
      </c>
      <c r="E107" s="179"/>
      <c r="F107" s="179"/>
      <c r="G107" s="179"/>
      <c r="H107" s="179"/>
      <c r="I107" s="179"/>
      <c r="J107" s="180">
        <f>J255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2"/>
      <c r="C108" s="126"/>
      <c r="D108" s="183" t="s">
        <v>167</v>
      </c>
      <c r="E108" s="184"/>
      <c r="F108" s="184"/>
      <c r="G108" s="184"/>
      <c r="H108" s="184"/>
      <c r="I108" s="184"/>
      <c r="J108" s="185">
        <f>J256</f>
        <v>0</v>
      </c>
      <c r="K108" s="126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26"/>
      <c r="D109" s="183" t="s">
        <v>169</v>
      </c>
      <c r="E109" s="184"/>
      <c r="F109" s="184"/>
      <c r="G109" s="184"/>
      <c r="H109" s="184"/>
      <c r="I109" s="184"/>
      <c r="J109" s="185">
        <f>J258</f>
        <v>0</v>
      </c>
      <c r="K109" s="126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26"/>
      <c r="D110" s="183" t="s">
        <v>171</v>
      </c>
      <c r="E110" s="184"/>
      <c r="F110" s="184"/>
      <c r="G110" s="184"/>
      <c r="H110" s="184"/>
      <c r="I110" s="184"/>
      <c r="J110" s="185">
        <f>J260</f>
        <v>0</v>
      </c>
      <c r="K110" s="126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26"/>
      <c r="D111" s="183" t="s">
        <v>172</v>
      </c>
      <c r="E111" s="184"/>
      <c r="F111" s="184"/>
      <c r="G111" s="184"/>
      <c r="H111" s="184"/>
      <c r="I111" s="184"/>
      <c r="J111" s="185">
        <f>J262</f>
        <v>0</v>
      </c>
      <c r="K111" s="126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26"/>
      <c r="D112" s="183" t="s">
        <v>173</v>
      </c>
      <c r="E112" s="184"/>
      <c r="F112" s="184"/>
      <c r="G112" s="184"/>
      <c r="H112" s="184"/>
      <c r="I112" s="184"/>
      <c r="J112" s="185">
        <f>J264</f>
        <v>0</v>
      </c>
      <c r="K112" s="126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26"/>
      <c r="D113" s="183" t="s">
        <v>176</v>
      </c>
      <c r="E113" s="184"/>
      <c r="F113" s="184"/>
      <c r="G113" s="184"/>
      <c r="H113" s="184"/>
      <c r="I113" s="184"/>
      <c r="J113" s="185">
        <f>J269</f>
        <v>0</v>
      </c>
      <c r="K113" s="126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26"/>
      <c r="D114" s="183" t="s">
        <v>177</v>
      </c>
      <c r="E114" s="184"/>
      <c r="F114" s="184"/>
      <c r="G114" s="184"/>
      <c r="H114" s="184"/>
      <c r="I114" s="184"/>
      <c r="J114" s="185">
        <f>J271</f>
        <v>0</v>
      </c>
      <c r="K114" s="126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6"/>
      <c r="C115" s="177"/>
      <c r="D115" s="178" t="s">
        <v>178</v>
      </c>
      <c r="E115" s="179"/>
      <c r="F115" s="179"/>
      <c r="G115" s="179"/>
      <c r="H115" s="179"/>
      <c r="I115" s="179"/>
      <c r="J115" s="180">
        <f>J274</f>
        <v>0</v>
      </c>
      <c r="K115" s="177"/>
      <c r="L115" s="18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2"/>
      <c r="C116" s="126"/>
      <c r="D116" s="183" t="s">
        <v>179</v>
      </c>
      <c r="E116" s="184"/>
      <c r="F116" s="184"/>
      <c r="G116" s="184"/>
      <c r="H116" s="184"/>
      <c r="I116" s="184"/>
      <c r="J116" s="185">
        <f>J275</f>
        <v>0</v>
      </c>
      <c r="K116" s="126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26"/>
      <c r="D117" s="183" t="s">
        <v>180</v>
      </c>
      <c r="E117" s="184"/>
      <c r="F117" s="184"/>
      <c r="G117" s="184"/>
      <c r="H117" s="184"/>
      <c r="I117" s="184"/>
      <c r="J117" s="185">
        <f>J280</f>
        <v>0</v>
      </c>
      <c r="K117" s="126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6"/>
      <c r="C118" s="177"/>
      <c r="D118" s="178" t="s">
        <v>181</v>
      </c>
      <c r="E118" s="179"/>
      <c r="F118" s="179"/>
      <c r="G118" s="179"/>
      <c r="H118" s="179"/>
      <c r="I118" s="179"/>
      <c r="J118" s="180">
        <f>J310</f>
        <v>0</v>
      </c>
      <c r="K118" s="177"/>
      <c r="L118" s="18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2"/>
      <c r="C119" s="126"/>
      <c r="D119" s="183" t="s">
        <v>182</v>
      </c>
      <c r="E119" s="184"/>
      <c r="F119" s="184"/>
      <c r="G119" s="184"/>
      <c r="H119" s="184"/>
      <c r="I119" s="184"/>
      <c r="J119" s="185">
        <f>J311</f>
        <v>0</v>
      </c>
      <c r="K119" s="126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26"/>
      <c r="D120" s="183" t="s">
        <v>183</v>
      </c>
      <c r="E120" s="184"/>
      <c r="F120" s="184"/>
      <c r="G120" s="184"/>
      <c r="H120" s="184"/>
      <c r="I120" s="184"/>
      <c r="J120" s="185">
        <f>J361</f>
        <v>0</v>
      </c>
      <c r="K120" s="126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6"/>
      <c r="C121" s="177"/>
      <c r="D121" s="178" t="s">
        <v>953</v>
      </c>
      <c r="E121" s="179"/>
      <c r="F121" s="179"/>
      <c r="G121" s="179"/>
      <c r="H121" s="179"/>
      <c r="I121" s="179"/>
      <c r="J121" s="180">
        <f>J379</f>
        <v>0</v>
      </c>
      <c r="K121" s="177"/>
      <c r="L121" s="181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146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146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7" s="2" customFormat="1" ht="6.96" customHeight="1">
      <c r="A127" s="39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146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96" customHeight="1">
      <c r="A128" s="39"/>
      <c r="B128" s="40"/>
      <c r="C128" s="24" t="s">
        <v>184</v>
      </c>
      <c r="D128" s="41"/>
      <c r="E128" s="41"/>
      <c r="F128" s="41"/>
      <c r="G128" s="41"/>
      <c r="H128" s="41"/>
      <c r="I128" s="41"/>
      <c r="J128" s="41"/>
      <c r="K128" s="41"/>
      <c r="L128" s="146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146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16</v>
      </c>
      <c r="D130" s="41"/>
      <c r="E130" s="41"/>
      <c r="F130" s="41"/>
      <c r="G130" s="41"/>
      <c r="H130" s="41"/>
      <c r="I130" s="41"/>
      <c r="J130" s="41"/>
      <c r="K130" s="41"/>
      <c r="L130" s="146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171" t="str">
        <f>E7</f>
        <v>Oprava osvětlení v žst. Ostrava Kunčice</v>
      </c>
      <c r="F131" s="33"/>
      <c r="G131" s="33"/>
      <c r="H131" s="33"/>
      <c r="I131" s="41"/>
      <c r="J131" s="41"/>
      <c r="K131" s="41"/>
      <c r="L131" s="146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" customFormat="1" ht="12" customHeight="1">
      <c r="B132" s="22"/>
      <c r="C132" s="33" t="s">
        <v>119</v>
      </c>
      <c r="D132" s="23"/>
      <c r="E132" s="23"/>
      <c r="F132" s="23"/>
      <c r="G132" s="23"/>
      <c r="H132" s="23"/>
      <c r="I132" s="23"/>
      <c r="J132" s="23"/>
      <c r="K132" s="23"/>
      <c r="L132" s="21"/>
    </row>
    <row r="133" s="1" customFormat="1" ht="16.5" customHeight="1">
      <c r="B133" s="22"/>
      <c r="C133" s="23"/>
      <c r="D133" s="23"/>
      <c r="E133" s="171" t="s">
        <v>120</v>
      </c>
      <c r="F133" s="23"/>
      <c r="G133" s="23"/>
      <c r="H133" s="23"/>
      <c r="I133" s="23"/>
      <c r="J133" s="23"/>
      <c r="K133" s="23"/>
      <c r="L133" s="21"/>
    </row>
    <row r="134" s="1" customFormat="1" ht="12" customHeight="1">
      <c r="B134" s="22"/>
      <c r="C134" s="33" t="s">
        <v>121</v>
      </c>
      <c r="D134" s="23"/>
      <c r="E134" s="23"/>
      <c r="F134" s="23"/>
      <c r="G134" s="23"/>
      <c r="H134" s="23"/>
      <c r="I134" s="23"/>
      <c r="J134" s="23"/>
      <c r="K134" s="23"/>
      <c r="L134" s="21"/>
    </row>
    <row r="135" s="2" customFormat="1" ht="16.5" customHeight="1">
      <c r="A135" s="39"/>
      <c r="B135" s="40"/>
      <c r="C135" s="41"/>
      <c r="D135" s="41"/>
      <c r="E135" s="254" t="s">
        <v>1273</v>
      </c>
      <c r="F135" s="41"/>
      <c r="G135" s="41"/>
      <c r="H135" s="41"/>
      <c r="I135" s="41"/>
      <c r="J135" s="41"/>
      <c r="K135" s="41"/>
      <c r="L135" s="146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1274</v>
      </c>
      <c r="D136" s="41"/>
      <c r="E136" s="41"/>
      <c r="F136" s="41"/>
      <c r="G136" s="41"/>
      <c r="H136" s="41"/>
      <c r="I136" s="41"/>
      <c r="J136" s="41"/>
      <c r="K136" s="41"/>
      <c r="L136" s="146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70" t="str">
        <f>E13</f>
        <v>OV18.1 - Žst. Ostrava Kunčice, venkovní osvětlení</v>
      </c>
      <c r="F137" s="41"/>
      <c r="G137" s="41"/>
      <c r="H137" s="41"/>
      <c r="I137" s="41"/>
      <c r="J137" s="41"/>
      <c r="K137" s="41"/>
      <c r="L137" s="146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146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21</v>
      </c>
      <c r="D139" s="41"/>
      <c r="E139" s="41"/>
      <c r="F139" s="28" t="str">
        <f>F16</f>
        <v>Ostrava</v>
      </c>
      <c r="G139" s="41"/>
      <c r="H139" s="41"/>
      <c r="I139" s="33" t="s">
        <v>23</v>
      </c>
      <c r="J139" s="73" t="str">
        <f>IF(J16="","",J16)</f>
        <v>22. 4. 2021</v>
      </c>
      <c r="K139" s="41"/>
      <c r="L139" s="146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146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25.65" customHeight="1">
      <c r="A141" s="39"/>
      <c r="B141" s="40"/>
      <c r="C141" s="33" t="s">
        <v>25</v>
      </c>
      <c r="D141" s="41"/>
      <c r="E141" s="41"/>
      <c r="F141" s="28" t="str">
        <f>E19</f>
        <v>Správa železnic, s.o.</v>
      </c>
      <c r="G141" s="41"/>
      <c r="H141" s="41"/>
      <c r="I141" s="33" t="s">
        <v>33</v>
      </c>
      <c r="J141" s="37" t="str">
        <f>E25</f>
        <v>MORAVIA CONSULT Olomouc a.s.</v>
      </c>
      <c r="K141" s="41"/>
      <c r="L141" s="146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25.65" customHeight="1">
      <c r="A142" s="39"/>
      <c r="B142" s="40"/>
      <c r="C142" s="33" t="s">
        <v>31</v>
      </c>
      <c r="D142" s="41"/>
      <c r="E142" s="41"/>
      <c r="F142" s="28" t="str">
        <f>IF(E22="","",E22)</f>
        <v>Vyplň údaj</v>
      </c>
      <c r="G142" s="41"/>
      <c r="H142" s="41"/>
      <c r="I142" s="33" t="s">
        <v>38</v>
      </c>
      <c r="J142" s="37" t="str">
        <f>E28</f>
        <v>MORAVIA CONSULT Olomouc a.s.</v>
      </c>
      <c r="K142" s="41"/>
      <c r="L142" s="146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0.32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146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11" customFormat="1" ht="29.28" customHeight="1">
      <c r="A144" s="187"/>
      <c r="B144" s="188"/>
      <c r="C144" s="189" t="s">
        <v>185</v>
      </c>
      <c r="D144" s="190" t="s">
        <v>60</v>
      </c>
      <c r="E144" s="190" t="s">
        <v>56</v>
      </c>
      <c r="F144" s="190" t="s">
        <v>57</v>
      </c>
      <c r="G144" s="190" t="s">
        <v>186</v>
      </c>
      <c r="H144" s="190" t="s">
        <v>187</v>
      </c>
      <c r="I144" s="190" t="s">
        <v>188</v>
      </c>
      <c r="J144" s="190" t="s">
        <v>126</v>
      </c>
      <c r="K144" s="191" t="s">
        <v>189</v>
      </c>
      <c r="L144" s="192"/>
      <c r="M144" s="93" t="s">
        <v>19</v>
      </c>
      <c r="N144" s="94" t="s">
        <v>45</v>
      </c>
      <c r="O144" s="94" t="s">
        <v>190</v>
      </c>
      <c r="P144" s="94" t="s">
        <v>191</v>
      </c>
      <c r="Q144" s="94" t="s">
        <v>192</v>
      </c>
      <c r="R144" s="94" t="s">
        <v>193</v>
      </c>
      <c r="S144" s="94" t="s">
        <v>194</v>
      </c>
      <c r="T144" s="95" t="s">
        <v>195</v>
      </c>
      <c r="U144" s="187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/>
    </row>
    <row r="145" s="2" customFormat="1" ht="22.8" customHeight="1">
      <c r="A145" s="39"/>
      <c r="B145" s="40"/>
      <c r="C145" s="100" t="s">
        <v>196</v>
      </c>
      <c r="D145" s="41"/>
      <c r="E145" s="41"/>
      <c r="F145" s="41"/>
      <c r="G145" s="41"/>
      <c r="H145" s="41"/>
      <c r="I145" s="41"/>
      <c r="J145" s="193">
        <f>BK145</f>
        <v>0</v>
      </c>
      <c r="K145" s="41"/>
      <c r="L145" s="45"/>
      <c r="M145" s="96"/>
      <c r="N145" s="194"/>
      <c r="O145" s="97"/>
      <c r="P145" s="195">
        <f>P146+P151+P155+P158+P171+P180+P186+P191+P194+P199+P202+P225+P255+P274+P310+P379</f>
        <v>0</v>
      </c>
      <c r="Q145" s="97"/>
      <c r="R145" s="195">
        <f>R146+R151+R155+R158+R171+R180+R186+R191+R194+R199+R202+R225+R255+R274+R310+R379</f>
        <v>0</v>
      </c>
      <c r="S145" s="97"/>
      <c r="T145" s="196">
        <f>T146+T151+T155+T158+T171+T180+T186+T191+T194+T199+T202+T225+T255+T274+T310+T379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74</v>
      </c>
      <c r="AU145" s="18" t="s">
        <v>127</v>
      </c>
      <c r="BK145" s="197">
        <f>BK146+BK151+BK155+BK158+BK171+BK180+BK186+BK191+BK194+BK199+BK202+BK225+BK255+BK274+BK310+BK379</f>
        <v>0</v>
      </c>
    </row>
    <row r="146" s="12" customFormat="1" ht="25.92" customHeight="1">
      <c r="A146" s="12"/>
      <c r="B146" s="198"/>
      <c r="C146" s="199"/>
      <c r="D146" s="200" t="s">
        <v>74</v>
      </c>
      <c r="E146" s="201" t="s">
        <v>197</v>
      </c>
      <c r="F146" s="201" t="s">
        <v>198</v>
      </c>
      <c r="G146" s="199"/>
      <c r="H146" s="199"/>
      <c r="I146" s="202"/>
      <c r="J146" s="203">
        <f>BK146</f>
        <v>0</v>
      </c>
      <c r="K146" s="199"/>
      <c r="L146" s="204"/>
      <c r="M146" s="205"/>
      <c r="N146" s="206"/>
      <c r="O146" s="206"/>
      <c r="P146" s="207">
        <f>P147</f>
        <v>0</v>
      </c>
      <c r="Q146" s="206"/>
      <c r="R146" s="207">
        <f>R147</f>
        <v>0</v>
      </c>
      <c r="S146" s="206"/>
      <c r="T146" s="208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82</v>
      </c>
      <c r="AT146" s="210" t="s">
        <v>74</v>
      </c>
      <c r="AU146" s="210" t="s">
        <v>75</v>
      </c>
      <c r="AY146" s="209" t="s">
        <v>199</v>
      </c>
      <c r="BK146" s="211">
        <f>BK147</f>
        <v>0</v>
      </c>
    </row>
    <row r="147" s="12" customFormat="1" ht="22.8" customHeight="1">
      <c r="A147" s="12"/>
      <c r="B147" s="198"/>
      <c r="C147" s="199"/>
      <c r="D147" s="200" t="s">
        <v>74</v>
      </c>
      <c r="E147" s="212" t="s">
        <v>200</v>
      </c>
      <c r="F147" s="212" t="s">
        <v>201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SUM(P148:P150)</f>
        <v>0</v>
      </c>
      <c r="Q147" s="206"/>
      <c r="R147" s="207">
        <f>SUM(R148:R150)</f>
        <v>0</v>
      </c>
      <c r="S147" s="206"/>
      <c r="T147" s="208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82</v>
      </c>
      <c r="AT147" s="210" t="s">
        <v>74</v>
      </c>
      <c r="AU147" s="210" t="s">
        <v>82</v>
      </c>
      <c r="AY147" s="209" t="s">
        <v>199</v>
      </c>
      <c r="BK147" s="211">
        <f>SUM(BK148:BK150)</f>
        <v>0</v>
      </c>
    </row>
    <row r="148" s="2" customFormat="1" ht="16.5" customHeight="1">
      <c r="A148" s="39"/>
      <c r="B148" s="40"/>
      <c r="C148" s="214" t="s">
        <v>82</v>
      </c>
      <c r="D148" s="214" t="s">
        <v>202</v>
      </c>
      <c r="E148" s="215" t="s">
        <v>203</v>
      </c>
      <c r="F148" s="216" t="s">
        <v>204</v>
      </c>
      <c r="G148" s="217" t="s">
        <v>205</v>
      </c>
      <c r="H148" s="218">
        <v>30</v>
      </c>
      <c r="I148" s="219"/>
      <c r="J148" s="220">
        <f>ROUND(I148*H148,2)</f>
        <v>0</v>
      </c>
      <c r="K148" s="216" t="s">
        <v>206</v>
      </c>
      <c r="L148" s="221"/>
      <c r="M148" s="222" t="s">
        <v>19</v>
      </c>
      <c r="N148" s="223" t="s">
        <v>46</v>
      </c>
      <c r="O148" s="85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6" t="s">
        <v>207</v>
      </c>
      <c r="AT148" s="226" t="s">
        <v>202</v>
      </c>
      <c r="AU148" s="226" t="s">
        <v>84</v>
      </c>
      <c r="AY148" s="18" t="s">
        <v>199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8" t="s">
        <v>82</v>
      </c>
      <c r="BK148" s="227">
        <f>ROUND(I148*H148,2)</f>
        <v>0</v>
      </c>
      <c r="BL148" s="18" t="s">
        <v>208</v>
      </c>
      <c r="BM148" s="226" t="s">
        <v>84</v>
      </c>
    </row>
    <row r="149" s="2" customFormat="1" ht="16.5" customHeight="1">
      <c r="A149" s="39"/>
      <c r="B149" s="40"/>
      <c r="C149" s="214" t="s">
        <v>84</v>
      </c>
      <c r="D149" s="214" t="s">
        <v>202</v>
      </c>
      <c r="E149" s="215" t="s">
        <v>955</v>
      </c>
      <c r="F149" s="216" t="s">
        <v>1200</v>
      </c>
      <c r="G149" s="217" t="s">
        <v>205</v>
      </c>
      <c r="H149" s="218">
        <v>6</v>
      </c>
      <c r="I149" s="219"/>
      <c r="J149" s="220">
        <f>ROUND(I149*H149,2)</f>
        <v>0</v>
      </c>
      <c r="K149" s="216" t="s">
        <v>206</v>
      </c>
      <c r="L149" s="221"/>
      <c r="M149" s="222" t="s">
        <v>19</v>
      </c>
      <c r="N149" s="223" t="s">
        <v>46</v>
      </c>
      <c r="O149" s="85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207</v>
      </c>
      <c r="AT149" s="226" t="s">
        <v>202</v>
      </c>
      <c r="AU149" s="226" t="s">
        <v>84</v>
      </c>
      <c r="AY149" s="18" t="s">
        <v>199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82</v>
      </c>
      <c r="BK149" s="227">
        <f>ROUND(I149*H149,2)</f>
        <v>0</v>
      </c>
      <c r="BL149" s="18" t="s">
        <v>208</v>
      </c>
      <c r="BM149" s="226" t="s">
        <v>208</v>
      </c>
    </row>
    <row r="150" s="2" customFormat="1" ht="16.5" customHeight="1">
      <c r="A150" s="39"/>
      <c r="B150" s="40"/>
      <c r="C150" s="214" t="s">
        <v>104</v>
      </c>
      <c r="D150" s="214" t="s">
        <v>202</v>
      </c>
      <c r="E150" s="215" t="s">
        <v>209</v>
      </c>
      <c r="F150" s="216" t="s">
        <v>210</v>
      </c>
      <c r="G150" s="217" t="s">
        <v>205</v>
      </c>
      <c r="H150" s="218">
        <v>27</v>
      </c>
      <c r="I150" s="219"/>
      <c r="J150" s="220">
        <f>ROUND(I150*H150,2)</f>
        <v>0</v>
      </c>
      <c r="K150" s="216" t="s">
        <v>206</v>
      </c>
      <c r="L150" s="221"/>
      <c r="M150" s="222" t="s">
        <v>19</v>
      </c>
      <c r="N150" s="223" t="s">
        <v>46</v>
      </c>
      <c r="O150" s="85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6" t="s">
        <v>207</v>
      </c>
      <c r="AT150" s="226" t="s">
        <v>202</v>
      </c>
      <c r="AU150" s="226" t="s">
        <v>84</v>
      </c>
      <c r="AY150" s="18" t="s">
        <v>199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82</v>
      </c>
      <c r="BK150" s="227">
        <f>ROUND(I150*H150,2)</f>
        <v>0</v>
      </c>
      <c r="BL150" s="18" t="s">
        <v>208</v>
      </c>
      <c r="BM150" s="226" t="s">
        <v>218</v>
      </c>
    </row>
    <row r="151" s="12" customFormat="1" ht="25.92" customHeight="1">
      <c r="A151" s="12"/>
      <c r="B151" s="198"/>
      <c r="C151" s="199"/>
      <c r="D151" s="200" t="s">
        <v>74</v>
      </c>
      <c r="E151" s="201" t="s">
        <v>211</v>
      </c>
      <c r="F151" s="201" t="s">
        <v>212</v>
      </c>
      <c r="G151" s="199"/>
      <c r="H151" s="199"/>
      <c r="I151" s="202"/>
      <c r="J151" s="203">
        <f>BK151</f>
        <v>0</v>
      </c>
      <c r="K151" s="199"/>
      <c r="L151" s="204"/>
      <c r="M151" s="205"/>
      <c r="N151" s="206"/>
      <c r="O151" s="206"/>
      <c r="P151" s="207">
        <f>P152</f>
        <v>0</v>
      </c>
      <c r="Q151" s="206"/>
      <c r="R151" s="207">
        <f>R152</f>
        <v>0</v>
      </c>
      <c r="S151" s="206"/>
      <c r="T151" s="208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82</v>
      </c>
      <c r="AT151" s="210" t="s">
        <v>74</v>
      </c>
      <c r="AU151" s="210" t="s">
        <v>75</v>
      </c>
      <c r="AY151" s="209" t="s">
        <v>199</v>
      </c>
      <c r="BK151" s="211">
        <f>BK152</f>
        <v>0</v>
      </c>
    </row>
    <row r="152" s="12" customFormat="1" ht="22.8" customHeight="1">
      <c r="A152" s="12"/>
      <c r="B152" s="198"/>
      <c r="C152" s="199"/>
      <c r="D152" s="200" t="s">
        <v>74</v>
      </c>
      <c r="E152" s="212" t="s">
        <v>213</v>
      </c>
      <c r="F152" s="212" t="s">
        <v>214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SUM(P153:P154)</f>
        <v>0</v>
      </c>
      <c r="Q152" s="206"/>
      <c r="R152" s="207">
        <f>SUM(R153:R154)</f>
        <v>0</v>
      </c>
      <c r="S152" s="206"/>
      <c r="T152" s="208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82</v>
      </c>
      <c r="AT152" s="210" t="s">
        <v>74</v>
      </c>
      <c r="AU152" s="210" t="s">
        <v>82</v>
      </c>
      <c r="AY152" s="209" t="s">
        <v>199</v>
      </c>
      <c r="BK152" s="211">
        <f>SUM(BK153:BK154)</f>
        <v>0</v>
      </c>
    </row>
    <row r="153" s="2" customFormat="1" ht="16.5" customHeight="1">
      <c r="A153" s="39"/>
      <c r="B153" s="40"/>
      <c r="C153" s="214" t="s">
        <v>208</v>
      </c>
      <c r="D153" s="214" t="s">
        <v>202</v>
      </c>
      <c r="E153" s="215" t="s">
        <v>215</v>
      </c>
      <c r="F153" s="216" t="s">
        <v>216</v>
      </c>
      <c r="G153" s="217" t="s">
        <v>217</v>
      </c>
      <c r="H153" s="218">
        <v>2</v>
      </c>
      <c r="I153" s="219"/>
      <c r="J153" s="220">
        <f>ROUND(I153*H153,2)</f>
        <v>0</v>
      </c>
      <c r="K153" s="216" t="s">
        <v>206</v>
      </c>
      <c r="L153" s="221"/>
      <c r="M153" s="222" t="s">
        <v>19</v>
      </c>
      <c r="N153" s="223" t="s">
        <v>46</v>
      </c>
      <c r="O153" s="85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207</v>
      </c>
      <c r="AT153" s="226" t="s">
        <v>202</v>
      </c>
      <c r="AU153" s="226" t="s">
        <v>84</v>
      </c>
      <c r="AY153" s="18" t="s">
        <v>199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82</v>
      </c>
      <c r="BK153" s="227">
        <f>ROUND(I153*H153,2)</f>
        <v>0</v>
      </c>
      <c r="BL153" s="18" t="s">
        <v>208</v>
      </c>
      <c r="BM153" s="226" t="s">
        <v>207</v>
      </c>
    </row>
    <row r="154" s="2" customFormat="1" ht="21.75" customHeight="1">
      <c r="A154" s="39"/>
      <c r="B154" s="40"/>
      <c r="C154" s="214" t="s">
        <v>225</v>
      </c>
      <c r="D154" s="214" t="s">
        <v>202</v>
      </c>
      <c r="E154" s="215" t="s">
        <v>219</v>
      </c>
      <c r="F154" s="216" t="s">
        <v>220</v>
      </c>
      <c r="G154" s="217" t="s">
        <v>217</v>
      </c>
      <c r="H154" s="218">
        <v>1</v>
      </c>
      <c r="I154" s="219"/>
      <c r="J154" s="220">
        <f>ROUND(I154*H154,2)</f>
        <v>0</v>
      </c>
      <c r="K154" s="216" t="s">
        <v>206</v>
      </c>
      <c r="L154" s="221"/>
      <c r="M154" s="222" t="s">
        <v>19</v>
      </c>
      <c r="N154" s="223" t="s">
        <v>46</v>
      </c>
      <c r="O154" s="85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207</v>
      </c>
      <c r="AT154" s="226" t="s">
        <v>202</v>
      </c>
      <c r="AU154" s="226" t="s">
        <v>84</v>
      </c>
      <c r="AY154" s="18" t="s">
        <v>199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82</v>
      </c>
      <c r="BK154" s="227">
        <f>ROUND(I154*H154,2)</f>
        <v>0</v>
      </c>
      <c r="BL154" s="18" t="s">
        <v>208</v>
      </c>
      <c r="BM154" s="226" t="s">
        <v>228</v>
      </c>
    </row>
    <row r="155" s="12" customFormat="1" ht="25.92" customHeight="1">
      <c r="A155" s="12"/>
      <c r="B155" s="198"/>
      <c r="C155" s="199"/>
      <c r="D155" s="200" t="s">
        <v>74</v>
      </c>
      <c r="E155" s="201" t="s">
        <v>221</v>
      </c>
      <c r="F155" s="201" t="s">
        <v>222</v>
      </c>
      <c r="G155" s="199"/>
      <c r="H155" s="199"/>
      <c r="I155" s="202"/>
      <c r="J155" s="203">
        <f>BK155</f>
        <v>0</v>
      </c>
      <c r="K155" s="199"/>
      <c r="L155" s="204"/>
      <c r="M155" s="205"/>
      <c r="N155" s="206"/>
      <c r="O155" s="206"/>
      <c r="P155" s="207">
        <f>P156</f>
        <v>0</v>
      </c>
      <c r="Q155" s="206"/>
      <c r="R155" s="207">
        <f>R156</f>
        <v>0</v>
      </c>
      <c r="S155" s="206"/>
      <c r="T155" s="208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82</v>
      </c>
      <c r="AT155" s="210" t="s">
        <v>74</v>
      </c>
      <c r="AU155" s="210" t="s">
        <v>75</v>
      </c>
      <c r="AY155" s="209" t="s">
        <v>199</v>
      </c>
      <c r="BK155" s="211">
        <f>BK156</f>
        <v>0</v>
      </c>
    </row>
    <row r="156" s="12" customFormat="1" ht="22.8" customHeight="1">
      <c r="A156" s="12"/>
      <c r="B156" s="198"/>
      <c r="C156" s="199"/>
      <c r="D156" s="200" t="s">
        <v>74</v>
      </c>
      <c r="E156" s="212" t="s">
        <v>223</v>
      </c>
      <c r="F156" s="212" t="s">
        <v>224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P157</f>
        <v>0</v>
      </c>
      <c r="Q156" s="206"/>
      <c r="R156" s="207">
        <f>R157</f>
        <v>0</v>
      </c>
      <c r="S156" s="206"/>
      <c r="T156" s="20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82</v>
      </c>
      <c r="AT156" s="210" t="s">
        <v>74</v>
      </c>
      <c r="AU156" s="210" t="s">
        <v>82</v>
      </c>
      <c r="AY156" s="209" t="s">
        <v>199</v>
      </c>
      <c r="BK156" s="211">
        <f>BK157</f>
        <v>0</v>
      </c>
    </row>
    <row r="157" s="2" customFormat="1" ht="16.5" customHeight="1">
      <c r="A157" s="39"/>
      <c r="B157" s="40"/>
      <c r="C157" s="214" t="s">
        <v>218</v>
      </c>
      <c r="D157" s="214" t="s">
        <v>202</v>
      </c>
      <c r="E157" s="215" t="s">
        <v>226</v>
      </c>
      <c r="F157" s="216" t="s">
        <v>227</v>
      </c>
      <c r="G157" s="217" t="s">
        <v>217</v>
      </c>
      <c r="H157" s="218">
        <v>6</v>
      </c>
      <c r="I157" s="219"/>
      <c r="J157" s="220">
        <f>ROUND(I157*H157,2)</f>
        <v>0</v>
      </c>
      <c r="K157" s="216" t="s">
        <v>206</v>
      </c>
      <c r="L157" s="221"/>
      <c r="M157" s="222" t="s">
        <v>19</v>
      </c>
      <c r="N157" s="223" t="s">
        <v>46</v>
      </c>
      <c r="O157" s="85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207</v>
      </c>
      <c r="AT157" s="226" t="s">
        <v>202</v>
      </c>
      <c r="AU157" s="226" t="s">
        <v>84</v>
      </c>
      <c r="AY157" s="18" t="s">
        <v>199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82</v>
      </c>
      <c r="BK157" s="227">
        <f>ROUND(I157*H157,2)</f>
        <v>0</v>
      </c>
      <c r="BL157" s="18" t="s">
        <v>208</v>
      </c>
      <c r="BM157" s="226" t="s">
        <v>235</v>
      </c>
    </row>
    <row r="158" s="12" customFormat="1" ht="25.92" customHeight="1">
      <c r="A158" s="12"/>
      <c r="B158" s="198"/>
      <c r="C158" s="199"/>
      <c r="D158" s="200" t="s">
        <v>74</v>
      </c>
      <c r="E158" s="201" t="s">
        <v>229</v>
      </c>
      <c r="F158" s="201" t="s">
        <v>230</v>
      </c>
      <c r="G158" s="199"/>
      <c r="H158" s="199"/>
      <c r="I158" s="202"/>
      <c r="J158" s="203">
        <f>BK158</f>
        <v>0</v>
      </c>
      <c r="K158" s="199"/>
      <c r="L158" s="204"/>
      <c r="M158" s="205"/>
      <c r="N158" s="206"/>
      <c r="O158" s="206"/>
      <c r="P158" s="207">
        <f>P159+P163+P167</f>
        <v>0</v>
      </c>
      <c r="Q158" s="206"/>
      <c r="R158" s="207">
        <f>R159+R163+R167</f>
        <v>0</v>
      </c>
      <c r="S158" s="206"/>
      <c r="T158" s="208">
        <f>T159+T163+T167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82</v>
      </c>
      <c r="AT158" s="210" t="s">
        <v>74</v>
      </c>
      <c r="AU158" s="210" t="s">
        <v>75</v>
      </c>
      <c r="AY158" s="209" t="s">
        <v>199</v>
      </c>
      <c r="BK158" s="211">
        <f>BK159+BK163+BK167</f>
        <v>0</v>
      </c>
    </row>
    <row r="159" s="12" customFormat="1" ht="22.8" customHeight="1">
      <c r="A159" s="12"/>
      <c r="B159" s="198"/>
      <c r="C159" s="199"/>
      <c r="D159" s="200" t="s">
        <v>74</v>
      </c>
      <c r="E159" s="212" t="s">
        <v>231</v>
      </c>
      <c r="F159" s="212" t="s">
        <v>232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SUM(P160:P162)</f>
        <v>0</v>
      </c>
      <c r="Q159" s="206"/>
      <c r="R159" s="207">
        <f>SUM(R160:R162)</f>
        <v>0</v>
      </c>
      <c r="S159" s="206"/>
      <c r="T159" s="208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82</v>
      </c>
      <c r="AT159" s="210" t="s">
        <v>74</v>
      </c>
      <c r="AU159" s="210" t="s">
        <v>82</v>
      </c>
      <c r="AY159" s="209" t="s">
        <v>199</v>
      </c>
      <c r="BK159" s="211">
        <f>SUM(BK160:BK162)</f>
        <v>0</v>
      </c>
    </row>
    <row r="160" s="2" customFormat="1" ht="16.5" customHeight="1">
      <c r="A160" s="39"/>
      <c r="B160" s="40"/>
      <c r="C160" s="214" t="s">
        <v>236</v>
      </c>
      <c r="D160" s="214" t="s">
        <v>202</v>
      </c>
      <c r="E160" s="215" t="s">
        <v>233</v>
      </c>
      <c r="F160" s="216" t="s">
        <v>234</v>
      </c>
      <c r="G160" s="217" t="s">
        <v>205</v>
      </c>
      <c r="H160" s="218">
        <v>2</v>
      </c>
      <c r="I160" s="219"/>
      <c r="J160" s="220">
        <f>ROUND(I160*H160,2)</f>
        <v>0</v>
      </c>
      <c r="K160" s="216" t="s">
        <v>206</v>
      </c>
      <c r="L160" s="221"/>
      <c r="M160" s="222" t="s">
        <v>19</v>
      </c>
      <c r="N160" s="223" t="s">
        <v>46</v>
      </c>
      <c r="O160" s="8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207</v>
      </c>
      <c r="AT160" s="226" t="s">
        <v>202</v>
      </c>
      <c r="AU160" s="226" t="s">
        <v>84</v>
      </c>
      <c r="AY160" s="18" t="s">
        <v>199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82</v>
      </c>
      <c r="BK160" s="227">
        <f>ROUND(I160*H160,2)</f>
        <v>0</v>
      </c>
      <c r="BL160" s="18" t="s">
        <v>208</v>
      </c>
      <c r="BM160" s="226" t="s">
        <v>239</v>
      </c>
    </row>
    <row r="161" s="2" customFormat="1" ht="16.5" customHeight="1">
      <c r="A161" s="39"/>
      <c r="B161" s="40"/>
      <c r="C161" s="214" t="s">
        <v>207</v>
      </c>
      <c r="D161" s="214" t="s">
        <v>202</v>
      </c>
      <c r="E161" s="215" t="s">
        <v>237</v>
      </c>
      <c r="F161" s="216" t="s">
        <v>238</v>
      </c>
      <c r="G161" s="217" t="s">
        <v>217</v>
      </c>
      <c r="H161" s="218">
        <v>1</v>
      </c>
      <c r="I161" s="219"/>
      <c r="J161" s="220">
        <f>ROUND(I161*H161,2)</f>
        <v>0</v>
      </c>
      <c r="K161" s="216" t="s">
        <v>206</v>
      </c>
      <c r="L161" s="221"/>
      <c r="M161" s="222" t="s">
        <v>19</v>
      </c>
      <c r="N161" s="223" t="s">
        <v>46</v>
      </c>
      <c r="O161" s="85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6" t="s">
        <v>207</v>
      </c>
      <c r="AT161" s="226" t="s">
        <v>202</v>
      </c>
      <c r="AU161" s="226" t="s">
        <v>84</v>
      </c>
      <c r="AY161" s="18" t="s">
        <v>199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82</v>
      </c>
      <c r="BK161" s="227">
        <f>ROUND(I161*H161,2)</f>
        <v>0</v>
      </c>
      <c r="BL161" s="18" t="s">
        <v>208</v>
      </c>
      <c r="BM161" s="226" t="s">
        <v>242</v>
      </c>
    </row>
    <row r="162" s="2" customFormat="1" ht="16.5" customHeight="1">
      <c r="A162" s="39"/>
      <c r="B162" s="40"/>
      <c r="C162" s="214" t="s">
        <v>245</v>
      </c>
      <c r="D162" s="214" t="s">
        <v>202</v>
      </c>
      <c r="E162" s="215" t="s">
        <v>240</v>
      </c>
      <c r="F162" s="216" t="s">
        <v>241</v>
      </c>
      <c r="G162" s="217" t="s">
        <v>217</v>
      </c>
      <c r="H162" s="218">
        <v>1</v>
      </c>
      <c r="I162" s="219"/>
      <c r="J162" s="220">
        <f>ROUND(I162*H162,2)</f>
        <v>0</v>
      </c>
      <c r="K162" s="216" t="s">
        <v>206</v>
      </c>
      <c r="L162" s="221"/>
      <c r="M162" s="222" t="s">
        <v>19</v>
      </c>
      <c r="N162" s="223" t="s">
        <v>46</v>
      </c>
      <c r="O162" s="85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207</v>
      </c>
      <c r="AT162" s="226" t="s">
        <v>202</v>
      </c>
      <c r="AU162" s="226" t="s">
        <v>84</v>
      </c>
      <c r="AY162" s="18" t="s">
        <v>199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82</v>
      </c>
      <c r="BK162" s="227">
        <f>ROUND(I162*H162,2)</f>
        <v>0</v>
      </c>
      <c r="BL162" s="18" t="s">
        <v>208</v>
      </c>
      <c r="BM162" s="226" t="s">
        <v>248</v>
      </c>
    </row>
    <row r="163" s="12" customFormat="1" ht="22.8" customHeight="1">
      <c r="A163" s="12"/>
      <c r="B163" s="198"/>
      <c r="C163" s="199"/>
      <c r="D163" s="200" t="s">
        <v>74</v>
      </c>
      <c r="E163" s="212" t="s">
        <v>243</v>
      </c>
      <c r="F163" s="212" t="s">
        <v>244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SUM(P164:P166)</f>
        <v>0</v>
      </c>
      <c r="Q163" s="206"/>
      <c r="R163" s="207">
        <f>SUM(R164:R166)</f>
        <v>0</v>
      </c>
      <c r="S163" s="206"/>
      <c r="T163" s="208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82</v>
      </c>
      <c r="AT163" s="210" t="s">
        <v>74</v>
      </c>
      <c r="AU163" s="210" t="s">
        <v>82</v>
      </c>
      <c r="AY163" s="209" t="s">
        <v>199</v>
      </c>
      <c r="BK163" s="211">
        <f>SUM(BK164:BK166)</f>
        <v>0</v>
      </c>
    </row>
    <row r="164" s="2" customFormat="1" ht="16.5" customHeight="1">
      <c r="A164" s="39"/>
      <c r="B164" s="40"/>
      <c r="C164" s="228" t="s">
        <v>228</v>
      </c>
      <c r="D164" s="228" t="s">
        <v>286</v>
      </c>
      <c r="E164" s="229" t="s">
        <v>246</v>
      </c>
      <c r="F164" s="230" t="s">
        <v>247</v>
      </c>
      <c r="G164" s="231" t="s">
        <v>205</v>
      </c>
      <c r="H164" s="232">
        <v>1</v>
      </c>
      <c r="I164" s="233"/>
      <c r="J164" s="234">
        <f>ROUND(I164*H164,2)</f>
        <v>0</v>
      </c>
      <c r="K164" s="230" t="s">
        <v>206</v>
      </c>
      <c r="L164" s="45"/>
      <c r="M164" s="235" t="s">
        <v>19</v>
      </c>
      <c r="N164" s="236" t="s">
        <v>46</v>
      </c>
      <c r="O164" s="85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208</v>
      </c>
      <c r="AT164" s="226" t="s">
        <v>286</v>
      </c>
      <c r="AU164" s="226" t="s">
        <v>84</v>
      </c>
      <c r="AY164" s="18" t="s">
        <v>199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82</v>
      </c>
      <c r="BK164" s="227">
        <f>ROUND(I164*H164,2)</f>
        <v>0</v>
      </c>
      <c r="BL164" s="18" t="s">
        <v>208</v>
      </c>
      <c r="BM164" s="226" t="s">
        <v>251</v>
      </c>
    </row>
    <row r="165" s="2" customFormat="1" ht="16.5" customHeight="1">
      <c r="A165" s="39"/>
      <c r="B165" s="40"/>
      <c r="C165" s="214" t="s">
        <v>252</v>
      </c>
      <c r="D165" s="214" t="s">
        <v>202</v>
      </c>
      <c r="E165" s="215" t="s">
        <v>249</v>
      </c>
      <c r="F165" s="216" t="s">
        <v>250</v>
      </c>
      <c r="G165" s="217" t="s">
        <v>217</v>
      </c>
      <c r="H165" s="218">
        <v>2</v>
      </c>
      <c r="I165" s="219"/>
      <c r="J165" s="220">
        <f>ROUND(I165*H165,2)</f>
        <v>0</v>
      </c>
      <c r="K165" s="216" t="s">
        <v>206</v>
      </c>
      <c r="L165" s="221"/>
      <c r="M165" s="222" t="s">
        <v>19</v>
      </c>
      <c r="N165" s="223" t="s">
        <v>46</v>
      </c>
      <c r="O165" s="85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6" t="s">
        <v>207</v>
      </c>
      <c r="AT165" s="226" t="s">
        <v>202</v>
      </c>
      <c r="AU165" s="226" t="s">
        <v>84</v>
      </c>
      <c r="AY165" s="18" t="s">
        <v>199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82</v>
      </c>
      <c r="BK165" s="227">
        <f>ROUND(I165*H165,2)</f>
        <v>0</v>
      </c>
      <c r="BL165" s="18" t="s">
        <v>208</v>
      </c>
      <c r="BM165" s="226" t="s">
        <v>260</v>
      </c>
    </row>
    <row r="166" s="2" customFormat="1" ht="16.5" customHeight="1">
      <c r="A166" s="39"/>
      <c r="B166" s="40"/>
      <c r="C166" s="214" t="s">
        <v>235</v>
      </c>
      <c r="D166" s="214" t="s">
        <v>202</v>
      </c>
      <c r="E166" s="215" t="s">
        <v>253</v>
      </c>
      <c r="F166" s="216" t="s">
        <v>254</v>
      </c>
      <c r="G166" s="217" t="s">
        <v>217</v>
      </c>
      <c r="H166" s="218">
        <v>1</v>
      </c>
      <c r="I166" s="219"/>
      <c r="J166" s="220">
        <f>ROUND(I166*H166,2)</f>
        <v>0</v>
      </c>
      <c r="K166" s="216" t="s">
        <v>206</v>
      </c>
      <c r="L166" s="221"/>
      <c r="M166" s="222" t="s">
        <v>19</v>
      </c>
      <c r="N166" s="223" t="s">
        <v>46</v>
      </c>
      <c r="O166" s="85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6" t="s">
        <v>207</v>
      </c>
      <c r="AT166" s="226" t="s">
        <v>202</v>
      </c>
      <c r="AU166" s="226" t="s">
        <v>84</v>
      </c>
      <c r="AY166" s="18" t="s">
        <v>199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8" t="s">
        <v>82</v>
      </c>
      <c r="BK166" s="227">
        <f>ROUND(I166*H166,2)</f>
        <v>0</v>
      </c>
      <c r="BL166" s="18" t="s">
        <v>208</v>
      </c>
      <c r="BM166" s="226" t="s">
        <v>264</v>
      </c>
    </row>
    <row r="167" s="12" customFormat="1" ht="22.8" customHeight="1">
      <c r="A167" s="12"/>
      <c r="B167" s="198"/>
      <c r="C167" s="199"/>
      <c r="D167" s="200" t="s">
        <v>74</v>
      </c>
      <c r="E167" s="212" t="s">
        <v>256</v>
      </c>
      <c r="F167" s="212" t="s">
        <v>257</v>
      </c>
      <c r="G167" s="199"/>
      <c r="H167" s="199"/>
      <c r="I167" s="202"/>
      <c r="J167" s="213">
        <f>BK167</f>
        <v>0</v>
      </c>
      <c r="K167" s="199"/>
      <c r="L167" s="204"/>
      <c r="M167" s="205"/>
      <c r="N167" s="206"/>
      <c r="O167" s="206"/>
      <c r="P167" s="207">
        <f>SUM(P168:P170)</f>
        <v>0</v>
      </c>
      <c r="Q167" s="206"/>
      <c r="R167" s="207">
        <f>SUM(R168:R170)</f>
        <v>0</v>
      </c>
      <c r="S167" s="206"/>
      <c r="T167" s="208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82</v>
      </c>
      <c r="AT167" s="210" t="s">
        <v>74</v>
      </c>
      <c r="AU167" s="210" t="s">
        <v>82</v>
      </c>
      <c r="AY167" s="209" t="s">
        <v>199</v>
      </c>
      <c r="BK167" s="211">
        <f>SUM(BK168:BK170)</f>
        <v>0</v>
      </c>
    </row>
    <row r="168" s="2" customFormat="1" ht="16.5" customHeight="1">
      <c r="A168" s="39"/>
      <c r="B168" s="40"/>
      <c r="C168" s="214" t="s">
        <v>261</v>
      </c>
      <c r="D168" s="214" t="s">
        <v>202</v>
      </c>
      <c r="E168" s="215" t="s">
        <v>258</v>
      </c>
      <c r="F168" s="216" t="s">
        <v>259</v>
      </c>
      <c r="G168" s="217" t="s">
        <v>217</v>
      </c>
      <c r="H168" s="218">
        <v>1</v>
      </c>
      <c r="I168" s="219"/>
      <c r="J168" s="220">
        <f>ROUND(I168*H168,2)</f>
        <v>0</v>
      </c>
      <c r="K168" s="216" t="s">
        <v>206</v>
      </c>
      <c r="L168" s="221"/>
      <c r="M168" s="222" t="s">
        <v>19</v>
      </c>
      <c r="N168" s="223" t="s">
        <v>46</v>
      </c>
      <c r="O168" s="85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207</v>
      </c>
      <c r="AT168" s="226" t="s">
        <v>202</v>
      </c>
      <c r="AU168" s="226" t="s">
        <v>84</v>
      </c>
      <c r="AY168" s="18" t="s">
        <v>199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82</v>
      </c>
      <c r="BK168" s="227">
        <f>ROUND(I168*H168,2)</f>
        <v>0</v>
      </c>
      <c r="BL168" s="18" t="s">
        <v>208</v>
      </c>
      <c r="BM168" s="226" t="s">
        <v>267</v>
      </c>
    </row>
    <row r="169" s="2" customFormat="1" ht="16.5" customHeight="1">
      <c r="A169" s="39"/>
      <c r="B169" s="40"/>
      <c r="C169" s="214" t="s">
        <v>239</v>
      </c>
      <c r="D169" s="214" t="s">
        <v>202</v>
      </c>
      <c r="E169" s="215" t="s">
        <v>262</v>
      </c>
      <c r="F169" s="216" t="s">
        <v>263</v>
      </c>
      <c r="G169" s="217" t="s">
        <v>217</v>
      </c>
      <c r="H169" s="218">
        <v>1</v>
      </c>
      <c r="I169" s="219"/>
      <c r="J169" s="220">
        <f>ROUND(I169*H169,2)</f>
        <v>0</v>
      </c>
      <c r="K169" s="216" t="s">
        <v>206</v>
      </c>
      <c r="L169" s="221"/>
      <c r="M169" s="222" t="s">
        <v>19</v>
      </c>
      <c r="N169" s="223" t="s">
        <v>46</v>
      </c>
      <c r="O169" s="85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207</v>
      </c>
      <c r="AT169" s="226" t="s">
        <v>202</v>
      </c>
      <c r="AU169" s="226" t="s">
        <v>84</v>
      </c>
      <c r="AY169" s="18" t="s">
        <v>199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208</v>
      </c>
      <c r="BM169" s="226" t="s">
        <v>274</v>
      </c>
    </row>
    <row r="170" s="2" customFormat="1" ht="16.5" customHeight="1">
      <c r="A170" s="39"/>
      <c r="B170" s="40"/>
      <c r="C170" s="214" t="s">
        <v>8</v>
      </c>
      <c r="D170" s="214" t="s">
        <v>202</v>
      </c>
      <c r="E170" s="215" t="s">
        <v>265</v>
      </c>
      <c r="F170" s="216" t="s">
        <v>266</v>
      </c>
      <c r="G170" s="217" t="s">
        <v>217</v>
      </c>
      <c r="H170" s="218">
        <v>1</v>
      </c>
      <c r="I170" s="219"/>
      <c r="J170" s="220">
        <f>ROUND(I170*H170,2)</f>
        <v>0</v>
      </c>
      <c r="K170" s="216" t="s">
        <v>206</v>
      </c>
      <c r="L170" s="221"/>
      <c r="M170" s="222" t="s">
        <v>19</v>
      </c>
      <c r="N170" s="223" t="s">
        <v>46</v>
      </c>
      <c r="O170" s="85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207</v>
      </c>
      <c r="AT170" s="226" t="s">
        <v>202</v>
      </c>
      <c r="AU170" s="226" t="s">
        <v>84</v>
      </c>
      <c r="AY170" s="18" t="s">
        <v>199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208</v>
      </c>
      <c r="BM170" s="226" t="s">
        <v>277</v>
      </c>
    </row>
    <row r="171" s="12" customFormat="1" ht="25.92" customHeight="1">
      <c r="A171" s="12"/>
      <c r="B171" s="198"/>
      <c r="C171" s="199"/>
      <c r="D171" s="200" t="s">
        <v>74</v>
      </c>
      <c r="E171" s="201" t="s">
        <v>268</v>
      </c>
      <c r="F171" s="201" t="s">
        <v>269</v>
      </c>
      <c r="G171" s="199"/>
      <c r="H171" s="199"/>
      <c r="I171" s="202"/>
      <c r="J171" s="203">
        <f>BK171</f>
        <v>0</v>
      </c>
      <c r="K171" s="199"/>
      <c r="L171" s="204"/>
      <c r="M171" s="205"/>
      <c r="N171" s="206"/>
      <c r="O171" s="206"/>
      <c r="P171" s="207">
        <f>P172</f>
        <v>0</v>
      </c>
      <c r="Q171" s="206"/>
      <c r="R171" s="207">
        <f>R172</f>
        <v>0</v>
      </c>
      <c r="S171" s="206"/>
      <c r="T171" s="208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82</v>
      </c>
      <c r="AT171" s="210" t="s">
        <v>74</v>
      </c>
      <c r="AU171" s="210" t="s">
        <v>75</v>
      </c>
      <c r="AY171" s="209" t="s">
        <v>199</v>
      </c>
      <c r="BK171" s="211">
        <f>BK172</f>
        <v>0</v>
      </c>
    </row>
    <row r="172" s="12" customFormat="1" ht="22.8" customHeight="1">
      <c r="A172" s="12"/>
      <c r="B172" s="198"/>
      <c r="C172" s="199"/>
      <c r="D172" s="200" t="s">
        <v>74</v>
      </c>
      <c r="E172" s="212" t="s">
        <v>270</v>
      </c>
      <c r="F172" s="212" t="s">
        <v>271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SUM(P173:P179)</f>
        <v>0</v>
      </c>
      <c r="Q172" s="206"/>
      <c r="R172" s="207">
        <f>SUM(R173:R179)</f>
        <v>0</v>
      </c>
      <c r="S172" s="206"/>
      <c r="T172" s="208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82</v>
      </c>
      <c r="AT172" s="210" t="s">
        <v>74</v>
      </c>
      <c r="AU172" s="210" t="s">
        <v>82</v>
      </c>
      <c r="AY172" s="209" t="s">
        <v>199</v>
      </c>
      <c r="BK172" s="211">
        <f>SUM(BK173:BK179)</f>
        <v>0</v>
      </c>
    </row>
    <row r="173" s="2" customFormat="1" ht="21.75" customHeight="1">
      <c r="A173" s="39"/>
      <c r="B173" s="40"/>
      <c r="C173" s="214" t="s">
        <v>242</v>
      </c>
      <c r="D173" s="214" t="s">
        <v>202</v>
      </c>
      <c r="E173" s="215" t="s">
        <v>272</v>
      </c>
      <c r="F173" s="216" t="s">
        <v>273</v>
      </c>
      <c r="G173" s="217" t="s">
        <v>217</v>
      </c>
      <c r="H173" s="218">
        <v>1</v>
      </c>
      <c r="I173" s="219"/>
      <c r="J173" s="220">
        <f>ROUND(I173*H173,2)</f>
        <v>0</v>
      </c>
      <c r="K173" s="216" t="s">
        <v>206</v>
      </c>
      <c r="L173" s="221"/>
      <c r="M173" s="222" t="s">
        <v>19</v>
      </c>
      <c r="N173" s="223" t="s">
        <v>46</v>
      </c>
      <c r="O173" s="85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207</v>
      </c>
      <c r="AT173" s="226" t="s">
        <v>202</v>
      </c>
      <c r="AU173" s="226" t="s">
        <v>84</v>
      </c>
      <c r="AY173" s="18" t="s">
        <v>199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82</v>
      </c>
      <c r="BK173" s="227">
        <f>ROUND(I173*H173,2)</f>
        <v>0</v>
      </c>
      <c r="BL173" s="18" t="s">
        <v>208</v>
      </c>
      <c r="BM173" s="226" t="s">
        <v>281</v>
      </c>
    </row>
    <row r="174" s="2" customFormat="1" ht="21.75" customHeight="1">
      <c r="A174" s="39"/>
      <c r="B174" s="40"/>
      <c r="C174" s="214" t="s">
        <v>278</v>
      </c>
      <c r="D174" s="214" t="s">
        <v>202</v>
      </c>
      <c r="E174" s="215" t="s">
        <v>1277</v>
      </c>
      <c r="F174" s="216" t="s">
        <v>1278</v>
      </c>
      <c r="G174" s="217" t="s">
        <v>217</v>
      </c>
      <c r="H174" s="218">
        <v>1</v>
      </c>
      <c r="I174" s="219"/>
      <c r="J174" s="220">
        <f>ROUND(I174*H174,2)</f>
        <v>0</v>
      </c>
      <c r="K174" s="216" t="s">
        <v>206</v>
      </c>
      <c r="L174" s="221"/>
      <c r="M174" s="222" t="s">
        <v>19</v>
      </c>
      <c r="N174" s="223" t="s">
        <v>46</v>
      </c>
      <c r="O174" s="85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207</v>
      </c>
      <c r="AT174" s="226" t="s">
        <v>202</v>
      </c>
      <c r="AU174" s="226" t="s">
        <v>84</v>
      </c>
      <c r="AY174" s="18" t="s">
        <v>199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82</v>
      </c>
      <c r="BK174" s="227">
        <f>ROUND(I174*H174,2)</f>
        <v>0</v>
      </c>
      <c r="BL174" s="18" t="s">
        <v>208</v>
      </c>
      <c r="BM174" s="226" t="s">
        <v>284</v>
      </c>
    </row>
    <row r="175" s="2" customFormat="1" ht="21.75" customHeight="1">
      <c r="A175" s="39"/>
      <c r="B175" s="40"/>
      <c r="C175" s="214" t="s">
        <v>248</v>
      </c>
      <c r="D175" s="214" t="s">
        <v>202</v>
      </c>
      <c r="E175" s="215" t="s">
        <v>279</v>
      </c>
      <c r="F175" s="216" t="s">
        <v>280</v>
      </c>
      <c r="G175" s="217" t="s">
        <v>217</v>
      </c>
      <c r="H175" s="218">
        <v>2</v>
      </c>
      <c r="I175" s="219"/>
      <c r="J175" s="220">
        <f>ROUND(I175*H175,2)</f>
        <v>0</v>
      </c>
      <c r="K175" s="216" t="s">
        <v>206</v>
      </c>
      <c r="L175" s="221"/>
      <c r="M175" s="222" t="s">
        <v>19</v>
      </c>
      <c r="N175" s="223" t="s">
        <v>46</v>
      </c>
      <c r="O175" s="85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6" t="s">
        <v>207</v>
      </c>
      <c r="AT175" s="226" t="s">
        <v>202</v>
      </c>
      <c r="AU175" s="226" t="s">
        <v>84</v>
      </c>
      <c r="AY175" s="18" t="s">
        <v>199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82</v>
      </c>
      <c r="BK175" s="227">
        <f>ROUND(I175*H175,2)</f>
        <v>0</v>
      </c>
      <c r="BL175" s="18" t="s">
        <v>208</v>
      </c>
      <c r="BM175" s="226" t="s">
        <v>289</v>
      </c>
    </row>
    <row r="176" s="2" customFormat="1" ht="16.5" customHeight="1">
      <c r="A176" s="39"/>
      <c r="B176" s="40"/>
      <c r="C176" s="214" t="s">
        <v>285</v>
      </c>
      <c r="D176" s="214" t="s">
        <v>202</v>
      </c>
      <c r="E176" s="215" t="s">
        <v>983</v>
      </c>
      <c r="F176" s="216" t="s">
        <v>1205</v>
      </c>
      <c r="G176" s="217" t="s">
        <v>217</v>
      </c>
      <c r="H176" s="218">
        <v>2</v>
      </c>
      <c r="I176" s="219"/>
      <c r="J176" s="220">
        <f>ROUND(I176*H176,2)</f>
        <v>0</v>
      </c>
      <c r="K176" s="216" t="s">
        <v>206</v>
      </c>
      <c r="L176" s="221"/>
      <c r="M176" s="222" t="s">
        <v>19</v>
      </c>
      <c r="N176" s="223" t="s">
        <v>46</v>
      </c>
      <c r="O176" s="85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207</v>
      </c>
      <c r="AT176" s="226" t="s">
        <v>202</v>
      </c>
      <c r="AU176" s="226" t="s">
        <v>84</v>
      </c>
      <c r="AY176" s="18" t="s">
        <v>199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82</v>
      </c>
      <c r="BK176" s="227">
        <f>ROUND(I176*H176,2)</f>
        <v>0</v>
      </c>
      <c r="BL176" s="18" t="s">
        <v>208</v>
      </c>
      <c r="BM176" s="226" t="s">
        <v>292</v>
      </c>
    </row>
    <row r="177" s="2" customFormat="1" ht="16.5" customHeight="1">
      <c r="A177" s="39"/>
      <c r="B177" s="40"/>
      <c r="C177" s="214" t="s">
        <v>251</v>
      </c>
      <c r="D177" s="214" t="s">
        <v>202</v>
      </c>
      <c r="E177" s="215" t="s">
        <v>985</v>
      </c>
      <c r="F177" s="216" t="s">
        <v>1206</v>
      </c>
      <c r="G177" s="217" t="s">
        <v>217</v>
      </c>
      <c r="H177" s="218">
        <v>2</v>
      </c>
      <c r="I177" s="219"/>
      <c r="J177" s="220">
        <f>ROUND(I177*H177,2)</f>
        <v>0</v>
      </c>
      <c r="K177" s="216" t="s">
        <v>206</v>
      </c>
      <c r="L177" s="221"/>
      <c r="M177" s="222" t="s">
        <v>19</v>
      </c>
      <c r="N177" s="223" t="s">
        <v>46</v>
      </c>
      <c r="O177" s="85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6" t="s">
        <v>207</v>
      </c>
      <c r="AT177" s="226" t="s">
        <v>202</v>
      </c>
      <c r="AU177" s="226" t="s">
        <v>84</v>
      </c>
      <c r="AY177" s="18" t="s">
        <v>199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82</v>
      </c>
      <c r="BK177" s="227">
        <f>ROUND(I177*H177,2)</f>
        <v>0</v>
      </c>
      <c r="BL177" s="18" t="s">
        <v>208</v>
      </c>
      <c r="BM177" s="226" t="s">
        <v>299</v>
      </c>
    </row>
    <row r="178" s="2" customFormat="1" ht="16.5" customHeight="1">
      <c r="A178" s="39"/>
      <c r="B178" s="40"/>
      <c r="C178" s="214" t="s">
        <v>7</v>
      </c>
      <c r="D178" s="214" t="s">
        <v>202</v>
      </c>
      <c r="E178" s="215" t="s">
        <v>987</v>
      </c>
      <c r="F178" s="216" t="s">
        <v>1207</v>
      </c>
      <c r="G178" s="217" t="s">
        <v>217</v>
      </c>
      <c r="H178" s="218">
        <v>2</v>
      </c>
      <c r="I178" s="219"/>
      <c r="J178" s="220">
        <f>ROUND(I178*H178,2)</f>
        <v>0</v>
      </c>
      <c r="K178" s="216" t="s">
        <v>206</v>
      </c>
      <c r="L178" s="221"/>
      <c r="M178" s="222" t="s">
        <v>19</v>
      </c>
      <c r="N178" s="223" t="s">
        <v>46</v>
      </c>
      <c r="O178" s="85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207</v>
      </c>
      <c r="AT178" s="226" t="s">
        <v>202</v>
      </c>
      <c r="AU178" s="226" t="s">
        <v>84</v>
      </c>
      <c r="AY178" s="18" t="s">
        <v>199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82</v>
      </c>
      <c r="BK178" s="227">
        <f>ROUND(I178*H178,2)</f>
        <v>0</v>
      </c>
      <c r="BL178" s="18" t="s">
        <v>208</v>
      </c>
      <c r="BM178" s="226" t="s">
        <v>304</v>
      </c>
    </row>
    <row r="179" s="2" customFormat="1" ht="21.75" customHeight="1">
      <c r="A179" s="39"/>
      <c r="B179" s="40"/>
      <c r="C179" s="214" t="s">
        <v>255</v>
      </c>
      <c r="D179" s="214" t="s">
        <v>202</v>
      </c>
      <c r="E179" s="215" t="s">
        <v>282</v>
      </c>
      <c r="F179" s="216" t="s">
        <v>283</v>
      </c>
      <c r="G179" s="217" t="s">
        <v>217</v>
      </c>
      <c r="H179" s="218">
        <v>1</v>
      </c>
      <c r="I179" s="219"/>
      <c r="J179" s="220">
        <f>ROUND(I179*H179,2)</f>
        <v>0</v>
      </c>
      <c r="K179" s="216" t="s">
        <v>206</v>
      </c>
      <c r="L179" s="221"/>
      <c r="M179" s="222" t="s">
        <v>19</v>
      </c>
      <c r="N179" s="223" t="s">
        <v>46</v>
      </c>
      <c r="O179" s="85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207</v>
      </c>
      <c r="AT179" s="226" t="s">
        <v>202</v>
      </c>
      <c r="AU179" s="226" t="s">
        <v>84</v>
      </c>
      <c r="AY179" s="18" t="s">
        <v>199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82</v>
      </c>
      <c r="BK179" s="227">
        <f>ROUND(I179*H179,2)</f>
        <v>0</v>
      </c>
      <c r="BL179" s="18" t="s">
        <v>208</v>
      </c>
      <c r="BM179" s="226" t="s">
        <v>308</v>
      </c>
    </row>
    <row r="180" s="12" customFormat="1" ht="25.92" customHeight="1">
      <c r="A180" s="12"/>
      <c r="B180" s="198"/>
      <c r="C180" s="199"/>
      <c r="D180" s="200" t="s">
        <v>74</v>
      </c>
      <c r="E180" s="201" t="s">
        <v>293</v>
      </c>
      <c r="F180" s="201" t="s">
        <v>294</v>
      </c>
      <c r="G180" s="199"/>
      <c r="H180" s="199"/>
      <c r="I180" s="202"/>
      <c r="J180" s="203">
        <f>BK180</f>
        <v>0</v>
      </c>
      <c r="K180" s="199"/>
      <c r="L180" s="204"/>
      <c r="M180" s="205"/>
      <c r="N180" s="206"/>
      <c r="O180" s="206"/>
      <c r="P180" s="207">
        <f>P181+P183</f>
        <v>0</v>
      </c>
      <c r="Q180" s="206"/>
      <c r="R180" s="207">
        <f>R181+R183</f>
        <v>0</v>
      </c>
      <c r="S180" s="206"/>
      <c r="T180" s="208">
        <f>T181+T183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82</v>
      </c>
      <c r="AT180" s="210" t="s">
        <v>74</v>
      </c>
      <c r="AU180" s="210" t="s">
        <v>75</v>
      </c>
      <c r="AY180" s="209" t="s">
        <v>199</v>
      </c>
      <c r="BK180" s="211">
        <f>BK181+BK183</f>
        <v>0</v>
      </c>
    </row>
    <row r="181" s="12" customFormat="1" ht="22.8" customHeight="1">
      <c r="A181" s="12"/>
      <c r="B181" s="198"/>
      <c r="C181" s="199"/>
      <c r="D181" s="200" t="s">
        <v>74</v>
      </c>
      <c r="E181" s="212" t="s">
        <v>295</v>
      </c>
      <c r="F181" s="212" t="s">
        <v>296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P182</f>
        <v>0</v>
      </c>
      <c r="Q181" s="206"/>
      <c r="R181" s="207">
        <f>R182</f>
        <v>0</v>
      </c>
      <c r="S181" s="206"/>
      <c r="T181" s="208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74</v>
      </c>
      <c r="AU181" s="210" t="s">
        <v>82</v>
      </c>
      <c r="AY181" s="209" t="s">
        <v>199</v>
      </c>
      <c r="BK181" s="211">
        <f>BK182</f>
        <v>0</v>
      </c>
    </row>
    <row r="182" s="2" customFormat="1" ht="16.5" customHeight="1">
      <c r="A182" s="39"/>
      <c r="B182" s="40"/>
      <c r="C182" s="214" t="s">
        <v>305</v>
      </c>
      <c r="D182" s="214" t="s">
        <v>202</v>
      </c>
      <c r="E182" s="215" t="s">
        <v>297</v>
      </c>
      <c r="F182" s="216" t="s">
        <v>298</v>
      </c>
      <c r="G182" s="217" t="s">
        <v>205</v>
      </c>
      <c r="H182" s="218">
        <v>22.5</v>
      </c>
      <c r="I182" s="219"/>
      <c r="J182" s="220">
        <f>ROUND(I182*H182,2)</f>
        <v>0</v>
      </c>
      <c r="K182" s="216" t="s">
        <v>206</v>
      </c>
      <c r="L182" s="221"/>
      <c r="M182" s="222" t="s">
        <v>19</v>
      </c>
      <c r="N182" s="223" t="s">
        <v>46</v>
      </c>
      <c r="O182" s="85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207</v>
      </c>
      <c r="AT182" s="226" t="s">
        <v>202</v>
      </c>
      <c r="AU182" s="226" t="s">
        <v>84</v>
      </c>
      <c r="AY182" s="18" t="s">
        <v>199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82</v>
      </c>
      <c r="BK182" s="227">
        <f>ROUND(I182*H182,2)</f>
        <v>0</v>
      </c>
      <c r="BL182" s="18" t="s">
        <v>208</v>
      </c>
      <c r="BM182" s="226" t="s">
        <v>315</v>
      </c>
    </row>
    <row r="183" s="12" customFormat="1" ht="22.8" customHeight="1">
      <c r="A183" s="12"/>
      <c r="B183" s="198"/>
      <c r="C183" s="199"/>
      <c r="D183" s="200" t="s">
        <v>74</v>
      </c>
      <c r="E183" s="212" t="s">
        <v>300</v>
      </c>
      <c r="F183" s="212" t="s">
        <v>301</v>
      </c>
      <c r="G183" s="199"/>
      <c r="H183" s="199"/>
      <c r="I183" s="202"/>
      <c r="J183" s="213">
        <f>BK183</f>
        <v>0</v>
      </c>
      <c r="K183" s="199"/>
      <c r="L183" s="204"/>
      <c r="M183" s="205"/>
      <c r="N183" s="206"/>
      <c r="O183" s="206"/>
      <c r="P183" s="207">
        <f>SUM(P184:P185)</f>
        <v>0</v>
      </c>
      <c r="Q183" s="206"/>
      <c r="R183" s="207">
        <f>SUM(R184:R185)</f>
        <v>0</v>
      </c>
      <c r="S183" s="206"/>
      <c r="T183" s="208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82</v>
      </c>
      <c r="AT183" s="210" t="s">
        <v>74</v>
      </c>
      <c r="AU183" s="210" t="s">
        <v>82</v>
      </c>
      <c r="AY183" s="209" t="s">
        <v>199</v>
      </c>
      <c r="BK183" s="211">
        <f>SUM(BK184:BK185)</f>
        <v>0</v>
      </c>
    </row>
    <row r="184" s="2" customFormat="1" ht="21.75" customHeight="1">
      <c r="A184" s="39"/>
      <c r="B184" s="40"/>
      <c r="C184" s="214" t="s">
        <v>260</v>
      </c>
      <c r="D184" s="214" t="s">
        <v>202</v>
      </c>
      <c r="E184" s="215" t="s">
        <v>302</v>
      </c>
      <c r="F184" s="216" t="s">
        <v>303</v>
      </c>
      <c r="G184" s="217" t="s">
        <v>205</v>
      </c>
      <c r="H184" s="218">
        <v>3</v>
      </c>
      <c r="I184" s="219"/>
      <c r="J184" s="220">
        <f>ROUND(I184*H184,2)</f>
        <v>0</v>
      </c>
      <c r="K184" s="216" t="s">
        <v>206</v>
      </c>
      <c r="L184" s="221"/>
      <c r="M184" s="222" t="s">
        <v>19</v>
      </c>
      <c r="N184" s="223" t="s">
        <v>46</v>
      </c>
      <c r="O184" s="85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207</v>
      </c>
      <c r="AT184" s="226" t="s">
        <v>202</v>
      </c>
      <c r="AU184" s="226" t="s">
        <v>84</v>
      </c>
      <c r="AY184" s="18" t="s">
        <v>199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82</v>
      </c>
      <c r="BK184" s="227">
        <f>ROUND(I184*H184,2)</f>
        <v>0</v>
      </c>
      <c r="BL184" s="18" t="s">
        <v>208</v>
      </c>
      <c r="BM184" s="226" t="s">
        <v>319</v>
      </c>
    </row>
    <row r="185" s="2" customFormat="1" ht="21.75" customHeight="1">
      <c r="A185" s="39"/>
      <c r="B185" s="40"/>
      <c r="C185" s="214" t="s">
        <v>316</v>
      </c>
      <c r="D185" s="214" t="s">
        <v>202</v>
      </c>
      <c r="E185" s="215" t="s">
        <v>306</v>
      </c>
      <c r="F185" s="216" t="s">
        <v>307</v>
      </c>
      <c r="G185" s="217" t="s">
        <v>205</v>
      </c>
      <c r="H185" s="218">
        <v>43</v>
      </c>
      <c r="I185" s="219"/>
      <c r="J185" s="220">
        <f>ROUND(I185*H185,2)</f>
        <v>0</v>
      </c>
      <c r="K185" s="216" t="s">
        <v>206</v>
      </c>
      <c r="L185" s="221"/>
      <c r="M185" s="222" t="s">
        <v>19</v>
      </c>
      <c r="N185" s="223" t="s">
        <v>46</v>
      </c>
      <c r="O185" s="85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207</v>
      </c>
      <c r="AT185" s="226" t="s">
        <v>202</v>
      </c>
      <c r="AU185" s="226" t="s">
        <v>84</v>
      </c>
      <c r="AY185" s="18" t="s">
        <v>199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82</v>
      </c>
      <c r="BK185" s="227">
        <f>ROUND(I185*H185,2)</f>
        <v>0</v>
      </c>
      <c r="BL185" s="18" t="s">
        <v>208</v>
      </c>
      <c r="BM185" s="226" t="s">
        <v>322</v>
      </c>
    </row>
    <row r="186" s="12" customFormat="1" ht="25.92" customHeight="1">
      <c r="A186" s="12"/>
      <c r="B186" s="198"/>
      <c r="C186" s="199"/>
      <c r="D186" s="200" t="s">
        <v>74</v>
      </c>
      <c r="E186" s="201" t="s">
        <v>309</v>
      </c>
      <c r="F186" s="201" t="s">
        <v>310</v>
      </c>
      <c r="G186" s="199"/>
      <c r="H186" s="199"/>
      <c r="I186" s="202"/>
      <c r="J186" s="203">
        <f>BK186</f>
        <v>0</v>
      </c>
      <c r="K186" s="199"/>
      <c r="L186" s="204"/>
      <c r="M186" s="205"/>
      <c r="N186" s="206"/>
      <c r="O186" s="206"/>
      <c r="P186" s="207">
        <f>P187</f>
        <v>0</v>
      </c>
      <c r="Q186" s="206"/>
      <c r="R186" s="207">
        <f>R187</f>
        <v>0</v>
      </c>
      <c r="S186" s="206"/>
      <c r="T186" s="208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82</v>
      </c>
      <c r="AT186" s="210" t="s">
        <v>74</v>
      </c>
      <c r="AU186" s="210" t="s">
        <v>75</v>
      </c>
      <c r="AY186" s="209" t="s">
        <v>199</v>
      </c>
      <c r="BK186" s="211">
        <f>BK187</f>
        <v>0</v>
      </c>
    </row>
    <row r="187" s="12" customFormat="1" ht="22.8" customHeight="1">
      <c r="A187" s="12"/>
      <c r="B187" s="198"/>
      <c r="C187" s="199"/>
      <c r="D187" s="200" t="s">
        <v>74</v>
      </c>
      <c r="E187" s="212" t="s">
        <v>311</v>
      </c>
      <c r="F187" s="212" t="s">
        <v>312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SUM(P188:P190)</f>
        <v>0</v>
      </c>
      <c r="Q187" s="206"/>
      <c r="R187" s="207">
        <f>SUM(R188:R190)</f>
        <v>0</v>
      </c>
      <c r="S187" s="206"/>
      <c r="T187" s="208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82</v>
      </c>
      <c r="AT187" s="210" t="s">
        <v>74</v>
      </c>
      <c r="AU187" s="210" t="s">
        <v>82</v>
      </c>
      <c r="AY187" s="209" t="s">
        <v>199</v>
      </c>
      <c r="BK187" s="211">
        <f>SUM(BK188:BK190)</f>
        <v>0</v>
      </c>
    </row>
    <row r="188" s="2" customFormat="1" ht="16.5" customHeight="1">
      <c r="A188" s="39"/>
      <c r="B188" s="40"/>
      <c r="C188" s="214" t="s">
        <v>264</v>
      </c>
      <c r="D188" s="214" t="s">
        <v>202</v>
      </c>
      <c r="E188" s="215" t="s">
        <v>317</v>
      </c>
      <c r="F188" s="216" t="s">
        <v>318</v>
      </c>
      <c r="G188" s="217" t="s">
        <v>205</v>
      </c>
      <c r="H188" s="218">
        <v>6</v>
      </c>
      <c r="I188" s="219"/>
      <c r="J188" s="220">
        <f>ROUND(I188*H188,2)</f>
        <v>0</v>
      </c>
      <c r="K188" s="216" t="s">
        <v>206</v>
      </c>
      <c r="L188" s="221"/>
      <c r="M188" s="222" t="s">
        <v>19</v>
      </c>
      <c r="N188" s="223" t="s">
        <v>46</v>
      </c>
      <c r="O188" s="85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207</v>
      </c>
      <c r="AT188" s="226" t="s">
        <v>202</v>
      </c>
      <c r="AU188" s="226" t="s">
        <v>84</v>
      </c>
      <c r="AY188" s="18" t="s">
        <v>199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82</v>
      </c>
      <c r="BK188" s="227">
        <f>ROUND(I188*H188,2)</f>
        <v>0</v>
      </c>
      <c r="BL188" s="18" t="s">
        <v>208</v>
      </c>
      <c r="BM188" s="226" t="s">
        <v>330</v>
      </c>
    </row>
    <row r="189" s="2" customFormat="1" ht="16.5" customHeight="1">
      <c r="A189" s="39"/>
      <c r="B189" s="40"/>
      <c r="C189" s="228" t="s">
        <v>327</v>
      </c>
      <c r="D189" s="228" t="s">
        <v>286</v>
      </c>
      <c r="E189" s="229" t="s">
        <v>1279</v>
      </c>
      <c r="F189" s="230" t="s">
        <v>1280</v>
      </c>
      <c r="G189" s="231" t="s">
        <v>205</v>
      </c>
      <c r="H189" s="232">
        <v>3</v>
      </c>
      <c r="I189" s="233"/>
      <c r="J189" s="234">
        <f>ROUND(I189*H189,2)</f>
        <v>0</v>
      </c>
      <c r="K189" s="230" t="s">
        <v>206</v>
      </c>
      <c r="L189" s="45"/>
      <c r="M189" s="235" t="s">
        <v>19</v>
      </c>
      <c r="N189" s="236" t="s">
        <v>46</v>
      </c>
      <c r="O189" s="85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6" t="s">
        <v>208</v>
      </c>
      <c r="AT189" s="226" t="s">
        <v>286</v>
      </c>
      <c r="AU189" s="226" t="s">
        <v>84</v>
      </c>
      <c r="AY189" s="18" t="s">
        <v>199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8" t="s">
        <v>82</v>
      </c>
      <c r="BK189" s="227">
        <f>ROUND(I189*H189,2)</f>
        <v>0</v>
      </c>
      <c r="BL189" s="18" t="s">
        <v>208</v>
      </c>
      <c r="BM189" s="226" t="s">
        <v>333</v>
      </c>
    </row>
    <row r="190" s="2" customFormat="1" ht="16.5" customHeight="1">
      <c r="A190" s="39"/>
      <c r="B190" s="40"/>
      <c r="C190" s="214" t="s">
        <v>267</v>
      </c>
      <c r="D190" s="214" t="s">
        <v>202</v>
      </c>
      <c r="E190" s="215" t="s">
        <v>313</v>
      </c>
      <c r="F190" s="216" t="s">
        <v>314</v>
      </c>
      <c r="G190" s="217" t="s">
        <v>205</v>
      </c>
      <c r="H190" s="218">
        <v>8</v>
      </c>
      <c r="I190" s="219"/>
      <c r="J190" s="220">
        <f>ROUND(I190*H190,2)</f>
        <v>0</v>
      </c>
      <c r="K190" s="216" t="s">
        <v>206</v>
      </c>
      <c r="L190" s="221"/>
      <c r="M190" s="222" t="s">
        <v>19</v>
      </c>
      <c r="N190" s="223" t="s">
        <v>46</v>
      </c>
      <c r="O190" s="85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207</v>
      </c>
      <c r="AT190" s="226" t="s">
        <v>202</v>
      </c>
      <c r="AU190" s="226" t="s">
        <v>84</v>
      </c>
      <c r="AY190" s="18" t="s">
        <v>199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82</v>
      </c>
      <c r="BK190" s="227">
        <f>ROUND(I190*H190,2)</f>
        <v>0</v>
      </c>
      <c r="BL190" s="18" t="s">
        <v>208</v>
      </c>
      <c r="BM190" s="226" t="s">
        <v>342</v>
      </c>
    </row>
    <row r="191" s="12" customFormat="1" ht="25.92" customHeight="1">
      <c r="A191" s="12"/>
      <c r="B191" s="198"/>
      <c r="C191" s="199"/>
      <c r="D191" s="200" t="s">
        <v>74</v>
      </c>
      <c r="E191" s="201" t="s">
        <v>323</v>
      </c>
      <c r="F191" s="201" t="s">
        <v>324</v>
      </c>
      <c r="G191" s="199"/>
      <c r="H191" s="199"/>
      <c r="I191" s="202"/>
      <c r="J191" s="203">
        <f>BK191</f>
        <v>0</v>
      </c>
      <c r="K191" s="199"/>
      <c r="L191" s="204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82</v>
      </c>
      <c r="AT191" s="210" t="s">
        <v>74</v>
      </c>
      <c r="AU191" s="210" t="s">
        <v>75</v>
      </c>
      <c r="AY191" s="209" t="s">
        <v>199</v>
      </c>
      <c r="BK191" s="211">
        <f>BK192</f>
        <v>0</v>
      </c>
    </row>
    <row r="192" s="12" customFormat="1" ht="22.8" customHeight="1">
      <c r="A192" s="12"/>
      <c r="B192" s="198"/>
      <c r="C192" s="199"/>
      <c r="D192" s="200" t="s">
        <v>74</v>
      </c>
      <c r="E192" s="212" t="s">
        <v>325</v>
      </c>
      <c r="F192" s="212" t="s">
        <v>326</v>
      </c>
      <c r="G192" s="199"/>
      <c r="H192" s="199"/>
      <c r="I192" s="202"/>
      <c r="J192" s="213">
        <f>BK192</f>
        <v>0</v>
      </c>
      <c r="K192" s="199"/>
      <c r="L192" s="204"/>
      <c r="M192" s="205"/>
      <c r="N192" s="206"/>
      <c r="O192" s="206"/>
      <c r="P192" s="207">
        <f>P193</f>
        <v>0</v>
      </c>
      <c r="Q192" s="206"/>
      <c r="R192" s="207">
        <f>R193</f>
        <v>0</v>
      </c>
      <c r="S192" s="206"/>
      <c r="T192" s="208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9" t="s">
        <v>82</v>
      </c>
      <c r="AT192" s="210" t="s">
        <v>74</v>
      </c>
      <c r="AU192" s="210" t="s">
        <v>82</v>
      </c>
      <c r="AY192" s="209" t="s">
        <v>199</v>
      </c>
      <c r="BK192" s="211">
        <f>BK193</f>
        <v>0</v>
      </c>
    </row>
    <row r="193" s="2" customFormat="1" ht="16.5" customHeight="1">
      <c r="A193" s="39"/>
      <c r="B193" s="40"/>
      <c r="C193" s="214" t="s">
        <v>338</v>
      </c>
      <c r="D193" s="214" t="s">
        <v>202</v>
      </c>
      <c r="E193" s="215" t="s">
        <v>328</v>
      </c>
      <c r="F193" s="216" t="s">
        <v>329</v>
      </c>
      <c r="G193" s="217" t="s">
        <v>217</v>
      </c>
      <c r="H193" s="218">
        <v>1</v>
      </c>
      <c r="I193" s="219"/>
      <c r="J193" s="220">
        <f>ROUND(I193*H193,2)</f>
        <v>0</v>
      </c>
      <c r="K193" s="216" t="s">
        <v>206</v>
      </c>
      <c r="L193" s="221"/>
      <c r="M193" s="222" t="s">
        <v>19</v>
      </c>
      <c r="N193" s="223" t="s">
        <v>46</v>
      </c>
      <c r="O193" s="85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207</v>
      </c>
      <c r="AT193" s="226" t="s">
        <v>202</v>
      </c>
      <c r="AU193" s="226" t="s">
        <v>84</v>
      </c>
      <c r="AY193" s="18" t="s">
        <v>199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82</v>
      </c>
      <c r="BK193" s="227">
        <f>ROUND(I193*H193,2)</f>
        <v>0</v>
      </c>
      <c r="BL193" s="18" t="s">
        <v>208</v>
      </c>
      <c r="BM193" s="226" t="s">
        <v>345</v>
      </c>
    </row>
    <row r="194" s="12" customFormat="1" ht="25.92" customHeight="1">
      <c r="A194" s="12"/>
      <c r="B194" s="198"/>
      <c r="C194" s="199"/>
      <c r="D194" s="200" t="s">
        <v>74</v>
      </c>
      <c r="E194" s="201" t="s">
        <v>334</v>
      </c>
      <c r="F194" s="201" t="s">
        <v>335</v>
      </c>
      <c r="G194" s="199"/>
      <c r="H194" s="199"/>
      <c r="I194" s="202"/>
      <c r="J194" s="203">
        <f>BK194</f>
        <v>0</v>
      </c>
      <c r="K194" s="199"/>
      <c r="L194" s="204"/>
      <c r="M194" s="205"/>
      <c r="N194" s="206"/>
      <c r="O194" s="206"/>
      <c r="P194" s="207">
        <f>P195+P197</f>
        <v>0</v>
      </c>
      <c r="Q194" s="206"/>
      <c r="R194" s="207">
        <f>R195+R197</f>
        <v>0</v>
      </c>
      <c r="S194" s="206"/>
      <c r="T194" s="208">
        <f>T195+T197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82</v>
      </c>
      <c r="AT194" s="210" t="s">
        <v>74</v>
      </c>
      <c r="AU194" s="210" t="s">
        <v>75</v>
      </c>
      <c r="AY194" s="209" t="s">
        <v>199</v>
      </c>
      <c r="BK194" s="211">
        <f>BK195+BK197</f>
        <v>0</v>
      </c>
    </row>
    <row r="195" s="12" customFormat="1" ht="22.8" customHeight="1">
      <c r="A195" s="12"/>
      <c r="B195" s="198"/>
      <c r="C195" s="199"/>
      <c r="D195" s="200" t="s">
        <v>74</v>
      </c>
      <c r="E195" s="212" t="s">
        <v>1281</v>
      </c>
      <c r="F195" s="212" t="s">
        <v>1282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P196</f>
        <v>0</v>
      </c>
      <c r="Q195" s="206"/>
      <c r="R195" s="207">
        <f>R196</f>
        <v>0</v>
      </c>
      <c r="S195" s="206"/>
      <c r="T195" s="208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82</v>
      </c>
      <c r="AT195" s="210" t="s">
        <v>74</v>
      </c>
      <c r="AU195" s="210" t="s">
        <v>82</v>
      </c>
      <c r="AY195" s="209" t="s">
        <v>199</v>
      </c>
      <c r="BK195" s="211">
        <f>BK196</f>
        <v>0</v>
      </c>
    </row>
    <row r="196" s="2" customFormat="1" ht="16.5" customHeight="1">
      <c r="A196" s="39"/>
      <c r="B196" s="40"/>
      <c r="C196" s="214" t="s">
        <v>274</v>
      </c>
      <c r="D196" s="214" t="s">
        <v>202</v>
      </c>
      <c r="E196" s="215" t="s">
        <v>1283</v>
      </c>
      <c r="F196" s="216" t="s">
        <v>1284</v>
      </c>
      <c r="G196" s="217" t="s">
        <v>217</v>
      </c>
      <c r="H196" s="218">
        <v>1</v>
      </c>
      <c r="I196" s="219"/>
      <c r="J196" s="220">
        <f>ROUND(I196*H196,2)</f>
        <v>0</v>
      </c>
      <c r="K196" s="216" t="s">
        <v>206</v>
      </c>
      <c r="L196" s="221"/>
      <c r="M196" s="222" t="s">
        <v>19</v>
      </c>
      <c r="N196" s="223" t="s">
        <v>46</v>
      </c>
      <c r="O196" s="85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6" t="s">
        <v>207</v>
      </c>
      <c r="AT196" s="226" t="s">
        <v>202</v>
      </c>
      <c r="AU196" s="226" t="s">
        <v>84</v>
      </c>
      <c r="AY196" s="18" t="s">
        <v>199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8" t="s">
        <v>82</v>
      </c>
      <c r="BK196" s="227">
        <f>ROUND(I196*H196,2)</f>
        <v>0</v>
      </c>
      <c r="BL196" s="18" t="s">
        <v>208</v>
      </c>
      <c r="BM196" s="226" t="s">
        <v>353</v>
      </c>
    </row>
    <row r="197" s="12" customFormat="1" ht="22.8" customHeight="1">
      <c r="A197" s="12"/>
      <c r="B197" s="198"/>
      <c r="C197" s="199"/>
      <c r="D197" s="200" t="s">
        <v>74</v>
      </c>
      <c r="E197" s="212" t="s">
        <v>336</v>
      </c>
      <c r="F197" s="212" t="s">
        <v>337</v>
      </c>
      <c r="G197" s="199"/>
      <c r="H197" s="199"/>
      <c r="I197" s="202"/>
      <c r="J197" s="213">
        <f>BK197</f>
        <v>0</v>
      </c>
      <c r="K197" s="199"/>
      <c r="L197" s="204"/>
      <c r="M197" s="205"/>
      <c r="N197" s="206"/>
      <c r="O197" s="206"/>
      <c r="P197" s="207">
        <f>P198</f>
        <v>0</v>
      </c>
      <c r="Q197" s="206"/>
      <c r="R197" s="207">
        <f>R198</f>
        <v>0</v>
      </c>
      <c r="S197" s="206"/>
      <c r="T197" s="208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82</v>
      </c>
      <c r="AT197" s="210" t="s">
        <v>74</v>
      </c>
      <c r="AU197" s="210" t="s">
        <v>82</v>
      </c>
      <c r="AY197" s="209" t="s">
        <v>199</v>
      </c>
      <c r="BK197" s="211">
        <f>BK198</f>
        <v>0</v>
      </c>
    </row>
    <row r="198" s="2" customFormat="1" ht="16.5" customHeight="1">
      <c r="A198" s="39"/>
      <c r="B198" s="40"/>
      <c r="C198" s="214" t="s">
        <v>350</v>
      </c>
      <c r="D198" s="214" t="s">
        <v>202</v>
      </c>
      <c r="E198" s="215" t="s">
        <v>339</v>
      </c>
      <c r="F198" s="216" t="s">
        <v>340</v>
      </c>
      <c r="G198" s="217" t="s">
        <v>217</v>
      </c>
      <c r="H198" s="218">
        <v>7</v>
      </c>
      <c r="I198" s="219"/>
      <c r="J198" s="220">
        <f>ROUND(I198*H198,2)</f>
        <v>0</v>
      </c>
      <c r="K198" s="216" t="s">
        <v>341</v>
      </c>
      <c r="L198" s="221"/>
      <c r="M198" s="222" t="s">
        <v>19</v>
      </c>
      <c r="N198" s="223" t="s">
        <v>46</v>
      </c>
      <c r="O198" s="85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207</v>
      </c>
      <c r="AT198" s="226" t="s">
        <v>202</v>
      </c>
      <c r="AU198" s="226" t="s">
        <v>84</v>
      </c>
      <c r="AY198" s="18" t="s">
        <v>199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82</v>
      </c>
      <c r="BK198" s="227">
        <f>ROUND(I198*H198,2)</f>
        <v>0</v>
      </c>
      <c r="BL198" s="18" t="s">
        <v>208</v>
      </c>
      <c r="BM198" s="226" t="s">
        <v>360</v>
      </c>
    </row>
    <row r="199" s="12" customFormat="1" ht="25.92" customHeight="1">
      <c r="A199" s="12"/>
      <c r="B199" s="198"/>
      <c r="C199" s="199"/>
      <c r="D199" s="200" t="s">
        <v>74</v>
      </c>
      <c r="E199" s="201" t="s">
        <v>346</v>
      </c>
      <c r="F199" s="201" t="s">
        <v>347</v>
      </c>
      <c r="G199" s="199"/>
      <c r="H199" s="199"/>
      <c r="I199" s="202"/>
      <c r="J199" s="203">
        <f>BK199</f>
        <v>0</v>
      </c>
      <c r="K199" s="199"/>
      <c r="L199" s="204"/>
      <c r="M199" s="205"/>
      <c r="N199" s="206"/>
      <c r="O199" s="206"/>
      <c r="P199" s="207">
        <f>P200</f>
        <v>0</v>
      </c>
      <c r="Q199" s="206"/>
      <c r="R199" s="207">
        <f>R200</f>
        <v>0</v>
      </c>
      <c r="S199" s="206"/>
      <c r="T199" s="208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82</v>
      </c>
      <c r="AT199" s="210" t="s">
        <v>74</v>
      </c>
      <c r="AU199" s="210" t="s">
        <v>75</v>
      </c>
      <c r="AY199" s="209" t="s">
        <v>199</v>
      </c>
      <c r="BK199" s="211">
        <f>BK200</f>
        <v>0</v>
      </c>
    </row>
    <row r="200" s="12" customFormat="1" ht="22.8" customHeight="1">
      <c r="A200" s="12"/>
      <c r="B200" s="198"/>
      <c r="C200" s="199"/>
      <c r="D200" s="200" t="s">
        <v>74</v>
      </c>
      <c r="E200" s="212" t="s">
        <v>348</v>
      </c>
      <c r="F200" s="212" t="s">
        <v>349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P201</f>
        <v>0</v>
      </c>
      <c r="Q200" s="206"/>
      <c r="R200" s="207">
        <f>R201</f>
        <v>0</v>
      </c>
      <c r="S200" s="206"/>
      <c r="T200" s="208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82</v>
      </c>
      <c r="AT200" s="210" t="s">
        <v>74</v>
      </c>
      <c r="AU200" s="210" t="s">
        <v>82</v>
      </c>
      <c r="AY200" s="209" t="s">
        <v>199</v>
      </c>
      <c r="BK200" s="211">
        <f>BK201</f>
        <v>0</v>
      </c>
    </row>
    <row r="201" s="2" customFormat="1" ht="33" customHeight="1">
      <c r="A201" s="39"/>
      <c r="B201" s="40"/>
      <c r="C201" s="214" t="s">
        <v>277</v>
      </c>
      <c r="D201" s="214" t="s">
        <v>202</v>
      </c>
      <c r="E201" s="215" t="s">
        <v>351</v>
      </c>
      <c r="F201" s="216" t="s">
        <v>352</v>
      </c>
      <c r="G201" s="217" t="s">
        <v>217</v>
      </c>
      <c r="H201" s="218">
        <v>1</v>
      </c>
      <c r="I201" s="219"/>
      <c r="J201" s="220">
        <f>ROUND(I201*H201,2)</f>
        <v>0</v>
      </c>
      <c r="K201" s="216" t="s">
        <v>206</v>
      </c>
      <c r="L201" s="221"/>
      <c r="M201" s="222" t="s">
        <v>19</v>
      </c>
      <c r="N201" s="223" t="s">
        <v>46</v>
      </c>
      <c r="O201" s="85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207</v>
      </c>
      <c r="AT201" s="226" t="s">
        <v>202</v>
      </c>
      <c r="AU201" s="226" t="s">
        <v>84</v>
      </c>
      <c r="AY201" s="18" t="s">
        <v>199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82</v>
      </c>
      <c r="BK201" s="227">
        <f>ROUND(I201*H201,2)</f>
        <v>0</v>
      </c>
      <c r="BL201" s="18" t="s">
        <v>208</v>
      </c>
      <c r="BM201" s="226" t="s">
        <v>364</v>
      </c>
    </row>
    <row r="202" s="12" customFormat="1" ht="25.92" customHeight="1">
      <c r="A202" s="12"/>
      <c r="B202" s="198"/>
      <c r="C202" s="199"/>
      <c r="D202" s="200" t="s">
        <v>74</v>
      </c>
      <c r="E202" s="201" t="s">
        <v>354</v>
      </c>
      <c r="F202" s="201" t="s">
        <v>355</v>
      </c>
      <c r="G202" s="199"/>
      <c r="H202" s="199"/>
      <c r="I202" s="202"/>
      <c r="J202" s="203">
        <f>BK202</f>
        <v>0</v>
      </c>
      <c r="K202" s="199"/>
      <c r="L202" s="204"/>
      <c r="M202" s="205"/>
      <c r="N202" s="206"/>
      <c r="O202" s="206"/>
      <c r="P202" s="207">
        <f>P203+P207+P209+P212+P215+P220+P223</f>
        <v>0</v>
      </c>
      <c r="Q202" s="206"/>
      <c r="R202" s="207">
        <f>R203+R207+R209+R212+R215+R220+R223</f>
        <v>0</v>
      </c>
      <c r="S202" s="206"/>
      <c r="T202" s="208">
        <f>T203+T207+T209+T212+T215+T220+T223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82</v>
      </c>
      <c r="AT202" s="210" t="s">
        <v>74</v>
      </c>
      <c r="AU202" s="210" t="s">
        <v>75</v>
      </c>
      <c r="AY202" s="209" t="s">
        <v>199</v>
      </c>
      <c r="BK202" s="211">
        <f>BK203+BK207+BK209+BK212+BK215+BK220+BK223</f>
        <v>0</v>
      </c>
    </row>
    <row r="203" s="12" customFormat="1" ht="22.8" customHeight="1">
      <c r="A203" s="12"/>
      <c r="B203" s="198"/>
      <c r="C203" s="199"/>
      <c r="D203" s="200" t="s">
        <v>74</v>
      </c>
      <c r="E203" s="212" t="s">
        <v>356</v>
      </c>
      <c r="F203" s="212" t="s">
        <v>357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SUM(P204:P206)</f>
        <v>0</v>
      </c>
      <c r="Q203" s="206"/>
      <c r="R203" s="207">
        <f>SUM(R204:R206)</f>
        <v>0</v>
      </c>
      <c r="S203" s="206"/>
      <c r="T203" s="208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82</v>
      </c>
      <c r="AT203" s="210" t="s">
        <v>74</v>
      </c>
      <c r="AU203" s="210" t="s">
        <v>82</v>
      </c>
      <c r="AY203" s="209" t="s">
        <v>199</v>
      </c>
      <c r="BK203" s="211">
        <f>SUM(BK204:BK206)</f>
        <v>0</v>
      </c>
    </row>
    <row r="204" s="2" customFormat="1">
      <c r="A204" s="39"/>
      <c r="B204" s="40"/>
      <c r="C204" s="214" t="s">
        <v>361</v>
      </c>
      <c r="D204" s="214" t="s">
        <v>202</v>
      </c>
      <c r="E204" s="215" t="s">
        <v>358</v>
      </c>
      <c r="F204" s="216" t="s">
        <v>359</v>
      </c>
      <c r="G204" s="217" t="s">
        <v>217</v>
      </c>
      <c r="H204" s="218">
        <v>3</v>
      </c>
      <c r="I204" s="219"/>
      <c r="J204" s="220">
        <f>ROUND(I204*H204,2)</f>
        <v>0</v>
      </c>
      <c r="K204" s="216" t="s">
        <v>206</v>
      </c>
      <c r="L204" s="221"/>
      <c r="M204" s="222" t="s">
        <v>19</v>
      </c>
      <c r="N204" s="223" t="s">
        <v>46</v>
      </c>
      <c r="O204" s="85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207</v>
      </c>
      <c r="AT204" s="226" t="s">
        <v>202</v>
      </c>
      <c r="AU204" s="226" t="s">
        <v>84</v>
      </c>
      <c r="AY204" s="18" t="s">
        <v>199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82</v>
      </c>
      <c r="BK204" s="227">
        <f>ROUND(I204*H204,2)</f>
        <v>0</v>
      </c>
      <c r="BL204" s="18" t="s">
        <v>208</v>
      </c>
      <c r="BM204" s="226" t="s">
        <v>367</v>
      </c>
    </row>
    <row r="205" s="2" customFormat="1" ht="21.75" customHeight="1">
      <c r="A205" s="39"/>
      <c r="B205" s="40"/>
      <c r="C205" s="214" t="s">
        <v>281</v>
      </c>
      <c r="D205" s="214" t="s">
        <v>202</v>
      </c>
      <c r="E205" s="215" t="s">
        <v>362</v>
      </c>
      <c r="F205" s="216" t="s">
        <v>363</v>
      </c>
      <c r="G205" s="217" t="s">
        <v>217</v>
      </c>
      <c r="H205" s="218">
        <v>1</v>
      </c>
      <c r="I205" s="219"/>
      <c r="J205" s="220">
        <f>ROUND(I205*H205,2)</f>
        <v>0</v>
      </c>
      <c r="K205" s="216" t="s">
        <v>206</v>
      </c>
      <c r="L205" s="221"/>
      <c r="M205" s="222" t="s">
        <v>19</v>
      </c>
      <c r="N205" s="223" t="s">
        <v>46</v>
      </c>
      <c r="O205" s="85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207</v>
      </c>
      <c r="AT205" s="226" t="s">
        <v>202</v>
      </c>
      <c r="AU205" s="226" t="s">
        <v>84</v>
      </c>
      <c r="AY205" s="18" t="s">
        <v>199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82</v>
      </c>
      <c r="BK205" s="227">
        <f>ROUND(I205*H205,2)</f>
        <v>0</v>
      </c>
      <c r="BL205" s="18" t="s">
        <v>208</v>
      </c>
      <c r="BM205" s="226" t="s">
        <v>373</v>
      </c>
    </row>
    <row r="206" s="2" customFormat="1">
      <c r="A206" s="39"/>
      <c r="B206" s="40"/>
      <c r="C206" s="214" t="s">
        <v>370</v>
      </c>
      <c r="D206" s="214" t="s">
        <v>202</v>
      </c>
      <c r="E206" s="215" t="s">
        <v>365</v>
      </c>
      <c r="F206" s="216" t="s">
        <v>366</v>
      </c>
      <c r="G206" s="217" t="s">
        <v>217</v>
      </c>
      <c r="H206" s="218">
        <v>1</v>
      </c>
      <c r="I206" s="219"/>
      <c r="J206" s="220">
        <f>ROUND(I206*H206,2)</f>
        <v>0</v>
      </c>
      <c r="K206" s="216" t="s">
        <v>206</v>
      </c>
      <c r="L206" s="221"/>
      <c r="M206" s="222" t="s">
        <v>19</v>
      </c>
      <c r="N206" s="223" t="s">
        <v>46</v>
      </c>
      <c r="O206" s="85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207</v>
      </c>
      <c r="AT206" s="226" t="s">
        <v>202</v>
      </c>
      <c r="AU206" s="226" t="s">
        <v>84</v>
      </c>
      <c r="AY206" s="18" t="s">
        <v>199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82</v>
      </c>
      <c r="BK206" s="227">
        <f>ROUND(I206*H206,2)</f>
        <v>0</v>
      </c>
      <c r="BL206" s="18" t="s">
        <v>208</v>
      </c>
      <c r="BM206" s="226" t="s">
        <v>378</v>
      </c>
    </row>
    <row r="207" s="12" customFormat="1" ht="22.8" customHeight="1">
      <c r="A207" s="12"/>
      <c r="B207" s="198"/>
      <c r="C207" s="199"/>
      <c r="D207" s="200" t="s">
        <v>74</v>
      </c>
      <c r="E207" s="212" t="s">
        <v>368</v>
      </c>
      <c r="F207" s="212" t="s">
        <v>369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P208</f>
        <v>0</v>
      </c>
      <c r="Q207" s="206"/>
      <c r="R207" s="207">
        <f>R208</f>
        <v>0</v>
      </c>
      <c r="S207" s="206"/>
      <c r="T207" s="208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82</v>
      </c>
      <c r="AT207" s="210" t="s">
        <v>74</v>
      </c>
      <c r="AU207" s="210" t="s">
        <v>82</v>
      </c>
      <c r="AY207" s="209" t="s">
        <v>199</v>
      </c>
      <c r="BK207" s="211">
        <f>BK208</f>
        <v>0</v>
      </c>
    </row>
    <row r="208" s="2" customFormat="1">
      <c r="A208" s="39"/>
      <c r="B208" s="40"/>
      <c r="C208" s="214" t="s">
        <v>284</v>
      </c>
      <c r="D208" s="214" t="s">
        <v>202</v>
      </c>
      <c r="E208" s="215" t="s">
        <v>371</v>
      </c>
      <c r="F208" s="216" t="s">
        <v>372</v>
      </c>
      <c r="G208" s="217" t="s">
        <v>217</v>
      </c>
      <c r="H208" s="218">
        <v>1</v>
      </c>
      <c r="I208" s="219"/>
      <c r="J208" s="220">
        <f>ROUND(I208*H208,2)</f>
        <v>0</v>
      </c>
      <c r="K208" s="216" t="s">
        <v>206</v>
      </c>
      <c r="L208" s="221"/>
      <c r="M208" s="222" t="s">
        <v>19</v>
      </c>
      <c r="N208" s="223" t="s">
        <v>46</v>
      </c>
      <c r="O208" s="85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207</v>
      </c>
      <c r="AT208" s="226" t="s">
        <v>202</v>
      </c>
      <c r="AU208" s="226" t="s">
        <v>84</v>
      </c>
      <c r="AY208" s="18" t="s">
        <v>199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82</v>
      </c>
      <c r="BK208" s="227">
        <f>ROUND(I208*H208,2)</f>
        <v>0</v>
      </c>
      <c r="BL208" s="18" t="s">
        <v>208</v>
      </c>
      <c r="BM208" s="226" t="s">
        <v>382</v>
      </c>
    </row>
    <row r="209" s="12" customFormat="1" ht="22.8" customHeight="1">
      <c r="A209" s="12"/>
      <c r="B209" s="198"/>
      <c r="C209" s="199"/>
      <c r="D209" s="200" t="s">
        <v>74</v>
      </c>
      <c r="E209" s="212" t="s">
        <v>374</v>
      </c>
      <c r="F209" s="212" t="s">
        <v>375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SUM(P210:P211)</f>
        <v>0</v>
      </c>
      <c r="Q209" s="206"/>
      <c r="R209" s="207">
        <f>SUM(R210:R211)</f>
        <v>0</v>
      </c>
      <c r="S209" s="206"/>
      <c r="T209" s="208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82</v>
      </c>
      <c r="AT209" s="210" t="s">
        <v>74</v>
      </c>
      <c r="AU209" s="210" t="s">
        <v>82</v>
      </c>
      <c r="AY209" s="209" t="s">
        <v>199</v>
      </c>
      <c r="BK209" s="211">
        <f>SUM(BK210:BK211)</f>
        <v>0</v>
      </c>
    </row>
    <row r="210" s="2" customFormat="1">
      <c r="A210" s="39"/>
      <c r="B210" s="40"/>
      <c r="C210" s="214" t="s">
        <v>379</v>
      </c>
      <c r="D210" s="214" t="s">
        <v>202</v>
      </c>
      <c r="E210" s="215" t="s">
        <v>376</v>
      </c>
      <c r="F210" s="216" t="s">
        <v>377</v>
      </c>
      <c r="G210" s="217" t="s">
        <v>217</v>
      </c>
      <c r="H210" s="218">
        <v>7</v>
      </c>
      <c r="I210" s="219"/>
      <c r="J210" s="220">
        <f>ROUND(I210*H210,2)</f>
        <v>0</v>
      </c>
      <c r="K210" s="216" t="s">
        <v>206</v>
      </c>
      <c r="L210" s="221"/>
      <c r="M210" s="222" t="s">
        <v>19</v>
      </c>
      <c r="N210" s="223" t="s">
        <v>46</v>
      </c>
      <c r="O210" s="85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6" t="s">
        <v>207</v>
      </c>
      <c r="AT210" s="226" t="s">
        <v>202</v>
      </c>
      <c r="AU210" s="226" t="s">
        <v>84</v>
      </c>
      <c r="AY210" s="18" t="s">
        <v>199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82</v>
      </c>
      <c r="BK210" s="227">
        <f>ROUND(I210*H210,2)</f>
        <v>0</v>
      </c>
      <c r="BL210" s="18" t="s">
        <v>208</v>
      </c>
      <c r="BM210" s="226" t="s">
        <v>387</v>
      </c>
    </row>
    <row r="211" s="2" customFormat="1">
      <c r="A211" s="39"/>
      <c r="B211" s="40"/>
      <c r="C211" s="214" t="s">
        <v>289</v>
      </c>
      <c r="D211" s="214" t="s">
        <v>202</v>
      </c>
      <c r="E211" s="215" t="s">
        <v>380</v>
      </c>
      <c r="F211" s="216" t="s">
        <v>381</v>
      </c>
      <c r="G211" s="217" t="s">
        <v>217</v>
      </c>
      <c r="H211" s="218">
        <v>2</v>
      </c>
      <c r="I211" s="219"/>
      <c r="J211" s="220">
        <f>ROUND(I211*H211,2)</f>
        <v>0</v>
      </c>
      <c r="K211" s="216" t="s">
        <v>206</v>
      </c>
      <c r="L211" s="221"/>
      <c r="M211" s="222" t="s">
        <v>19</v>
      </c>
      <c r="N211" s="223" t="s">
        <v>46</v>
      </c>
      <c r="O211" s="85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6" t="s">
        <v>207</v>
      </c>
      <c r="AT211" s="226" t="s">
        <v>202</v>
      </c>
      <c r="AU211" s="226" t="s">
        <v>84</v>
      </c>
      <c r="AY211" s="18" t="s">
        <v>199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82</v>
      </c>
      <c r="BK211" s="227">
        <f>ROUND(I211*H211,2)</f>
        <v>0</v>
      </c>
      <c r="BL211" s="18" t="s">
        <v>208</v>
      </c>
      <c r="BM211" s="226" t="s">
        <v>391</v>
      </c>
    </row>
    <row r="212" s="12" customFormat="1" ht="22.8" customHeight="1">
      <c r="A212" s="12"/>
      <c r="B212" s="198"/>
      <c r="C212" s="199"/>
      <c r="D212" s="200" t="s">
        <v>74</v>
      </c>
      <c r="E212" s="212" t="s">
        <v>383</v>
      </c>
      <c r="F212" s="212" t="s">
        <v>384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SUM(P213:P214)</f>
        <v>0</v>
      </c>
      <c r="Q212" s="206"/>
      <c r="R212" s="207">
        <f>SUM(R213:R214)</f>
        <v>0</v>
      </c>
      <c r="S212" s="206"/>
      <c r="T212" s="208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82</v>
      </c>
      <c r="AT212" s="210" t="s">
        <v>74</v>
      </c>
      <c r="AU212" s="210" t="s">
        <v>82</v>
      </c>
      <c r="AY212" s="209" t="s">
        <v>199</v>
      </c>
      <c r="BK212" s="211">
        <f>SUM(BK213:BK214)</f>
        <v>0</v>
      </c>
    </row>
    <row r="213" s="2" customFormat="1">
      <c r="A213" s="39"/>
      <c r="B213" s="40"/>
      <c r="C213" s="214" t="s">
        <v>388</v>
      </c>
      <c r="D213" s="214" t="s">
        <v>202</v>
      </c>
      <c r="E213" s="215" t="s">
        <v>385</v>
      </c>
      <c r="F213" s="216" t="s">
        <v>386</v>
      </c>
      <c r="G213" s="217" t="s">
        <v>217</v>
      </c>
      <c r="H213" s="218">
        <v>1</v>
      </c>
      <c r="I213" s="219"/>
      <c r="J213" s="220">
        <f>ROUND(I213*H213,2)</f>
        <v>0</v>
      </c>
      <c r="K213" s="216" t="s">
        <v>206</v>
      </c>
      <c r="L213" s="221"/>
      <c r="M213" s="222" t="s">
        <v>19</v>
      </c>
      <c r="N213" s="223" t="s">
        <v>46</v>
      </c>
      <c r="O213" s="85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6" t="s">
        <v>207</v>
      </c>
      <c r="AT213" s="226" t="s">
        <v>202</v>
      </c>
      <c r="AU213" s="226" t="s">
        <v>84</v>
      </c>
      <c r="AY213" s="18" t="s">
        <v>199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208</v>
      </c>
      <c r="BM213" s="226" t="s">
        <v>394</v>
      </c>
    </row>
    <row r="214" s="2" customFormat="1">
      <c r="A214" s="39"/>
      <c r="B214" s="40"/>
      <c r="C214" s="214" t="s">
        <v>292</v>
      </c>
      <c r="D214" s="214" t="s">
        <v>202</v>
      </c>
      <c r="E214" s="215" t="s">
        <v>389</v>
      </c>
      <c r="F214" s="216" t="s">
        <v>390</v>
      </c>
      <c r="G214" s="217" t="s">
        <v>217</v>
      </c>
      <c r="H214" s="218">
        <v>1</v>
      </c>
      <c r="I214" s="219"/>
      <c r="J214" s="220">
        <f>ROUND(I214*H214,2)</f>
        <v>0</v>
      </c>
      <c r="K214" s="216" t="s">
        <v>206</v>
      </c>
      <c r="L214" s="221"/>
      <c r="M214" s="222" t="s">
        <v>19</v>
      </c>
      <c r="N214" s="223" t="s">
        <v>46</v>
      </c>
      <c r="O214" s="85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207</v>
      </c>
      <c r="AT214" s="226" t="s">
        <v>202</v>
      </c>
      <c r="AU214" s="226" t="s">
        <v>84</v>
      </c>
      <c r="AY214" s="18" t="s">
        <v>199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82</v>
      </c>
      <c r="BK214" s="227">
        <f>ROUND(I214*H214,2)</f>
        <v>0</v>
      </c>
      <c r="BL214" s="18" t="s">
        <v>208</v>
      </c>
      <c r="BM214" s="226" t="s">
        <v>400</v>
      </c>
    </row>
    <row r="215" s="12" customFormat="1" ht="22.8" customHeight="1">
      <c r="A215" s="12"/>
      <c r="B215" s="198"/>
      <c r="C215" s="199"/>
      <c r="D215" s="200" t="s">
        <v>74</v>
      </c>
      <c r="E215" s="212" t="s">
        <v>395</v>
      </c>
      <c r="F215" s="212" t="s">
        <v>396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SUM(P216:P219)</f>
        <v>0</v>
      </c>
      <c r="Q215" s="206"/>
      <c r="R215" s="207">
        <f>SUM(R216:R219)</f>
        <v>0</v>
      </c>
      <c r="S215" s="206"/>
      <c r="T215" s="208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82</v>
      </c>
      <c r="AT215" s="210" t="s">
        <v>74</v>
      </c>
      <c r="AU215" s="210" t="s">
        <v>82</v>
      </c>
      <c r="AY215" s="209" t="s">
        <v>199</v>
      </c>
      <c r="BK215" s="211">
        <f>SUM(BK216:BK219)</f>
        <v>0</v>
      </c>
    </row>
    <row r="216" s="2" customFormat="1">
      <c r="A216" s="39"/>
      <c r="B216" s="40"/>
      <c r="C216" s="214" t="s">
        <v>397</v>
      </c>
      <c r="D216" s="214" t="s">
        <v>202</v>
      </c>
      <c r="E216" s="215" t="s">
        <v>398</v>
      </c>
      <c r="F216" s="216" t="s">
        <v>399</v>
      </c>
      <c r="G216" s="217" t="s">
        <v>217</v>
      </c>
      <c r="H216" s="218">
        <v>1</v>
      </c>
      <c r="I216" s="219"/>
      <c r="J216" s="220">
        <f>ROUND(I216*H216,2)</f>
        <v>0</v>
      </c>
      <c r="K216" s="216" t="s">
        <v>206</v>
      </c>
      <c r="L216" s="221"/>
      <c r="M216" s="222" t="s">
        <v>19</v>
      </c>
      <c r="N216" s="223" t="s">
        <v>46</v>
      </c>
      <c r="O216" s="85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207</v>
      </c>
      <c r="AT216" s="226" t="s">
        <v>202</v>
      </c>
      <c r="AU216" s="226" t="s">
        <v>84</v>
      </c>
      <c r="AY216" s="18" t="s">
        <v>199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208</v>
      </c>
      <c r="BM216" s="226" t="s">
        <v>403</v>
      </c>
    </row>
    <row r="217" s="2" customFormat="1">
      <c r="A217" s="39"/>
      <c r="B217" s="40"/>
      <c r="C217" s="214" t="s">
        <v>299</v>
      </c>
      <c r="D217" s="214" t="s">
        <v>202</v>
      </c>
      <c r="E217" s="215" t="s">
        <v>401</v>
      </c>
      <c r="F217" s="216" t="s">
        <v>402</v>
      </c>
      <c r="G217" s="217" t="s">
        <v>217</v>
      </c>
      <c r="H217" s="218">
        <v>1</v>
      </c>
      <c r="I217" s="219"/>
      <c r="J217" s="220">
        <f>ROUND(I217*H217,2)</f>
        <v>0</v>
      </c>
      <c r="K217" s="216" t="s">
        <v>206</v>
      </c>
      <c r="L217" s="221"/>
      <c r="M217" s="222" t="s">
        <v>19</v>
      </c>
      <c r="N217" s="223" t="s">
        <v>46</v>
      </c>
      <c r="O217" s="85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207</v>
      </c>
      <c r="AT217" s="226" t="s">
        <v>202</v>
      </c>
      <c r="AU217" s="226" t="s">
        <v>84</v>
      </c>
      <c r="AY217" s="18" t="s">
        <v>199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82</v>
      </c>
      <c r="BK217" s="227">
        <f>ROUND(I217*H217,2)</f>
        <v>0</v>
      </c>
      <c r="BL217" s="18" t="s">
        <v>208</v>
      </c>
      <c r="BM217" s="226" t="s">
        <v>407</v>
      </c>
    </row>
    <row r="218" s="2" customFormat="1">
      <c r="A218" s="39"/>
      <c r="B218" s="40"/>
      <c r="C218" s="214" t="s">
        <v>404</v>
      </c>
      <c r="D218" s="214" t="s">
        <v>202</v>
      </c>
      <c r="E218" s="215" t="s">
        <v>405</v>
      </c>
      <c r="F218" s="216" t="s">
        <v>406</v>
      </c>
      <c r="G218" s="217" t="s">
        <v>217</v>
      </c>
      <c r="H218" s="218">
        <v>1</v>
      </c>
      <c r="I218" s="219"/>
      <c r="J218" s="220">
        <f>ROUND(I218*H218,2)</f>
        <v>0</v>
      </c>
      <c r="K218" s="216" t="s">
        <v>206</v>
      </c>
      <c r="L218" s="221"/>
      <c r="M218" s="222" t="s">
        <v>19</v>
      </c>
      <c r="N218" s="223" t="s">
        <v>46</v>
      </c>
      <c r="O218" s="85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207</v>
      </c>
      <c r="AT218" s="226" t="s">
        <v>202</v>
      </c>
      <c r="AU218" s="226" t="s">
        <v>84</v>
      </c>
      <c r="AY218" s="18" t="s">
        <v>199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82</v>
      </c>
      <c r="BK218" s="227">
        <f>ROUND(I218*H218,2)</f>
        <v>0</v>
      </c>
      <c r="BL218" s="18" t="s">
        <v>208</v>
      </c>
      <c r="BM218" s="226" t="s">
        <v>410</v>
      </c>
    </row>
    <row r="219" s="2" customFormat="1" ht="16.5" customHeight="1">
      <c r="A219" s="39"/>
      <c r="B219" s="40"/>
      <c r="C219" s="214" t="s">
        <v>304</v>
      </c>
      <c r="D219" s="214" t="s">
        <v>202</v>
      </c>
      <c r="E219" s="215" t="s">
        <v>408</v>
      </c>
      <c r="F219" s="216" t="s">
        <v>409</v>
      </c>
      <c r="G219" s="217" t="s">
        <v>217</v>
      </c>
      <c r="H219" s="218">
        <v>2</v>
      </c>
      <c r="I219" s="219"/>
      <c r="J219" s="220">
        <f>ROUND(I219*H219,2)</f>
        <v>0</v>
      </c>
      <c r="K219" s="216" t="s">
        <v>206</v>
      </c>
      <c r="L219" s="221"/>
      <c r="M219" s="222" t="s">
        <v>19</v>
      </c>
      <c r="N219" s="223" t="s">
        <v>46</v>
      </c>
      <c r="O219" s="85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207</v>
      </c>
      <c r="AT219" s="226" t="s">
        <v>202</v>
      </c>
      <c r="AU219" s="226" t="s">
        <v>84</v>
      </c>
      <c r="AY219" s="18" t="s">
        <v>199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208</v>
      </c>
      <c r="BM219" s="226" t="s">
        <v>416</v>
      </c>
    </row>
    <row r="220" s="12" customFormat="1" ht="22.8" customHeight="1">
      <c r="A220" s="12"/>
      <c r="B220" s="198"/>
      <c r="C220" s="199"/>
      <c r="D220" s="200" t="s">
        <v>74</v>
      </c>
      <c r="E220" s="212" t="s">
        <v>411</v>
      </c>
      <c r="F220" s="212" t="s">
        <v>412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SUM(P221:P222)</f>
        <v>0</v>
      </c>
      <c r="Q220" s="206"/>
      <c r="R220" s="207">
        <f>SUM(R221:R222)</f>
        <v>0</v>
      </c>
      <c r="S220" s="206"/>
      <c r="T220" s="208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82</v>
      </c>
      <c r="AT220" s="210" t="s">
        <v>74</v>
      </c>
      <c r="AU220" s="210" t="s">
        <v>82</v>
      </c>
      <c r="AY220" s="209" t="s">
        <v>199</v>
      </c>
      <c r="BK220" s="211">
        <f>SUM(BK221:BK222)</f>
        <v>0</v>
      </c>
    </row>
    <row r="221" s="2" customFormat="1">
      <c r="A221" s="39"/>
      <c r="B221" s="40"/>
      <c r="C221" s="214" t="s">
        <v>413</v>
      </c>
      <c r="D221" s="214" t="s">
        <v>202</v>
      </c>
      <c r="E221" s="215" t="s">
        <v>414</v>
      </c>
      <c r="F221" s="216" t="s">
        <v>415</v>
      </c>
      <c r="G221" s="217" t="s">
        <v>217</v>
      </c>
      <c r="H221" s="218">
        <v>1</v>
      </c>
      <c r="I221" s="219"/>
      <c r="J221" s="220">
        <f>ROUND(I221*H221,2)</f>
        <v>0</v>
      </c>
      <c r="K221" s="216" t="s">
        <v>206</v>
      </c>
      <c r="L221" s="221"/>
      <c r="M221" s="222" t="s">
        <v>19</v>
      </c>
      <c r="N221" s="223" t="s">
        <v>46</v>
      </c>
      <c r="O221" s="85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6" t="s">
        <v>207</v>
      </c>
      <c r="AT221" s="226" t="s">
        <v>202</v>
      </c>
      <c r="AU221" s="226" t="s">
        <v>84</v>
      </c>
      <c r="AY221" s="18" t="s">
        <v>199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82</v>
      </c>
      <c r="BK221" s="227">
        <f>ROUND(I221*H221,2)</f>
        <v>0</v>
      </c>
      <c r="BL221" s="18" t="s">
        <v>208</v>
      </c>
      <c r="BM221" s="226" t="s">
        <v>419</v>
      </c>
    </row>
    <row r="222" s="2" customFormat="1">
      <c r="A222" s="39"/>
      <c r="B222" s="40"/>
      <c r="C222" s="214" t="s">
        <v>308</v>
      </c>
      <c r="D222" s="214" t="s">
        <v>202</v>
      </c>
      <c r="E222" s="215" t="s">
        <v>417</v>
      </c>
      <c r="F222" s="216" t="s">
        <v>418</v>
      </c>
      <c r="G222" s="217" t="s">
        <v>217</v>
      </c>
      <c r="H222" s="218">
        <v>1</v>
      </c>
      <c r="I222" s="219"/>
      <c r="J222" s="220">
        <f>ROUND(I222*H222,2)</f>
        <v>0</v>
      </c>
      <c r="K222" s="216" t="s">
        <v>206</v>
      </c>
      <c r="L222" s="221"/>
      <c r="M222" s="222" t="s">
        <v>19</v>
      </c>
      <c r="N222" s="223" t="s">
        <v>46</v>
      </c>
      <c r="O222" s="85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207</v>
      </c>
      <c r="AT222" s="226" t="s">
        <v>202</v>
      </c>
      <c r="AU222" s="226" t="s">
        <v>84</v>
      </c>
      <c r="AY222" s="18" t="s">
        <v>199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82</v>
      </c>
      <c r="BK222" s="227">
        <f>ROUND(I222*H222,2)</f>
        <v>0</v>
      </c>
      <c r="BL222" s="18" t="s">
        <v>208</v>
      </c>
      <c r="BM222" s="226" t="s">
        <v>425</v>
      </c>
    </row>
    <row r="223" s="12" customFormat="1" ht="22.8" customHeight="1">
      <c r="A223" s="12"/>
      <c r="B223" s="198"/>
      <c r="C223" s="199"/>
      <c r="D223" s="200" t="s">
        <v>74</v>
      </c>
      <c r="E223" s="212" t="s">
        <v>420</v>
      </c>
      <c r="F223" s="212" t="s">
        <v>421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P224</f>
        <v>0</v>
      </c>
      <c r="Q223" s="206"/>
      <c r="R223" s="207">
        <f>R224</f>
        <v>0</v>
      </c>
      <c r="S223" s="206"/>
      <c r="T223" s="208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82</v>
      </c>
      <c r="AT223" s="210" t="s">
        <v>74</v>
      </c>
      <c r="AU223" s="210" t="s">
        <v>82</v>
      </c>
      <c r="AY223" s="209" t="s">
        <v>199</v>
      </c>
      <c r="BK223" s="211">
        <f>BK224</f>
        <v>0</v>
      </c>
    </row>
    <row r="224" s="2" customFormat="1">
      <c r="A224" s="39"/>
      <c r="B224" s="40"/>
      <c r="C224" s="214" t="s">
        <v>422</v>
      </c>
      <c r="D224" s="214" t="s">
        <v>202</v>
      </c>
      <c r="E224" s="215" t="s">
        <v>423</v>
      </c>
      <c r="F224" s="216" t="s">
        <v>424</v>
      </c>
      <c r="G224" s="217" t="s">
        <v>217</v>
      </c>
      <c r="H224" s="218">
        <v>1</v>
      </c>
      <c r="I224" s="219"/>
      <c r="J224" s="220">
        <f>ROUND(I224*H224,2)</f>
        <v>0</v>
      </c>
      <c r="K224" s="216" t="s">
        <v>206</v>
      </c>
      <c r="L224" s="221"/>
      <c r="M224" s="222" t="s">
        <v>19</v>
      </c>
      <c r="N224" s="223" t="s">
        <v>46</v>
      </c>
      <c r="O224" s="85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207</v>
      </c>
      <c r="AT224" s="226" t="s">
        <v>202</v>
      </c>
      <c r="AU224" s="226" t="s">
        <v>84</v>
      </c>
      <c r="AY224" s="18" t="s">
        <v>199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208</v>
      </c>
      <c r="BM224" s="226" t="s">
        <v>432</v>
      </c>
    </row>
    <row r="225" s="12" customFormat="1" ht="25.92" customHeight="1">
      <c r="A225" s="12"/>
      <c r="B225" s="198"/>
      <c r="C225" s="199"/>
      <c r="D225" s="200" t="s">
        <v>74</v>
      </c>
      <c r="E225" s="201" t="s">
        <v>426</v>
      </c>
      <c r="F225" s="201" t="s">
        <v>427</v>
      </c>
      <c r="G225" s="199"/>
      <c r="H225" s="199"/>
      <c r="I225" s="202"/>
      <c r="J225" s="203">
        <f>BK225</f>
        <v>0</v>
      </c>
      <c r="K225" s="199"/>
      <c r="L225" s="204"/>
      <c r="M225" s="205"/>
      <c r="N225" s="206"/>
      <c r="O225" s="206"/>
      <c r="P225" s="207">
        <f>P226+P228+P243+P245+P250+P253</f>
        <v>0</v>
      </c>
      <c r="Q225" s="206"/>
      <c r="R225" s="207">
        <f>R226+R228+R243+R245+R250+R253</f>
        <v>0</v>
      </c>
      <c r="S225" s="206"/>
      <c r="T225" s="208">
        <f>T226+T228+T243+T245+T250+T253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9" t="s">
        <v>82</v>
      </c>
      <c r="AT225" s="210" t="s">
        <v>74</v>
      </c>
      <c r="AU225" s="210" t="s">
        <v>75</v>
      </c>
      <c r="AY225" s="209" t="s">
        <v>199</v>
      </c>
      <c r="BK225" s="211">
        <f>BK226+BK228+BK243+BK245+BK250+BK253</f>
        <v>0</v>
      </c>
    </row>
    <row r="226" s="12" customFormat="1" ht="22.8" customHeight="1">
      <c r="A226" s="12"/>
      <c r="B226" s="198"/>
      <c r="C226" s="199"/>
      <c r="D226" s="200" t="s">
        <v>74</v>
      </c>
      <c r="E226" s="212" t="s">
        <v>428</v>
      </c>
      <c r="F226" s="212" t="s">
        <v>429</v>
      </c>
      <c r="G226" s="199"/>
      <c r="H226" s="199"/>
      <c r="I226" s="202"/>
      <c r="J226" s="213">
        <f>BK226</f>
        <v>0</v>
      </c>
      <c r="K226" s="199"/>
      <c r="L226" s="204"/>
      <c r="M226" s="205"/>
      <c r="N226" s="206"/>
      <c r="O226" s="206"/>
      <c r="P226" s="207">
        <f>P227</f>
        <v>0</v>
      </c>
      <c r="Q226" s="206"/>
      <c r="R226" s="207">
        <f>R227</f>
        <v>0</v>
      </c>
      <c r="S226" s="206"/>
      <c r="T226" s="208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82</v>
      </c>
      <c r="AT226" s="210" t="s">
        <v>74</v>
      </c>
      <c r="AU226" s="210" t="s">
        <v>82</v>
      </c>
      <c r="AY226" s="209" t="s">
        <v>199</v>
      </c>
      <c r="BK226" s="211">
        <f>BK227</f>
        <v>0</v>
      </c>
    </row>
    <row r="227" s="2" customFormat="1">
      <c r="A227" s="39"/>
      <c r="B227" s="40"/>
      <c r="C227" s="214" t="s">
        <v>315</v>
      </c>
      <c r="D227" s="214" t="s">
        <v>202</v>
      </c>
      <c r="E227" s="215" t="s">
        <v>430</v>
      </c>
      <c r="F227" s="216" t="s">
        <v>431</v>
      </c>
      <c r="G227" s="217" t="s">
        <v>217</v>
      </c>
      <c r="H227" s="218">
        <v>4</v>
      </c>
      <c r="I227" s="219"/>
      <c r="J227" s="220">
        <f>ROUND(I227*H227,2)</f>
        <v>0</v>
      </c>
      <c r="K227" s="216" t="s">
        <v>206</v>
      </c>
      <c r="L227" s="221"/>
      <c r="M227" s="222" t="s">
        <v>19</v>
      </c>
      <c r="N227" s="223" t="s">
        <v>46</v>
      </c>
      <c r="O227" s="85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207</v>
      </c>
      <c r="AT227" s="226" t="s">
        <v>202</v>
      </c>
      <c r="AU227" s="226" t="s">
        <v>84</v>
      </c>
      <c r="AY227" s="18" t="s">
        <v>199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82</v>
      </c>
      <c r="BK227" s="227">
        <f>ROUND(I227*H227,2)</f>
        <v>0</v>
      </c>
      <c r="BL227" s="18" t="s">
        <v>208</v>
      </c>
      <c r="BM227" s="226" t="s">
        <v>438</v>
      </c>
    </row>
    <row r="228" s="12" customFormat="1" ht="22.8" customHeight="1">
      <c r="A228" s="12"/>
      <c r="B228" s="198"/>
      <c r="C228" s="199"/>
      <c r="D228" s="200" t="s">
        <v>74</v>
      </c>
      <c r="E228" s="212" t="s">
        <v>433</v>
      </c>
      <c r="F228" s="212" t="s">
        <v>434</v>
      </c>
      <c r="G228" s="199"/>
      <c r="H228" s="199"/>
      <c r="I228" s="202"/>
      <c r="J228" s="213">
        <f>BK228</f>
        <v>0</v>
      </c>
      <c r="K228" s="199"/>
      <c r="L228" s="204"/>
      <c r="M228" s="205"/>
      <c r="N228" s="206"/>
      <c r="O228" s="206"/>
      <c r="P228" s="207">
        <f>SUM(P229:P242)</f>
        <v>0</v>
      </c>
      <c r="Q228" s="206"/>
      <c r="R228" s="207">
        <f>SUM(R229:R242)</f>
        <v>0</v>
      </c>
      <c r="S228" s="206"/>
      <c r="T228" s="208">
        <f>SUM(T229:T242)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82</v>
      </c>
      <c r="AT228" s="210" t="s">
        <v>74</v>
      </c>
      <c r="AU228" s="210" t="s">
        <v>82</v>
      </c>
      <c r="AY228" s="209" t="s">
        <v>199</v>
      </c>
      <c r="BK228" s="211">
        <f>SUM(BK229:BK242)</f>
        <v>0</v>
      </c>
    </row>
    <row r="229" s="2" customFormat="1">
      <c r="A229" s="39"/>
      <c r="B229" s="40"/>
      <c r="C229" s="214" t="s">
        <v>435</v>
      </c>
      <c r="D229" s="214" t="s">
        <v>202</v>
      </c>
      <c r="E229" s="215" t="s">
        <v>436</v>
      </c>
      <c r="F229" s="216" t="s">
        <v>437</v>
      </c>
      <c r="G229" s="217" t="s">
        <v>217</v>
      </c>
      <c r="H229" s="218">
        <v>4</v>
      </c>
      <c r="I229" s="219"/>
      <c r="J229" s="220">
        <f>ROUND(I229*H229,2)</f>
        <v>0</v>
      </c>
      <c r="K229" s="216" t="s">
        <v>206</v>
      </c>
      <c r="L229" s="221"/>
      <c r="M229" s="222" t="s">
        <v>19</v>
      </c>
      <c r="N229" s="223" t="s">
        <v>46</v>
      </c>
      <c r="O229" s="85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207</v>
      </c>
      <c r="AT229" s="226" t="s">
        <v>202</v>
      </c>
      <c r="AU229" s="226" t="s">
        <v>84</v>
      </c>
      <c r="AY229" s="18" t="s">
        <v>199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208</v>
      </c>
      <c r="BM229" s="226" t="s">
        <v>441</v>
      </c>
    </row>
    <row r="230" s="2" customFormat="1">
      <c r="A230" s="39"/>
      <c r="B230" s="40"/>
      <c r="C230" s="214" t="s">
        <v>319</v>
      </c>
      <c r="D230" s="214" t="s">
        <v>202</v>
      </c>
      <c r="E230" s="215" t="s">
        <v>439</v>
      </c>
      <c r="F230" s="216" t="s">
        <v>440</v>
      </c>
      <c r="G230" s="217" t="s">
        <v>217</v>
      </c>
      <c r="H230" s="218">
        <v>4</v>
      </c>
      <c r="I230" s="219"/>
      <c r="J230" s="220">
        <f>ROUND(I230*H230,2)</f>
        <v>0</v>
      </c>
      <c r="K230" s="216" t="s">
        <v>206</v>
      </c>
      <c r="L230" s="221"/>
      <c r="M230" s="222" t="s">
        <v>19</v>
      </c>
      <c r="N230" s="223" t="s">
        <v>46</v>
      </c>
      <c r="O230" s="85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207</v>
      </c>
      <c r="AT230" s="226" t="s">
        <v>202</v>
      </c>
      <c r="AU230" s="226" t="s">
        <v>84</v>
      </c>
      <c r="AY230" s="18" t="s">
        <v>199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82</v>
      </c>
      <c r="BK230" s="227">
        <f>ROUND(I230*H230,2)</f>
        <v>0</v>
      </c>
      <c r="BL230" s="18" t="s">
        <v>208</v>
      </c>
      <c r="BM230" s="226" t="s">
        <v>445</v>
      </c>
    </row>
    <row r="231" s="2" customFormat="1" ht="16.5" customHeight="1">
      <c r="A231" s="39"/>
      <c r="B231" s="40"/>
      <c r="C231" s="214" t="s">
        <v>442</v>
      </c>
      <c r="D231" s="214" t="s">
        <v>202</v>
      </c>
      <c r="E231" s="215" t="s">
        <v>443</v>
      </c>
      <c r="F231" s="216" t="s">
        <v>444</v>
      </c>
      <c r="G231" s="217" t="s">
        <v>217</v>
      </c>
      <c r="H231" s="218">
        <v>4</v>
      </c>
      <c r="I231" s="219"/>
      <c r="J231" s="220">
        <f>ROUND(I231*H231,2)</f>
        <v>0</v>
      </c>
      <c r="K231" s="216" t="s">
        <v>206</v>
      </c>
      <c r="L231" s="221"/>
      <c r="M231" s="222" t="s">
        <v>19</v>
      </c>
      <c r="N231" s="223" t="s">
        <v>46</v>
      </c>
      <c r="O231" s="85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207</v>
      </c>
      <c r="AT231" s="226" t="s">
        <v>202</v>
      </c>
      <c r="AU231" s="226" t="s">
        <v>84</v>
      </c>
      <c r="AY231" s="18" t="s">
        <v>199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208</v>
      </c>
      <c r="BM231" s="226" t="s">
        <v>447</v>
      </c>
    </row>
    <row r="232" s="2" customFormat="1" ht="16.5" customHeight="1">
      <c r="A232" s="39"/>
      <c r="B232" s="40"/>
      <c r="C232" s="214" t="s">
        <v>322</v>
      </c>
      <c r="D232" s="214" t="s">
        <v>202</v>
      </c>
      <c r="E232" s="215" t="s">
        <v>446</v>
      </c>
      <c r="F232" s="216" t="s">
        <v>444</v>
      </c>
      <c r="G232" s="217" t="s">
        <v>217</v>
      </c>
      <c r="H232" s="218">
        <v>4</v>
      </c>
      <c r="I232" s="219"/>
      <c r="J232" s="220">
        <f>ROUND(I232*H232,2)</f>
        <v>0</v>
      </c>
      <c r="K232" s="216" t="s">
        <v>206</v>
      </c>
      <c r="L232" s="221"/>
      <c r="M232" s="222" t="s">
        <v>19</v>
      </c>
      <c r="N232" s="223" t="s">
        <v>46</v>
      </c>
      <c r="O232" s="85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207</v>
      </c>
      <c r="AT232" s="226" t="s">
        <v>202</v>
      </c>
      <c r="AU232" s="226" t="s">
        <v>84</v>
      </c>
      <c r="AY232" s="18" t="s">
        <v>199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82</v>
      </c>
      <c r="BK232" s="227">
        <f>ROUND(I232*H232,2)</f>
        <v>0</v>
      </c>
      <c r="BL232" s="18" t="s">
        <v>208</v>
      </c>
      <c r="BM232" s="226" t="s">
        <v>451</v>
      </c>
    </row>
    <row r="233" s="2" customFormat="1" ht="16.5" customHeight="1">
      <c r="A233" s="39"/>
      <c r="B233" s="40"/>
      <c r="C233" s="214" t="s">
        <v>448</v>
      </c>
      <c r="D233" s="214" t="s">
        <v>202</v>
      </c>
      <c r="E233" s="215" t="s">
        <v>449</v>
      </c>
      <c r="F233" s="216" t="s">
        <v>450</v>
      </c>
      <c r="G233" s="217" t="s">
        <v>217</v>
      </c>
      <c r="H233" s="218">
        <v>4</v>
      </c>
      <c r="I233" s="219"/>
      <c r="J233" s="220">
        <f>ROUND(I233*H233,2)</f>
        <v>0</v>
      </c>
      <c r="K233" s="216" t="s">
        <v>206</v>
      </c>
      <c r="L233" s="221"/>
      <c r="M233" s="222" t="s">
        <v>19</v>
      </c>
      <c r="N233" s="223" t="s">
        <v>46</v>
      </c>
      <c r="O233" s="85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6" t="s">
        <v>207</v>
      </c>
      <c r="AT233" s="226" t="s">
        <v>202</v>
      </c>
      <c r="AU233" s="226" t="s">
        <v>84</v>
      </c>
      <c r="AY233" s="18" t="s">
        <v>199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208</v>
      </c>
      <c r="BM233" s="226" t="s">
        <v>453</v>
      </c>
    </row>
    <row r="234" s="2" customFormat="1" ht="16.5" customHeight="1">
      <c r="A234" s="39"/>
      <c r="B234" s="40"/>
      <c r="C234" s="214" t="s">
        <v>330</v>
      </c>
      <c r="D234" s="214" t="s">
        <v>202</v>
      </c>
      <c r="E234" s="215" t="s">
        <v>452</v>
      </c>
      <c r="F234" s="216" t="s">
        <v>450</v>
      </c>
      <c r="G234" s="217" t="s">
        <v>217</v>
      </c>
      <c r="H234" s="218">
        <v>4</v>
      </c>
      <c r="I234" s="219"/>
      <c r="J234" s="220">
        <f>ROUND(I234*H234,2)</f>
        <v>0</v>
      </c>
      <c r="K234" s="216" t="s">
        <v>206</v>
      </c>
      <c r="L234" s="221"/>
      <c r="M234" s="222" t="s">
        <v>19</v>
      </c>
      <c r="N234" s="223" t="s">
        <v>46</v>
      </c>
      <c r="O234" s="85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6" t="s">
        <v>207</v>
      </c>
      <c r="AT234" s="226" t="s">
        <v>202</v>
      </c>
      <c r="AU234" s="226" t="s">
        <v>84</v>
      </c>
      <c r="AY234" s="18" t="s">
        <v>199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208</v>
      </c>
      <c r="BM234" s="226" t="s">
        <v>456</v>
      </c>
    </row>
    <row r="235" s="2" customFormat="1" ht="16.5" customHeight="1">
      <c r="A235" s="39"/>
      <c r="B235" s="40"/>
      <c r="C235" s="214" t="s">
        <v>454</v>
      </c>
      <c r="D235" s="214" t="s">
        <v>202</v>
      </c>
      <c r="E235" s="215" t="s">
        <v>455</v>
      </c>
      <c r="F235" s="216" t="s">
        <v>450</v>
      </c>
      <c r="G235" s="217" t="s">
        <v>217</v>
      </c>
      <c r="H235" s="218">
        <v>4</v>
      </c>
      <c r="I235" s="219"/>
      <c r="J235" s="220">
        <f>ROUND(I235*H235,2)</f>
        <v>0</v>
      </c>
      <c r="K235" s="216" t="s">
        <v>206</v>
      </c>
      <c r="L235" s="221"/>
      <c r="M235" s="222" t="s">
        <v>19</v>
      </c>
      <c r="N235" s="223" t="s">
        <v>46</v>
      </c>
      <c r="O235" s="85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6" t="s">
        <v>207</v>
      </c>
      <c r="AT235" s="226" t="s">
        <v>202</v>
      </c>
      <c r="AU235" s="226" t="s">
        <v>84</v>
      </c>
      <c r="AY235" s="18" t="s">
        <v>199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82</v>
      </c>
      <c r="BK235" s="227">
        <f>ROUND(I235*H235,2)</f>
        <v>0</v>
      </c>
      <c r="BL235" s="18" t="s">
        <v>208</v>
      </c>
      <c r="BM235" s="226" t="s">
        <v>459</v>
      </c>
    </row>
    <row r="236" s="2" customFormat="1">
      <c r="A236" s="39"/>
      <c r="B236" s="40"/>
      <c r="C236" s="214" t="s">
        <v>333</v>
      </c>
      <c r="D236" s="214" t="s">
        <v>202</v>
      </c>
      <c r="E236" s="215" t="s">
        <v>457</v>
      </c>
      <c r="F236" s="216" t="s">
        <v>458</v>
      </c>
      <c r="G236" s="217" t="s">
        <v>217</v>
      </c>
      <c r="H236" s="218">
        <v>2</v>
      </c>
      <c r="I236" s="219"/>
      <c r="J236" s="220">
        <f>ROUND(I236*H236,2)</f>
        <v>0</v>
      </c>
      <c r="K236" s="216" t="s">
        <v>206</v>
      </c>
      <c r="L236" s="221"/>
      <c r="M236" s="222" t="s">
        <v>19</v>
      </c>
      <c r="N236" s="223" t="s">
        <v>46</v>
      </c>
      <c r="O236" s="85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207</v>
      </c>
      <c r="AT236" s="226" t="s">
        <v>202</v>
      </c>
      <c r="AU236" s="226" t="s">
        <v>84</v>
      </c>
      <c r="AY236" s="18" t="s">
        <v>199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208</v>
      </c>
      <c r="BM236" s="226" t="s">
        <v>463</v>
      </c>
    </row>
    <row r="237" s="2" customFormat="1" ht="16.5" customHeight="1">
      <c r="A237" s="39"/>
      <c r="B237" s="40"/>
      <c r="C237" s="214" t="s">
        <v>460</v>
      </c>
      <c r="D237" s="214" t="s">
        <v>202</v>
      </c>
      <c r="E237" s="215" t="s">
        <v>461</v>
      </c>
      <c r="F237" s="216" t="s">
        <v>462</v>
      </c>
      <c r="G237" s="217" t="s">
        <v>217</v>
      </c>
      <c r="H237" s="218">
        <v>2</v>
      </c>
      <c r="I237" s="219"/>
      <c r="J237" s="220">
        <f>ROUND(I237*H237,2)</f>
        <v>0</v>
      </c>
      <c r="K237" s="216" t="s">
        <v>206</v>
      </c>
      <c r="L237" s="221"/>
      <c r="M237" s="222" t="s">
        <v>19</v>
      </c>
      <c r="N237" s="223" t="s">
        <v>46</v>
      </c>
      <c r="O237" s="85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207</v>
      </c>
      <c r="AT237" s="226" t="s">
        <v>202</v>
      </c>
      <c r="AU237" s="226" t="s">
        <v>84</v>
      </c>
      <c r="AY237" s="18" t="s">
        <v>199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82</v>
      </c>
      <c r="BK237" s="227">
        <f>ROUND(I237*H237,2)</f>
        <v>0</v>
      </c>
      <c r="BL237" s="18" t="s">
        <v>208</v>
      </c>
      <c r="BM237" s="226" t="s">
        <v>466</v>
      </c>
    </row>
    <row r="238" s="2" customFormat="1" ht="16.5" customHeight="1">
      <c r="A238" s="39"/>
      <c r="B238" s="40"/>
      <c r="C238" s="214" t="s">
        <v>342</v>
      </c>
      <c r="D238" s="214" t="s">
        <v>202</v>
      </c>
      <c r="E238" s="215" t="s">
        <v>464</v>
      </c>
      <c r="F238" s="216" t="s">
        <v>465</v>
      </c>
      <c r="G238" s="217" t="s">
        <v>217</v>
      </c>
      <c r="H238" s="218">
        <v>2</v>
      </c>
      <c r="I238" s="219"/>
      <c r="J238" s="220">
        <f>ROUND(I238*H238,2)</f>
        <v>0</v>
      </c>
      <c r="K238" s="216" t="s">
        <v>206</v>
      </c>
      <c r="L238" s="221"/>
      <c r="M238" s="222" t="s">
        <v>19</v>
      </c>
      <c r="N238" s="223" t="s">
        <v>46</v>
      </c>
      <c r="O238" s="85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207</v>
      </c>
      <c r="AT238" s="226" t="s">
        <v>202</v>
      </c>
      <c r="AU238" s="226" t="s">
        <v>84</v>
      </c>
      <c r="AY238" s="18" t="s">
        <v>199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82</v>
      </c>
      <c r="BK238" s="227">
        <f>ROUND(I238*H238,2)</f>
        <v>0</v>
      </c>
      <c r="BL238" s="18" t="s">
        <v>208</v>
      </c>
      <c r="BM238" s="226" t="s">
        <v>470</v>
      </c>
    </row>
    <row r="239" s="2" customFormat="1" ht="16.5" customHeight="1">
      <c r="A239" s="39"/>
      <c r="B239" s="40"/>
      <c r="C239" s="214" t="s">
        <v>467</v>
      </c>
      <c r="D239" s="214" t="s">
        <v>202</v>
      </c>
      <c r="E239" s="215" t="s">
        <v>468</v>
      </c>
      <c r="F239" s="216" t="s">
        <v>469</v>
      </c>
      <c r="G239" s="217" t="s">
        <v>217</v>
      </c>
      <c r="H239" s="218">
        <v>2</v>
      </c>
      <c r="I239" s="219"/>
      <c r="J239" s="220">
        <f>ROUND(I239*H239,2)</f>
        <v>0</v>
      </c>
      <c r="K239" s="216" t="s">
        <v>206</v>
      </c>
      <c r="L239" s="221"/>
      <c r="M239" s="222" t="s">
        <v>19</v>
      </c>
      <c r="N239" s="223" t="s">
        <v>46</v>
      </c>
      <c r="O239" s="85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6" t="s">
        <v>207</v>
      </c>
      <c r="AT239" s="226" t="s">
        <v>202</v>
      </c>
      <c r="AU239" s="226" t="s">
        <v>84</v>
      </c>
      <c r="AY239" s="18" t="s">
        <v>199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82</v>
      </c>
      <c r="BK239" s="227">
        <f>ROUND(I239*H239,2)</f>
        <v>0</v>
      </c>
      <c r="BL239" s="18" t="s">
        <v>208</v>
      </c>
      <c r="BM239" s="226" t="s">
        <v>473</v>
      </c>
    </row>
    <row r="240" s="2" customFormat="1" ht="16.5" customHeight="1">
      <c r="A240" s="39"/>
      <c r="B240" s="40"/>
      <c r="C240" s="214" t="s">
        <v>345</v>
      </c>
      <c r="D240" s="214" t="s">
        <v>202</v>
      </c>
      <c r="E240" s="215" t="s">
        <v>471</v>
      </c>
      <c r="F240" s="216" t="s">
        <v>472</v>
      </c>
      <c r="G240" s="217" t="s">
        <v>217</v>
      </c>
      <c r="H240" s="218">
        <v>2</v>
      </c>
      <c r="I240" s="219"/>
      <c r="J240" s="220">
        <f>ROUND(I240*H240,2)</f>
        <v>0</v>
      </c>
      <c r="K240" s="216" t="s">
        <v>206</v>
      </c>
      <c r="L240" s="221"/>
      <c r="M240" s="222" t="s">
        <v>19</v>
      </c>
      <c r="N240" s="223" t="s">
        <v>46</v>
      </c>
      <c r="O240" s="85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6" t="s">
        <v>207</v>
      </c>
      <c r="AT240" s="226" t="s">
        <v>202</v>
      </c>
      <c r="AU240" s="226" t="s">
        <v>84</v>
      </c>
      <c r="AY240" s="18" t="s">
        <v>199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82</v>
      </c>
      <c r="BK240" s="227">
        <f>ROUND(I240*H240,2)</f>
        <v>0</v>
      </c>
      <c r="BL240" s="18" t="s">
        <v>208</v>
      </c>
      <c r="BM240" s="226" t="s">
        <v>477</v>
      </c>
    </row>
    <row r="241" s="2" customFormat="1" ht="16.5" customHeight="1">
      <c r="A241" s="39"/>
      <c r="B241" s="40"/>
      <c r="C241" s="214" t="s">
        <v>474</v>
      </c>
      <c r="D241" s="214" t="s">
        <v>202</v>
      </c>
      <c r="E241" s="215" t="s">
        <v>475</v>
      </c>
      <c r="F241" s="216" t="s">
        <v>476</v>
      </c>
      <c r="G241" s="217" t="s">
        <v>217</v>
      </c>
      <c r="H241" s="218">
        <v>2</v>
      </c>
      <c r="I241" s="219"/>
      <c r="J241" s="220">
        <f>ROUND(I241*H241,2)</f>
        <v>0</v>
      </c>
      <c r="K241" s="216" t="s">
        <v>206</v>
      </c>
      <c r="L241" s="221"/>
      <c r="M241" s="222" t="s">
        <v>19</v>
      </c>
      <c r="N241" s="223" t="s">
        <v>46</v>
      </c>
      <c r="O241" s="85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207</v>
      </c>
      <c r="AT241" s="226" t="s">
        <v>202</v>
      </c>
      <c r="AU241" s="226" t="s">
        <v>84</v>
      </c>
      <c r="AY241" s="18" t="s">
        <v>199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208</v>
      </c>
      <c r="BM241" s="226" t="s">
        <v>479</v>
      </c>
    </row>
    <row r="242" s="2" customFormat="1" ht="16.5" customHeight="1">
      <c r="A242" s="39"/>
      <c r="B242" s="40"/>
      <c r="C242" s="214" t="s">
        <v>353</v>
      </c>
      <c r="D242" s="214" t="s">
        <v>202</v>
      </c>
      <c r="E242" s="215" t="s">
        <v>478</v>
      </c>
      <c r="F242" s="216" t="s">
        <v>476</v>
      </c>
      <c r="G242" s="217" t="s">
        <v>217</v>
      </c>
      <c r="H242" s="218">
        <v>2</v>
      </c>
      <c r="I242" s="219"/>
      <c r="J242" s="220">
        <f>ROUND(I242*H242,2)</f>
        <v>0</v>
      </c>
      <c r="K242" s="216" t="s">
        <v>206</v>
      </c>
      <c r="L242" s="221"/>
      <c r="M242" s="222" t="s">
        <v>19</v>
      </c>
      <c r="N242" s="223" t="s">
        <v>46</v>
      </c>
      <c r="O242" s="85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207</v>
      </c>
      <c r="AT242" s="226" t="s">
        <v>202</v>
      </c>
      <c r="AU242" s="226" t="s">
        <v>84</v>
      </c>
      <c r="AY242" s="18" t="s">
        <v>199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82</v>
      </c>
      <c r="BK242" s="227">
        <f>ROUND(I242*H242,2)</f>
        <v>0</v>
      </c>
      <c r="BL242" s="18" t="s">
        <v>208</v>
      </c>
      <c r="BM242" s="226" t="s">
        <v>485</v>
      </c>
    </row>
    <row r="243" s="12" customFormat="1" ht="22.8" customHeight="1">
      <c r="A243" s="12"/>
      <c r="B243" s="198"/>
      <c r="C243" s="199"/>
      <c r="D243" s="200" t="s">
        <v>74</v>
      </c>
      <c r="E243" s="212" t="s">
        <v>480</v>
      </c>
      <c r="F243" s="212" t="s">
        <v>481</v>
      </c>
      <c r="G243" s="199"/>
      <c r="H243" s="199"/>
      <c r="I243" s="202"/>
      <c r="J243" s="213">
        <f>BK243</f>
        <v>0</v>
      </c>
      <c r="K243" s="199"/>
      <c r="L243" s="204"/>
      <c r="M243" s="205"/>
      <c r="N243" s="206"/>
      <c r="O243" s="206"/>
      <c r="P243" s="207">
        <f>P244</f>
        <v>0</v>
      </c>
      <c r="Q243" s="206"/>
      <c r="R243" s="207">
        <f>R244</f>
        <v>0</v>
      </c>
      <c r="S243" s="206"/>
      <c r="T243" s="208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9" t="s">
        <v>82</v>
      </c>
      <c r="AT243" s="210" t="s">
        <v>74</v>
      </c>
      <c r="AU243" s="210" t="s">
        <v>82</v>
      </c>
      <c r="AY243" s="209" t="s">
        <v>199</v>
      </c>
      <c r="BK243" s="211">
        <f>BK244</f>
        <v>0</v>
      </c>
    </row>
    <row r="244" s="2" customFormat="1">
      <c r="A244" s="39"/>
      <c r="B244" s="40"/>
      <c r="C244" s="214" t="s">
        <v>482</v>
      </c>
      <c r="D244" s="214" t="s">
        <v>202</v>
      </c>
      <c r="E244" s="215" t="s">
        <v>483</v>
      </c>
      <c r="F244" s="216" t="s">
        <v>484</v>
      </c>
      <c r="G244" s="217" t="s">
        <v>217</v>
      </c>
      <c r="H244" s="218">
        <v>2</v>
      </c>
      <c r="I244" s="219"/>
      <c r="J244" s="220">
        <f>ROUND(I244*H244,2)</f>
        <v>0</v>
      </c>
      <c r="K244" s="216" t="s">
        <v>206</v>
      </c>
      <c r="L244" s="221"/>
      <c r="M244" s="222" t="s">
        <v>19</v>
      </c>
      <c r="N244" s="223" t="s">
        <v>46</v>
      </c>
      <c r="O244" s="85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207</v>
      </c>
      <c r="AT244" s="226" t="s">
        <v>202</v>
      </c>
      <c r="AU244" s="226" t="s">
        <v>84</v>
      </c>
      <c r="AY244" s="18" t="s">
        <v>199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82</v>
      </c>
      <c r="BK244" s="227">
        <f>ROUND(I244*H244,2)</f>
        <v>0</v>
      </c>
      <c r="BL244" s="18" t="s">
        <v>208</v>
      </c>
      <c r="BM244" s="226" t="s">
        <v>490</v>
      </c>
    </row>
    <row r="245" s="12" customFormat="1" ht="22.8" customHeight="1">
      <c r="A245" s="12"/>
      <c r="B245" s="198"/>
      <c r="C245" s="199"/>
      <c r="D245" s="200" t="s">
        <v>74</v>
      </c>
      <c r="E245" s="212" t="s">
        <v>486</v>
      </c>
      <c r="F245" s="212" t="s">
        <v>487</v>
      </c>
      <c r="G245" s="199"/>
      <c r="H245" s="199"/>
      <c r="I245" s="202"/>
      <c r="J245" s="213">
        <f>BK245</f>
        <v>0</v>
      </c>
      <c r="K245" s="199"/>
      <c r="L245" s="204"/>
      <c r="M245" s="205"/>
      <c r="N245" s="206"/>
      <c r="O245" s="206"/>
      <c r="P245" s="207">
        <f>SUM(P246:P249)</f>
        <v>0</v>
      </c>
      <c r="Q245" s="206"/>
      <c r="R245" s="207">
        <f>SUM(R246:R249)</f>
        <v>0</v>
      </c>
      <c r="S245" s="206"/>
      <c r="T245" s="208">
        <f>SUM(T246:T249)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9" t="s">
        <v>82</v>
      </c>
      <c r="AT245" s="210" t="s">
        <v>74</v>
      </c>
      <c r="AU245" s="210" t="s">
        <v>82</v>
      </c>
      <c r="AY245" s="209" t="s">
        <v>199</v>
      </c>
      <c r="BK245" s="211">
        <f>SUM(BK246:BK249)</f>
        <v>0</v>
      </c>
    </row>
    <row r="246" s="2" customFormat="1" ht="33" customHeight="1">
      <c r="A246" s="39"/>
      <c r="B246" s="40"/>
      <c r="C246" s="214" t="s">
        <v>360</v>
      </c>
      <c r="D246" s="214" t="s">
        <v>202</v>
      </c>
      <c r="E246" s="215" t="s">
        <v>488</v>
      </c>
      <c r="F246" s="216" t="s">
        <v>489</v>
      </c>
      <c r="G246" s="217" t="s">
        <v>217</v>
      </c>
      <c r="H246" s="218">
        <v>3</v>
      </c>
      <c r="I246" s="219"/>
      <c r="J246" s="220">
        <f>ROUND(I246*H246,2)</f>
        <v>0</v>
      </c>
      <c r="K246" s="216" t="s">
        <v>206</v>
      </c>
      <c r="L246" s="221"/>
      <c r="M246" s="222" t="s">
        <v>19</v>
      </c>
      <c r="N246" s="223" t="s">
        <v>46</v>
      </c>
      <c r="O246" s="85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207</v>
      </c>
      <c r="AT246" s="226" t="s">
        <v>202</v>
      </c>
      <c r="AU246" s="226" t="s">
        <v>84</v>
      </c>
      <c r="AY246" s="18" t="s">
        <v>199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82</v>
      </c>
      <c r="BK246" s="227">
        <f>ROUND(I246*H246,2)</f>
        <v>0</v>
      </c>
      <c r="BL246" s="18" t="s">
        <v>208</v>
      </c>
      <c r="BM246" s="226" t="s">
        <v>494</v>
      </c>
    </row>
    <row r="247" s="2" customFormat="1" ht="33" customHeight="1">
      <c r="A247" s="39"/>
      <c r="B247" s="40"/>
      <c r="C247" s="214" t="s">
        <v>491</v>
      </c>
      <c r="D247" s="214" t="s">
        <v>202</v>
      </c>
      <c r="E247" s="215" t="s">
        <v>492</v>
      </c>
      <c r="F247" s="216" t="s">
        <v>493</v>
      </c>
      <c r="G247" s="217" t="s">
        <v>217</v>
      </c>
      <c r="H247" s="218">
        <v>3</v>
      </c>
      <c r="I247" s="219"/>
      <c r="J247" s="220">
        <f>ROUND(I247*H247,2)</f>
        <v>0</v>
      </c>
      <c r="K247" s="216" t="s">
        <v>206</v>
      </c>
      <c r="L247" s="221"/>
      <c r="M247" s="222" t="s">
        <v>19</v>
      </c>
      <c r="N247" s="223" t="s">
        <v>46</v>
      </c>
      <c r="O247" s="85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207</v>
      </c>
      <c r="AT247" s="226" t="s">
        <v>202</v>
      </c>
      <c r="AU247" s="226" t="s">
        <v>84</v>
      </c>
      <c r="AY247" s="18" t="s">
        <v>199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82</v>
      </c>
      <c r="BK247" s="227">
        <f>ROUND(I247*H247,2)</f>
        <v>0</v>
      </c>
      <c r="BL247" s="18" t="s">
        <v>208</v>
      </c>
      <c r="BM247" s="226" t="s">
        <v>497</v>
      </c>
    </row>
    <row r="248" s="2" customFormat="1" ht="33" customHeight="1">
      <c r="A248" s="39"/>
      <c r="B248" s="40"/>
      <c r="C248" s="214" t="s">
        <v>364</v>
      </c>
      <c r="D248" s="214" t="s">
        <v>202</v>
      </c>
      <c r="E248" s="215" t="s">
        <v>499</v>
      </c>
      <c r="F248" s="216" t="s">
        <v>500</v>
      </c>
      <c r="G248" s="217" t="s">
        <v>217</v>
      </c>
      <c r="H248" s="218">
        <v>3</v>
      </c>
      <c r="I248" s="219"/>
      <c r="J248" s="220">
        <f>ROUND(I248*H248,2)</f>
        <v>0</v>
      </c>
      <c r="K248" s="216" t="s">
        <v>206</v>
      </c>
      <c r="L248" s="221"/>
      <c r="M248" s="222" t="s">
        <v>19</v>
      </c>
      <c r="N248" s="223" t="s">
        <v>46</v>
      </c>
      <c r="O248" s="85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207</v>
      </c>
      <c r="AT248" s="226" t="s">
        <v>202</v>
      </c>
      <c r="AU248" s="226" t="s">
        <v>84</v>
      </c>
      <c r="AY248" s="18" t="s">
        <v>199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82</v>
      </c>
      <c r="BK248" s="227">
        <f>ROUND(I248*H248,2)</f>
        <v>0</v>
      </c>
      <c r="BL248" s="18" t="s">
        <v>208</v>
      </c>
      <c r="BM248" s="226" t="s">
        <v>501</v>
      </c>
    </row>
    <row r="249" s="2" customFormat="1" ht="33" customHeight="1">
      <c r="A249" s="39"/>
      <c r="B249" s="40"/>
      <c r="C249" s="214" t="s">
        <v>498</v>
      </c>
      <c r="D249" s="214" t="s">
        <v>202</v>
      </c>
      <c r="E249" s="215" t="s">
        <v>502</v>
      </c>
      <c r="F249" s="216" t="s">
        <v>503</v>
      </c>
      <c r="G249" s="217" t="s">
        <v>217</v>
      </c>
      <c r="H249" s="218">
        <v>3</v>
      </c>
      <c r="I249" s="219"/>
      <c r="J249" s="220">
        <f>ROUND(I249*H249,2)</f>
        <v>0</v>
      </c>
      <c r="K249" s="216" t="s">
        <v>206</v>
      </c>
      <c r="L249" s="221"/>
      <c r="M249" s="222" t="s">
        <v>19</v>
      </c>
      <c r="N249" s="223" t="s">
        <v>46</v>
      </c>
      <c r="O249" s="85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6" t="s">
        <v>207</v>
      </c>
      <c r="AT249" s="226" t="s">
        <v>202</v>
      </c>
      <c r="AU249" s="226" t="s">
        <v>84</v>
      </c>
      <c r="AY249" s="18" t="s">
        <v>199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8" t="s">
        <v>82</v>
      </c>
      <c r="BK249" s="227">
        <f>ROUND(I249*H249,2)</f>
        <v>0</v>
      </c>
      <c r="BL249" s="18" t="s">
        <v>208</v>
      </c>
      <c r="BM249" s="226" t="s">
        <v>504</v>
      </c>
    </row>
    <row r="250" s="12" customFormat="1" ht="22.8" customHeight="1">
      <c r="A250" s="12"/>
      <c r="B250" s="198"/>
      <c r="C250" s="199"/>
      <c r="D250" s="200" t="s">
        <v>74</v>
      </c>
      <c r="E250" s="212" t="s">
        <v>505</v>
      </c>
      <c r="F250" s="212" t="s">
        <v>506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SUM(P251:P252)</f>
        <v>0</v>
      </c>
      <c r="Q250" s="206"/>
      <c r="R250" s="207">
        <f>SUM(R251:R252)</f>
        <v>0</v>
      </c>
      <c r="S250" s="206"/>
      <c r="T250" s="208">
        <f>SUM(T251:T252)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82</v>
      </c>
      <c r="AT250" s="210" t="s">
        <v>74</v>
      </c>
      <c r="AU250" s="210" t="s">
        <v>82</v>
      </c>
      <c r="AY250" s="209" t="s">
        <v>199</v>
      </c>
      <c r="BK250" s="211">
        <f>SUM(BK251:BK252)</f>
        <v>0</v>
      </c>
    </row>
    <row r="251" s="2" customFormat="1" ht="33" customHeight="1">
      <c r="A251" s="39"/>
      <c r="B251" s="40"/>
      <c r="C251" s="214" t="s">
        <v>367</v>
      </c>
      <c r="D251" s="214" t="s">
        <v>202</v>
      </c>
      <c r="E251" s="215" t="s">
        <v>508</v>
      </c>
      <c r="F251" s="216" t="s">
        <v>509</v>
      </c>
      <c r="G251" s="217" t="s">
        <v>217</v>
      </c>
      <c r="H251" s="218">
        <v>3</v>
      </c>
      <c r="I251" s="219"/>
      <c r="J251" s="220">
        <f>ROUND(I251*H251,2)</f>
        <v>0</v>
      </c>
      <c r="K251" s="216" t="s">
        <v>206</v>
      </c>
      <c r="L251" s="221"/>
      <c r="M251" s="222" t="s">
        <v>19</v>
      </c>
      <c r="N251" s="223" t="s">
        <v>46</v>
      </c>
      <c r="O251" s="85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207</v>
      </c>
      <c r="AT251" s="226" t="s">
        <v>202</v>
      </c>
      <c r="AU251" s="226" t="s">
        <v>84</v>
      </c>
      <c r="AY251" s="18" t="s">
        <v>199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82</v>
      </c>
      <c r="BK251" s="227">
        <f>ROUND(I251*H251,2)</f>
        <v>0</v>
      </c>
      <c r="BL251" s="18" t="s">
        <v>208</v>
      </c>
      <c r="BM251" s="226" t="s">
        <v>510</v>
      </c>
    </row>
    <row r="252" s="2" customFormat="1" ht="33" customHeight="1">
      <c r="A252" s="39"/>
      <c r="B252" s="40"/>
      <c r="C252" s="214" t="s">
        <v>507</v>
      </c>
      <c r="D252" s="214" t="s">
        <v>202</v>
      </c>
      <c r="E252" s="215" t="s">
        <v>511</v>
      </c>
      <c r="F252" s="216" t="s">
        <v>512</v>
      </c>
      <c r="G252" s="217" t="s">
        <v>217</v>
      </c>
      <c r="H252" s="218">
        <v>3</v>
      </c>
      <c r="I252" s="219"/>
      <c r="J252" s="220">
        <f>ROUND(I252*H252,2)</f>
        <v>0</v>
      </c>
      <c r="K252" s="216" t="s">
        <v>206</v>
      </c>
      <c r="L252" s="221"/>
      <c r="M252" s="222" t="s">
        <v>19</v>
      </c>
      <c r="N252" s="223" t="s">
        <v>46</v>
      </c>
      <c r="O252" s="85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207</v>
      </c>
      <c r="AT252" s="226" t="s">
        <v>202</v>
      </c>
      <c r="AU252" s="226" t="s">
        <v>84</v>
      </c>
      <c r="AY252" s="18" t="s">
        <v>199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82</v>
      </c>
      <c r="BK252" s="227">
        <f>ROUND(I252*H252,2)</f>
        <v>0</v>
      </c>
      <c r="BL252" s="18" t="s">
        <v>208</v>
      </c>
      <c r="BM252" s="226" t="s">
        <v>513</v>
      </c>
    </row>
    <row r="253" s="12" customFormat="1" ht="22.8" customHeight="1">
      <c r="A253" s="12"/>
      <c r="B253" s="198"/>
      <c r="C253" s="199"/>
      <c r="D253" s="200" t="s">
        <v>74</v>
      </c>
      <c r="E253" s="212" t="s">
        <v>514</v>
      </c>
      <c r="F253" s="212" t="s">
        <v>515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P254</f>
        <v>0</v>
      </c>
      <c r="Q253" s="206"/>
      <c r="R253" s="207">
        <f>R254</f>
        <v>0</v>
      </c>
      <c r="S253" s="206"/>
      <c r="T253" s="208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82</v>
      </c>
      <c r="AT253" s="210" t="s">
        <v>74</v>
      </c>
      <c r="AU253" s="210" t="s">
        <v>82</v>
      </c>
      <c r="AY253" s="209" t="s">
        <v>199</v>
      </c>
      <c r="BK253" s="211">
        <f>BK254</f>
        <v>0</v>
      </c>
    </row>
    <row r="254" s="2" customFormat="1">
      <c r="A254" s="39"/>
      <c r="B254" s="40"/>
      <c r="C254" s="214" t="s">
        <v>373</v>
      </c>
      <c r="D254" s="214" t="s">
        <v>202</v>
      </c>
      <c r="E254" s="215" t="s">
        <v>517</v>
      </c>
      <c r="F254" s="216" t="s">
        <v>518</v>
      </c>
      <c r="G254" s="217" t="s">
        <v>217</v>
      </c>
      <c r="H254" s="218">
        <v>4</v>
      </c>
      <c r="I254" s="219"/>
      <c r="J254" s="220">
        <f>ROUND(I254*H254,2)</f>
        <v>0</v>
      </c>
      <c r="K254" s="216" t="s">
        <v>206</v>
      </c>
      <c r="L254" s="221"/>
      <c r="M254" s="222" t="s">
        <v>19</v>
      </c>
      <c r="N254" s="223" t="s">
        <v>46</v>
      </c>
      <c r="O254" s="85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207</v>
      </c>
      <c r="AT254" s="226" t="s">
        <v>202</v>
      </c>
      <c r="AU254" s="226" t="s">
        <v>84</v>
      </c>
      <c r="AY254" s="18" t="s">
        <v>199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82</v>
      </c>
      <c r="BK254" s="227">
        <f>ROUND(I254*H254,2)</f>
        <v>0</v>
      </c>
      <c r="BL254" s="18" t="s">
        <v>208</v>
      </c>
      <c r="BM254" s="226" t="s">
        <v>519</v>
      </c>
    </row>
    <row r="255" s="12" customFormat="1" ht="25.92" customHeight="1">
      <c r="A255" s="12"/>
      <c r="B255" s="198"/>
      <c r="C255" s="199"/>
      <c r="D255" s="200" t="s">
        <v>74</v>
      </c>
      <c r="E255" s="201" t="s">
        <v>520</v>
      </c>
      <c r="F255" s="201" t="s">
        <v>521</v>
      </c>
      <c r="G255" s="199"/>
      <c r="H255" s="199"/>
      <c r="I255" s="202"/>
      <c r="J255" s="203">
        <f>BK255</f>
        <v>0</v>
      </c>
      <c r="K255" s="199"/>
      <c r="L255" s="204"/>
      <c r="M255" s="205"/>
      <c r="N255" s="206"/>
      <c r="O255" s="206"/>
      <c r="P255" s="207">
        <f>P256+P258+P260+P262+P264+P269+P271</f>
        <v>0</v>
      </c>
      <c r="Q255" s="206"/>
      <c r="R255" s="207">
        <f>R256+R258+R260+R262+R264+R269+R271</f>
        <v>0</v>
      </c>
      <c r="S255" s="206"/>
      <c r="T255" s="208">
        <f>T256+T258+T260+T262+T264+T269+T271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82</v>
      </c>
      <c r="AT255" s="210" t="s">
        <v>74</v>
      </c>
      <c r="AU255" s="210" t="s">
        <v>75</v>
      </c>
      <c r="AY255" s="209" t="s">
        <v>199</v>
      </c>
      <c r="BK255" s="211">
        <f>BK256+BK258+BK260+BK262+BK264+BK269+BK271</f>
        <v>0</v>
      </c>
    </row>
    <row r="256" s="12" customFormat="1" ht="22.8" customHeight="1">
      <c r="A256" s="12"/>
      <c r="B256" s="198"/>
      <c r="C256" s="199"/>
      <c r="D256" s="200" t="s">
        <v>74</v>
      </c>
      <c r="E256" s="212" t="s">
        <v>522</v>
      </c>
      <c r="F256" s="212" t="s">
        <v>523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P257</f>
        <v>0</v>
      </c>
      <c r="Q256" s="206"/>
      <c r="R256" s="207">
        <f>R257</f>
        <v>0</v>
      </c>
      <c r="S256" s="206"/>
      <c r="T256" s="208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82</v>
      </c>
      <c r="AT256" s="210" t="s">
        <v>74</v>
      </c>
      <c r="AU256" s="210" t="s">
        <v>82</v>
      </c>
      <c r="AY256" s="209" t="s">
        <v>199</v>
      </c>
      <c r="BK256" s="211">
        <f>BK257</f>
        <v>0</v>
      </c>
    </row>
    <row r="257" s="2" customFormat="1">
      <c r="A257" s="39"/>
      <c r="B257" s="40"/>
      <c r="C257" s="214" t="s">
        <v>516</v>
      </c>
      <c r="D257" s="214" t="s">
        <v>202</v>
      </c>
      <c r="E257" s="215" t="s">
        <v>524</v>
      </c>
      <c r="F257" s="216" t="s">
        <v>525</v>
      </c>
      <c r="G257" s="217" t="s">
        <v>217</v>
      </c>
      <c r="H257" s="218">
        <v>4</v>
      </c>
      <c r="I257" s="219"/>
      <c r="J257" s="220">
        <f>ROUND(I257*H257,2)</f>
        <v>0</v>
      </c>
      <c r="K257" s="216" t="s">
        <v>206</v>
      </c>
      <c r="L257" s="221"/>
      <c r="M257" s="222" t="s">
        <v>19</v>
      </c>
      <c r="N257" s="223" t="s">
        <v>46</v>
      </c>
      <c r="O257" s="85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6" t="s">
        <v>207</v>
      </c>
      <c r="AT257" s="226" t="s">
        <v>202</v>
      </c>
      <c r="AU257" s="226" t="s">
        <v>84</v>
      </c>
      <c r="AY257" s="18" t="s">
        <v>199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8" t="s">
        <v>82</v>
      </c>
      <c r="BK257" s="227">
        <f>ROUND(I257*H257,2)</f>
        <v>0</v>
      </c>
      <c r="BL257" s="18" t="s">
        <v>208</v>
      </c>
      <c r="BM257" s="226" t="s">
        <v>526</v>
      </c>
    </row>
    <row r="258" s="12" customFormat="1" ht="22.8" customHeight="1">
      <c r="A258" s="12"/>
      <c r="B258" s="198"/>
      <c r="C258" s="199"/>
      <c r="D258" s="200" t="s">
        <v>74</v>
      </c>
      <c r="E258" s="212" t="s">
        <v>533</v>
      </c>
      <c r="F258" s="212" t="s">
        <v>534</v>
      </c>
      <c r="G258" s="199"/>
      <c r="H258" s="199"/>
      <c r="I258" s="202"/>
      <c r="J258" s="213">
        <f>BK258</f>
        <v>0</v>
      </c>
      <c r="K258" s="199"/>
      <c r="L258" s="204"/>
      <c r="M258" s="205"/>
      <c r="N258" s="206"/>
      <c r="O258" s="206"/>
      <c r="P258" s="207">
        <f>P259</f>
        <v>0</v>
      </c>
      <c r="Q258" s="206"/>
      <c r="R258" s="207">
        <f>R259</f>
        <v>0</v>
      </c>
      <c r="S258" s="206"/>
      <c r="T258" s="208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82</v>
      </c>
      <c r="AT258" s="210" t="s">
        <v>74</v>
      </c>
      <c r="AU258" s="210" t="s">
        <v>82</v>
      </c>
      <c r="AY258" s="209" t="s">
        <v>199</v>
      </c>
      <c r="BK258" s="211">
        <f>BK259</f>
        <v>0</v>
      </c>
    </row>
    <row r="259" s="2" customFormat="1">
      <c r="A259" s="39"/>
      <c r="B259" s="40"/>
      <c r="C259" s="214" t="s">
        <v>378</v>
      </c>
      <c r="D259" s="214" t="s">
        <v>202</v>
      </c>
      <c r="E259" s="215" t="s">
        <v>535</v>
      </c>
      <c r="F259" s="216" t="s">
        <v>536</v>
      </c>
      <c r="G259" s="217" t="s">
        <v>217</v>
      </c>
      <c r="H259" s="218">
        <v>3</v>
      </c>
      <c r="I259" s="219"/>
      <c r="J259" s="220">
        <f>ROUND(I259*H259,2)</f>
        <v>0</v>
      </c>
      <c r="K259" s="216" t="s">
        <v>206</v>
      </c>
      <c r="L259" s="221"/>
      <c r="M259" s="222" t="s">
        <v>19</v>
      </c>
      <c r="N259" s="223" t="s">
        <v>46</v>
      </c>
      <c r="O259" s="85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207</v>
      </c>
      <c r="AT259" s="226" t="s">
        <v>202</v>
      </c>
      <c r="AU259" s="226" t="s">
        <v>84</v>
      </c>
      <c r="AY259" s="18" t="s">
        <v>199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82</v>
      </c>
      <c r="BK259" s="227">
        <f>ROUND(I259*H259,2)</f>
        <v>0</v>
      </c>
      <c r="BL259" s="18" t="s">
        <v>208</v>
      </c>
      <c r="BM259" s="226" t="s">
        <v>532</v>
      </c>
    </row>
    <row r="260" s="12" customFormat="1" ht="22.8" customHeight="1">
      <c r="A260" s="12"/>
      <c r="B260" s="198"/>
      <c r="C260" s="199"/>
      <c r="D260" s="200" t="s">
        <v>74</v>
      </c>
      <c r="E260" s="212" t="s">
        <v>544</v>
      </c>
      <c r="F260" s="212" t="s">
        <v>545</v>
      </c>
      <c r="G260" s="199"/>
      <c r="H260" s="199"/>
      <c r="I260" s="202"/>
      <c r="J260" s="213">
        <f>BK260</f>
        <v>0</v>
      </c>
      <c r="K260" s="199"/>
      <c r="L260" s="204"/>
      <c r="M260" s="205"/>
      <c r="N260" s="206"/>
      <c r="O260" s="206"/>
      <c r="P260" s="207">
        <f>P261</f>
        <v>0</v>
      </c>
      <c r="Q260" s="206"/>
      <c r="R260" s="207">
        <f>R261</f>
        <v>0</v>
      </c>
      <c r="S260" s="206"/>
      <c r="T260" s="208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9" t="s">
        <v>82</v>
      </c>
      <c r="AT260" s="210" t="s">
        <v>74</v>
      </c>
      <c r="AU260" s="210" t="s">
        <v>82</v>
      </c>
      <c r="AY260" s="209" t="s">
        <v>199</v>
      </c>
      <c r="BK260" s="211">
        <f>BK261</f>
        <v>0</v>
      </c>
    </row>
    <row r="261" s="2" customFormat="1" ht="16.5" customHeight="1">
      <c r="A261" s="39"/>
      <c r="B261" s="40"/>
      <c r="C261" s="214" t="s">
        <v>529</v>
      </c>
      <c r="D261" s="214" t="s">
        <v>202</v>
      </c>
      <c r="E261" s="215" t="s">
        <v>546</v>
      </c>
      <c r="F261" s="216" t="s">
        <v>547</v>
      </c>
      <c r="G261" s="217" t="s">
        <v>217</v>
      </c>
      <c r="H261" s="218">
        <v>4</v>
      </c>
      <c r="I261" s="219"/>
      <c r="J261" s="220">
        <f>ROUND(I261*H261,2)</f>
        <v>0</v>
      </c>
      <c r="K261" s="216" t="s">
        <v>206</v>
      </c>
      <c r="L261" s="221"/>
      <c r="M261" s="222" t="s">
        <v>19</v>
      </c>
      <c r="N261" s="223" t="s">
        <v>46</v>
      </c>
      <c r="O261" s="85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207</v>
      </c>
      <c r="AT261" s="226" t="s">
        <v>202</v>
      </c>
      <c r="AU261" s="226" t="s">
        <v>84</v>
      </c>
      <c r="AY261" s="18" t="s">
        <v>199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82</v>
      </c>
      <c r="BK261" s="227">
        <f>ROUND(I261*H261,2)</f>
        <v>0</v>
      </c>
      <c r="BL261" s="18" t="s">
        <v>208</v>
      </c>
      <c r="BM261" s="226" t="s">
        <v>537</v>
      </c>
    </row>
    <row r="262" s="12" customFormat="1" ht="22.8" customHeight="1">
      <c r="A262" s="12"/>
      <c r="B262" s="198"/>
      <c r="C262" s="199"/>
      <c r="D262" s="200" t="s">
        <v>74</v>
      </c>
      <c r="E262" s="212" t="s">
        <v>549</v>
      </c>
      <c r="F262" s="212" t="s">
        <v>550</v>
      </c>
      <c r="G262" s="199"/>
      <c r="H262" s="199"/>
      <c r="I262" s="202"/>
      <c r="J262" s="213">
        <f>BK262</f>
        <v>0</v>
      </c>
      <c r="K262" s="199"/>
      <c r="L262" s="204"/>
      <c r="M262" s="205"/>
      <c r="N262" s="206"/>
      <c r="O262" s="206"/>
      <c r="P262" s="207">
        <f>P263</f>
        <v>0</v>
      </c>
      <c r="Q262" s="206"/>
      <c r="R262" s="207">
        <f>R263</f>
        <v>0</v>
      </c>
      <c r="S262" s="206"/>
      <c r="T262" s="208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9" t="s">
        <v>82</v>
      </c>
      <c r="AT262" s="210" t="s">
        <v>74</v>
      </c>
      <c r="AU262" s="210" t="s">
        <v>82</v>
      </c>
      <c r="AY262" s="209" t="s">
        <v>199</v>
      </c>
      <c r="BK262" s="211">
        <f>BK263</f>
        <v>0</v>
      </c>
    </row>
    <row r="263" s="2" customFormat="1">
      <c r="A263" s="39"/>
      <c r="B263" s="40"/>
      <c r="C263" s="214" t="s">
        <v>382</v>
      </c>
      <c r="D263" s="214" t="s">
        <v>202</v>
      </c>
      <c r="E263" s="215" t="s">
        <v>552</v>
      </c>
      <c r="F263" s="216" t="s">
        <v>553</v>
      </c>
      <c r="G263" s="217" t="s">
        <v>217</v>
      </c>
      <c r="H263" s="218">
        <v>1</v>
      </c>
      <c r="I263" s="219"/>
      <c r="J263" s="220">
        <f>ROUND(I263*H263,2)</f>
        <v>0</v>
      </c>
      <c r="K263" s="216" t="s">
        <v>206</v>
      </c>
      <c r="L263" s="221"/>
      <c r="M263" s="222" t="s">
        <v>19</v>
      </c>
      <c r="N263" s="223" t="s">
        <v>46</v>
      </c>
      <c r="O263" s="85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207</v>
      </c>
      <c r="AT263" s="226" t="s">
        <v>202</v>
      </c>
      <c r="AU263" s="226" t="s">
        <v>84</v>
      </c>
      <c r="AY263" s="18" t="s">
        <v>199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82</v>
      </c>
      <c r="BK263" s="227">
        <f>ROUND(I263*H263,2)</f>
        <v>0</v>
      </c>
      <c r="BL263" s="18" t="s">
        <v>208</v>
      </c>
      <c r="BM263" s="226" t="s">
        <v>543</v>
      </c>
    </row>
    <row r="264" s="12" customFormat="1" ht="22.8" customHeight="1">
      <c r="A264" s="12"/>
      <c r="B264" s="198"/>
      <c r="C264" s="199"/>
      <c r="D264" s="200" t="s">
        <v>74</v>
      </c>
      <c r="E264" s="212" t="s">
        <v>555</v>
      </c>
      <c r="F264" s="212" t="s">
        <v>556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SUM(P265:P268)</f>
        <v>0</v>
      </c>
      <c r="Q264" s="206"/>
      <c r="R264" s="207">
        <f>SUM(R265:R268)</f>
        <v>0</v>
      </c>
      <c r="S264" s="206"/>
      <c r="T264" s="208">
        <f>SUM(T265:T268)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82</v>
      </c>
      <c r="AT264" s="210" t="s">
        <v>74</v>
      </c>
      <c r="AU264" s="210" t="s">
        <v>82</v>
      </c>
      <c r="AY264" s="209" t="s">
        <v>199</v>
      </c>
      <c r="BK264" s="211">
        <f>SUM(BK265:BK268)</f>
        <v>0</v>
      </c>
    </row>
    <row r="265" s="2" customFormat="1">
      <c r="A265" s="39"/>
      <c r="B265" s="40"/>
      <c r="C265" s="214" t="s">
        <v>540</v>
      </c>
      <c r="D265" s="214" t="s">
        <v>202</v>
      </c>
      <c r="E265" s="215" t="s">
        <v>557</v>
      </c>
      <c r="F265" s="216" t="s">
        <v>558</v>
      </c>
      <c r="G265" s="217" t="s">
        <v>217</v>
      </c>
      <c r="H265" s="218">
        <v>3</v>
      </c>
      <c r="I265" s="219"/>
      <c r="J265" s="220">
        <f>ROUND(I265*H265,2)</f>
        <v>0</v>
      </c>
      <c r="K265" s="216" t="s">
        <v>206</v>
      </c>
      <c r="L265" s="221"/>
      <c r="M265" s="222" t="s">
        <v>19</v>
      </c>
      <c r="N265" s="223" t="s">
        <v>46</v>
      </c>
      <c r="O265" s="85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207</v>
      </c>
      <c r="AT265" s="226" t="s">
        <v>202</v>
      </c>
      <c r="AU265" s="226" t="s">
        <v>84</v>
      </c>
      <c r="AY265" s="18" t="s">
        <v>199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82</v>
      </c>
      <c r="BK265" s="227">
        <f>ROUND(I265*H265,2)</f>
        <v>0</v>
      </c>
      <c r="BL265" s="18" t="s">
        <v>208</v>
      </c>
      <c r="BM265" s="226" t="s">
        <v>548</v>
      </c>
    </row>
    <row r="266" s="2" customFormat="1">
      <c r="A266" s="39"/>
      <c r="B266" s="40"/>
      <c r="C266" s="214" t="s">
        <v>387</v>
      </c>
      <c r="D266" s="214" t="s">
        <v>202</v>
      </c>
      <c r="E266" s="215" t="s">
        <v>564</v>
      </c>
      <c r="F266" s="216" t="s">
        <v>565</v>
      </c>
      <c r="G266" s="217" t="s">
        <v>217</v>
      </c>
      <c r="H266" s="218">
        <v>1</v>
      </c>
      <c r="I266" s="219"/>
      <c r="J266" s="220">
        <f>ROUND(I266*H266,2)</f>
        <v>0</v>
      </c>
      <c r="K266" s="216" t="s">
        <v>206</v>
      </c>
      <c r="L266" s="221"/>
      <c r="M266" s="222" t="s">
        <v>19</v>
      </c>
      <c r="N266" s="223" t="s">
        <v>46</v>
      </c>
      <c r="O266" s="85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6" t="s">
        <v>207</v>
      </c>
      <c r="AT266" s="226" t="s">
        <v>202</v>
      </c>
      <c r="AU266" s="226" t="s">
        <v>84</v>
      </c>
      <c r="AY266" s="18" t="s">
        <v>199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82</v>
      </c>
      <c r="BK266" s="227">
        <f>ROUND(I266*H266,2)</f>
        <v>0</v>
      </c>
      <c r="BL266" s="18" t="s">
        <v>208</v>
      </c>
      <c r="BM266" s="226" t="s">
        <v>554</v>
      </c>
    </row>
    <row r="267" s="2" customFormat="1">
      <c r="A267" s="39"/>
      <c r="B267" s="40"/>
      <c r="C267" s="214" t="s">
        <v>551</v>
      </c>
      <c r="D267" s="214" t="s">
        <v>202</v>
      </c>
      <c r="E267" s="215" t="s">
        <v>571</v>
      </c>
      <c r="F267" s="216" t="s">
        <v>572</v>
      </c>
      <c r="G267" s="217" t="s">
        <v>217</v>
      </c>
      <c r="H267" s="218">
        <v>2</v>
      </c>
      <c r="I267" s="219"/>
      <c r="J267" s="220">
        <f>ROUND(I267*H267,2)</f>
        <v>0</v>
      </c>
      <c r="K267" s="216" t="s">
        <v>206</v>
      </c>
      <c r="L267" s="221"/>
      <c r="M267" s="222" t="s">
        <v>19</v>
      </c>
      <c r="N267" s="223" t="s">
        <v>46</v>
      </c>
      <c r="O267" s="85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6" t="s">
        <v>207</v>
      </c>
      <c r="AT267" s="226" t="s">
        <v>202</v>
      </c>
      <c r="AU267" s="226" t="s">
        <v>84</v>
      </c>
      <c r="AY267" s="18" t="s">
        <v>199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8" t="s">
        <v>82</v>
      </c>
      <c r="BK267" s="227">
        <f>ROUND(I267*H267,2)</f>
        <v>0</v>
      </c>
      <c r="BL267" s="18" t="s">
        <v>208</v>
      </c>
      <c r="BM267" s="226" t="s">
        <v>559</v>
      </c>
    </row>
    <row r="268" s="2" customFormat="1">
      <c r="A268" s="39"/>
      <c r="B268" s="40"/>
      <c r="C268" s="214" t="s">
        <v>391</v>
      </c>
      <c r="D268" s="214" t="s">
        <v>202</v>
      </c>
      <c r="E268" s="215" t="s">
        <v>575</v>
      </c>
      <c r="F268" s="216" t="s">
        <v>576</v>
      </c>
      <c r="G268" s="217" t="s">
        <v>217</v>
      </c>
      <c r="H268" s="218">
        <v>2</v>
      </c>
      <c r="I268" s="219"/>
      <c r="J268" s="220">
        <f>ROUND(I268*H268,2)</f>
        <v>0</v>
      </c>
      <c r="K268" s="216" t="s">
        <v>206</v>
      </c>
      <c r="L268" s="221"/>
      <c r="M268" s="222" t="s">
        <v>19</v>
      </c>
      <c r="N268" s="223" t="s">
        <v>46</v>
      </c>
      <c r="O268" s="85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6" t="s">
        <v>207</v>
      </c>
      <c r="AT268" s="226" t="s">
        <v>202</v>
      </c>
      <c r="AU268" s="226" t="s">
        <v>84</v>
      </c>
      <c r="AY268" s="18" t="s">
        <v>199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8" t="s">
        <v>82</v>
      </c>
      <c r="BK268" s="227">
        <f>ROUND(I268*H268,2)</f>
        <v>0</v>
      </c>
      <c r="BL268" s="18" t="s">
        <v>208</v>
      </c>
      <c r="BM268" s="226" t="s">
        <v>563</v>
      </c>
    </row>
    <row r="269" s="12" customFormat="1" ht="22.8" customHeight="1">
      <c r="A269" s="12"/>
      <c r="B269" s="198"/>
      <c r="C269" s="199"/>
      <c r="D269" s="200" t="s">
        <v>74</v>
      </c>
      <c r="E269" s="212" t="s">
        <v>592</v>
      </c>
      <c r="F269" s="212" t="s">
        <v>593</v>
      </c>
      <c r="G269" s="199"/>
      <c r="H269" s="199"/>
      <c r="I269" s="202"/>
      <c r="J269" s="213">
        <f>BK269</f>
        <v>0</v>
      </c>
      <c r="K269" s="199"/>
      <c r="L269" s="204"/>
      <c r="M269" s="205"/>
      <c r="N269" s="206"/>
      <c r="O269" s="206"/>
      <c r="P269" s="207">
        <f>P270</f>
        <v>0</v>
      </c>
      <c r="Q269" s="206"/>
      <c r="R269" s="207">
        <f>R270</f>
        <v>0</v>
      </c>
      <c r="S269" s="206"/>
      <c r="T269" s="208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82</v>
      </c>
      <c r="AT269" s="210" t="s">
        <v>74</v>
      </c>
      <c r="AU269" s="210" t="s">
        <v>82</v>
      </c>
      <c r="AY269" s="209" t="s">
        <v>199</v>
      </c>
      <c r="BK269" s="211">
        <f>BK270</f>
        <v>0</v>
      </c>
    </row>
    <row r="270" s="2" customFormat="1" ht="16.5" customHeight="1">
      <c r="A270" s="39"/>
      <c r="B270" s="40"/>
      <c r="C270" s="214" t="s">
        <v>560</v>
      </c>
      <c r="D270" s="214" t="s">
        <v>202</v>
      </c>
      <c r="E270" s="215" t="s">
        <v>595</v>
      </c>
      <c r="F270" s="216" t="s">
        <v>1211</v>
      </c>
      <c r="G270" s="217" t="s">
        <v>217</v>
      </c>
      <c r="H270" s="218">
        <v>1</v>
      </c>
      <c r="I270" s="219"/>
      <c r="J270" s="220">
        <f>ROUND(I270*H270,2)</f>
        <v>0</v>
      </c>
      <c r="K270" s="216" t="s">
        <v>341</v>
      </c>
      <c r="L270" s="221"/>
      <c r="M270" s="222" t="s">
        <v>19</v>
      </c>
      <c r="N270" s="223" t="s">
        <v>46</v>
      </c>
      <c r="O270" s="85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207</v>
      </c>
      <c r="AT270" s="226" t="s">
        <v>202</v>
      </c>
      <c r="AU270" s="226" t="s">
        <v>84</v>
      </c>
      <c r="AY270" s="18" t="s">
        <v>199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82</v>
      </c>
      <c r="BK270" s="227">
        <f>ROUND(I270*H270,2)</f>
        <v>0</v>
      </c>
      <c r="BL270" s="18" t="s">
        <v>208</v>
      </c>
      <c r="BM270" s="226" t="s">
        <v>566</v>
      </c>
    </row>
    <row r="271" s="12" customFormat="1" ht="22.8" customHeight="1">
      <c r="A271" s="12"/>
      <c r="B271" s="198"/>
      <c r="C271" s="199"/>
      <c r="D271" s="200" t="s">
        <v>74</v>
      </c>
      <c r="E271" s="212" t="s">
        <v>598</v>
      </c>
      <c r="F271" s="212" t="s">
        <v>599</v>
      </c>
      <c r="G271" s="199"/>
      <c r="H271" s="199"/>
      <c r="I271" s="202"/>
      <c r="J271" s="213">
        <f>BK271</f>
        <v>0</v>
      </c>
      <c r="K271" s="199"/>
      <c r="L271" s="204"/>
      <c r="M271" s="205"/>
      <c r="N271" s="206"/>
      <c r="O271" s="206"/>
      <c r="P271" s="207">
        <f>SUM(P272:P273)</f>
        <v>0</v>
      </c>
      <c r="Q271" s="206"/>
      <c r="R271" s="207">
        <f>SUM(R272:R273)</f>
        <v>0</v>
      </c>
      <c r="S271" s="206"/>
      <c r="T271" s="208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9" t="s">
        <v>82</v>
      </c>
      <c r="AT271" s="210" t="s">
        <v>74</v>
      </c>
      <c r="AU271" s="210" t="s">
        <v>82</v>
      </c>
      <c r="AY271" s="209" t="s">
        <v>199</v>
      </c>
      <c r="BK271" s="211">
        <f>SUM(BK272:BK273)</f>
        <v>0</v>
      </c>
    </row>
    <row r="272" s="2" customFormat="1">
      <c r="A272" s="39"/>
      <c r="B272" s="40"/>
      <c r="C272" s="214" t="s">
        <v>394</v>
      </c>
      <c r="D272" s="214" t="s">
        <v>202</v>
      </c>
      <c r="E272" s="215" t="s">
        <v>600</v>
      </c>
      <c r="F272" s="216" t="s">
        <v>601</v>
      </c>
      <c r="G272" s="217" t="s">
        <v>217</v>
      </c>
      <c r="H272" s="218">
        <v>2</v>
      </c>
      <c r="I272" s="219"/>
      <c r="J272" s="220">
        <f>ROUND(I272*H272,2)</f>
        <v>0</v>
      </c>
      <c r="K272" s="216" t="s">
        <v>206</v>
      </c>
      <c r="L272" s="221"/>
      <c r="M272" s="222" t="s">
        <v>19</v>
      </c>
      <c r="N272" s="223" t="s">
        <v>46</v>
      </c>
      <c r="O272" s="85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6" t="s">
        <v>207</v>
      </c>
      <c r="AT272" s="226" t="s">
        <v>202</v>
      </c>
      <c r="AU272" s="226" t="s">
        <v>84</v>
      </c>
      <c r="AY272" s="18" t="s">
        <v>199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82</v>
      </c>
      <c r="BK272" s="227">
        <f>ROUND(I272*H272,2)</f>
        <v>0</v>
      </c>
      <c r="BL272" s="18" t="s">
        <v>208</v>
      </c>
      <c r="BM272" s="226" t="s">
        <v>570</v>
      </c>
    </row>
    <row r="273" s="2" customFormat="1">
      <c r="A273" s="39"/>
      <c r="B273" s="40"/>
      <c r="C273" s="214" t="s">
        <v>567</v>
      </c>
      <c r="D273" s="214" t="s">
        <v>202</v>
      </c>
      <c r="E273" s="215" t="s">
        <v>607</v>
      </c>
      <c r="F273" s="216" t="s">
        <v>608</v>
      </c>
      <c r="G273" s="217" t="s">
        <v>217</v>
      </c>
      <c r="H273" s="218">
        <v>2</v>
      </c>
      <c r="I273" s="219"/>
      <c r="J273" s="220">
        <f>ROUND(I273*H273,2)</f>
        <v>0</v>
      </c>
      <c r="K273" s="216" t="s">
        <v>206</v>
      </c>
      <c r="L273" s="221"/>
      <c r="M273" s="222" t="s">
        <v>19</v>
      </c>
      <c r="N273" s="223" t="s">
        <v>46</v>
      </c>
      <c r="O273" s="85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207</v>
      </c>
      <c r="AT273" s="226" t="s">
        <v>202</v>
      </c>
      <c r="AU273" s="226" t="s">
        <v>84</v>
      </c>
      <c r="AY273" s="18" t="s">
        <v>199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82</v>
      </c>
      <c r="BK273" s="227">
        <f>ROUND(I273*H273,2)</f>
        <v>0</v>
      </c>
      <c r="BL273" s="18" t="s">
        <v>208</v>
      </c>
      <c r="BM273" s="226" t="s">
        <v>573</v>
      </c>
    </row>
    <row r="274" s="12" customFormat="1" ht="25.92" customHeight="1">
      <c r="A274" s="12"/>
      <c r="B274" s="198"/>
      <c r="C274" s="199"/>
      <c r="D274" s="200" t="s">
        <v>74</v>
      </c>
      <c r="E274" s="201" t="s">
        <v>610</v>
      </c>
      <c r="F274" s="201" t="s">
        <v>611</v>
      </c>
      <c r="G274" s="199"/>
      <c r="H274" s="199"/>
      <c r="I274" s="202"/>
      <c r="J274" s="203">
        <f>BK274</f>
        <v>0</v>
      </c>
      <c r="K274" s="199"/>
      <c r="L274" s="204"/>
      <c r="M274" s="205"/>
      <c r="N274" s="206"/>
      <c r="O274" s="206"/>
      <c r="P274" s="207">
        <f>P275+P280</f>
        <v>0</v>
      </c>
      <c r="Q274" s="206"/>
      <c r="R274" s="207">
        <f>R275+R280</f>
        <v>0</v>
      </c>
      <c r="S274" s="206"/>
      <c r="T274" s="208">
        <f>T275+T280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9" t="s">
        <v>82</v>
      </c>
      <c r="AT274" s="210" t="s">
        <v>74</v>
      </c>
      <c r="AU274" s="210" t="s">
        <v>75</v>
      </c>
      <c r="AY274" s="209" t="s">
        <v>199</v>
      </c>
      <c r="BK274" s="211">
        <f>BK275+BK280</f>
        <v>0</v>
      </c>
    </row>
    <row r="275" s="12" customFormat="1" ht="22.8" customHeight="1">
      <c r="A275" s="12"/>
      <c r="B275" s="198"/>
      <c r="C275" s="199"/>
      <c r="D275" s="200" t="s">
        <v>74</v>
      </c>
      <c r="E275" s="212" t="s">
        <v>612</v>
      </c>
      <c r="F275" s="212" t="s">
        <v>613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SUM(P276:P279)</f>
        <v>0</v>
      </c>
      <c r="Q275" s="206"/>
      <c r="R275" s="207">
        <f>SUM(R276:R279)</f>
        <v>0</v>
      </c>
      <c r="S275" s="206"/>
      <c r="T275" s="208">
        <f>SUM(T276:T279)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82</v>
      </c>
      <c r="AT275" s="210" t="s">
        <v>74</v>
      </c>
      <c r="AU275" s="210" t="s">
        <v>82</v>
      </c>
      <c r="AY275" s="209" t="s">
        <v>199</v>
      </c>
      <c r="BK275" s="211">
        <f>SUM(BK276:BK279)</f>
        <v>0</v>
      </c>
    </row>
    <row r="276" s="2" customFormat="1" ht="16.5" customHeight="1">
      <c r="A276" s="39"/>
      <c r="B276" s="40"/>
      <c r="C276" s="214" t="s">
        <v>400</v>
      </c>
      <c r="D276" s="214" t="s">
        <v>202</v>
      </c>
      <c r="E276" s="215" t="s">
        <v>615</v>
      </c>
      <c r="F276" s="216" t="s">
        <v>616</v>
      </c>
      <c r="G276" s="217" t="s">
        <v>217</v>
      </c>
      <c r="H276" s="218">
        <v>1</v>
      </c>
      <c r="I276" s="219"/>
      <c r="J276" s="220">
        <f>ROUND(I276*H276,2)</f>
        <v>0</v>
      </c>
      <c r="K276" s="216" t="s">
        <v>206</v>
      </c>
      <c r="L276" s="221"/>
      <c r="M276" s="222" t="s">
        <v>19</v>
      </c>
      <c r="N276" s="223" t="s">
        <v>46</v>
      </c>
      <c r="O276" s="85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6" t="s">
        <v>207</v>
      </c>
      <c r="AT276" s="226" t="s">
        <v>202</v>
      </c>
      <c r="AU276" s="226" t="s">
        <v>84</v>
      </c>
      <c r="AY276" s="18" t="s">
        <v>199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8" t="s">
        <v>82</v>
      </c>
      <c r="BK276" s="227">
        <f>ROUND(I276*H276,2)</f>
        <v>0</v>
      </c>
      <c r="BL276" s="18" t="s">
        <v>208</v>
      </c>
      <c r="BM276" s="226" t="s">
        <v>577</v>
      </c>
    </row>
    <row r="277" s="2" customFormat="1" ht="21.75" customHeight="1">
      <c r="A277" s="39"/>
      <c r="B277" s="40"/>
      <c r="C277" s="214" t="s">
        <v>574</v>
      </c>
      <c r="D277" s="214" t="s">
        <v>202</v>
      </c>
      <c r="E277" s="215" t="s">
        <v>618</v>
      </c>
      <c r="F277" s="216" t="s">
        <v>619</v>
      </c>
      <c r="G277" s="217" t="s">
        <v>217</v>
      </c>
      <c r="H277" s="218">
        <v>1</v>
      </c>
      <c r="I277" s="219"/>
      <c r="J277" s="220">
        <f>ROUND(I277*H277,2)</f>
        <v>0</v>
      </c>
      <c r="K277" s="216" t="s">
        <v>206</v>
      </c>
      <c r="L277" s="221"/>
      <c r="M277" s="222" t="s">
        <v>19</v>
      </c>
      <c r="N277" s="223" t="s">
        <v>46</v>
      </c>
      <c r="O277" s="85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207</v>
      </c>
      <c r="AT277" s="226" t="s">
        <v>202</v>
      </c>
      <c r="AU277" s="226" t="s">
        <v>84</v>
      </c>
      <c r="AY277" s="18" t="s">
        <v>199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82</v>
      </c>
      <c r="BK277" s="227">
        <f>ROUND(I277*H277,2)</f>
        <v>0</v>
      </c>
      <c r="BL277" s="18" t="s">
        <v>208</v>
      </c>
      <c r="BM277" s="226" t="s">
        <v>582</v>
      </c>
    </row>
    <row r="278" s="2" customFormat="1" ht="21.75" customHeight="1">
      <c r="A278" s="39"/>
      <c r="B278" s="40"/>
      <c r="C278" s="228" t="s">
        <v>403</v>
      </c>
      <c r="D278" s="228" t="s">
        <v>286</v>
      </c>
      <c r="E278" s="229" t="s">
        <v>287</v>
      </c>
      <c r="F278" s="230" t="s">
        <v>288</v>
      </c>
      <c r="G278" s="231" t="s">
        <v>217</v>
      </c>
      <c r="H278" s="232">
        <v>2</v>
      </c>
      <c r="I278" s="233"/>
      <c r="J278" s="234">
        <f>ROUND(I278*H278,2)</f>
        <v>0</v>
      </c>
      <c r="K278" s="230" t="s">
        <v>206</v>
      </c>
      <c r="L278" s="45"/>
      <c r="M278" s="235" t="s">
        <v>19</v>
      </c>
      <c r="N278" s="236" t="s">
        <v>46</v>
      </c>
      <c r="O278" s="85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6" t="s">
        <v>208</v>
      </c>
      <c r="AT278" s="226" t="s">
        <v>286</v>
      </c>
      <c r="AU278" s="226" t="s">
        <v>84</v>
      </c>
      <c r="AY278" s="18" t="s">
        <v>199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8" t="s">
        <v>82</v>
      </c>
      <c r="BK278" s="227">
        <f>ROUND(I278*H278,2)</f>
        <v>0</v>
      </c>
      <c r="BL278" s="18" t="s">
        <v>208</v>
      </c>
      <c r="BM278" s="226" t="s">
        <v>591</v>
      </c>
    </row>
    <row r="279" s="2" customFormat="1">
      <c r="A279" s="39"/>
      <c r="B279" s="40"/>
      <c r="C279" s="228" t="s">
        <v>583</v>
      </c>
      <c r="D279" s="228" t="s">
        <v>286</v>
      </c>
      <c r="E279" s="229" t="s">
        <v>290</v>
      </c>
      <c r="F279" s="230" t="s">
        <v>291</v>
      </c>
      <c r="G279" s="231" t="s">
        <v>217</v>
      </c>
      <c r="H279" s="232">
        <v>3</v>
      </c>
      <c r="I279" s="233"/>
      <c r="J279" s="234">
        <f>ROUND(I279*H279,2)</f>
        <v>0</v>
      </c>
      <c r="K279" s="230" t="s">
        <v>206</v>
      </c>
      <c r="L279" s="45"/>
      <c r="M279" s="235" t="s">
        <v>19</v>
      </c>
      <c r="N279" s="236" t="s">
        <v>46</v>
      </c>
      <c r="O279" s="85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6" t="s">
        <v>208</v>
      </c>
      <c r="AT279" s="226" t="s">
        <v>286</v>
      </c>
      <c r="AU279" s="226" t="s">
        <v>84</v>
      </c>
      <c r="AY279" s="18" t="s">
        <v>199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208</v>
      </c>
      <c r="BM279" s="226" t="s">
        <v>597</v>
      </c>
    </row>
    <row r="280" s="12" customFormat="1" ht="22.8" customHeight="1">
      <c r="A280" s="12"/>
      <c r="B280" s="198"/>
      <c r="C280" s="199"/>
      <c r="D280" s="200" t="s">
        <v>74</v>
      </c>
      <c r="E280" s="212" t="s">
        <v>621</v>
      </c>
      <c r="F280" s="212" t="s">
        <v>621</v>
      </c>
      <c r="G280" s="199"/>
      <c r="H280" s="199"/>
      <c r="I280" s="202"/>
      <c r="J280" s="213">
        <f>BK280</f>
        <v>0</v>
      </c>
      <c r="K280" s="199"/>
      <c r="L280" s="204"/>
      <c r="M280" s="205"/>
      <c r="N280" s="206"/>
      <c r="O280" s="206"/>
      <c r="P280" s="207">
        <f>SUM(P281:P309)</f>
        <v>0</v>
      </c>
      <c r="Q280" s="206"/>
      <c r="R280" s="207">
        <f>SUM(R281:R309)</f>
        <v>0</v>
      </c>
      <c r="S280" s="206"/>
      <c r="T280" s="208">
        <f>SUM(T281:T309)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9" t="s">
        <v>82</v>
      </c>
      <c r="AT280" s="210" t="s">
        <v>74</v>
      </c>
      <c r="AU280" s="210" t="s">
        <v>82</v>
      </c>
      <c r="AY280" s="209" t="s">
        <v>199</v>
      </c>
      <c r="BK280" s="211">
        <f>SUM(BK281:BK309)</f>
        <v>0</v>
      </c>
    </row>
    <row r="281" s="2" customFormat="1" ht="21.75" customHeight="1">
      <c r="A281" s="39"/>
      <c r="B281" s="40"/>
      <c r="C281" s="228" t="s">
        <v>407</v>
      </c>
      <c r="D281" s="228" t="s">
        <v>286</v>
      </c>
      <c r="E281" s="229" t="s">
        <v>623</v>
      </c>
      <c r="F281" s="230" t="s">
        <v>624</v>
      </c>
      <c r="G281" s="231" t="s">
        <v>217</v>
      </c>
      <c r="H281" s="232">
        <v>2</v>
      </c>
      <c r="I281" s="233"/>
      <c r="J281" s="234">
        <f>ROUND(I281*H281,2)</f>
        <v>0</v>
      </c>
      <c r="K281" s="230" t="s">
        <v>341</v>
      </c>
      <c r="L281" s="45"/>
      <c r="M281" s="235" t="s">
        <v>19</v>
      </c>
      <c r="N281" s="236" t="s">
        <v>46</v>
      </c>
      <c r="O281" s="85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208</v>
      </c>
      <c r="AT281" s="226" t="s">
        <v>286</v>
      </c>
      <c r="AU281" s="226" t="s">
        <v>84</v>
      </c>
      <c r="AY281" s="18" t="s">
        <v>199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82</v>
      </c>
      <c r="BK281" s="227">
        <f>ROUND(I281*H281,2)</f>
        <v>0</v>
      </c>
      <c r="BL281" s="18" t="s">
        <v>208</v>
      </c>
      <c r="BM281" s="226" t="s">
        <v>602</v>
      </c>
    </row>
    <row r="282" s="2" customFormat="1" ht="21.75" customHeight="1">
      <c r="A282" s="39"/>
      <c r="B282" s="40"/>
      <c r="C282" s="228" t="s">
        <v>594</v>
      </c>
      <c r="D282" s="228" t="s">
        <v>286</v>
      </c>
      <c r="E282" s="229" t="s">
        <v>626</v>
      </c>
      <c r="F282" s="230" t="s">
        <v>627</v>
      </c>
      <c r="G282" s="231" t="s">
        <v>217</v>
      </c>
      <c r="H282" s="232">
        <v>2</v>
      </c>
      <c r="I282" s="233"/>
      <c r="J282" s="234">
        <f>ROUND(I282*H282,2)</f>
        <v>0</v>
      </c>
      <c r="K282" s="230" t="s">
        <v>341</v>
      </c>
      <c r="L282" s="45"/>
      <c r="M282" s="235" t="s">
        <v>19</v>
      </c>
      <c r="N282" s="236" t="s">
        <v>46</v>
      </c>
      <c r="O282" s="85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208</v>
      </c>
      <c r="AT282" s="226" t="s">
        <v>286</v>
      </c>
      <c r="AU282" s="226" t="s">
        <v>84</v>
      </c>
      <c r="AY282" s="18" t="s">
        <v>199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82</v>
      </c>
      <c r="BK282" s="227">
        <f>ROUND(I282*H282,2)</f>
        <v>0</v>
      </c>
      <c r="BL282" s="18" t="s">
        <v>208</v>
      </c>
      <c r="BM282" s="226" t="s">
        <v>606</v>
      </c>
    </row>
    <row r="283" s="2" customFormat="1" ht="16.5" customHeight="1">
      <c r="A283" s="39"/>
      <c r="B283" s="40"/>
      <c r="C283" s="228" t="s">
        <v>410</v>
      </c>
      <c r="D283" s="228" t="s">
        <v>286</v>
      </c>
      <c r="E283" s="229" t="s">
        <v>630</v>
      </c>
      <c r="F283" s="230" t="s">
        <v>1285</v>
      </c>
      <c r="G283" s="231" t="s">
        <v>205</v>
      </c>
      <c r="H283" s="232">
        <v>20</v>
      </c>
      <c r="I283" s="233"/>
      <c r="J283" s="234">
        <f>ROUND(I283*H283,2)</f>
        <v>0</v>
      </c>
      <c r="K283" s="230" t="s">
        <v>341</v>
      </c>
      <c r="L283" s="45"/>
      <c r="M283" s="235" t="s">
        <v>19</v>
      </c>
      <c r="N283" s="236" t="s">
        <v>46</v>
      </c>
      <c r="O283" s="85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208</v>
      </c>
      <c r="AT283" s="226" t="s">
        <v>286</v>
      </c>
      <c r="AU283" s="226" t="s">
        <v>84</v>
      </c>
      <c r="AY283" s="18" t="s">
        <v>199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82</v>
      </c>
      <c r="BK283" s="227">
        <f>ROUND(I283*H283,2)</f>
        <v>0</v>
      </c>
      <c r="BL283" s="18" t="s">
        <v>208</v>
      </c>
      <c r="BM283" s="226" t="s">
        <v>609</v>
      </c>
    </row>
    <row r="284" s="2" customFormat="1" ht="16.5" customHeight="1">
      <c r="A284" s="39"/>
      <c r="B284" s="40"/>
      <c r="C284" s="228" t="s">
        <v>603</v>
      </c>
      <c r="D284" s="228" t="s">
        <v>286</v>
      </c>
      <c r="E284" s="229" t="s">
        <v>633</v>
      </c>
      <c r="F284" s="230" t="s">
        <v>1286</v>
      </c>
      <c r="G284" s="231" t="s">
        <v>205</v>
      </c>
      <c r="H284" s="232">
        <v>1.5</v>
      </c>
      <c r="I284" s="233"/>
      <c r="J284" s="234">
        <f>ROUND(I284*H284,2)</f>
        <v>0</v>
      </c>
      <c r="K284" s="230" t="s">
        <v>341</v>
      </c>
      <c r="L284" s="45"/>
      <c r="M284" s="235" t="s">
        <v>19</v>
      </c>
      <c r="N284" s="236" t="s">
        <v>46</v>
      </c>
      <c r="O284" s="85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208</v>
      </c>
      <c r="AT284" s="226" t="s">
        <v>286</v>
      </c>
      <c r="AU284" s="226" t="s">
        <v>84</v>
      </c>
      <c r="AY284" s="18" t="s">
        <v>199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82</v>
      </c>
      <c r="BK284" s="227">
        <f>ROUND(I284*H284,2)</f>
        <v>0</v>
      </c>
      <c r="BL284" s="18" t="s">
        <v>208</v>
      </c>
      <c r="BM284" s="226" t="s">
        <v>617</v>
      </c>
    </row>
    <row r="285" s="2" customFormat="1" ht="16.5" customHeight="1">
      <c r="A285" s="39"/>
      <c r="B285" s="40"/>
      <c r="C285" s="228" t="s">
        <v>416</v>
      </c>
      <c r="D285" s="228" t="s">
        <v>286</v>
      </c>
      <c r="E285" s="229" t="s">
        <v>637</v>
      </c>
      <c r="F285" s="230" t="s">
        <v>638</v>
      </c>
      <c r="G285" s="231" t="s">
        <v>217</v>
      </c>
      <c r="H285" s="232">
        <v>1</v>
      </c>
      <c r="I285" s="233"/>
      <c r="J285" s="234">
        <f>ROUND(I285*H285,2)</f>
        <v>0</v>
      </c>
      <c r="K285" s="230" t="s">
        <v>341</v>
      </c>
      <c r="L285" s="45"/>
      <c r="M285" s="235" t="s">
        <v>19</v>
      </c>
      <c r="N285" s="236" t="s">
        <v>46</v>
      </c>
      <c r="O285" s="85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208</v>
      </c>
      <c r="AT285" s="226" t="s">
        <v>286</v>
      </c>
      <c r="AU285" s="226" t="s">
        <v>84</v>
      </c>
      <c r="AY285" s="18" t="s">
        <v>199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82</v>
      </c>
      <c r="BK285" s="227">
        <f>ROUND(I285*H285,2)</f>
        <v>0</v>
      </c>
      <c r="BL285" s="18" t="s">
        <v>208</v>
      </c>
      <c r="BM285" s="226" t="s">
        <v>620</v>
      </c>
    </row>
    <row r="286" s="2" customFormat="1" ht="16.5" customHeight="1">
      <c r="A286" s="39"/>
      <c r="B286" s="40"/>
      <c r="C286" s="228" t="s">
        <v>614</v>
      </c>
      <c r="D286" s="228" t="s">
        <v>286</v>
      </c>
      <c r="E286" s="229" t="s">
        <v>640</v>
      </c>
      <c r="F286" s="230" t="s">
        <v>641</v>
      </c>
      <c r="G286" s="231" t="s">
        <v>205</v>
      </c>
      <c r="H286" s="232">
        <v>346</v>
      </c>
      <c r="I286" s="233"/>
      <c r="J286" s="234">
        <f>ROUND(I286*H286,2)</f>
        <v>0</v>
      </c>
      <c r="K286" s="230" t="s">
        <v>341</v>
      </c>
      <c r="L286" s="45"/>
      <c r="M286" s="235" t="s">
        <v>19</v>
      </c>
      <c r="N286" s="236" t="s">
        <v>46</v>
      </c>
      <c r="O286" s="85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6" t="s">
        <v>208</v>
      </c>
      <c r="AT286" s="226" t="s">
        <v>286</v>
      </c>
      <c r="AU286" s="226" t="s">
        <v>84</v>
      </c>
      <c r="AY286" s="18" t="s">
        <v>199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8" t="s">
        <v>82</v>
      </c>
      <c r="BK286" s="227">
        <f>ROUND(I286*H286,2)</f>
        <v>0</v>
      </c>
      <c r="BL286" s="18" t="s">
        <v>208</v>
      </c>
      <c r="BM286" s="226" t="s">
        <v>625</v>
      </c>
    </row>
    <row r="287" s="2" customFormat="1" ht="16.5" customHeight="1">
      <c r="A287" s="39"/>
      <c r="B287" s="40"/>
      <c r="C287" s="228" t="s">
        <v>419</v>
      </c>
      <c r="D287" s="228" t="s">
        <v>286</v>
      </c>
      <c r="E287" s="229" t="s">
        <v>1287</v>
      </c>
      <c r="F287" s="230" t="s">
        <v>1288</v>
      </c>
      <c r="G287" s="231" t="s">
        <v>217</v>
      </c>
      <c r="H287" s="232">
        <v>1</v>
      </c>
      <c r="I287" s="233"/>
      <c r="J287" s="234">
        <f>ROUND(I287*H287,2)</f>
        <v>0</v>
      </c>
      <c r="K287" s="230" t="s">
        <v>341</v>
      </c>
      <c r="L287" s="45"/>
      <c r="M287" s="235" t="s">
        <v>19</v>
      </c>
      <c r="N287" s="236" t="s">
        <v>46</v>
      </c>
      <c r="O287" s="85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208</v>
      </c>
      <c r="AT287" s="226" t="s">
        <v>286</v>
      </c>
      <c r="AU287" s="226" t="s">
        <v>84</v>
      </c>
      <c r="AY287" s="18" t="s">
        <v>199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208</v>
      </c>
      <c r="BM287" s="226" t="s">
        <v>628</v>
      </c>
    </row>
    <row r="288" s="2" customFormat="1" ht="16.5" customHeight="1">
      <c r="A288" s="39"/>
      <c r="B288" s="40"/>
      <c r="C288" s="228" t="s">
        <v>622</v>
      </c>
      <c r="D288" s="228" t="s">
        <v>286</v>
      </c>
      <c r="E288" s="229" t="s">
        <v>644</v>
      </c>
      <c r="F288" s="230" t="s">
        <v>1213</v>
      </c>
      <c r="G288" s="231" t="s">
        <v>217</v>
      </c>
      <c r="H288" s="232">
        <v>1</v>
      </c>
      <c r="I288" s="233"/>
      <c r="J288" s="234">
        <f>ROUND(I288*H288,2)</f>
        <v>0</v>
      </c>
      <c r="K288" s="230" t="s">
        <v>341</v>
      </c>
      <c r="L288" s="45"/>
      <c r="M288" s="235" t="s">
        <v>19</v>
      </c>
      <c r="N288" s="236" t="s">
        <v>46</v>
      </c>
      <c r="O288" s="85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208</v>
      </c>
      <c r="AT288" s="226" t="s">
        <v>286</v>
      </c>
      <c r="AU288" s="226" t="s">
        <v>84</v>
      </c>
      <c r="AY288" s="18" t="s">
        <v>199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82</v>
      </c>
      <c r="BK288" s="227">
        <f>ROUND(I288*H288,2)</f>
        <v>0</v>
      </c>
      <c r="BL288" s="18" t="s">
        <v>208</v>
      </c>
      <c r="BM288" s="226" t="s">
        <v>632</v>
      </c>
    </row>
    <row r="289" s="2" customFormat="1" ht="16.5" customHeight="1">
      <c r="A289" s="39"/>
      <c r="B289" s="40"/>
      <c r="C289" s="228" t="s">
        <v>425</v>
      </c>
      <c r="D289" s="228" t="s">
        <v>286</v>
      </c>
      <c r="E289" s="229" t="s">
        <v>647</v>
      </c>
      <c r="F289" s="230" t="s">
        <v>648</v>
      </c>
      <c r="G289" s="231" t="s">
        <v>217</v>
      </c>
      <c r="H289" s="232">
        <v>2</v>
      </c>
      <c r="I289" s="233"/>
      <c r="J289" s="234">
        <f>ROUND(I289*H289,2)</f>
        <v>0</v>
      </c>
      <c r="K289" s="230" t="s">
        <v>341</v>
      </c>
      <c r="L289" s="45"/>
      <c r="M289" s="235" t="s">
        <v>19</v>
      </c>
      <c r="N289" s="236" t="s">
        <v>46</v>
      </c>
      <c r="O289" s="85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208</v>
      </c>
      <c r="AT289" s="226" t="s">
        <v>286</v>
      </c>
      <c r="AU289" s="226" t="s">
        <v>84</v>
      </c>
      <c r="AY289" s="18" t="s">
        <v>199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82</v>
      </c>
      <c r="BK289" s="227">
        <f>ROUND(I289*H289,2)</f>
        <v>0</v>
      </c>
      <c r="BL289" s="18" t="s">
        <v>208</v>
      </c>
      <c r="BM289" s="226" t="s">
        <v>635</v>
      </c>
    </row>
    <row r="290" s="2" customFormat="1" ht="16.5" customHeight="1">
      <c r="A290" s="39"/>
      <c r="B290" s="40"/>
      <c r="C290" s="228" t="s">
        <v>629</v>
      </c>
      <c r="D290" s="228" t="s">
        <v>286</v>
      </c>
      <c r="E290" s="229" t="s">
        <v>651</v>
      </c>
      <c r="F290" s="230" t="s">
        <v>652</v>
      </c>
      <c r="G290" s="231" t="s">
        <v>217</v>
      </c>
      <c r="H290" s="232">
        <v>2</v>
      </c>
      <c r="I290" s="233"/>
      <c r="J290" s="234">
        <f>ROUND(I290*H290,2)</f>
        <v>0</v>
      </c>
      <c r="K290" s="230" t="s">
        <v>341</v>
      </c>
      <c r="L290" s="45"/>
      <c r="M290" s="235" t="s">
        <v>19</v>
      </c>
      <c r="N290" s="236" t="s">
        <v>46</v>
      </c>
      <c r="O290" s="85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208</v>
      </c>
      <c r="AT290" s="226" t="s">
        <v>286</v>
      </c>
      <c r="AU290" s="226" t="s">
        <v>84</v>
      </c>
      <c r="AY290" s="18" t="s">
        <v>199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208</v>
      </c>
      <c r="BM290" s="226" t="s">
        <v>639</v>
      </c>
    </row>
    <row r="291" s="2" customFormat="1" ht="16.5" customHeight="1">
      <c r="A291" s="39"/>
      <c r="B291" s="40"/>
      <c r="C291" s="228" t="s">
        <v>432</v>
      </c>
      <c r="D291" s="228" t="s">
        <v>286</v>
      </c>
      <c r="E291" s="229" t="s">
        <v>1080</v>
      </c>
      <c r="F291" s="230" t="s">
        <v>1214</v>
      </c>
      <c r="G291" s="231" t="s">
        <v>217</v>
      </c>
      <c r="H291" s="232">
        <v>2</v>
      </c>
      <c r="I291" s="233"/>
      <c r="J291" s="234">
        <f>ROUND(I291*H291,2)</f>
        <v>0</v>
      </c>
      <c r="K291" s="230" t="s">
        <v>341</v>
      </c>
      <c r="L291" s="45"/>
      <c r="M291" s="235" t="s">
        <v>19</v>
      </c>
      <c r="N291" s="236" t="s">
        <v>46</v>
      </c>
      <c r="O291" s="85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208</v>
      </c>
      <c r="AT291" s="226" t="s">
        <v>286</v>
      </c>
      <c r="AU291" s="226" t="s">
        <v>84</v>
      </c>
      <c r="AY291" s="18" t="s">
        <v>199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82</v>
      </c>
      <c r="BK291" s="227">
        <f>ROUND(I291*H291,2)</f>
        <v>0</v>
      </c>
      <c r="BL291" s="18" t="s">
        <v>208</v>
      </c>
      <c r="BM291" s="226" t="s">
        <v>642</v>
      </c>
    </row>
    <row r="292" s="2" customFormat="1">
      <c r="A292" s="39"/>
      <c r="B292" s="40"/>
      <c r="C292" s="228" t="s">
        <v>636</v>
      </c>
      <c r="D292" s="228" t="s">
        <v>286</v>
      </c>
      <c r="E292" s="229" t="s">
        <v>654</v>
      </c>
      <c r="F292" s="230" t="s">
        <v>1289</v>
      </c>
      <c r="G292" s="231" t="s">
        <v>217</v>
      </c>
      <c r="H292" s="232">
        <v>1</v>
      </c>
      <c r="I292" s="233"/>
      <c r="J292" s="234">
        <f>ROUND(I292*H292,2)</f>
        <v>0</v>
      </c>
      <c r="K292" s="230" t="s">
        <v>341</v>
      </c>
      <c r="L292" s="45"/>
      <c r="M292" s="235" t="s">
        <v>19</v>
      </c>
      <c r="N292" s="236" t="s">
        <v>46</v>
      </c>
      <c r="O292" s="85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208</v>
      </c>
      <c r="AT292" s="226" t="s">
        <v>286</v>
      </c>
      <c r="AU292" s="226" t="s">
        <v>84</v>
      </c>
      <c r="AY292" s="18" t="s">
        <v>199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208</v>
      </c>
      <c r="BM292" s="226" t="s">
        <v>646</v>
      </c>
    </row>
    <row r="293" s="2" customFormat="1" ht="16.5" customHeight="1">
      <c r="A293" s="39"/>
      <c r="B293" s="40"/>
      <c r="C293" s="228" t="s">
        <v>438</v>
      </c>
      <c r="D293" s="228" t="s">
        <v>286</v>
      </c>
      <c r="E293" s="229" t="s">
        <v>1082</v>
      </c>
      <c r="F293" s="230" t="s">
        <v>659</v>
      </c>
      <c r="G293" s="231" t="s">
        <v>217</v>
      </c>
      <c r="H293" s="232">
        <v>3</v>
      </c>
      <c r="I293" s="233"/>
      <c r="J293" s="234">
        <f>ROUND(I293*H293,2)</f>
        <v>0</v>
      </c>
      <c r="K293" s="230" t="s">
        <v>341</v>
      </c>
      <c r="L293" s="45"/>
      <c r="M293" s="235" t="s">
        <v>19</v>
      </c>
      <c r="N293" s="236" t="s">
        <v>46</v>
      </c>
      <c r="O293" s="85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208</v>
      </c>
      <c r="AT293" s="226" t="s">
        <v>286</v>
      </c>
      <c r="AU293" s="226" t="s">
        <v>84</v>
      </c>
      <c r="AY293" s="18" t="s">
        <v>199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82</v>
      </c>
      <c r="BK293" s="227">
        <f>ROUND(I293*H293,2)</f>
        <v>0</v>
      </c>
      <c r="BL293" s="18" t="s">
        <v>208</v>
      </c>
      <c r="BM293" s="226" t="s">
        <v>1077</v>
      </c>
    </row>
    <row r="294" s="2" customFormat="1" ht="16.5" customHeight="1">
      <c r="A294" s="39"/>
      <c r="B294" s="40"/>
      <c r="C294" s="228" t="s">
        <v>643</v>
      </c>
      <c r="D294" s="228" t="s">
        <v>286</v>
      </c>
      <c r="E294" s="229" t="s">
        <v>662</v>
      </c>
      <c r="F294" s="230" t="s">
        <v>663</v>
      </c>
      <c r="G294" s="231" t="s">
        <v>217</v>
      </c>
      <c r="H294" s="232">
        <v>1</v>
      </c>
      <c r="I294" s="233"/>
      <c r="J294" s="234">
        <f>ROUND(I294*H294,2)</f>
        <v>0</v>
      </c>
      <c r="K294" s="230" t="s">
        <v>341</v>
      </c>
      <c r="L294" s="45"/>
      <c r="M294" s="235" t="s">
        <v>19</v>
      </c>
      <c r="N294" s="236" t="s">
        <v>46</v>
      </c>
      <c r="O294" s="85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6" t="s">
        <v>208</v>
      </c>
      <c r="AT294" s="226" t="s">
        <v>286</v>
      </c>
      <c r="AU294" s="226" t="s">
        <v>84</v>
      </c>
      <c r="AY294" s="18" t="s">
        <v>199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8" t="s">
        <v>82</v>
      </c>
      <c r="BK294" s="227">
        <f>ROUND(I294*H294,2)</f>
        <v>0</v>
      </c>
      <c r="BL294" s="18" t="s">
        <v>208</v>
      </c>
      <c r="BM294" s="226" t="s">
        <v>1079</v>
      </c>
    </row>
    <row r="295" s="2" customFormat="1" ht="21.75" customHeight="1">
      <c r="A295" s="39"/>
      <c r="B295" s="40"/>
      <c r="C295" s="228" t="s">
        <v>441</v>
      </c>
      <c r="D295" s="228" t="s">
        <v>286</v>
      </c>
      <c r="E295" s="229" t="s">
        <v>666</v>
      </c>
      <c r="F295" s="230" t="s">
        <v>667</v>
      </c>
      <c r="G295" s="231" t="s">
        <v>217</v>
      </c>
      <c r="H295" s="232">
        <v>1</v>
      </c>
      <c r="I295" s="233"/>
      <c r="J295" s="234">
        <f>ROUND(I295*H295,2)</f>
        <v>0</v>
      </c>
      <c r="K295" s="230" t="s">
        <v>341</v>
      </c>
      <c r="L295" s="45"/>
      <c r="M295" s="235" t="s">
        <v>19</v>
      </c>
      <c r="N295" s="236" t="s">
        <v>46</v>
      </c>
      <c r="O295" s="85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208</v>
      </c>
      <c r="AT295" s="226" t="s">
        <v>286</v>
      </c>
      <c r="AU295" s="226" t="s">
        <v>84</v>
      </c>
      <c r="AY295" s="18" t="s">
        <v>199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82</v>
      </c>
      <c r="BK295" s="227">
        <f>ROUND(I295*H295,2)</f>
        <v>0</v>
      </c>
      <c r="BL295" s="18" t="s">
        <v>208</v>
      </c>
      <c r="BM295" s="226" t="s">
        <v>660</v>
      </c>
    </row>
    <row r="296" s="2" customFormat="1" ht="16.5" customHeight="1">
      <c r="A296" s="39"/>
      <c r="B296" s="40"/>
      <c r="C296" s="228" t="s">
        <v>650</v>
      </c>
      <c r="D296" s="228" t="s">
        <v>286</v>
      </c>
      <c r="E296" s="229" t="s">
        <v>669</v>
      </c>
      <c r="F296" s="230" t="s">
        <v>670</v>
      </c>
      <c r="G296" s="231" t="s">
        <v>217</v>
      </c>
      <c r="H296" s="232">
        <v>2</v>
      </c>
      <c r="I296" s="233"/>
      <c r="J296" s="234">
        <f>ROUND(I296*H296,2)</f>
        <v>0</v>
      </c>
      <c r="K296" s="230" t="s">
        <v>341</v>
      </c>
      <c r="L296" s="45"/>
      <c r="M296" s="235" t="s">
        <v>19</v>
      </c>
      <c r="N296" s="236" t="s">
        <v>46</v>
      </c>
      <c r="O296" s="85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6" t="s">
        <v>208</v>
      </c>
      <c r="AT296" s="226" t="s">
        <v>286</v>
      </c>
      <c r="AU296" s="226" t="s">
        <v>84</v>
      </c>
      <c r="AY296" s="18" t="s">
        <v>199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8" t="s">
        <v>82</v>
      </c>
      <c r="BK296" s="227">
        <f>ROUND(I296*H296,2)</f>
        <v>0</v>
      </c>
      <c r="BL296" s="18" t="s">
        <v>208</v>
      </c>
      <c r="BM296" s="226" t="s">
        <v>664</v>
      </c>
    </row>
    <row r="297" s="2" customFormat="1" ht="16.5" customHeight="1">
      <c r="A297" s="39"/>
      <c r="B297" s="40"/>
      <c r="C297" s="228" t="s">
        <v>445</v>
      </c>
      <c r="D297" s="228" t="s">
        <v>286</v>
      </c>
      <c r="E297" s="229" t="s">
        <v>1256</v>
      </c>
      <c r="F297" s="230" t="s">
        <v>1257</v>
      </c>
      <c r="G297" s="231" t="s">
        <v>217</v>
      </c>
      <c r="H297" s="232">
        <v>1</v>
      </c>
      <c r="I297" s="233"/>
      <c r="J297" s="234">
        <f>ROUND(I297*H297,2)</f>
        <v>0</v>
      </c>
      <c r="K297" s="230" t="s">
        <v>341</v>
      </c>
      <c r="L297" s="45"/>
      <c r="M297" s="235" t="s">
        <v>19</v>
      </c>
      <c r="N297" s="236" t="s">
        <v>46</v>
      </c>
      <c r="O297" s="85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208</v>
      </c>
      <c r="AT297" s="226" t="s">
        <v>286</v>
      </c>
      <c r="AU297" s="226" t="s">
        <v>84</v>
      </c>
      <c r="AY297" s="18" t="s">
        <v>199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82</v>
      </c>
      <c r="BK297" s="227">
        <f>ROUND(I297*H297,2)</f>
        <v>0</v>
      </c>
      <c r="BL297" s="18" t="s">
        <v>208</v>
      </c>
      <c r="BM297" s="226" t="s">
        <v>668</v>
      </c>
    </row>
    <row r="298" s="2" customFormat="1" ht="16.5" customHeight="1">
      <c r="A298" s="39"/>
      <c r="B298" s="40"/>
      <c r="C298" s="228" t="s">
        <v>657</v>
      </c>
      <c r="D298" s="228" t="s">
        <v>286</v>
      </c>
      <c r="E298" s="229" t="s">
        <v>1258</v>
      </c>
      <c r="F298" s="230" t="s">
        <v>1259</v>
      </c>
      <c r="G298" s="231" t="s">
        <v>217</v>
      </c>
      <c r="H298" s="232">
        <v>1</v>
      </c>
      <c r="I298" s="233"/>
      <c r="J298" s="234">
        <f>ROUND(I298*H298,2)</f>
        <v>0</v>
      </c>
      <c r="K298" s="230" t="s">
        <v>341</v>
      </c>
      <c r="L298" s="45"/>
      <c r="M298" s="235" t="s">
        <v>19</v>
      </c>
      <c r="N298" s="236" t="s">
        <v>46</v>
      </c>
      <c r="O298" s="85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208</v>
      </c>
      <c r="AT298" s="226" t="s">
        <v>286</v>
      </c>
      <c r="AU298" s="226" t="s">
        <v>84</v>
      </c>
      <c r="AY298" s="18" t="s">
        <v>199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82</v>
      </c>
      <c r="BK298" s="227">
        <f>ROUND(I298*H298,2)</f>
        <v>0</v>
      </c>
      <c r="BL298" s="18" t="s">
        <v>208</v>
      </c>
      <c r="BM298" s="226" t="s">
        <v>671</v>
      </c>
    </row>
    <row r="299" s="2" customFormat="1">
      <c r="A299" s="39"/>
      <c r="B299" s="40"/>
      <c r="C299" s="214" t="s">
        <v>447</v>
      </c>
      <c r="D299" s="214" t="s">
        <v>202</v>
      </c>
      <c r="E299" s="215" t="s">
        <v>673</v>
      </c>
      <c r="F299" s="216" t="s">
        <v>674</v>
      </c>
      <c r="G299" s="217" t="s">
        <v>217</v>
      </c>
      <c r="H299" s="218">
        <v>1</v>
      </c>
      <c r="I299" s="219"/>
      <c r="J299" s="220">
        <f>ROUND(I299*H299,2)</f>
        <v>0</v>
      </c>
      <c r="K299" s="216" t="s">
        <v>341</v>
      </c>
      <c r="L299" s="221"/>
      <c r="M299" s="222" t="s">
        <v>19</v>
      </c>
      <c r="N299" s="223" t="s">
        <v>46</v>
      </c>
      <c r="O299" s="85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207</v>
      </c>
      <c r="AT299" s="226" t="s">
        <v>202</v>
      </c>
      <c r="AU299" s="226" t="s">
        <v>84</v>
      </c>
      <c r="AY299" s="18" t="s">
        <v>199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82</v>
      </c>
      <c r="BK299" s="227">
        <f>ROUND(I299*H299,2)</f>
        <v>0</v>
      </c>
      <c r="BL299" s="18" t="s">
        <v>208</v>
      </c>
      <c r="BM299" s="226" t="s">
        <v>675</v>
      </c>
    </row>
    <row r="300" s="2" customFormat="1" ht="16.5" customHeight="1">
      <c r="A300" s="39"/>
      <c r="B300" s="40"/>
      <c r="C300" s="228" t="s">
        <v>665</v>
      </c>
      <c r="D300" s="228" t="s">
        <v>286</v>
      </c>
      <c r="E300" s="229" t="s">
        <v>676</v>
      </c>
      <c r="F300" s="230" t="s">
        <v>677</v>
      </c>
      <c r="G300" s="231" t="s">
        <v>217</v>
      </c>
      <c r="H300" s="232">
        <v>1</v>
      </c>
      <c r="I300" s="233"/>
      <c r="J300" s="234">
        <f>ROUND(I300*H300,2)</f>
        <v>0</v>
      </c>
      <c r="K300" s="230" t="s">
        <v>341</v>
      </c>
      <c r="L300" s="45"/>
      <c r="M300" s="235" t="s">
        <v>19</v>
      </c>
      <c r="N300" s="236" t="s">
        <v>46</v>
      </c>
      <c r="O300" s="85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208</v>
      </c>
      <c r="AT300" s="226" t="s">
        <v>286</v>
      </c>
      <c r="AU300" s="226" t="s">
        <v>84</v>
      </c>
      <c r="AY300" s="18" t="s">
        <v>199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82</v>
      </c>
      <c r="BK300" s="227">
        <f>ROUND(I300*H300,2)</f>
        <v>0</v>
      </c>
      <c r="BL300" s="18" t="s">
        <v>208</v>
      </c>
      <c r="BM300" s="226" t="s">
        <v>678</v>
      </c>
    </row>
    <row r="301" s="2" customFormat="1" ht="16.5" customHeight="1">
      <c r="A301" s="39"/>
      <c r="B301" s="40"/>
      <c r="C301" s="228" t="s">
        <v>451</v>
      </c>
      <c r="D301" s="228" t="s">
        <v>286</v>
      </c>
      <c r="E301" s="229" t="s">
        <v>680</v>
      </c>
      <c r="F301" s="230" t="s">
        <v>681</v>
      </c>
      <c r="G301" s="231" t="s">
        <v>217</v>
      </c>
      <c r="H301" s="232">
        <v>1</v>
      </c>
      <c r="I301" s="233"/>
      <c r="J301" s="234">
        <f>ROUND(I301*H301,2)</f>
        <v>0</v>
      </c>
      <c r="K301" s="230" t="s">
        <v>341</v>
      </c>
      <c r="L301" s="45"/>
      <c r="M301" s="235" t="s">
        <v>19</v>
      </c>
      <c r="N301" s="236" t="s">
        <v>46</v>
      </c>
      <c r="O301" s="85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208</v>
      </c>
      <c r="AT301" s="226" t="s">
        <v>286</v>
      </c>
      <c r="AU301" s="226" t="s">
        <v>84</v>
      </c>
      <c r="AY301" s="18" t="s">
        <v>199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82</v>
      </c>
      <c r="BK301" s="227">
        <f>ROUND(I301*H301,2)</f>
        <v>0</v>
      </c>
      <c r="BL301" s="18" t="s">
        <v>208</v>
      </c>
      <c r="BM301" s="226" t="s">
        <v>682</v>
      </c>
    </row>
    <row r="302" s="2" customFormat="1" ht="16.5" customHeight="1">
      <c r="A302" s="39"/>
      <c r="B302" s="40"/>
      <c r="C302" s="228" t="s">
        <v>672</v>
      </c>
      <c r="D302" s="228" t="s">
        <v>286</v>
      </c>
      <c r="E302" s="229" t="s">
        <v>683</v>
      </c>
      <c r="F302" s="230" t="s">
        <v>684</v>
      </c>
      <c r="G302" s="231" t="s">
        <v>217</v>
      </c>
      <c r="H302" s="232">
        <v>1</v>
      </c>
      <c r="I302" s="233"/>
      <c r="J302" s="234">
        <f>ROUND(I302*H302,2)</f>
        <v>0</v>
      </c>
      <c r="K302" s="230" t="s">
        <v>341</v>
      </c>
      <c r="L302" s="45"/>
      <c r="M302" s="235" t="s">
        <v>19</v>
      </c>
      <c r="N302" s="236" t="s">
        <v>46</v>
      </c>
      <c r="O302" s="85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208</v>
      </c>
      <c r="AT302" s="226" t="s">
        <v>286</v>
      </c>
      <c r="AU302" s="226" t="s">
        <v>84</v>
      </c>
      <c r="AY302" s="18" t="s">
        <v>199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82</v>
      </c>
      <c r="BK302" s="227">
        <f>ROUND(I302*H302,2)</f>
        <v>0</v>
      </c>
      <c r="BL302" s="18" t="s">
        <v>208</v>
      </c>
      <c r="BM302" s="226" t="s">
        <v>685</v>
      </c>
    </row>
    <row r="303" s="2" customFormat="1">
      <c r="A303" s="39"/>
      <c r="B303" s="40"/>
      <c r="C303" s="228" t="s">
        <v>453</v>
      </c>
      <c r="D303" s="228" t="s">
        <v>286</v>
      </c>
      <c r="E303" s="229" t="s">
        <v>687</v>
      </c>
      <c r="F303" s="230" t="s">
        <v>688</v>
      </c>
      <c r="G303" s="231" t="s">
        <v>217</v>
      </c>
      <c r="H303" s="232">
        <v>1</v>
      </c>
      <c r="I303" s="233"/>
      <c r="J303" s="234">
        <f>ROUND(I303*H303,2)</f>
        <v>0</v>
      </c>
      <c r="K303" s="230" t="s">
        <v>341</v>
      </c>
      <c r="L303" s="45"/>
      <c r="M303" s="235" t="s">
        <v>19</v>
      </c>
      <c r="N303" s="236" t="s">
        <v>46</v>
      </c>
      <c r="O303" s="85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208</v>
      </c>
      <c r="AT303" s="226" t="s">
        <v>286</v>
      </c>
      <c r="AU303" s="226" t="s">
        <v>84</v>
      </c>
      <c r="AY303" s="18" t="s">
        <v>199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82</v>
      </c>
      <c r="BK303" s="227">
        <f>ROUND(I303*H303,2)</f>
        <v>0</v>
      </c>
      <c r="BL303" s="18" t="s">
        <v>208</v>
      </c>
      <c r="BM303" s="226" t="s">
        <v>689</v>
      </c>
    </row>
    <row r="304" s="2" customFormat="1" ht="16.5" customHeight="1">
      <c r="A304" s="39"/>
      <c r="B304" s="40"/>
      <c r="C304" s="214" t="s">
        <v>679</v>
      </c>
      <c r="D304" s="214" t="s">
        <v>202</v>
      </c>
      <c r="E304" s="215" t="s">
        <v>1242</v>
      </c>
      <c r="F304" s="216" t="s">
        <v>1243</v>
      </c>
      <c r="G304" s="217" t="s">
        <v>217</v>
      </c>
      <c r="H304" s="218">
        <v>1</v>
      </c>
      <c r="I304" s="219"/>
      <c r="J304" s="220">
        <f>ROUND(I304*H304,2)</f>
        <v>0</v>
      </c>
      <c r="K304" s="216" t="s">
        <v>341</v>
      </c>
      <c r="L304" s="221"/>
      <c r="M304" s="222" t="s">
        <v>19</v>
      </c>
      <c r="N304" s="223" t="s">
        <v>46</v>
      </c>
      <c r="O304" s="85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207</v>
      </c>
      <c r="AT304" s="226" t="s">
        <v>202</v>
      </c>
      <c r="AU304" s="226" t="s">
        <v>84</v>
      </c>
      <c r="AY304" s="18" t="s">
        <v>199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82</v>
      </c>
      <c r="BK304" s="227">
        <f>ROUND(I304*H304,2)</f>
        <v>0</v>
      </c>
      <c r="BL304" s="18" t="s">
        <v>208</v>
      </c>
      <c r="BM304" s="226" t="s">
        <v>692</v>
      </c>
    </row>
    <row r="305" s="2" customFormat="1" ht="16.5" customHeight="1">
      <c r="A305" s="39"/>
      <c r="B305" s="40"/>
      <c r="C305" s="214" t="s">
        <v>456</v>
      </c>
      <c r="D305" s="214" t="s">
        <v>202</v>
      </c>
      <c r="E305" s="215" t="s">
        <v>690</v>
      </c>
      <c r="F305" s="216" t="s">
        <v>691</v>
      </c>
      <c r="G305" s="217" t="s">
        <v>217</v>
      </c>
      <c r="H305" s="218">
        <v>2</v>
      </c>
      <c r="I305" s="219"/>
      <c r="J305" s="220">
        <f>ROUND(I305*H305,2)</f>
        <v>0</v>
      </c>
      <c r="K305" s="216" t="s">
        <v>341</v>
      </c>
      <c r="L305" s="221"/>
      <c r="M305" s="222" t="s">
        <v>19</v>
      </c>
      <c r="N305" s="223" t="s">
        <v>46</v>
      </c>
      <c r="O305" s="85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207</v>
      </c>
      <c r="AT305" s="226" t="s">
        <v>202</v>
      </c>
      <c r="AU305" s="226" t="s">
        <v>84</v>
      </c>
      <c r="AY305" s="18" t="s">
        <v>199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82</v>
      </c>
      <c r="BK305" s="227">
        <f>ROUND(I305*H305,2)</f>
        <v>0</v>
      </c>
      <c r="BL305" s="18" t="s">
        <v>208</v>
      </c>
      <c r="BM305" s="226" t="s">
        <v>696</v>
      </c>
    </row>
    <row r="306" s="2" customFormat="1">
      <c r="A306" s="39"/>
      <c r="B306" s="40"/>
      <c r="C306" s="214" t="s">
        <v>686</v>
      </c>
      <c r="D306" s="214" t="s">
        <v>202</v>
      </c>
      <c r="E306" s="215" t="s">
        <v>694</v>
      </c>
      <c r="F306" s="216" t="s">
        <v>1217</v>
      </c>
      <c r="G306" s="217" t="s">
        <v>217</v>
      </c>
      <c r="H306" s="218">
        <v>1</v>
      </c>
      <c r="I306" s="219"/>
      <c r="J306" s="220">
        <f>ROUND(I306*H306,2)</f>
        <v>0</v>
      </c>
      <c r="K306" s="216" t="s">
        <v>341</v>
      </c>
      <c r="L306" s="221"/>
      <c r="M306" s="222" t="s">
        <v>19</v>
      </c>
      <c r="N306" s="223" t="s">
        <v>46</v>
      </c>
      <c r="O306" s="85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207</v>
      </c>
      <c r="AT306" s="226" t="s">
        <v>202</v>
      </c>
      <c r="AU306" s="226" t="s">
        <v>84</v>
      </c>
      <c r="AY306" s="18" t="s">
        <v>199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82</v>
      </c>
      <c r="BK306" s="227">
        <f>ROUND(I306*H306,2)</f>
        <v>0</v>
      </c>
      <c r="BL306" s="18" t="s">
        <v>208</v>
      </c>
      <c r="BM306" s="226" t="s">
        <v>699</v>
      </c>
    </row>
    <row r="307" s="2" customFormat="1" ht="16.5" customHeight="1">
      <c r="A307" s="39"/>
      <c r="B307" s="40"/>
      <c r="C307" s="214" t="s">
        <v>459</v>
      </c>
      <c r="D307" s="214" t="s">
        <v>202</v>
      </c>
      <c r="E307" s="215" t="s">
        <v>697</v>
      </c>
      <c r="F307" s="216" t="s">
        <v>1218</v>
      </c>
      <c r="G307" s="217" t="s">
        <v>217</v>
      </c>
      <c r="H307" s="218">
        <v>2</v>
      </c>
      <c r="I307" s="219"/>
      <c r="J307" s="220">
        <f>ROUND(I307*H307,2)</f>
        <v>0</v>
      </c>
      <c r="K307" s="216" t="s">
        <v>341</v>
      </c>
      <c r="L307" s="221"/>
      <c r="M307" s="222" t="s">
        <v>19</v>
      </c>
      <c r="N307" s="223" t="s">
        <v>46</v>
      </c>
      <c r="O307" s="85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207</v>
      </c>
      <c r="AT307" s="226" t="s">
        <v>202</v>
      </c>
      <c r="AU307" s="226" t="s">
        <v>84</v>
      </c>
      <c r="AY307" s="18" t="s">
        <v>199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82</v>
      </c>
      <c r="BK307" s="227">
        <f>ROUND(I307*H307,2)</f>
        <v>0</v>
      </c>
      <c r="BL307" s="18" t="s">
        <v>208</v>
      </c>
      <c r="BM307" s="226" t="s">
        <v>703</v>
      </c>
    </row>
    <row r="308" s="2" customFormat="1" ht="16.5" customHeight="1">
      <c r="A308" s="39"/>
      <c r="B308" s="40"/>
      <c r="C308" s="214" t="s">
        <v>693</v>
      </c>
      <c r="D308" s="214" t="s">
        <v>202</v>
      </c>
      <c r="E308" s="215" t="s">
        <v>701</v>
      </c>
      <c r="F308" s="216" t="s">
        <v>1290</v>
      </c>
      <c r="G308" s="217" t="s">
        <v>217</v>
      </c>
      <c r="H308" s="218">
        <v>1</v>
      </c>
      <c r="I308" s="219"/>
      <c r="J308" s="220">
        <f>ROUND(I308*H308,2)</f>
        <v>0</v>
      </c>
      <c r="K308" s="216" t="s">
        <v>341</v>
      </c>
      <c r="L308" s="221"/>
      <c r="M308" s="222" t="s">
        <v>19</v>
      </c>
      <c r="N308" s="223" t="s">
        <v>46</v>
      </c>
      <c r="O308" s="85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207</v>
      </c>
      <c r="AT308" s="226" t="s">
        <v>202</v>
      </c>
      <c r="AU308" s="226" t="s">
        <v>84</v>
      </c>
      <c r="AY308" s="18" t="s">
        <v>199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82</v>
      </c>
      <c r="BK308" s="227">
        <f>ROUND(I308*H308,2)</f>
        <v>0</v>
      </c>
      <c r="BL308" s="18" t="s">
        <v>208</v>
      </c>
      <c r="BM308" s="226" t="s">
        <v>706</v>
      </c>
    </row>
    <row r="309" s="2" customFormat="1" ht="16.5" customHeight="1">
      <c r="A309" s="39"/>
      <c r="B309" s="40"/>
      <c r="C309" s="214" t="s">
        <v>463</v>
      </c>
      <c r="D309" s="214" t="s">
        <v>202</v>
      </c>
      <c r="E309" s="215" t="s">
        <v>704</v>
      </c>
      <c r="F309" s="216" t="s">
        <v>705</v>
      </c>
      <c r="G309" s="217" t="s">
        <v>217</v>
      </c>
      <c r="H309" s="218">
        <v>2</v>
      </c>
      <c r="I309" s="219"/>
      <c r="J309" s="220">
        <f>ROUND(I309*H309,2)</f>
        <v>0</v>
      </c>
      <c r="K309" s="216" t="s">
        <v>341</v>
      </c>
      <c r="L309" s="221"/>
      <c r="M309" s="222" t="s">
        <v>19</v>
      </c>
      <c r="N309" s="223" t="s">
        <v>46</v>
      </c>
      <c r="O309" s="85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6" t="s">
        <v>207</v>
      </c>
      <c r="AT309" s="226" t="s">
        <v>202</v>
      </c>
      <c r="AU309" s="226" t="s">
        <v>84</v>
      </c>
      <c r="AY309" s="18" t="s">
        <v>199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8" t="s">
        <v>82</v>
      </c>
      <c r="BK309" s="227">
        <f>ROUND(I309*H309,2)</f>
        <v>0</v>
      </c>
      <c r="BL309" s="18" t="s">
        <v>208</v>
      </c>
      <c r="BM309" s="226" t="s">
        <v>714</v>
      </c>
    </row>
    <row r="310" s="12" customFormat="1" ht="25.92" customHeight="1">
      <c r="A310" s="12"/>
      <c r="B310" s="198"/>
      <c r="C310" s="199"/>
      <c r="D310" s="200" t="s">
        <v>74</v>
      </c>
      <c r="E310" s="201" t="s">
        <v>707</v>
      </c>
      <c r="F310" s="201" t="s">
        <v>708</v>
      </c>
      <c r="G310" s="199"/>
      <c r="H310" s="199"/>
      <c r="I310" s="202"/>
      <c r="J310" s="203">
        <f>BK310</f>
        <v>0</v>
      </c>
      <c r="K310" s="199"/>
      <c r="L310" s="204"/>
      <c r="M310" s="205"/>
      <c r="N310" s="206"/>
      <c r="O310" s="206"/>
      <c r="P310" s="207">
        <f>P311+P361</f>
        <v>0</v>
      </c>
      <c r="Q310" s="206"/>
      <c r="R310" s="207">
        <f>R311+R361</f>
        <v>0</v>
      </c>
      <c r="S310" s="206"/>
      <c r="T310" s="208">
        <f>T311+T361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9" t="s">
        <v>82</v>
      </c>
      <c r="AT310" s="210" t="s">
        <v>74</v>
      </c>
      <c r="AU310" s="210" t="s">
        <v>75</v>
      </c>
      <c r="AY310" s="209" t="s">
        <v>199</v>
      </c>
      <c r="BK310" s="211">
        <f>BK311+BK361</f>
        <v>0</v>
      </c>
    </row>
    <row r="311" s="12" customFormat="1" ht="22.8" customHeight="1">
      <c r="A311" s="12"/>
      <c r="B311" s="198"/>
      <c r="C311" s="199"/>
      <c r="D311" s="200" t="s">
        <v>74</v>
      </c>
      <c r="E311" s="212" t="s">
        <v>709</v>
      </c>
      <c r="F311" s="212" t="s">
        <v>710</v>
      </c>
      <c r="G311" s="199"/>
      <c r="H311" s="199"/>
      <c r="I311" s="202"/>
      <c r="J311" s="213">
        <f>BK311</f>
        <v>0</v>
      </c>
      <c r="K311" s="199"/>
      <c r="L311" s="204"/>
      <c r="M311" s="205"/>
      <c r="N311" s="206"/>
      <c r="O311" s="206"/>
      <c r="P311" s="207">
        <f>SUM(P312:P360)</f>
        <v>0</v>
      </c>
      <c r="Q311" s="206"/>
      <c r="R311" s="207">
        <f>SUM(R312:R360)</f>
        <v>0</v>
      </c>
      <c r="S311" s="206"/>
      <c r="T311" s="208">
        <f>SUM(T312:T360)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9" t="s">
        <v>82</v>
      </c>
      <c r="AT311" s="210" t="s">
        <v>74</v>
      </c>
      <c r="AU311" s="210" t="s">
        <v>82</v>
      </c>
      <c r="AY311" s="209" t="s">
        <v>199</v>
      </c>
      <c r="BK311" s="211">
        <f>SUM(BK312:BK360)</f>
        <v>0</v>
      </c>
    </row>
    <row r="312" s="2" customFormat="1" ht="33" customHeight="1">
      <c r="A312" s="39"/>
      <c r="B312" s="40"/>
      <c r="C312" s="228" t="s">
        <v>700</v>
      </c>
      <c r="D312" s="228" t="s">
        <v>286</v>
      </c>
      <c r="E312" s="229" t="s">
        <v>712</v>
      </c>
      <c r="F312" s="230" t="s">
        <v>713</v>
      </c>
      <c r="G312" s="231" t="s">
        <v>205</v>
      </c>
      <c r="H312" s="232">
        <v>30</v>
      </c>
      <c r="I312" s="233"/>
      <c r="J312" s="234">
        <f>ROUND(I312*H312,2)</f>
        <v>0</v>
      </c>
      <c r="K312" s="230" t="s">
        <v>206</v>
      </c>
      <c r="L312" s="45"/>
      <c r="M312" s="235" t="s">
        <v>19</v>
      </c>
      <c r="N312" s="236" t="s">
        <v>46</v>
      </c>
      <c r="O312" s="85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208</v>
      </c>
      <c r="AT312" s="226" t="s">
        <v>286</v>
      </c>
      <c r="AU312" s="226" t="s">
        <v>84</v>
      </c>
      <c r="AY312" s="18" t="s">
        <v>199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82</v>
      </c>
      <c r="BK312" s="227">
        <f>ROUND(I312*H312,2)</f>
        <v>0</v>
      </c>
      <c r="BL312" s="18" t="s">
        <v>208</v>
      </c>
      <c r="BM312" s="226" t="s">
        <v>717</v>
      </c>
    </row>
    <row r="313" s="2" customFormat="1" ht="33" customHeight="1">
      <c r="A313" s="39"/>
      <c r="B313" s="40"/>
      <c r="C313" s="228" t="s">
        <v>466</v>
      </c>
      <c r="D313" s="228" t="s">
        <v>286</v>
      </c>
      <c r="E313" s="229" t="s">
        <v>715</v>
      </c>
      <c r="F313" s="230" t="s">
        <v>716</v>
      </c>
      <c r="G313" s="231" t="s">
        <v>205</v>
      </c>
      <c r="H313" s="232">
        <v>33</v>
      </c>
      <c r="I313" s="233"/>
      <c r="J313" s="234">
        <f>ROUND(I313*H313,2)</f>
        <v>0</v>
      </c>
      <c r="K313" s="230" t="s">
        <v>206</v>
      </c>
      <c r="L313" s="45"/>
      <c r="M313" s="235" t="s">
        <v>19</v>
      </c>
      <c r="N313" s="236" t="s">
        <v>46</v>
      </c>
      <c r="O313" s="85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6" t="s">
        <v>208</v>
      </c>
      <c r="AT313" s="226" t="s">
        <v>286</v>
      </c>
      <c r="AU313" s="226" t="s">
        <v>84</v>
      </c>
      <c r="AY313" s="18" t="s">
        <v>199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8" t="s">
        <v>82</v>
      </c>
      <c r="BK313" s="227">
        <f>ROUND(I313*H313,2)</f>
        <v>0</v>
      </c>
      <c r="BL313" s="18" t="s">
        <v>208</v>
      </c>
      <c r="BM313" s="226" t="s">
        <v>721</v>
      </c>
    </row>
    <row r="314" s="2" customFormat="1">
      <c r="A314" s="39"/>
      <c r="B314" s="40"/>
      <c r="C314" s="228" t="s">
        <v>711</v>
      </c>
      <c r="D314" s="228" t="s">
        <v>286</v>
      </c>
      <c r="E314" s="229" t="s">
        <v>719</v>
      </c>
      <c r="F314" s="230" t="s">
        <v>720</v>
      </c>
      <c r="G314" s="231" t="s">
        <v>205</v>
      </c>
      <c r="H314" s="232">
        <v>20</v>
      </c>
      <c r="I314" s="233"/>
      <c r="J314" s="234">
        <f>ROUND(I314*H314,2)</f>
        <v>0</v>
      </c>
      <c r="K314" s="230" t="s">
        <v>206</v>
      </c>
      <c r="L314" s="45"/>
      <c r="M314" s="235" t="s">
        <v>19</v>
      </c>
      <c r="N314" s="236" t="s">
        <v>46</v>
      </c>
      <c r="O314" s="85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208</v>
      </c>
      <c r="AT314" s="226" t="s">
        <v>286</v>
      </c>
      <c r="AU314" s="226" t="s">
        <v>84</v>
      </c>
      <c r="AY314" s="18" t="s">
        <v>199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82</v>
      </c>
      <c r="BK314" s="227">
        <f>ROUND(I314*H314,2)</f>
        <v>0</v>
      </c>
      <c r="BL314" s="18" t="s">
        <v>208</v>
      </c>
      <c r="BM314" s="226" t="s">
        <v>724</v>
      </c>
    </row>
    <row r="315" s="2" customFormat="1">
      <c r="A315" s="39"/>
      <c r="B315" s="40"/>
      <c r="C315" s="228" t="s">
        <v>470</v>
      </c>
      <c r="D315" s="228" t="s">
        <v>286</v>
      </c>
      <c r="E315" s="229" t="s">
        <v>1291</v>
      </c>
      <c r="F315" s="230" t="s">
        <v>1292</v>
      </c>
      <c r="G315" s="231" t="s">
        <v>205</v>
      </c>
      <c r="H315" s="232">
        <v>1</v>
      </c>
      <c r="I315" s="233"/>
      <c r="J315" s="234">
        <f>ROUND(I315*H315,2)</f>
        <v>0</v>
      </c>
      <c r="K315" s="230" t="s">
        <v>206</v>
      </c>
      <c r="L315" s="45"/>
      <c r="M315" s="235" t="s">
        <v>19</v>
      </c>
      <c r="N315" s="236" t="s">
        <v>46</v>
      </c>
      <c r="O315" s="85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6" t="s">
        <v>208</v>
      </c>
      <c r="AT315" s="226" t="s">
        <v>286</v>
      </c>
      <c r="AU315" s="226" t="s">
        <v>84</v>
      </c>
      <c r="AY315" s="18" t="s">
        <v>199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8" t="s">
        <v>82</v>
      </c>
      <c r="BK315" s="227">
        <f>ROUND(I315*H315,2)</f>
        <v>0</v>
      </c>
      <c r="BL315" s="18" t="s">
        <v>208</v>
      </c>
      <c r="BM315" s="226" t="s">
        <v>728</v>
      </c>
    </row>
    <row r="316" s="2" customFormat="1">
      <c r="A316" s="39"/>
      <c r="B316" s="40"/>
      <c r="C316" s="228" t="s">
        <v>718</v>
      </c>
      <c r="D316" s="228" t="s">
        <v>286</v>
      </c>
      <c r="E316" s="229" t="s">
        <v>722</v>
      </c>
      <c r="F316" s="230" t="s">
        <v>723</v>
      </c>
      <c r="G316" s="231" t="s">
        <v>217</v>
      </c>
      <c r="H316" s="232">
        <v>9</v>
      </c>
      <c r="I316" s="233"/>
      <c r="J316" s="234">
        <f>ROUND(I316*H316,2)</f>
        <v>0</v>
      </c>
      <c r="K316" s="230" t="s">
        <v>206</v>
      </c>
      <c r="L316" s="45"/>
      <c r="M316" s="235" t="s">
        <v>19</v>
      </c>
      <c r="N316" s="236" t="s">
        <v>46</v>
      </c>
      <c r="O316" s="85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208</v>
      </c>
      <c r="AT316" s="226" t="s">
        <v>286</v>
      </c>
      <c r="AU316" s="226" t="s">
        <v>84</v>
      </c>
      <c r="AY316" s="18" t="s">
        <v>199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82</v>
      </c>
      <c r="BK316" s="227">
        <f>ROUND(I316*H316,2)</f>
        <v>0</v>
      </c>
      <c r="BL316" s="18" t="s">
        <v>208</v>
      </c>
      <c r="BM316" s="226" t="s">
        <v>731</v>
      </c>
    </row>
    <row r="317" s="2" customFormat="1">
      <c r="A317" s="39"/>
      <c r="B317" s="40"/>
      <c r="C317" s="228" t="s">
        <v>473</v>
      </c>
      <c r="D317" s="228" t="s">
        <v>286</v>
      </c>
      <c r="E317" s="229" t="s">
        <v>726</v>
      </c>
      <c r="F317" s="230" t="s">
        <v>727</v>
      </c>
      <c r="G317" s="231" t="s">
        <v>217</v>
      </c>
      <c r="H317" s="232">
        <v>1</v>
      </c>
      <c r="I317" s="233"/>
      <c r="J317" s="234">
        <f>ROUND(I317*H317,2)</f>
        <v>0</v>
      </c>
      <c r="K317" s="230" t="s">
        <v>206</v>
      </c>
      <c r="L317" s="45"/>
      <c r="M317" s="235" t="s">
        <v>19</v>
      </c>
      <c r="N317" s="236" t="s">
        <v>46</v>
      </c>
      <c r="O317" s="85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208</v>
      </c>
      <c r="AT317" s="226" t="s">
        <v>286</v>
      </c>
      <c r="AU317" s="226" t="s">
        <v>84</v>
      </c>
      <c r="AY317" s="18" t="s">
        <v>199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82</v>
      </c>
      <c r="BK317" s="227">
        <f>ROUND(I317*H317,2)</f>
        <v>0</v>
      </c>
      <c r="BL317" s="18" t="s">
        <v>208</v>
      </c>
      <c r="BM317" s="226" t="s">
        <v>735</v>
      </c>
    </row>
    <row r="318" s="2" customFormat="1" ht="44.25" customHeight="1">
      <c r="A318" s="39"/>
      <c r="B318" s="40"/>
      <c r="C318" s="228" t="s">
        <v>725</v>
      </c>
      <c r="D318" s="228" t="s">
        <v>286</v>
      </c>
      <c r="E318" s="229" t="s">
        <v>729</v>
      </c>
      <c r="F318" s="230" t="s">
        <v>730</v>
      </c>
      <c r="G318" s="231" t="s">
        <v>205</v>
      </c>
      <c r="H318" s="232">
        <v>1</v>
      </c>
      <c r="I318" s="233"/>
      <c r="J318" s="234">
        <f>ROUND(I318*H318,2)</f>
        <v>0</v>
      </c>
      <c r="K318" s="230" t="s">
        <v>206</v>
      </c>
      <c r="L318" s="45"/>
      <c r="M318" s="235" t="s">
        <v>19</v>
      </c>
      <c r="N318" s="236" t="s">
        <v>46</v>
      </c>
      <c r="O318" s="85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6" t="s">
        <v>208</v>
      </c>
      <c r="AT318" s="226" t="s">
        <v>286</v>
      </c>
      <c r="AU318" s="226" t="s">
        <v>84</v>
      </c>
      <c r="AY318" s="18" t="s">
        <v>199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8" t="s">
        <v>82</v>
      </c>
      <c r="BK318" s="227">
        <f>ROUND(I318*H318,2)</f>
        <v>0</v>
      </c>
      <c r="BL318" s="18" t="s">
        <v>208</v>
      </c>
      <c r="BM318" s="226" t="s">
        <v>738</v>
      </c>
    </row>
    <row r="319" s="2" customFormat="1">
      <c r="A319" s="39"/>
      <c r="B319" s="40"/>
      <c r="C319" s="228" t="s">
        <v>477</v>
      </c>
      <c r="D319" s="228" t="s">
        <v>286</v>
      </c>
      <c r="E319" s="229" t="s">
        <v>733</v>
      </c>
      <c r="F319" s="230" t="s">
        <v>734</v>
      </c>
      <c r="G319" s="231" t="s">
        <v>217</v>
      </c>
      <c r="H319" s="232">
        <v>1</v>
      </c>
      <c r="I319" s="233"/>
      <c r="J319" s="234">
        <f>ROUND(I319*H319,2)</f>
        <v>0</v>
      </c>
      <c r="K319" s="230" t="s">
        <v>206</v>
      </c>
      <c r="L319" s="45"/>
      <c r="M319" s="235" t="s">
        <v>19</v>
      </c>
      <c r="N319" s="236" t="s">
        <v>46</v>
      </c>
      <c r="O319" s="85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208</v>
      </c>
      <c r="AT319" s="226" t="s">
        <v>286</v>
      </c>
      <c r="AU319" s="226" t="s">
        <v>84</v>
      </c>
      <c r="AY319" s="18" t="s">
        <v>199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82</v>
      </c>
      <c r="BK319" s="227">
        <f>ROUND(I319*H319,2)</f>
        <v>0</v>
      </c>
      <c r="BL319" s="18" t="s">
        <v>208</v>
      </c>
      <c r="BM319" s="226" t="s">
        <v>742</v>
      </c>
    </row>
    <row r="320" s="2" customFormat="1" ht="16.5" customHeight="1">
      <c r="A320" s="39"/>
      <c r="B320" s="40"/>
      <c r="C320" s="228" t="s">
        <v>732</v>
      </c>
      <c r="D320" s="228" t="s">
        <v>286</v>
      </c>
      <c r="E320" s="229" t="s">
        <v>736</v>
      </c>
      <c r="F320" s="230" t="s">
        <v>737</v>
      </c>
      <c r="G320" s="231" t="s">
        <v>205</v>
      </c>
      <c r="H320" s="232">
        <v>26</v>
      </c>
      <c r="I320" s="233"/>
      <c r="J320" s="234">
        <f>ROUND(I320*H320,2)</f>
        <v>0</v>
      </c>
      <c r="K320" s="230" t="s">
        <v>19</v>
      </c>
      <c r="L320" s="45"/>
      <c r="M320" s="235" t="s">
        <v>19</v>
      </c>
      <c r="N320" s="236" t="s">
        <v>46</v>
      </c>
      <c r="O320" s="85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6" t="s">
        <v>208</v>
      </c>
      <c r="AT320" s="226" t="s">
        <v>286</v>
      </c>
      <c r="AU320" s="226" t="s">
        <v>84</v>
      </c>
      <c r="AY320" s="18" t="s">
        <v>199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8" t="s">
        <v>82</v>
      </c>
      <c r="BK320" s="227">
        <f>ROUND(I320*H320,2)</f>
        <v>0</v>
      </c>
      <c r="BL320" s="18" t="s">
        <v>208</v>
      </c>
      <c r="BM320" s="226" t="s">
        <v>745</v>
      </c>
    </row>
    <row r="321" s="2" customFormat="1" ht="16.5" customHeight="1">
      <c r="A321" s="39"/>
      <c r="B321" s="40"/>
      <c r="C321" s="228" t="s">
        <v>479</v>
      </c>
      <c r="D321" s="228" t="s">
        <v>286</v>
      </c>
      <c r="E321" s="229" t="s">
        <v>740</v>
      </c>
      <c r="F321" s="230" t="s">
        <v>1101</v>
      </c>
      <c r="G321" s="231" t="s">
        <v>935</v>
      </c>
      <c r="H321" s="232">
        <v>2</v>
      </c>
      <c r="I321" s="233"/>
      <c r="J321" s="234">
        <f>ROUND(I321*H321,2)</f>
        <v>0</v>
      </c>
      <c r="K321" s="230" t="s">
        <v>19</v>
      </c>
      <c r="L321" s="45"/>
      <c r="M321" s="235" t="s">
        <v>19</v>
      </c>
      <c r="N321" s="236" t="s">
        <v>46</v>
      </c>
      <c r="O321" s="85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208</v>
      </c>
      <c r="AT321" s="226" t="s">
        <v>286</v>
      </c>
      <c r="AU321" s="226" t="s">
        <v>84</v>
      </c>
      <c r="AY321" s="18" t="s">
        <v>199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82</v>
      </c>
      <c r="BK321" s="227">
        <f>ROUND(I321*H321,2)</f>
        <v>0</v>
      </c>
      <c r="BL321" s="18" t="s">
        <v>208</v>
      </c>
      <c r="BM321" s="226" t="s">
        <v>749</v>
      </c>
    </row>
    <row r="322" s="2" customFormat="1" ht="16.5" customHeight="1">
      <c r="A322" s="39"/>
      <c r="B322" s="40"/>
      <c r="C322" s="228" t="s">
        <v>739</v>
      </c>
      <c r="D322" s="228" t="s">
        <v>286</v>
      </c>
      <c r="E322" s="229" t="s">
        <v>1102</v>
      </c>
      <c r="F322" s="230" t="s">
        <v>1103</v>
      </c>
      <c r="G322" s="231" t="s">
        <v>217</v>
      </c>
      <c r="H322" s="232">
        <v>9</v>
      </c>
      <c r="I322" s="233"/>
      <c r="J322" s="234">
        <f>ROUND(I322*H322,2)</f>
        <v>0</v>
      </c>
      <c r="K322" s="230" t="s">
        <v>19</v>
      </c>
      <c r="L322" s="45"/>
      <c r="M322" s="235" t="s">
        <v>19</v>
      </c>
      <c r="N322" s="236" t="s">
        <v>46</v>
      </c>
      <c r="O322" s="85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208</v>
      </c>
      <c r="AT322" s="226" t="s">
        <v>286</v>
      </c>
      <c r="AU322" s="226" t="s">
        <v>84</v>
      </c>
      <c r="AY322" s="18" t="s">
        <v>199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82</v>
      </c>
      <c r="BK322" s="227">
        <f>ROUND(I322*H322,2)</f>
        <v>0</v>
      </c>
      <c r="BL322" s="18" t="s">
        <v>208</v>
      </c>
      <c r="BM322" s="226" t="s">
        <v>1293</v>
      </c>
    </row>
    <row r="323" s="2" customFormat="1" ht="16.5" customHeight="1">
      <c r="A323" s="39"/>
      <c r="B323" s="40"/>
      <c r="C323" s="228" t="s">
        <v>485</v>
      </c>
      <c r="D323" s="228" t="s">
        <v>286</v>
      </c>
      <c r="E323" s="229" t="s">
        <v>743</v>
      </c>
      <c r="F323" s="230" t="s">
        <v>744</v>
      </c>
      <c r="G323" s="231" t="s">
        <v>217</v>
      </c>
      <c r="H323" s="232">
        <v>9</v>
      </c>
      <c r="I323" s="233"/>
      <c r="J323" s="234">
        <f>ROUND(I323*H323,2)</f>
        <v>0</v>
      </c>
      <c r="K323" s="230" t="s">
        <v>206</v>
      </c>
      <c r="L323" s="45"/>
      <c r="M323" s="235" t="s">
        <v>19</v>
      </c>
      <c r="N323" s="236" t="s">
        <v>46</v>
      </c>
      <c r="O323" s="85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6" t="s">
        <v>208</v>
      </c>
      <c r="AT323" s="226" t="s">
        <v>286</v>
      </c>
      <c r="AU323" s="226" t="s">
        <v>84</v>
      </c>
      <c r="AY323" s="18" t="s">
        <v>199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8" t="s">
        <v>82</v>
      </c>
      <c r="BK323" s="227">
        <f>ROUND(I323*H323,2)</f>
        <v>0</v>
      </c>
      <c r="BL323" s="18" t="s">
        <v>208</v>
      </c>
      <c r="BM323" s="226" t="s">
        <v>752</v>
      </c>
    </row>
    <row r="324" s="2" customFormat="1" ht="16.5" customHeight="1">
      <c r="A324" s="39"/>
      <c r="B324" s="40"/>
      <c r="C324" s="228" t="s">
        <v>746</v>
      </c>
      <c r="D324" s="228" t="s">
        <v>286</v>
      </c>
      <c r="E324" s="229" t="s">
        <v>747</v>
      </c>
      <c r="F324" s="230" t="s">
        <v>748</v>
      </c>
      <c r="G324" s="231" t="s">
        <v>205</v>
      </c>
      <c r="H324" s="232">
        <v>28.5</v>
      </c>
      <c r="I324" s="233"/>
      <c r="J324" s="234">
        <f>ROUND(I324*H324,2)</f>
        <v>0</v>
      </c>
      <c r="K324" s="230" t="s">
        <v>206</v>
      </c>
      <c r="L324" s="45"/>
      <c r="M324" s="235" t="s">
        <v>19</v>
      </c>
      <c r="N324" s="236" t="s">
        <v>46</v>
      </c>
      <c r="O324" s="85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208</v>
      </c>
      <c r="AT324" s="226" t="s">
        <v>286</v>
      </c>
      <c r="AU324" s="226" t="s">
        <v>84</v>
      </c>
      <c r="AY324" s="18" t="s">
        <v>199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82</v>
      </c>
      <c r="BK324" s="227">
        <f>ROUND(I324*H324,2)</f>
        <v>0</v>
      </c>
      <c r="BL324" s="18" t="s">
        <v>208</v>
      </c>
      <c r="BM324" s="226" t="s">
        <v>756</v>
      </c>
    </row>
    <row r="325" s="2" customFormat="1" ht="21.75" customHeight="1">
      <c r="A325" s="39"/>
      <c r="B325" s="40"/>
      <c r="C325" s="228" t="s">
        <v>490</v>
      </c>
      <c r="D325" s="228" t="s">
        <v>286</v>
      </c>
      <c r="E325" s="229" t="s">
        <v>750</v>
      </c>
      <c r="F325" s="230" t="s">
        <v>751</v>
      </c>
      <c r="G325" s="231" t="s">
        <v>205</v>
      </c>
      <c r="H325" s="232">
        <v>51.5</v>
      </c>
      <c r="I325" s="233"/>
      <c r="J325" s="234">
        <f>ROUND(I325*H325,2)</f>
        <v>0</v>
      </c>
      <c r="K325" s="230" t="s">
        <v>206</v>
      </c>
      <c r="L325" s="45"/>
      <c r="M325" s="235" t="s">
        <v>19</v>
      </c>
      <c r="N325" s="236" t="s">
        <v>46</v>
      </c>
      <c r="O325" s="85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208</v>
      </c>
      <c r="AT325" s="226" t="s">
        <v>286</v>
      </c>
      <c r="AU325" s="226" t="s">
        <v>84</v>
      </c>
      <c r="AY325" s="18" t="s">
        <v>199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82</v>
      </c>
      <c r="BK325" s="227">
        <f>ROUND(I325*H325,2)</f>
        <v>0</v>
      </c>
      <c r="BL325" s="18" t="s">
        <v>208</v>
      </c>
      <c r="BM325" s="226" t="s">
        <v>759</v>
      </c>
    </row>
    <row r="326" s="2" customFormat="1" ht="21.75" customHeight="1">
      <c r="A326" s="39"/>
      <c r="B326" s="40"/>
      <c r="C326" s="228" t="s">
        <v>753</v>
      </c>
      <c r="D326" s="228" t="s">
        <v>286</v>
      </c>
      <c r="E326" s="229" t="s">
        <v>757</v>
      </c>
      <c r="F326" s="230" t="s">
        <v>758</v>
      </c>
      <c r="G326" s="231" t="s">
        <v>205</v>
      </c>
      <c r="H326" s="232">
        <v>2</v>
      </c>
      <c r="I326" s="233"/>
      <c r="J326" s="234">
        <f>ROUND(I326*H326,2)</f>
        <v>0</v>
      </c>
      <c r="K326" s="230" t="s">
        <v>206</v>
      </c>
      <c r="L326" s="45"/>
      <c r="M326" s="235" t="s">
        <v>19</v>
      </c>
      <c r="N326" s="236" t="s">
        <v>46</v>
      </c>
      <c r="O326" s="85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6" t="s">
        <v>208</v>
      </c>
      <c r="AT326" s="226" t="s">
        <v>286</v>
      </c>
      <c r="AU326" s="226" t="s">
        <v>84</v>
      </c>
      <c r="AY326" s="18" t="s">
        <v>199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8" t="s">
        <v>82</v>
      </c>
      <c r="BK326" s="227">
        <f>ROUND(I326*H326,2)</f>
        <v>0</v>
      </c>
      <c r="BL326" s="18" t="s">
        <v>208</v>
      </c>
      <c r="BM326" s="226" t="s">
        <v>763</v>
      </c>
    </row>
    <row r="327" s="2" customFormat="1" ht="21.75" customHeight="1">
      <c r="A327" s="39"/>
      <c r="B327" s="40"/>
      <c r="C327" s="228" t="s">
        <v>494</v>
      </c>
      <c r="D327" s="228" t="s">
        <v>286</v>
      </c>
      <c r="E327" s="229" t="s">
        <v>764</v>
      </c>
      <c r="F327" s="230" t="s">
        <v>765</v>
      </c>
      <c r="G327" s="231" t="s">
        <v>205</v>
      </c>
      <c r="H327" s="232">
        <v>27</v>
      </c>
      <c r="I327" s="233"/>
      <c r="J327" s="234">
        <f>ROUND(I327*H327,2)</f>
        <v>0</v>
      </c>
      <c r="K327" s="230" t="s">
        <v>206</v>
      </c>
      <c r="L327" s="45"/>
      <c r="M327" s="235" t="s">
        <v>19</v>
      </c>
      <c r="N327" s="236" t="s">
        <v>46</v>
      </c>
      <c r="O327" s="85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208</v>
      </c>
      <c r="AT327" s="226" t="s">
        <v>286</v>
      </c>
      <c r="AU327" s="226" t="s">
        <v>84</v>
      </c>
      <c r="AY327" s="18" t="s">
        <v>199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82</v>
      </c>
      <c r="BK327" s="227">
        <f>ROUND(I327*H327,2)</f>
        <v>0</v>
      </c>
      <c r="BL327" s="18" t="s">
        <v>208</v>
      </c>
      <c r="BM327" s="226" t="s">
        <v>766</v>
      </c>
    </row>
    <row r="328" s="2" customFormat="1" ht="21.75" customHeight="1">
      <c r="A328" s="39"/>
      <c r="B328" s="40"/>
      <c r="C328" s="228" t="s">
        <v>760</v>
      </c>
      <c r="D328" s="228" t="s">
        <v>286</v>
      </c>
      <c r="E328" s="229" t="s">
        <v>754</v>
      </c>
      <c r="F328" s="230" t="s">
        <v>755</v>
      </c>
      <c r="G328" s="231" t="s">
        <v>205</v>
      </c>
      <c r="H328" s="232">
        <v>354</v>
      </c>
      <c r="I328" s="233"/>
      <c r="J328" s="234">
        <f>ROUND(I328*H328,2)</f>
        <v>0</v>
      </c>
      <c r="K328" s="230" t="s">
        <v>206</v>
      </c>
      <c r="L328" s="45"/>
      <c r="M328" s="235" t="s">
        <v>19</v>
      </c>
      <c r="N328" s="236" t="s">
        <v>46</v>
      </c>
      <c r="O328" s="85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6" t="s">
        <v>208</v>
      </c>
      <c r="AT328" s="226" t="s">
        <v>286</v>
      </c>
      <c r="AU328" s="226" t="s">
        <v>84</v>
      </c>
      <c r="AY328" s="18" t="s">
        <v>199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8" t="s">
        <v>82</v>
      </c>
      <c r="BK328" s="227">
        <f>ROUND(I328*H328,2)</f>
        <v>0</v>
      </c>
      <c r="BL328" s="18" t="s">
        <v>208</v>
      </c>
      <c r="BM328" s="226" t="s">
        <v>770</v>
      </c>
    </row>
    <row r="329" s="2" customFormat="1" ht="21.75" customHeight="1">
      <c r="A329" s="39"/>
      <c r="B329" s="40"/>
      <c r="C329" s="228" t="s">
        <v>497</v>
      </c>
      <c r="D329" s="228" t="s">
        <v>286</v>
      </c>
      <c r="E329" s="229" t="s">
        <v>1294</v>
      </c>
      <c r="F329" s="230" t="s">
        <v>1295</v>
      </c>
      <c r="G329" s="231" t="s">
        <v>205</v>
      </c>
      <c r="H329" s="232">
        <v>3</v>
      </c>
      <c r="I329" s="233"/>
      <c r="J329" s="234">
        <f>ROUND(I329*H329,2)</f>
        <v>0</v>
      </c>
      <c r="K329" s="230" t="s">
        <v>206</v>
      </c>
      <c r="L329" s="45"/>
      <c r="M329" s="235" t="s">
        <v>19</v>
      </c>
      <c r="N329" s="236" t="s">
        <v>46</v>
      </c>
      <c r="O329" s="85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6" t="s">
        <v>208</v>
      </c>
      <c r="AT329" s="226" t="s">
        <v>286</v>
      </c>
      <c r="AU329" s="226" t="s">
        <v>84</v>
      </c>
      <c r="AY329" s="18" t="s">
        <v>199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8" t="s">
        <v>82</v>
      </c>
      <c r="BK329" s="227">
        <f>ROUND(I329*H329,2)</f>
        <v>0</v>
      </c>
      <c r="BL329" s="18" t="s">
        <v>208</v>
      </c>
      <c r="BM329" s="226" t="s">
        <v>773</v>
      </c>
    </row>
    <row r="330" s="2" customFormat="1" ht="21.75" customHeight="1">
      <c r="A330" s="39"/>
      <c r="B330" s="40"/>
      <c r="C330" s="228" t="s">
        <v>767</v>
      </c>
      <c r="D330" s="228" t="s">
        <v>286</v>
      </c>
      <c r="E330" s="229" t="s">
        <v>775</v>
      </c>
      <c r="F330" s="230" t="s">
        <v>776</v>
      </c>
      <c r="G330" s="231" t="s">
        <v>205</v>
      </c>
      <c r="H330" s="232">
        <v>8</v>
      </c>
      <c r="I330" s="233"/>
      <c r="J330" s="234">
        <f>ROUND(I330*H330,2)</f>
        <v>0</v>
      </c>
      <c r="K330" s="230" t="s">
        <v>206</v>
      </c>
      <c r="L330" s="45"/>
      <c r="M330" s="235" t="s">
        <v>19</v>
      </c>
      <c r="N330" s="236" t="s">
        <v>46</v>
      </c>
      <c r="O330" s="85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208</v>
      </c>
      <c r="AT330" s="226" t="s">
        <v>286</v>
      </c>
      <c r="AU330" s="226" t="s">
        <v>84</v>
      </c>
      <c r="AY330" s="18" t="s">
        <v>199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82</v>
      </c>
      <c r="BK330" s="227">
        <f>ROUND(I330*H330,2)</f>
        <v>0</v>
      </c>
      <c r="BL330" s="18" t="s">
        <v>208</v>
      </c>
      <c r="BM330" s="226" t="s">
        <v>777</v>
      </c>
    </row>
    <row r="331" s="2" customFormat="1" ht="44.25" customHeight="1">
      <c r="A331" s="39"/>
      <c r="B331" s="40"/>
      <c r="C331" s="228" t="s">
        <v>501</v>
      </c>
      <c r="D331" s="228" t="s">
        <v>286</v>
      </c>
      <c r="E331" s="229" t="s">
        <v>778</v>
      </c>
      <c r="F331" s="230" t="s">
        <v>779</v>
      </c>
      <c r="G331" s="231" t="s">
        <v>217</v>
      </c>
      <c r="H331" s="232">
        <v>10</v>
      </c>
      <c r="I331" s="233"/>
      <c r="J331" s="234">
        <f>ROUND(I331*H331,2)</f>
        <v>0</v>
      </c>
      <c r="K331" s="230" t="s">
        <v>206</v>
      </c>
      <c r="L331" s="45"/>
      <c r="M331" s="235" t="s">
        <v>19</v>
      </c>
      <c r="N331" s="236" t="s">
        <v>46</v>
      </c>
      <c r="O331" s="85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208</v>
      </c>
      <c r="AT331" s="226" t="s">
        <v>286</v>
      </c>
      <c r="AU331" s="226" t="s">
        <v>84</v>
      </c>
      <c r="AY331" s="18" t="s">
        <v>199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82</v>
      </c>
      <c r="BK331" s="227">
        <f>ROUND(I331*H331,2)</f>
        <v>0</v>
      </c>
      <c r="BL331" s="18" t="s">
        <v>208</v>
      </c>
      <c r="BM331" s="226" t="s">
        <v>780</v>
      </c>
    </row>
    <row r="332" s="2" customFormat="1" ht="44.25" customHeight="1">
      <c r="A332" s="39"/>
      <c r="B332" s="40"/>
      <c r="C332" s="228" t="s">
        <v>774</v>
      </c>
      <c r="D332" s="228" t="s">
        <v>286</v>
      </c>
      <c r="E332" s="229" t="s">
        <v>782</v>
      </c>
      <c r="F332" s="230" t="s">
        <v>783</v>
      </c>
      <c r="G332" s="231" t="s">
        <v>217</v>
      </c>
      <c r="H332" s="232">
        <v>2</v>
      </c>
      <c r="I332" s="233"/>
      <c r="J332" s="234">
        <f>ROUND(I332*H332,2)</f>
        <v>0</v>
      </c>
      <c r="K332" s="230" t="s">
        <v>206</v>
      </c>
      <c r="L332" s="45"/>
      <c r="M332" s="235" t="s">
        <v>19</v>
      </c>
      <c r="N332" s="236" t="s">
        <v>46</v>
      </c>
      <c r="O332" s="85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208</v>
      </c>
      <c r="AT332" s="226" t="s">
        <v>286</v>
      </c>
      <c r="AU332" s="226" t="s">
        <v>84</v>
      </c>
      <c r="AY332" s="18" t="s">
        <v>199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82</v>
      </c>
      <c r="BK332" s="227">
        <f>ROUND(I332*H332,2)</f>
        <v>0</v>
      </c>
      <c r="BL332" s="18" t="s">
        <v>208</v>
      </c>
      <c r="BM332" s="226" t="s">
        <v>784</v>
      </c>
    </row>
    <row r="333" s="2" customFormat="1" ht="44.25" customHeight="1">
      <c r="A333" s="39"/>
      <c r="B333" s="40"/>
      <c r="C333" s="228" t="s">
        <v>504</v>
      </c>
      <c r="D333" s="228" t="s">
        <v>286</v>
      </c>
      <c r="E333" s="229" t="s">
        <v>789</v>
      </c>
      <c r="F333" s="230" t="s">
        <v>790</v>
      </c>
      <c r="G333" s="231" t="s">
        <v>217</v>
      </c>
      <c r="H333" s="232">
        <v>3</v>
      </c>
      <c r="I333" s="233"/>
      <c r="J333" s="234">
        <f>ROUND(I333*H333,2)</f>
        <v>0</v>
      </c>
      <c r="K333" s="230" t="s">
        <v>206</v>
      </c>
      <c r="L333" s="45"/>
      <c r="M333" s="235" t="s">
        <v>19</v>
      </c>
      <c r="N333" s="236" t="s">
        <v>46</v>
      </c>
      <c r="O333" s="85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208</v>
      </c>
      <c r="AT333" s="226" t="s">
        <v>286</v>
      </c>
      <c r="AU333" s="226" t="s">
        <v>84</v>
      </c>
      <c r="AY333" s="18" t="s">
        <v>199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82</v>
      </c>
      <c r="BK333" s="227">
        <f>ROUND(I333*H333,2)</f>
        <v>0</v>
      </c>
      <c r="BL333" s="18" t="s">
        <v>208</v>
      </c>
      <c r="BM333" s="226" t="s">
        <v>787</v>
      </c>
    </row>
    <row r="334" s="2" customFormat="1" ht="44.25" customHeight="1">
      <c r="A334" s="39"/>
      <c r="B334" s="40"/>
      <c r="C334" s="228" t="s">
        <v>781</v>
      </c>
      <c r="D334" s="228" t="s">
        <v>286</v>
      </c>
      <c r="E334" s="229" t="s">
        <v>792</v>
      </c>
      <c r="F334" s="230" t="s">
        <v>793</v>
      </c>
      <c r="G334" s="231" t="s">
        <v>217</v>
      </c>
      <c r="H334" s="232">
        <v>2</v>
      </c>
      <c r="I334" s="233"/>
      <c r="J334" s="234">
        <f>ROUND(I334*H334,2)</f>
        <v>0</v>
      </c>
      <c r="K334" s="230" t="s">
        <v>206</v>
      </c>
      <c r="L334" s="45"/>
      <c r="M334" s="235" t="s">
        <v>19</v>
      </c>
      <c r="N334" s="236" t="s">
        <v>46</v>
      </c>
      <c r="O334" s="85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208</v>
      </c>
      <c r="AT334" s="226" t="s">
        <v>286</v>
      </c>
      <c r="AU334" s="226" t="s">
        <v>84</v>
      </c>
      <c r="AY334" s="18" t="s">
        <v>199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82</v>
      </c>
      <c r="BK334" s="227">
        <f>ROUND(I334*H334,2)</f>
        <v>0</v>
      </c>
      <c r="BL334" s="18" t="s">
        <v>208</v>
      </c>
      <c r="BM334" s="226" t="s">
        <v>791</v>
      </c>
    </row>
    <row r="335" s="2" customFormat="1">
      <c r="A335" s="39"/>
      <c r="B335" s="40"/>
      <c r="C335" s="228" t="s">
        <v>510</v>
      </c>
      <c r="D335" s="228" t="s">
        <v>286</v>
      </c>
      <c r="E335" s="229" t="s">
        <v>803</v>
      </c>
      <c r="F335" s="230" t="s">
        <v>804</v>
      </c>
      <c r="G335" s="231" t="s">
        <v>217</v>
      </c>
      <c r="H335" s="232">
        <v>2</v>
      </c>
      <c r="I335" s="233"/>
      <c r="J335" s="234">
        <f>ROUND(I335*H335,2)</f>
        <v>0</v>
      </c>
      <c r="K335" s="230" t="s">
        <v>206</v>
      </c>
      <c r="L335" s="45"/>
      <c r="M335" s="235" t="s">
        <v>19</v>
      </c>
      <c r="N335" s="236" t="s">
        <v>46</v>
      </c>
      <c r="O335" s="85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6" t="s">
        <v>208</v>
      </c>
      <c r="AT335" s="226" t="s">
        <v>286</v>
      </c>
      <c r="AU335" s="226" t="s">
        <v>84</v>
      </c>
      <c r="AY335" s="18" t="s">
        <v>199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8" t="s">
        <v>82</v>
      </c>
      <c r="BK335" s="227">
        <f>ROUND(I335*H335,2)</f>
        <v>0</v>
      </c>
      <c r="BL335" s="18" t="s">
        <v>208</v>
      </c>
      <c r="BM335" s="226" t="s">
        <v>794</v>
      </c>
    </row>
    <row r="336" s="2" customFormat="1" ht="16.5" customHeight="1">
      <c r="A336" s="39"/>
      <c r="B336" s="40"/>
      <c r="C336" s="228" t="s">
        <v>788</v>
      </c>
      <c r="D336" s="228" t="s">
        <v>286</v>
      </c>
      <c r="E336" s="229" t="s">
        <v>810</v>
      </c>
      <c r="F336" s="230" t="s">
        <v>811</v>
      </c>
      <c r="G336" s="231" t="s">
        <v>205</v>
      </c>
      <c r="H336" s="232">
        <v>1</v>
      </c>
      <c r="I336" s="233"/>
      <c r="J336" s="234">
        <f>ROUND(I336*H336,2)</f>
        <v>0</v>
      </c>
      <c r="K336" s="230" t="s">
        <v>206</v>
      </c>
      <c r="L336" s="45"/>
      <c r="M336" s="235" t="s">
        <v>19</v>
      </c>
      <c r="N336" s="236" t="s">
        <v>46</v>
      </c>
      <c r="O336" s="85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208</v>
      </c>
      <c r="AT336" s="226" t="s">
        <v>286</v>
      </c>
      <c r="AU336" s="226" t="s">
        <v>84</v>
      </c>
      <c r="AY336" s="18" t="s">
        <v>199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82</v>
      </c>
      <c r="BK336" s="227">
        <f>ROUND(I336*H336,2)</f>
        <v>0</v>
      </c>
      <c r="BL336" s="18" t="s">
        <v>208</v>
      </c>
      <c r="BM336" s="226" t="s">
        <v>798</v>
      </c>
    </row>
    <row r="337" s="2" customFormat="1">
      <c r="A337" s="39"/>
      <c r="B337" s="40"/>
      <c r="C337" s="228" t="s">
        <v>513</v>
      </c>
      <c r="D337" s="228" t="s">
        <v>286</v>
      </c>
      <c r="E337" s="229" t="s">
        <v>1121</v>
      </c>
      <c r="F337" s="230" t="s">
        <v>1222</v>
      </c>
      <c r="G337" s="231" t="s">
        <v>217</v>
      </c>
      <c r="H337" s="232">
        <v>1</v>
      </c>
      <c r="I337" s="233"/>
      <c r="J337" s="234">
        <f>ROUND(I337*H337,2)</f>
        <v>0</v>
      </c>
      <c r="K337" s="230" t="s">
        <v>206</v>
      </c>
      <c r="L337" s="45"/>
      <c r="M337" s="235" t="s">
        <v>19</v>
      </c>
      <c r="N337" s="236" t="s">
        <v>46</v>
      </c>
      <c r="O337" s="85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208</v>
      </c>
      <c r="AT337" s="226" t="s">
        <v>286</v>
      </c>
      <c r="AU337" s="226" t="s">
        <v>84</v>
      </c>
      <c r="AY337" s="18" t="s">
        <v>199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82</v>
      </c>
      <c r="BK337" s="227">
        <f>ROUND(I337*H337,2)</f>
        <v>0</v>
      </c>
      <c r="BL337" s="18" t="s">
        <v>208</v>
      </c>
      <c r="BM337" s="226" t="s">
        <v>801</v>
      </c>
    </row>
    <row r="338" s="2" customFormat="1" ht="16.5" customHeight="1">
      <c r="A338" s="39"/>
      <c r="B338" s="40"/>
      <c r="C338" s="228" t="s">
        <v>795</v>
      </c>
      <c r="D338" s="228" t="s">
        <v>286</v>
      </c>
      <c r="E338" s="229" t="s">
        <v>813</v>
      </c>
      <c r="F338" s="230" t="s">
        <v>814</v>
      </c>
      <c r="G338" s="231" t="s">
        <v>205</v>
      </c>
      <c r="H338" s="232">
        <v>56</v>
      </c>
      <c r="I338" s="233"/>
      <c r="J338" s="234">
        <f>ROUND(I338*H338,2)</f>
        <v>0</v>
      </c>
      <c r="K338" s="230" t="s">
        <v>206</v>
      </c>
      <c r="L338" s="45"/>
      <c r="M338" s="235" t="s">
        <v>19</v>
      </c>
      <c r="N338" s="236" t="s">
        <v>46</v>
      </c>
      <c r="O338" s="85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6" t="s">
        <v>208</v>
      </c>
      <c r="AT338" s="226" t="s">
        <v>286</v>
      </c>
      <c r="AU338" s="226" t="s">
        <v>84</v>
      </c>
      <c r="AY338" s="18" t="s">
        <v>199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8" t="s">
        <v>82</v>
      </c>
      <c r="BK338" s="227">
        <f>ROUND(I338*H338,2)</f>
        <v>0</v>
      </c>
      <c r="BL338" s="18" t="s">
        <v>208</v>
      </c>
      <c r="BM338" s="226" t="s">
        <v>805</v>
      </c>
    </row>
    <row r="339" s="2" customFormat="1" ht="21.75" customHeight="1">
      <c r="A339" s="39"/>
      <c r="B339" s="40"/>
      <c r="C339" s="228" t="s">
        <v>519</v>
      </c>
      <c r="D339" s="228" t="s">
        <v>286</v>
      </c>
      <c r="E339" s="229" t="s">
        <v>817</v>
      </c>
      <c r="F339" s="230" t="s">
        <v>818</v>
      </c>
      <c r="G339" s="231" t="s">
        <v>205</v>
      </c>
      <c r="H339" s="232">
        <v>31</v>
      </c>
      <c r="I339" s="233"/>
      <c r="J339" s="234">
        <f>ROUND(I339*H339,2)</f>
        <v>0</v>
      </c>
      <c r="K339" s="230" t="s">
        <v>206</v>
      </c>
      <c r="L339" s="45"/>
      <c r="M339" s="235" t="s">
        <v>19</v>
      </c>
      <c r="N339" s="236" t="s">
        <v>46</v>
      </c>
      <c r="O339" s="85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6" t="s">
        <v>208</v>
      </c>
      <c r="AT339" s="226" t="s">
        <v>286</v>
      </c>
      <c r="AU339" s="226" t="s">
        <v>84</v>
      </c>
      <c r="AY339" s="18" t="s">
        <v>199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8" t="s">
        <v>82</v>
      </c>
      <c r="BK339" s="227">
        <f>ROUND(I339*H339,2)</f>
        <v>0</v>
      </c>
      <c r="BL339" s="18" t="s">
        <v>208</v>
      </c>
      <c r="BM339" s="226" t="s">
        <v>808</v>
      </c>
    </row>
    <row r="340" s="2" customFormat="1" ht="33" customHeight="1">
      <c r="A340" s="39"/>
      <c r="B340" s="40"/>
      <c r="C340" s="228" t="s">
        <v>802</v>
      </c>
      <c r="D340" s="228" t="s">
        <v>286</v>
      </c>
      <c r="E340" s="229" t="s">
        <v>820</v>
      </c>
      <c r="F340" s="230" t="s">
        <v>821</v>
      </c>
      <c r="G340" s="231" t="s">
        <v>205</v>
      </c>
      <c r="H340" s="232">
        <v>1</v>
      </c>
      <c r="I340" s="233"/>
      <c r="J340" s="234">
        <f>ROUND(I340*H340,2)</f>
        <v>0</v>
      </c>
      <c r="K340" s="230" t="s">
        <v>206</v>
      </c>
      <c r="L340" s="45"/>
      <c r="M340" s="235" t="s">
        <v>19</v>
      </c>
      <c r="N340" s="236" t="s">
        <v>46</v>
      </c>
      <c r="O340" s="85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208</v>
      </c>
      <c r="AT340" s="226" t="s">
        <v>286</v>
      </c>
      <c r="AU340" s="226" t="s">
        <v>84</v>
      </c>
      <c r="AY340" s="18" t="s">
        <v>199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82</v>
      </c>
      <c r="BK340" s="227">
        <f>ROUND(I340*H340,2)</f>
        <v>0</v>
      </c>
      <c r="BL340" s="18" t="s">
        <v>208</v>
      </c>
      <c r="BM340" s="226" t="s">
        <v>812</v>
      </c>
    </row>
    <row r="341" s="2" customFormat="1" ht="66.75" customHeight="1">
      <c r="A341" s="39"/>
      <c r="B341" s="40"/>
      <c r="C341" s="228" t="s">
        <v>526</v>
      </c>
      <c r="D341" s="228" t="s">
        <v>286</v>
      </c>
      <c r="E341" s="229" t="s">
        <v>1296</v>
      </c>
      <c r="F341" s="230" t="s">
        <v>1297</v>
      </c>
      <c r="G341" s="231" t="s">
        <v>217</v>
      </c>
      <c r="H341" s="232">
        <v>1</v>
      </c>
      <c r="I341" s="233"/>
      <c r="J341" s="234">
        <f>ROUND(I341*H341,2)</f>
        <v>0</v>
      </c>
      <c r="K341" s="230" t="s">
        <v>341</v>
      </c>
      <c r="L341" s="45"/>
      <c r="M341" s="235" t="s">
        <v>19</v>
      </c>
      <c r="N341" s="236" t="s">
        <v>46</v>
      </c>
      <c r="O341" s="85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208</v>
      </c>
      <c r="AT341" s="226" t="s">
        <v>286</v>
      </c>
      <c r="AU341" s="226" t="s">
        <v>84</v>
      </c>
      <c r="AY341" s="18" t="s">
        <v>199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82</v>
      </c>
      <c r="BK341" s="227">
        <f>ROUND(I341*H341,2)</f>
        <v>0</v>
      </c>
      <c r="BL341" s="18" t="s">
        <v>208</v>
      </c>
      <c r="BM341" s="226" t="s">
        <v>815</v>
      </c>
    </row>
    <row r="342" s="2" customFormat="1">
      <c r="A342" s="39"/>
      <c r="B342" s="40"/>
      <c r="C342" s="228" t="s">
        <v>809</v>
      </c>
      <c r="D342" s="228" t="s">
        <v>286</v>
      </c>
      <c r="E342" s="229" t="s">
        <v>827</v>
      </c>
      <c r="F342" s="230" t="s">
        <v>828</v>
      </c>
      <c r="G342" s="231" t="s">
        <v>217</v>
      </c>
      <c r="H342" s="232">
        <v>7</v>
      </c>
      <c r="I342" s="233"/>
      <c r="J342" s="234">
        <f>ROUND(I342*H342,2)</f>
        <v>0</v>
      </c>
      <c r="K342" s="230" t="s">
        <v>206</v>
      </c>
      <c r="L342" s="45"/>
      <c r="M342" s="235" t="s">
        <v>19</v>
      </c>
      <c r="N342" s="236" t="s">
        <v>46</v>
      </c>
      <c r="O342" s="85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208</v>
      </c>
      <c r="AT342" s="226" t="s">
        <v>286</v>
      </c>
      <c r="AU342" s="226" t="s">
        <v>84</v>
      </c>
      <c r="AY342" s="18" t="s">
        <v>199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82</v>
      </c>
      <c r="BK342" s="227">
        <f>ROUND(I342*H342,2)</f>
        <v>0</v>
      </c>
      <c r="BL342" s="18" t="s">
        <v>208</v>
      </c>
      <c r="BM342" s="226" t="s">
        <v>819</v>
      </c>
    </row>
    <row r="343" s="2" customFormat="1" ht="33" customHeight="1">
      <c r="A343" s="39"/>
      <c r="B343" s="40"/>
      <c r="C343" s="228" t="s">
        <v>532</v>
      </c>
      <c r="D343" s="228" t="s">
        <v>286</v>
      </c>
      <c r="E343" s="229" t="s">
        <v>1130</v>
      </c>
      <c r="F343" s="230" t="s">
        <v>1225</v>
      </c>
      <c r="G343" s="231" t="s">
        <v>217</v>
      </c>
      <c r="H343" s="232">
        <v>1</v>
      </c>
      <c r="I343" s="233"/>
      <c r="J343" s="234">
        <f>ROUND(I343*H343,2)</f>
        <v>0</v>
      </c>
      <c r="K343" s="230" t="s">
        <v>341</v>
      </c>
      <c r="L343" s="45"/>
      <c r="M343" s="235" t="s">
        <v>19</v>
      </c>
      <c r="N343" s="236" t="s">
        <v>46</v>
      </c>
      <c r="O343" s="85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208</v>
      </c>
      <c r="AT343" s="226" t="s">
        <v>286</v>
      </c>
      <c r="AU343" s="226" t="s">
        <v>84</v>
      </c>
      <c r="AY343" s="18" t="s">
        <v>199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82</v>
      </c>
      <c r="BK343" s="227">
        <f>ROUND(I343*H343,2)</f>
        <v>0</v>
      </c>
      <c r="BL343" s="18" t="s">
        <v>208</v>
      </c>
      <c r="BM343" s="226" t="s">
        <v>822</v>
      </c>
    </row>
    <row r="344" s="2" customFormat="1">
      <c r="A344" s="39"/>
      <c r="B344" s="40"/>
      <c r="C344" s="228" t="s">
        <v>816</v>
      </c>
      <c r="D344" s="228" t="s">
        <v>286</v>
      </c>
      <c r="E344" s="229" t="s">
        <v>831</v>
      </c>
      <c r="F344" s="230" t="s">
        <v>832</v>
      </c>
      <c r="G344" s="231" t="s">
        <v>217</v>
      </c>
      <c r="H344" s="232">
        <v>1</v>
      </c>
      <c r="I344" s="233"/>
      <c r="J344" s="234">
        <f>ROUND(I344*H344,2)</f>
        <v>0</v>
      </c>
      <c r="K344" s="230" t="s">
        <v>341</v>
      </c>
      <c r="L344" s="45"/>
      <c r="M344" s="235" t="s">
        <v>19</v>
      </c>
      <c r="N344" s="236" t="s">
        <v>46</v>
      </c>
      <c r="O344" s="85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208</v>
      </c>
      <c r="AT344" s="226" t="s">
        <v>286</v>
      </c>
      <c r="AU344" s="226" t="s">
        <v>84</v>
      </c>
      <c r="AY344" s="18" t="s">
        <v>199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82</v>
      </c>
      <c r="BK344" s="227">
        <f>ROUND(I344*H344,2)</f>
        <v>0</v>
      </c>
      <c r="BL344" s="18" t="s">
        <v>208</v>
      </c>
      <c r="BM344" s="226" t="s">
        <v>826</v>
      </c>
    </row>
    <row r="345" s="2" customFormat="1" ht="21.75" customHeight="1">
      <c r="A345" s="39"/>
      <c r="B345" s="40"/>
      <c r="C345" s="228" t="s">
        <v>537</v>
      </c>
      <c r="D345" s="228" t="s">
        <v>286</v>
      </c>
      <c r="E345" s="229" t="s">
        <v>838</v>
      </c>
      <c r="F345" s="230" t="s">
        <v>839</v>
      </c>
      <c r="G345" s="231" t="s">
        <v>217</v>
      </c>
      <c r="H345" s="232">
        <v>2</v>
      </c>
      <c r="I345" s="233"/>
      <c r="J345" s="234">
        <f>ROUND(I345*H345,2)</f>
        <v>0</v>
      </c>
      <c r="K345" s="230" t="s">
        <v>206</v>
      </c>
      <c r="L345" s="45"/>
      <c r="M345" s="235" t="s">
        <v>19</v>
      </c>
      <c r="N345" s="236" t="s">
        <v>46</v>
      </c>
      <c r="O345" s="85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208</v>
      </c>
      <c r="AT345" s="226" t="s">
        <v>286</v>
      </c>
      <c r="AU345" s="226" t="s">
        <v>84</v>
      </c>
      <c r="AY345" s="18" t="s">
        <v>199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82</v>
      </c>
      <c r="BK345" s="227">
        <f>ROUND(I345*H345,2)</f>
        <v>0</v>
      </c>
      <c r="BL345" s="18" t="s">
        <v>208</v>
      </c>
      <c r="BM345" s="226" t="s">
        <v>829</v>
      </c>
    </row>
    <row r="346" s="2" customFormat="1" ht="21.75" customHeight="1">
      <c r="A346" s="39"/>
      <c r="B346" s="40"/>
      <c r="C346" s="228" t="s">
        <v>823</v>
      </c>
      <c r="D346" s="228" t="s">
        <v>286</v>
      </c>
      <c r="E346" s="229" t="s">
        <v>841</v>
      </c>
      <c r="F346" s="230" t="s">
        <v>842</v>
      </c>
      <c r="G346" s="231" t="s">
        <v>217</v>
      </c>
      <c r="H346" s="232">
        <v>1</v>
      </c>
      <c r="I346" s="233"/>
      <c r="J346" s="234">
        <f>ROUND(I346*H346,2)</f>
        <v>0</v>
      </c>
      <c r="K346" s="230" t="s">
        <v>206</v>
      </c>
      <c r="L346" s="45"/>
      <c r="M346" s="235" t="s">
        <v>19</v>
      </c>
      <c r="N346" s="236" t="s">
        <v>46</v>
      </c>
      <c r="O346" s="85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208</v>
      </c>
      <c r="AT346" s="226" t="s">
        <v>286</v>
      </c>
      <c r="AU346" s="226" t="s">
        <v>84</v>
      </c>
      <c r="AY346" s="18" t="s">
        <v>199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82</v>
      </c>
      <c r="BK346" s="227">
        <f>ROUND(I346*H346,2)</f>
        <v>0</v>
      </c>
      <c r="BL346" s="18" t="s">
        <v>208</v>
      </c>
      <c r="BM346" s="226" t="s">
        <v>833</v>
      </c>
    </row>
    <row r="347" s="2" customFormat="1" ht="21.75" customHeight="1">
      <c r="A347" s="39"/>
      <c r="B347" s="40"/>
      <c r="C347" s="228" t="s">
        <v>543</v>
      </c>
      <c r="D347" s="228" t="s">
        <v>286</v>
      </c>
      <c r="E347" s="229" t="s">
        <v>845</v>
      </c>
      <c r="F347" s="230" t="s">
        <v>846</v>
      </c>
      <c r="G347" s="231" t="s">
        <v>217</v>
      </c>
      <c r="H347" s="232">
        <v>2</v>
      </c>
      <c r="I347" s="233"/>
      <c r="J347" s="234">
        <f>ROUND(I347*H347,2)</f>
        <v>0</v>
      </c>
      <c r="K347" s="230" t="s">
        <v>206</v>
      </c>
      <c r="L347" s="45"/>
      <c r="M347" s="235" t="s">
        <v>19</v>
      </c>
      <c r="N347" s="236" t="s">
        <v>46</v>
      </c>
      <c r="O347" s="85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208</v>
      </c>
      <c r="AT347" s="226" t="s">
        <v>286</v>
      </c>
      <c r="AU347" s="226" t="s">
        <v>84</v>
      </c>
      <c r="AY347" s="18" t="s">
        <v>199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82</v>
      </c>
      <c r="BK347" s="227">
        <f>ROUND(I347*H347,2)</f>
        <v>0</v>
      </c>
      <c r="BL347" s="18" t="s">
        <v>208</v>
      </c>
      <c r="BM347" s="226" t="s">
        <v>836</v>
      </c>
    </row>
    <row r="348" s="2" customFormat="1" ht="16.5" customHeight="1">
      <c r="A348" s="39"/>
      <c r="B348" s="40"/>
      <c r="C348" s="228" t="s">
        <v>830</v>
      </c>
      <c r="D348" s="228" t="s">
        <v>286</v>
      </c>
      <c r="E348" s="229" t="s">
        <v>848</v>
      </c>
      <c r="F348" s="230" t="s">
        <v>849</v>
      </c>
      <c r="G348" s="231" t="s">
        <v>217</v>
      </c>
      <c r="H348" s="232">
        <v>3</v>
      </c>
      <c r="I348" s="233"/>
      <c r="J348" s="234">
        <f>ROUND(I348*H348,2)</f>
        <v>0</v>
      </c>
      <c r="K348" s="230" t="s">
        <v>206</v>
      </c>
      <c r="L348" s="45"/>
      <c r="M348" s="235" t="s">
        <v>19</v>
      </c>
      <c r="N348" s="236" t="s">
        <v>46</v>
      </c>
      <c r="O348" s="85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208</v>
      </c>
      <c r="AT348" s="226" t="s">
        <v>286</v>
      </c>
      <c r="AU348" s="226" t="s">
        <v>84</v>
      </c>
      <c r="AY348" s="18" t="s">
        <v>199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82</v>
      </c>
      <c r="BK348" s="227">
        <f>ROUND(I348*H348,2)</f>
        <v>0</v>
      </c>
      <c r="BL348" s="18" t="s">
        <v>208</v>
      </c>
      <c r="BM348" s="226" t="s">
        <v>840</v>
      </c>
    </row>
    <row r="349" s="2" customFormat="1" ht="16.5" customHeight="1">
      <c r="A349" s="39"/>
      <c r="B349" s="40"/>
      <c r="C349" s="228" t="s">
        <v>548</v>
      </c>
      <c r="D349" s="228" t="s">
        <v>286</v>
      </c>
      <c r="E349" s="229" t="s">
        <v>852</v>
      </c>
      <c r="F349" s="230" t="s">
        <v>853</v>
      </c>
      <c r="G349" s="231" t="s">
        <v>217</v>
      </c>
      <c r="H349" s="232">
        <v>2</v>
      </c>
      <c r="I349" s="233"/>
      <c r="J349" s="234">
        <f>ROUND(I349*H349,2)</f>
        <v>0</v>
      </c>
      <c r="K349" s="230" t="s">
        <v>206</v>
      </c>
      <c r="L349" s="45"/>
      <c r="M349" s="235" t="s">
        <v>19</v>
      </c>
      <c r="N349" s="236" t="s">
        <v>46</v>
      </c>
      <c r="O349" s="85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208</v>
      </c>
      <c r="AT349" s="226" t="s">
        <v>286</v>
      </c>
      <c r="AU349" s="226" t="s">
        <v>84</v>
      </c>
      <c r="AY349" s="18" t="s">
        <v>199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82</v>
      </c>
      <c r="BK349" s="227">
        <f>ROUND(I349*H349,2)</f>
        <v>0</v>
      </c>
      <c r="BL349" s="18" t="s">
        <v>208</v>
      </c>
      <c r="BM349" s="226" t="s">
        <v>843</v>
      </c>
    </row>
    <row r="350" s="2" customFormat="1" ht="16.5" customHeight="1">
      <c r="A350" s="39"/>
      <c r="B350" s="40"/>
      <c r="C350" s="228" t="s">
        <v>837</v>
      </c>
      <c r="D350" s="228" t="s">
        <v>286</v>
      </c>
      <c r="E350" s="229" t="s">
        <v>855</v>
      </c>
      <c r="F350" s="230" t="s">
        <v>856</v>
      </c>
      <c r="G350" s="231" t="s">
        <v>217</v>
      </c>
      <c r="H350" s="232">
        <v>5</v>
      </c>
      <c r="I350" s="233"/>
      <c r="J350" s="234">
        <f>ROUND(I350*H350,2)</f>
        <v>0</v>
      </c>
      <c r="K350" s="230" t="s">
        <v>206</v>
      </c>
      <c r="L350" s="45"/>
      <c r="M350" s="235" t="s">
        <v>19</v>
      </c>
      <c r="N350" s="236" t="s">
        <v>46</v>
      </c>
      <c r="O350" s="85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208</v>
      </c>
      <c r="AT350" s="226" t="s">
        <v>286</v>
      </c>
      <c r="AU350" s="226" t="s">
        <v>84</v>
      </c>
      <c r="AY350" s="18" t="s">
        <v>199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82</v>
      </c>
      <c r="BK350" s="227">
        <f>ROUND(I350*H350,2)</f>
        <v>0</v>
      </c>
      <c r="BL350" s="18" t="s">
        <v>208</v>
      </c>
      <c r="BM350" s="226" t="s">
        <v>847</v>
      </c>
    </row>
    <row r="351" s="2" customFormat="1" ht="16.5" customHeight="1">
      <c r="A351" s="39"/>
      <c r="B351" s="40"/>
      <c r="C351" s="228" t="s">
        <v>554</v>
      </c>
      <c r="D351" s="228" t="s">
        <v>286</v>
      </c>
      <c r="E351" s="229" t="s">
        <v>859</v>
      </c>
      <c r="F351" s="230" t="s">
        <v>860</v>
      </c>
      <c r="G351" s="231" t="s">
        <v>217</v>
      </c>
      <c r="H351" s="232">
        <v>2</v>
      </c>
      <c r="I351" s="233"/>
      <c r="J351" s="234">
        <f>ROUND(I351*H351,2)</f>
        <v>0</v>
      </c>
      <c r="K351" s="230" t="s">
        <v>206</v>
      </c>
      <c r="L351" s="45"/>
      <c r="M351" s="235" t="s">
        <v>19</v>
      </c>
      <c r="N351" s="236" t="s">
        <v>46</v>
      </c>
      <c r="O351" s="85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208</v>
      </c>
      <c r="AT351" s="226" t="s">
        <v>286</v>
      </c>
      <c r="AU351" s="226" t="s">
        <v>84</v>
      </c>
      <c r="AY351" s="18" t="s">
        <v>199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82</v>
      </c>
      <c r="BK351" s="227">
        <f>ROUND(I351*H351,2)</f>
        <v>0</v>
      </c>
      <c r="BL351" s="18" t="s">
        <v>208</v>
      </c>
      <c r="BM351" s="226" t="s">
        <v>850</v>
      </c>
    </row>
    <row r="352" s="2" customFormat="1" ht="21.75" customHeight="1">
      <c r="A352" s="39"/>
      <c r="B352" s="40"/>
      <c r="C352" s="228" t="s">
        <v>844</v>
      </c>
      <c r="D352" s="228" t="s">
        <v>286</v>
      </c>
      <c r="E352" s="229" t="s">
        <v>862</v>
      </c>
      <c r="F352" s="230" t="s">
        <v>863</v>
      </c>
      <c r="G352" s="231" t="s">
        <v>217</v>
      </c>
      <c r="H352" s="232">
        <v>2</v>
      </c>
      <c r="I352" s="233"/>
      <c r="J352" s="234">
        <f>ROUND(I352*H352,2)</f>
        <v>0</v>
      </c>
      <c r="K352" s="230" t="s">
        <v>206</v>
      </c>
      <c r="L352" s="45"/>
      <c r="M352" s="235" t="s">
        <v>19</v>
      </c>
      <c r="N352" s="236" t="s">
        <v>46</v>
      </c>
      <c r="O352" s="85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208</v>
      </c>
      <c r="AT352" s="226" t="s">
        <v>286</v>
      </c>
      <c r="AU352" s="226" t="s">
        <v>84</v>
      </c>
      <c r="AY352" s="18" t="s">
        <v>199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82</v>
      </c>
      <c r="BK352" s="227">
        <f>ROUND(I352*H352,2)</f>
        <v>0</v>
      </c>
      <c r="BL352" s="18" t="s">
        <v>208</v>
      </c>
      <c r="BM352" s="226" t="s">
        <v>854</v>
      </c>
    </row>
    <row r="353" s="2" customFormat="1">
      <c r="A353" s="39"/>
      <c r="B353" s="40"/>
      <c r="C353" s="228" t="s">
        <v>559</v>
      </c>
      <c r="D353" s="228" t="s">
        <v>286</v>
      </c>
      <c r="E353" s="229" t="s">
        <v>866</v>
      </c>
      <c r="F353" s="230" t="s">
        <v>867</v>
      </c>
      <c r="G353" s="231" t="s">
        <v>217</v>
      </c>
      <c r="H353" s="232">
        <v>1</v>
      </c>
      <c r="I353" s="233"/>
      <c r="J353" s="234">
        <f>ROUND(I353*H353,2)</f>
        <v>0</v>
      </c>
      <c r="K353" s="230" t="s">
        <v>206</v>
      </c>
      <c r="L353" s="45"/>
      <c r="M353" s="235" t="s">
        <v>19</v>
      </c>
      <c r="N353" s="236" t="s">
        <v>46</v>
      </c>
      <c r="O353" s="85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208</v>
      </c>
      <c r="AT353" s="226" t="s">
        <v>286</v>
      </c>
      <c r="AU353" s="226" t="s">
        <v>84</v>
      </c>
      <c r="AY353" s="18" t="s">
        <v>199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82</v>
      </c>
      <c r="BK353" s="227">
        <f>ROUND(I353*H353,2)</f>
        <v>0</v>
      </c>
      <c r="BL353" s="18" t="s">
        <v>208</v>
      </c>
      <c r="BM353" s="226" t="s">
        <v>857</v>
      </c>
    </row>
    <row r="354" s="2" customFormat="1">
      <c r="A354" s="39"/>
      <c r="B354" s="40"/>
      <c r="C354" s="228" t="s">
        <v>851</v>
      </c>
      <c r="D354" s="228" t="s">
        <v>286</v>
      </c>
      <c r="E354" s="229" t="s">
        <v>869</v>
      </c>
      <c r="F354" s="230" t="s">
        <v>870</v>
      </c>
      <c r="G354" s="231" t="s">
        <v>871</v>
      </c>
      <c r="H354" s="232">
        <v>8</v>
      </c>
      <c r="I354" s="233"/>
      <c r="J354" s="234">
        <f>ROUND(I354*H354,2)</f>
        <v>0</v>
      </c>
      <c r="K354" s="230" t="s">
        <v>206</v>
      </c>
      <c r="L354" s="45"/>
      <c r="M354" s="235" t="s">
        <v>19</v>
      </c>
      <c r="N354" s="236" t="s">
        <v>46</v>
      </c>
      <c r="O354" s="85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6" t="s">
        <v>208</v>
      </c>
      <c r="AT354" s="226" t="s">
        <v>286</v>
      </c>
      <c r="AU354" s="226" t="s">
        <v>84</v>
      </c>
      <c r="AY354" s="18" t="s">
        <v>199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8" t="s">
        <v>82</v>
      </c>
      <c r="BK354" s="227">
        <f>ROUND(I354*H354,2)</f>
        <v>0</v>
      </c>
      <c r="BL354" s="18" t="s">
        <v>208</v>
      </c>
      <c r="BM354" s="226" t="s">
        <v>861</v>
      </c>
    </row>
    <row r="355" s="2" customFormat="1" ht="21.75" customHeight="1">
      <c r="A355" s="39"/>
      <c r="B355" s="40"/>
      <c r="C355" s="228" t="s">
        <v>563</v>
      </c>
      <c r="D355" s="228" t="s">
        <v>286</v>
      </c>
      <c r="E355" s="229" t="s">
        <v>874</v>
      </c>
      <c r="F355" s="230" t="s">
        <v>875</v>
      </c>
      <c r="G355" s="231" t="s">
        <v>871</v>
      </c>
      <c r="H355" s="232">
        <v>3</v>
      </c>
      <c r="I355" s="233"/>
      <c r="J355" s="234">
        <f>ROUND(I355*H355,2)</f>
        <v>0</v>
      </c>
      <c r="K355" s="230" t="s">
        <v>206</v>
      </c>
      <c r="L355" s="45"/>
      <c r="M355" s="235" t="s">
        <v>19</v>
      </c>
      <c r="N355" s="236" t="s">
        <v>46</v>
      </c>
      <c r="O355" s="85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208</v>
      </c>
      <c r="AT355" s="226" t="s">
        <v>286</v>
      </c>
      <c r="AU355" s="226" t="s">
        <v>84</v>
      </c>
      <c r="AY355" s="18" t="s">
        <v>199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82</v>
      </c>
      <c r="BK355" s="227">
        <f>ROUND(I355*H355,2)</f>
        <v>0</v>
      </c>
      <c r="BL355" s="18" t="s">
        <v>208</v>
      </c>
      <c r="BM355" s="226" t="s">
        <v>864</v>
      </c>
    </row>
    <row r="356" s="2" customFormat="1">
      <c r="A356" s="39"/>
      <c r="B356" s="40"/>
      <c r="C356" s="228" t="s">
        <v>858</v>
      </c>
      <c r="D356" s="228" t="s">
        <v>286</v>
      </c>
      <c r="E356" s="229" t="s">
        <v>877</v>
      </c>
      <c r="F356" s="230" t="s">
        <v>878</v>
      </c>
      <c r="G356" s="231" t="s">
        <v>871</v>
      </c>
      <c r="H356" s="232">
        <v>1</v>
      </c>
      <c r="I356" s="233"/>
      <c r="J356" s="234">
        <f>ROUND(I356*H356,2)</f>
        <v>0</v>
      </c>
      <c r="K356" s="230" t="s">
        <v>206</v>
      </c>
      <c r="L356" s="45"/>
      <c r="M356" s="235" t="s">
        <v>19</v>
      </c>
      <c r="N356" s="236" t="s">
        <v>46</v>
      </c>
      <c r="O356" s="85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208</v>
      </c>
      <c r="AT356" s="226" t="s">
        <v>286</v>
      </c>
      <c r="AU356" s="226" t="s">
        <v>84</v>
      </c>
      <c r="AY356" s="18" t="s">
        <v>199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82</v>
      </c>
      <c r="BK356" s="227">
        <f>ROUND(I356*H356,2)</f>
        <v>0</v>
      </c>
      <c r="BL356" s="18" t="s">
        <v>208</v>
      </c>
      <c r="BM356" s="226" t="s">
        <v>868</v>
      </c>
    </row>
    <row r="357" s="2" customFormat="1">
      <c r="A357" s="39"/>
      <c r="B357" s="40"/>
      <c r="C357" s="228" t="s">
        <v>566</v>
      </c>
      <c r="D357" s="228" t="s">
        <v>286</v>
      </c>
      <c r="E357" s="229" t="s">
        <v>881</v>
      </c>
      <c r="F357" s="230" t="s">
        <v>882</v>
      </c>
      <c r="G357" s="231" t="s">
        <v>871</v>
      </c>
      <c r="H357" s="232">
        <v>3</v>
      </c>
      <c r="I357" s="233"/>
      <c r="J357" s="234">
        <f>ROUND(I357*H357,2)</f>
        <v>0</v>
      </c>
      <c r="K357" s="230" t="s">
        <v>206</v>
      </c>
      <c r="L357" s="45"/>
      <c r="M357" s="235" t="s">
        <v>19</v>
      </c>
      <c r="N357" s="236" t="s">
        <v>46</v>
      </c>
      <c r="O357" s="85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208</v>
      </c>
      <c r="AT357" s="226" t="s">
        <v>286</v>
      </c>
      <c r="AU357" s="226" t="s">
        <v>84</v>
      </c>
      <c r="AY357" s="18" t="s">
        <v>199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82</v>
      </c>
      <c r="BK357" s="227">
        <f>ROUND(I357*H357,2)</f>
        <v>0</v>
      </c>
      <c r="BL357" s="18" t="s">
        <v>208</v>
      </c>
      <c r="BM357" s="226" t="s">
        <v>872</v>
      </c>
    </row>
    <row r="358" s="2" customFormat="1" ht="16.5" customHeight="1">
      <c r="A358" s="39"/>
      <c r="B358" s="40"/>
      <c r="C358" s="228" t="s">
        <v>865</v>
      </c>
      <c r="D358" s="228" t="s">
        <v>286</v>
      </c>
      <c r="E358" s="229" t="s">
        <v>884</v>
      </c>
      <c r="F358" s="230" t="s">
        <v>885</v>
      </c>
      <c r="G358" s="231" t="s">
        <v>217</v>
      </c>
      <c r="H358" s="232">
        <v>1</v>
      </c>
      <c r="I358" s="233"/>
      <c r="J358" s="234">
        <f>ROUND(I358*H358,2)</f>
        <v>0</v>
      </c>
      <c r="K358" s="230" t="s">
        <v>206</v>
      </c>
      <c r="L358" s="45"/>
      <c r="M358" s="235" t="s">
        <v>19</v>
      </c>
      <c r="N358" s="236" t="s">
        <v>46</v>
      </c>
      <c r="O358" s="85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208</v>
      </c>
      <c r="AT358" s="226" t="s">
        <v>286</v>
      </c>
      <c r="AU358" s="226" t="s">
        <v>84</v>
      </c>
      <c r="AY358" s="18" t="s">
        <v>199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82</v>
      </c>
      <c r="BK358" s="227">
        <f>ROUND(I358*H358,2)</f>
        <v>0</v>
      </c>
      <c r="BL358" s="18" t="s">
        <v>208</v>
      </c>
      <c r="BM358" s="226" t="s">
        <v>876</v>
      </c>
    </row>
    <row r="359" s="2" customFormat="1" ht="33" customHeight="1">
      <c r="A359" s="39"/>
      <c r="B359" s="40"/>
      <c r="C359" s="228" t="s">
        <v>570</v>
      </c>
      <c r="D359" s="228" t="s">
        <v>286</v>
      </c>
      <c r="E359" s="229" t="s">
        <v>1149</v>
      </c>
      <c r="F359" s="230" t="s">
        <v>1262</v>
      </c>
      <c r="G359" s="231" t="s">
        <v>217</v>
      </c>
      <c r="H359" s="232">
        <v>2</v>
      </c>
      <c r="I359" s="233"/>
      <c r="J359" s="234">
        <f>ROUND(I359*H359,2)</f>
        <v>0</v>
      </c>
      <c r="K359" s="230" t="s">
        <v>206</v>
      </c>
      <c r="L359" s="45"/>
      <c r="M359" s="235" t="s">
        <v>19</v>
      </c>
      <c r="N359" s="236" t="s">
        <v>46</v>
      </c>
      <c r="O359" s="85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6" t="s">
        <v>208</v>
      </c>
      <c r="AT359" s="226" t="s">
        <v>286</v>
      </c>
      <c r="AU359" s="226" t="s">
        <v>84</v>
      </c>
      <c r="AY359" s="18" t="s">
        <v>199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8" t="s">
        <v>82</v>
      </c>
      <c r="BK359" s="227">
        <f>ROUND(I359*H359,2)</f>
        <v>0</v>
      </c>
      <c r="BL359" s="18" t="s">
        <v>208</v>
      </c>
      <c r="BM359" s="226" t="s">
        <v>879</v>
      </c>
    </row>
    <row r="360" s="2" customFormat="1">
      <c r="A360" s="39"/>
      <c r="B360" s="40"/>
      <c r="C360" s="228" t="s">
        <v>873</v>
      </c>
      <c r="D360" s="228" t="s">
        <v>286</v>
      </c>
      <c r="E360" s="229" t="s">
        <v>891</v>
      </c>
      <c r="F360" s="230" t="s">
        <v>892</v>
      </c>
      <c r="G360" s="231" t="s">
        <v>871</v>
      </c>
      <c r="H360" s="232">
        <v>6</v>
      </c>
      <c r="I360" s="233"/>
      <c r="J360" s="234">
        <f>ROUND(I360*H360,2)</f>
        <v>0</v>
      </c>
      <c r="K360" s="230" t="s">
        <v>206</v>
      </c>
      <c r="L360" s="45"/>
      <c r="M360" s="235" t="s">
        <v>19</v>
      </c>
      <c r="N360" s="236" t="s">
        <v>46</v>
      </c>
      <c r="O360" s="85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208</v>
      </c>
      <c r="AT360" s="226" t="s">
        <v>286</v>
      </c>
      <c r="AU360" s="226" t="s">
        <v>84</v>
      </c>
      <c r="AY360" s="18" t="s">
        <v>199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82</v>
      </c>
      <c r="BK360" s="227">
        <f>ROUND(I360*H360,2)</f>
        <v>0</v>
      </c>
      <c r="BL360" s="18" t="s">
        <v>208</v>
      </c>
      <c r="BM360" s="226" t="s">
        <v>883</v>
      </c>
    </row>
    <row r="361" s="12" customFormat="1" ht="22.8" customHeight="1">
      <c r="A361" s="12"/>
      <c r="B361" s="198"/>
      <c r="C361" s="199"/>
      <c r="D361" s="200" t="s">
        <v>74</v>
      </c>
      <c r="E361" s="212" t="s">
        <v>894</v>
      </c>
      <c r="F361" s="212" t="s">
        <v>895</v>
      </c>
      <c r="G361" s="199"/>
      <c r="H361" s="199"/>
      <c r="I361" s="202"/>
      <c r="J361" s="213">
        <f>BK361</f>
        <v>0</v>
      </c>
      <c r="K361" s="199"/>
      <c r="L361" s="204"/>
      <c r="M361" s="205"/>
      <c r="N361" s="206"/>
      <c r="O361" s="206"/>
      <c r="P361" s="207">
        <f>SUM(P362:P378)</f>
        <v>0</v>
      </c>
      <c r="Q361" s="206"/>
      <c r="R361" s="207">
        <f>SUM(R362:R378)</f>
        <v>0</v>
      </c>
      <c r="S361" s="206"/>
      <c r="T361" s="208">
        <f>SUM(T362:T378)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9" t="s">
        <v>82</v>
      </c>
      <c r="AT361" s="210" t="s">
        <v>74</v>
      </c>
      <c r="AU361" s="210" t="s">
        <v>82</v>
      </c>
      <c r="AY361" s="209" t="s">
        <v>199</v>
      </c>
      <c r="BK361" s="211">
        <f>SUM(BK362:BK378)</f>
        <v>0</v>
      </c>
    </row>
    <row r="362" s="2" customFormat="1">
      <c r="A362" s="39"/>
      <c r="B362" s="40"/>
      <c r="C362" s="228" t="s">
        <v>573</v>
      </c>
      <c r="D362" s="228" t="s">
        <v>286</v>
      </c>
      <c r="E362" s="229" t="s">
        <v>1272</v>
      </c>
      <c r="F362" s="230" t="s">
        <v>898</v>
      </c>
      <c r="G362" s="231" t="s">
        <v>899</v>
      </c>
      <c r="H362" s="232">
        <v>8.1999999999999993</v>
      </c>
      <c r="I362" s="233"/>
      <c r="J362" s="234">
        <f>ROUND(I362*H362,2)</f>
        <v>0</v>
      </c>
      <c r="K362" s="230" t="s">
        <v>206</v>
      </c>
      <c r="L362" s="45"/>
      <c r="M362" s="235" t="s">
        <v>19</v>
      </c>
      <c r="N362" s="236" t="s">
        <v>46</v>
      </c>
      <c r="O362" s="8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208</v>
      </c>
      <c r="AT362" s="226" t="s">
        <v>286</v>
      </c>
      <c r="AU362" s="226" t="s">
        <v>84</v>
      </c>
      <c r="AY362" s="18" t="s">
        <v>199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82</v>
      </c>
      <c r="BK362" s="227">
        <f>ROUND(I362*H362,2)</f>
        <v>0</v>
      </c>
      <c r="BL362" s="18" t="s">
        <v>208</v>
      </c>
      <c r="BM362" s="226" t="s">
        <v>886</v>
      </c>
    </row>
    <row r="363" s="2" customFormat="1">
      <c r="A363" s="39"/>
      <c r="B363" s="40"/>
      <c r="C363" s="228" t="s">
        <v>880</v>
      </c>
      <c r="D363" s="228" t="s">
        <v>286</v>
      </c>
      <c r="E363" s="229" t="s">
        <v>1251</v>
      </c>
      <c r="F363" s="230" t="s">
        <v>902</v>
      </c>
      <c r="G363" s="231" t="s">
        <v>899</v>
      </c>
      <c r="H363" s="232">
        <v>8.1999999999999993</v>
      </c>
      <c r="I363" s="233"/>
      <c r="J363" s="234">
        <f>ROUND(I363*H363,2)</f>
        <v>0</v>
      </c>
      <c r="K363" s="230" t="s">
        <v>206</v>
      </c>
      <c r="L363" s="45"/>
      <c r="M363" s="235" t="s">
        <v>19</v>
      </c>
      <c r="N363" s="236" t="s">
        <v>46</v>
      </c>
      <c r="O363" s="85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6" t="s">
        <v>208</v>
      </c>
      <c r="AT363" s="226" t="s">
        <v>286</v>
      </c>
      <c r="AU363" s="226" t="s">
        <v>84</v>
      </c>
      <c r="AY363" s="18" t="s">
        <v>199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8" t="s">
        <v>82</v>
      </c>
      <c r="BK363" s="227">
        <f>ROUND(I363*H363,2)</f>
        <v>0</v>
      </c>
      <c r="BL363" s="18" t="s">
        <v>208</v>
      </c>
      <c r="BM363" s="226" t="s">
        <v>890</v>
      </c>
    </row>
    <row r="364" s="2" customFormat="1" ht="16.5" customHeight="1">
      <c r="A364" s="39"/>
      <c r="B364" s="40"/>
      <c r="C364" s="228" t="s">
        <v>577</v>
      </c>
      <c r="D364" s="228" t="s">
        <v>286</v>
      </c>
      <c r="E364" s="229" t="s">
        <v>905</v>
      </c>
      <c r="F364" s="230" t="s">
        <v>906</v>
      </c>
      <c r="G364" s="231" t="s">
        <v>217</v>
      </c>
      <c r="H364" s="232">
        <v>1</v>
      </c>
      <c r="I364" s="233"/>
      <c r="J364" s="234">
        <f>ROUND(I364*H364,2)</f>
        <v>0</v>
      </c>
      <c r="K364" s="230" t="s">
        <v>341</v>
      </c>
      <c r="L364" s="45"/>
      <c r="M364" s="235" t="s">
        <v>19</v>
      </c>
      <c r="N364" s="236" t="s">
        <v>46</v>
      </c>
      <c r="O364" s="85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208</v>
      </c>
      <c r="AT364" s="226" t="s">
        <v>286</v>
      </c>
      <c r="AU364" s="226" t="s">
        <v>84</v>
      </c>
      <c r="AY364" s="18" t="s">
        <v>199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82</v>
      </c>
      <c r="BK364" s="227">
        <f>ROUND(I364*H364,2)</f>
        <v>0</v>
      </c>
      <c r="BL364" s="18" t="s">
        <v>208</v>
      </c>
      <c r="BM364" s="226" t="s">
        <v>893</v>
      </c>
    </row>
    <row r="365" s="2" customFormat="1">
      <c r="A365" s="39"/>
      <c r="B365" s="40"/>
      <c r="C365" s="228" t="s">
        <v>887</v>
      </c>
      <c r="D365" s="228" t="s">
        <v>286</v>
      </c>
      <c r="E365" s="229" t="s">
        <v>908</v>
      </c>
      <c r="F365" s="230" t="s">
        <v>909</v>
      </c>
      <c r="G365" s="231" t="s">
        <v>217</v>
      </c>
      <c r="H365" s="232">
        <v>1</v>
      </c>
      <c r="I365" s="233"/>
      <c r="J365" s="234">
        <f>ROUND(I365*H365,2)</f>
        <v>0</v>
      </c>
      <c r="K365" s="230" t="s">
        <v>341</v>
      </c>
      <c r="L365" s="45"/>
      <c r="M365" s="235" t="s">
        <v>19</v>
      </c>
      <c r="N365" s="236" t="s">
        <v>46</v>
      </c>
      <c r="O365" s="85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6" t="s">
        <v>208</v>
      </c>
      <c r="AT365" s="226" t="s">
        <v>286</v>
      </c>
      <c r="AU365" s="226" t="s">
        <v>84</v>
      </c>
      <c r="AY365" s="18" t="s">
        <v>199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8" t="s">
        <v>82</v>
      </c>
      <c r="BK365" s="227">
        <f>ROUND(I365*H365,2)</f>
        <v>0</v>
      </c>
      <c r="BL365" s="18" t="s">
        <v>208</v>
      </c>
      <c r="BM365" s="226" t="s">
        <v>900</v>
      </c>
    </row>
    <row r="366" s="2" customFormat="1">
      <c r="A366" s="39"/>
      <c r="B366" s="40"/>
      <c r="C366" s="228" t="s">
        <v>582</v>
      </c>
      <c r="D366" s="228" t="s">
        <v>286</v>
      </c>
      <c r="E366" s="229" t="s">
        <v>912</v>
      </c>
      <c r="F366" s="230" t="s">
        <v>913</v>
      </c>
      <c r="G366" s="231" t="s">
        <v>217</v>
      </c>
      <c r="H366" s="232">
        <v>1</v>
      </c>
      <c r="I366" s="233"/>
      <c r="J366" s="234">
        <f>ROUND(I366*H366,2)</f>
        <v>0</v>
      </c>
      <c r="K366" s="230" t="s">
        <v>341</v>
      </c>
      <c r="L366" s="45"/>
      <c r="M366" s="235" t="s">
        <v>19</v>
      </c>
      <c r="N366" s="236" t="s">
        <v>46</v>
      </c>
      <c r="O366" s="85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208</v>
      </c>
      <c r="AT366" s="226" t="s">
        <v>286</v>
      </c>
      <c r="AU366" s="226" t="s">
        <v>84</v>
      </c>
      <c r="AY366" s="18" t="s">
        <v>199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82</v>
      </c>
      <c r="BK366" s="227">
        <f>ROUND(I366*H366,2)</f>
        <v>0</v>
      </c>
      <c r="BL366" s="18" t="s">
        <v>208</v>
      </c>
      <c r="BM366" s="226" t="s">
        <v>903</v>
      </c>
    </row>
    <row r="367" s="2" customFormat="1" ht="16.5" customHeight="1">
      <c r="A367" s="39"/>
      <c r="B367" s="40"/>
      <c r="C367" s="228" t="s">
        <v>896</v>
      </c>
      <c r="D367" s="228" t="s">
        <v>286</v>
      </c>
      <c r="E367" s="229" t="s">
        <v>915</v>
      </c>
      <c r="F367" s="230" t="s">
        <v>916</v>
      </c>
      <c r="G367" s="231" t="s">
        <v>217</v>
      </c>
      <c r="H367" s="232">
        <v>1</v>
      </c>
      <c r="I367" s="233"/>
      <c r="J367" s="234">
        <f>ROUND(I367*H367,2)</f>
        <v>0</v>
      </c>
      <c r="K367" s="230" t="s">
        <v>341</v>
      </c>
      <c r="L367" s="45"/>
      <c r="M367" s="235" t="s">
        <v>19</v>
      </c>
      <c r="N367" s="236" t="s">
        <v>46</v>
      </c>
      <c r="O367" s="85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6" t="s">
        <v>208</v>
      </c>
      <c r="AT367" s="226" t="s">
        <v>286</v>
      </c>
      <c r="AU367" s="226" t="s">
        <v>84</v>
      </c>
      <c r="AY367" s="18" t="s">
        <v>199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8" t="s">
        <v>82</v>
      </c>
      <c r="BK367" s="227">
        <f>ROUND(I367*H367,2)</f>
        <v>0</v>
      </c>
      <c r="BL367" s="18" t="s">
        <v>208</v>
      </c>
      <c r="BM367" s="226" t="s">
        <v>907</v>
      </c>
    </row>
    <row r="368" s="2" customFormat="1" ht="44.25" customHeight="1">
      <c r="A368" s="39"/>
      <c r="B368" s="40"/>
      <c r="C368" s="228" t="s">
        <v>586</v>
      </c>
      <c r="D368" s="228" t="s">
        <v>286</v>
      </c>
      <c r="E368" s="229" t="s">
        <v>919</v>
      </c>
      <c r="F368" s="230" t="s">
        <v>1228</v>
      </c>
      <c r="G368" s="231" t="s">
        <v>217</v>
      </c>
      <c r="H368" s="232">
        <v>1</v>
      </c>
      <c r="I368" s="233"/>
      <c r="J368" s="234">
        <f>ROUND(I368*H368,2)</f>
        <v>0</v>
      </c>
      <c r="K368" s="230" t="s">
        <v>341</v>
      </c>
      <c r="L368" s="45"/>
      <c r="M368" s="235" t="s">
        <v>19</v>
      </c>
      <c r="N368" s="236" t="s">
        <v>46</v>
      </c>
      <c r="O368" s="85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208</v>
      </c>
      <c r="AT368" s="226" t="s">
        <v>286</v>
      </c>
      <c r="AU368" s="226" t="s">
        <v>84</v>
      </c>
      <c r="AY368" s="18" t="s">
        <v>199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82</v>
      </c>
      <c r="BK368" s="227">
        <f>ROUND(I368*H368,2)</f>
        <v>0</v>
      </c>
      <c r="BL368" s="18" t="s">
        <v>208</v>
      </c>
      <c r="BM368" s="226" t="s">
        <v>910</v>
      </c>
    </row>
    <row r="369" s="2" customFormat="1">
      <c r="A369" s="39"/>
      <c r="B369" s="40"/>
      <c r="C369" s="228" t="s">
        <v>904</v>
      </c>
      <c r="D369" s="228" t="s">
        <v>286</v>
      </c>
      <c r="E369" s="229" t="s">
        <v>922</v>
      </c>
      <c r="F369" s="230" t="s">
        <v>1229</v>
      </c>
      <c r="G369" s="231" t="s">
        <v>217</v>
      </c>
      <c r="H369" s="232">
        <v>1</v>
      </c>
      <c r="I369" s="233"/>
      <c r="J369" s="234">
        <f>ROUND(I369*H369,2)</f>
        <v>0</v>
      </c>
      <c r="K369" s="230" t="s">
        <v>341</v>
      </c>
      <c r="L369" s="45"/>
      <c r="M369" s="235" t="s">
        <v>19</v>
      </c>
      <c r="N369" s="236" t="s">
        <v>46</v>
      </c>
      <c r="O369" s="85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208</v>
      </c>
      <c r="AT369" s="226" t="s">
        <v>286</v>
      </c>
      <c r="AU369" s="226" t="s">
        <v>84</v>
      </c>
      <c r="AY369" s="18" t="s">
        <v>199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82</v>
      </c>
      <c r="BK369" s="227">
        <f>ROUND(I369*H369,2)</f>
        <v>0</v>
      </c>
      <c r="BL369" s="18" t="s">
        <v>208</v>
      </c>
      <c r="BM369" s="226" t="s">
        <v>914</v>
      </c>
    </row>
    <row r="370" s="2" customFormat="1" ht="16.5" customHeight="1">
      <c r="A370" s="39"/>
      <c r="B370" s="40"/>
      <c r="C370" s="228" t="s">
        <v>591</v>
      </c>
      <c r="D370" s="228" t="s">
        <v>286</v>
      </c>
      <c r="E370" s="229" t="s">
        <v>1161</v>
      </c>
      <c r="F370" s="230" t="s">
        <v>1230</v>
      </c>
      <c r="G370" s="231" t="s">
        <v>217</v>
      </c>
      <c r="H370" s="232">
        <v>3</v>
      </c>
      <c r="I370" s="233"/>
      <c r="J370" s="234">
        <f>ROUND(I370*H370,2)</f>
        <v>0</v>
      </c>
      <c r="K370" s="230" t="s">
        <v>341</v>
      </c>
      <c r="L370" s="45"/>
      <c r="M370" s="235" t="s">
        <v>19</v>
      </c>
      <c r="N370" s="236" t="s">
        <v>46</v>
      </c>
      <c r="O370" s="85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208</v>
      </c>
      <c r="AT370" s="226" t="s">
        <v>286</v>
      </c>
      <c r="AU370" s="226" t="s">
        <v>84</v>
      </c>
      <c r="AY370" s="18" t="s">
        <v>199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82</v>
      </c>
      <c r="BK370" s="227">
        <f>ROUND(I370*H370,2)</f>
        <v>0</v>
      </c>
      <c r="BL370" s="18" t="s">
        <v>208</v>
      </c>
      <c r="BM370" s="226" t="s">
        <v>917</v>
      </c>
    </row>
    <row r="371" s="2" customFormat="1" ht="33" customHeight="1">
      <c r="A371" s="39"/>
      <c r="B371" s="40"/>
      <c r="C371" s="228" t="s">
        <v>911</v>
      </c>
      <c r="D371" s="228" t="s">
        <v>286</v>
      </c>
      <c r="E371" s="229" t="s">
        <v>1163</v>
      </c>
      <c r="F371" s="230" t="s">
        <v>1164</v>
      </c>
      <c r="G371" s="231" t="s">
        <v>217</v>
      </c>
      <c r="H371" s="232">
        <v>1</v>
      </c>
      <c r="I371" s="233"/>
      <c r="J371" s="234">
        <f>ROUND(I371*H371,2)</f>
        <v>0</v>
      </c>
      <c r="K371" s="230" t="s">
        <v>341</v>
      </c>
      <c r="L371" s="45"/>
      <c r="M371" s="235" t="s">
        <v>19</v>
      </c>
      <c r="N371" s="236" t="s">
        <v>46</v>
      </c>
      <c r="O371" s="85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208</v>
      </c>
      <c r="AT371" s="226" t="s">
        <v>286</v>
      </c>
      <c r="AU371" s="226" t="s">
        <v>84</v>
      </c>
      <c r="AY371" s="18" t="s">
        <v>199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82</v>
      </c>
      <c r="BK371" s="227">
        <f>ROUND(I371*H371,2)</f>
        <v>0</v>
      </c>
      <c r="BL371" s="18" t="s">
        <v>208</v>
      </c>
      <c r="BM371" s="226" t="s">
        <v>921</v>
      </c>
    </row>
    <row r="372" s="2" customFormat="1">
      <c r="A372" s="39"/>
      <c r="B372" s="40"/>
      <c r="C372" s="228" t="s">
        <v>597</v>
      </c>
      <c r="D372" s="228" t="s">
        <v>286</v>
      </c>
      <c r="E372" s="229" t="s">
        <v>1165</v>
      </c>
      <c r="F372" s="230" t="s">
        <v>1231</v>
      </c>
      <c r="G372" s="231" t="s">
        <v>1167</v>
      </c>
      <c r="H372" s="232">
        <v>2</v>
      </c>
      <c r="I372" s="233"/>
      <c r="J372" s="234">
        <f>ROUND(I372*H372,2)</f>
        <v>0</v>
      </c>
      <c r="K372" s="230" t="s">
        <v>341</v>
      </c>
      <c r="L372" s="45"/>
      <c r="M372" s="235" t="s">
        <v>19</v>
      </c>
      <c r="N372" s="236" t="s">
        <v>46</v>
      </c>
      <c r="O372" s="85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208</v>
      </c>
      <c r="AT372" s="226" t="s">
        <v>286</v>
      </c>
      <c r="AU372" s="226" t="s">
        <v>84</v>
      </c>
      <c r="AY372" s="18" t="s">
        <v>199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82</v>
      </c>
      <c r="BK372" s="227">
        <f>ROUND(I372*H372,2)</f>
        <v>0</v>
      </c>
      <c r="BL372" s="18" t="s">
        <v>208</v>
      </c>
      <c r="BM372" s="226" t="s">
        <v>924</v>
      </c>
    </row>
    <row r="373" s="2" customFormat="1" ht="16.5" customHeight="1">
      <c r="A373" s="39"/>
      <c r="B373" s="40"/>
      <c r="C373" s="228" t="s">
        <v>918</v>
      </c>
      <c r="D373" s="228" t="s">
        <v>286</v>
      </c>
      <c r="E373" s="229" t="s">
        <v>1298</v>
      </c>
      <c r="F373" s="230" t="s">
        <v>1299</v>
      </c>
      <c r="G373" s="231" t="s">
        <v>1167</v>
      </c>
      <c r="H373" s="232">
        <v>2</v>
      </c>
      <c r="I373" s="233"/>
      <c r="J373" s="234">
        <f>ROUND(I373*H373,2)</f>
        <v>0</v>
      </c>
      <c r="K373" s="230" t="s">
        <v>341</v>
      </c>
      <c r="L373" s="45"/>
      <c r="M373" s="235" t="s">
        <v>19</v>
      </c>
      <c r="N373" s="236" t="s">
        <v>46</v>
      </c>
      <c r="O373" s="85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6" t="s">
        <v>208</v>
      </c>
      <c r="AT373" s="226" t="s">
        <v>286</v>
      </c>
      <c r="AU373" s="226" t="s">
        <v>84</v>
      </c>
      <c r="AY373" s="18" t="s">
        <v>199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8" t="s">
        <v>82</v>
      </c>
      <c r="BK373" s="227">
        <f>ROUND(I373*H373,2)</f>
        <v>0</v>
      </c>
      <c r="BL373" s="18" t="s">
        <v>208</v>
      </c>
      <c r="BM373" s="226" t="s">
        <v>928</v>
      </c>
    </row>
    <row r="374" s="2" customFormat="1" ht="16.5" customHeight="1">
      <c r="A374" s="39"/>
      <c r="B374" s="40"/>
      <c r="C374" s="228" t="s">
        <v>602</v>
      </c>
      <c r="D374" s="228" t="s">
        <v>286</v>
      </c>
      <c r="E374" s="229" t="s">
        <v>929</v>
      </c>
      <c r="F374" s="230" t="s">
        <v>930</v>
      </c>
      <c r="G374" s="231" t="s">
        <v>217</v>
      </c>
      <c r="H374" s="232">
        <v>2</v>
      </c>
      <c r="I374" s="233"/>
      <c r="J374" s="234">
        <f>ROUND(I374*H374,2)</f>
        <v>0</v>
      </c>
      <c r="K374" s="230" t="s">
        <v>341</v>
      </c>
      <c r="L374" s="45"/>
      <c r="M374" s="235" t="s">
        <v>19</v>
      </c>
      <c r="N374" s="236" t="s">
        <v>46</v>
      </c>
      <c r="O374" s="85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208</v>
      </c>
      <c r="AT374" s="226" t="s">
        <v>286</v>
      </c>
      <c r="AU374" s="226" t="s">
        <v>84</v>
      </c>
      <c r="AY374" s="18" t="s">
        <v>199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82</v>
      </c>
      <c r="BK374" s="227">
        <f>ROUND(I374*H374,2)</f>
        <v>0</v>
      </c>
      <c r="BL374" s="18" t="s">
        <v>208</v>
      </c>
      <c r="BM374" s="226" t="s">
        <v>931</v>
      </c>
    </row>
    <row r="375" s="2" customFormat="1">
      <c r="A375" s="39"/>
      <c r="B375" s="40"/>
      <c r="C375" s="228" t="s">
        <v>925</v>
      </c>
      <c r="D375" s="228" t="s">
        <v>286</v>
      </c>
      <c r="E375" s="229" t="s">
        <v>1169</v>
      </c>
      <c r="F375" s="230" t="s">
        <v>1232</v>
      </c>
      <c r="G375" s="231" t="s">
        <v>217</v>
      </c>
      <c r="H375" s="232">
        <v>1</v>
      </c>
      <c r="I375" s="233"/>
      <c r="J375" s="234">
        <f>ROUND(I375*H375,2)</f>
        <v>0</v>
      </c>
      <c r="K375" s="230" t="s">
        <v>341</v>
      </c>
      <c r="L375" s="45"/>
      <c r="M375" s="235" t="s">
        <v>19</v>
      </c>
      <c r="N375" s="236" t="s">
        <v>46</v>
      </c>
      <c r="O375" s="85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6" t="s">
        <v>208</v>
      </c>
      <c r="AT375" s="226" t="s">
        <v>286</v>
      </c>
      <c r="AU375" s="226" t="s">
        <v>84</v>
      </c>
      <c r="AY375" s="18" t="s">
        <v>199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8" t="s">
        <v>82</v>
      </c>
      <c r="BK375" s="227">
        <f>ROUND(I375*H375,2)</f>
        <v>0</v>
      </c>
      <c r="BL375" s="18" t="s">
        <v>208</v>
      </c>
      <c r="BM375" s="226" t="s">
        <v>936</v>
      </c>
    </row>
    <row r="376" s="2" customFormat="1" ht="16.5" customHeight="1">
      <c r="A376" s="39"/>
      <c r="B376" s="40"/>
      <c r="C376" s="228" t="s">
        <v>606</v>
      </c>
      <c r="D376" s="228" t="s">
        <v>286</v>
      </c>
      <c r="E376" s="229" t="s">
        <v>1252</v>
      </c>
      <c r="F376" s="230" t="s">
        <v>1300</v>
      </c>
      <c r="G376" s="231" t="s">
        <v>935</v>
      </c>
      <c r="H376" s="232">
        <v>10</v>
      </c>
      <c r="I376" s="233"/>
      <c r="J376" s="234">
        <f>ROUND(I376*H376,2)</f>
        <v>0</v>
      </c>
      <c r="K376" s="230" t="s">
        <v>341</v>
      </c>
      <c r="L376" s="45"/>
      <c r="M376" s="235" t="s">
        <v>19</v>
      </c>
      <c r="N376" s="236" t="s">
        <v>46</v>
      </c>
      <c r="O376" s="85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208</v>
      </c>
      <c r="AT376" s="226" t="s">
        <v>286</v>
      </c>
      <c r="AU376" s="226" t="s">
        <v>84</v>
      </c>
      <c r="AY376" s="18" t="s">
        <v>199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82</v>
      </c>
      <c r="BK376" s="227">
        <f>ROUND(I376*H376,2)</f>
        <v>0</v>
      </c>
      <c r="BL376" s="18" t="s">
        <v>208</v>
      </c>
      <c r="BM376" s="226" t="s">
        <v>939</v>
      </c>
    </row>
    <row r="377" s="2" customFormat="1" ht="16.5" customHeight="1">
      <c r="A377" s="39"/>
      <c r="B377" s="40"/>
      <c r="C377" s="228" t="s">
        <v>932</v>
      </c>
      <c r="D377" s="228" t="s">
        <v>286</v>
      </c>
      <c r="E377" s="229" t="s">
        <v>1173</v>
      </c>
      <c r="F377" s="230" t="s">
        <v>1301</v>
      </c>
      <c r="G377" s="231" t="s">
        <v>935</v>
      </c>
      <c r="H377" s="232">
        <v>11</v>
      </c>
      <c r="I377" s="233"/>
      <c r="J377" s="234">
        <f>ROUND(I377*H377,2)</f>
        <v>0</v>
      </c>
      <c r="K377" s="230" t="s">
        <v>341</v>
      </c>
      <c r="L377" s="45"/>
      <c r="M377" s="235" t="s">
        <v>19</v>
      </c>
      <c r="N377" s="236" t="s">
        <v>46</v>
      </c>
      <c r="O377" s="85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208</v>
      </c>
      <c r="AT377" s="226" t="s">
        <v>286</v>
      </c>
      <c r="AU377" s="226" t="s">
        <v>84</v>
      </c>
      <c r="AY377" s="18" t="s">
        <v>199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82</v>
      </c>
      <c r="BK377" s="227">
        <f>ROUND(I377*H377,2)</f>
        <v>0</v>
      </c>
      <c r="BL377" s="18" t="s">
        <v>208</v>
      </c>
      <c r="BM377" s="226" t="s">
        <v>943</v>
      </c>
    </row>
    <row r="378" s="2" customFormat="1" ht="16.5" customHeight="1">
      <c r="A378" s="39"/>
      <c r="B378" s="40"/>
      <c r="C378" s="228" t="s">
        <v>609</v>
      </c>
      <c r="D378" s="228" t="s">
        <v>286</v>
      </c>
      <c r="E378" s="229" t="s">
        <v>941</v>
      </c>
      <c r="F378" s="230" t="s">
        <v>942</v>
      </c>
      <c r="G378" s="231" t="s">
        <v>205</v>
      </c>
      <c r="H378" s="232">
        <v>20</v>
      </c>
      <c r="I378" s="233"/>
      <c r="J378" s="234">
        <f>ROUND(I378*H378,2)</f>
        <v>0</v>
      </c>
      <c r="K378" s="230" t="s">
        <v>19</v>
      </c>
      <c r="L378" s="45"/>
      <c r="M378" s="235" t="s">
        <v>19</v>
      </c>
      <c r="N378" s="236" t="s">
        <v>46</v>
      </c>
      <c r="O378" s="85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208</v>
      </c>
      <c r="AT378" s="226" t="s">
        <v>286</v>
      </c>
      <c r="AU378" s="226" t="s">
        <v>84</v>
      </c>
      <c r="AY378" s="18" t="s">
        <v>199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82</v>
      </c>
      <c r="BK378" s="227">
        <f>ROUND(I378*H378,2)</f>
        <v>0</v>
      </c>
      <c r="BL378" s="18" t="s">
        <v>208</v>
      </c>
      <c r="BM378" s="226" t="s">
        <v>946</v>
      </c>
    </row>
    <row r="379" s="12" customFormat="1" ht="25.92" customHeight="1">
      <c r="A379" s="12"/>
      <c r="B379" s="198"/>
      <c r="C379" s="199"/>
      <c r="D379" s="200" t="s">
        <v>74</v>
      </c>
      <c r="E379" s="201" t="s">
        <v>1179</v>
      </c>
      <c r="F379" s="201" t="s">
        <v>1180</v>
      </c>
      <c r="G379" s="199"/>
      <c r="H379" s="199"/>
      <c r="I379" s="202"/>
      <c r="J379" s="203">
        <f>BK379</f>
        <v>0</v>
      </c>
      <c r="K379" s="199"/>
      <c r="L379" s="204"/>
      <c r="M379" s="205"/>
      <c r="N379" s="206"/>
      <c r="O379" s="206"/>
      <c r="P379" s="207">
        <f>SUM(P380:P384)</f>
        <v>0</v>
      </c>
      <c r="Q379" s="206"/>
      <c r="R379" s="207">
        <f>SUM(R380:R384)</f>
        <v>0</v>
      </c>
      <c r="S379" s="206"/>
      <c r="T379" s="208">
        <f>SUM(T380:T384)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9" t="s">
        <v>208</v>
      </c>
      <c r="AT379" s="210" t="s">
        <v>74</v>
      </c>
      <c r="AU379" s="210" t="s">
        <v>75</v>
      </c>
      <c r="AY379" s="209" t="s">
        <v>199</v>
      </c>
      <c r="BK379" s="211">
        <f>SUM(BK380:BK384)</f>
        <v>0</v>
      </c>
    </row>
    <row r="380" s="2" customFormat="1" ht="90" customHeight="1">
      <c r="A380" s="39"/>
      <c r="B380" s="40"/>
      <c r="C380" s="228" t="s">
        <v>940</v>
      </c>
      <c r="D380" s="228" t="s">
        <v>286</v>
      </c>
      <c r="E380" s="229" t="s">
        <v>1182</v>
      </c>
      <c r="F380" s="230" t="s">
        <v>1264</v>
      </c>
      <c r="G380" s="231" t="s">
        <v>217</v>
      </c>
      <c r="H380" s="232">
        <v>1</v>
      </c>
      <c r="I380" s="233"/>
      <c r="J380" s="234">
        <f>ROUND(I380*H380,2)</f>
        <v>0</v>
      </c>
      <c r="K380" s="230" t="s">
        <v>341</v>
      </c>
      <c r="L380" s="45"/>
      <c r="M380" s="235" t="s">
        <v>19</v>
      </c>
      <c r="N380" s="236" t="s">
        <v>46</v>
      </c>
      <c r="O380" s="85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1184</v>
      </c>
      <c r="AT380" s="226" t="s">
        <v>286</v>
      </c>
      <c r="AU380" s="226" t="s">
        <v>82</v>
      </c>
      <c r="AY380" s="18" t="s">
        <v>199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82</v>
      </c>
      <c r="BK380" s="227">
        <f>ROUND(I380*H380,2)</f>
        <v>0</v>
      </c>
      <c r="BL380" s="18" t="s">
        <v>1184</v>
      </c>
      <c r="BM380" s="226" t="s">
        <v>1178</v>
      </c>
    </row>
    <row r="381" s="2" customFormat="1">
      <c r="A381" s="39"/>
      <c r="B381" s="40"/>
      <c r="C381" s="228" t="s">
        <v>617</v>
      </c>
      <c r="D381" s="228" t="s">
        <v>286</v>
      </c>
      <c r="E381" s="229" t="s">
        <v>1186</v>
      </c>
      <c r="F381" s="230" t="s">
        <v>1236</v>
      </c>
      <c r="G381" s="231" t="s">
        <v>899</v>
      </c>
      <c r="H381" s="232">
        <v>5.4000000000000004</v>
      </c>
      <c r="I381" s="233"/>
      <c r="J381" s="234">
        <f>ROUND(I381*H381,2)</f>
        <v>0</v>
      </c>
      <c r="K381" s="230" t="s">
        <v>341</v>
      </c>
      <c r="L381" s="45"/>
      <c r="M381" s="235" t="s">
        <v>19</v>
      </c>
      <c r="N381" s="236" t="s">
        <v>46</v>
      </c>
      <c r="O381" s="85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6" t="s">
        <v>1184</v>
      </c>
      <c r="AT381" s="226" t="s">
        <v>286</v>
      </c>
      <c r="AU381" s="226" t="s">
        <v>82</v>
      </c>
      <c r="AY381" s="18" t="s">
        <v>199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8" t="s">
        <v>82</v>
      </c>
      <c r="BK381" s="227">
        <f>ROUND(I381*H381,2)</f>
        <v>0</v>
      </c>
      <c r="BL381" s="18" t="s">
        <v>1184</v>
      </c>
      <c r="BM381" s="226" t="s">
        <v>1185</v>
      </c>
    </row>
    <row r="382" s="2" customFormat="1" ht="33" customHeight="1">
      <c r="A382" s="39"/>
      <c r="B382" s="40"/>
      <c r="C382" s="228" t="s">
        <v>1171</v>
      </c>
      <c r="D382" s="228" t="s">
        <v>286</v>
      </c>
      <c r="E382" s="229" t="s">
        <v>1190</v>
      </c>
      <c r="F382" s="230" t="s">
        <v>1302</v>
      </c>
      <c r="G382" s="231" t="s">
        <v>899</v>
      </c>
      <c r="H382" s="232">
        <v>5.4000000000000004</v>
      </c>
      <c r="I382" s="233"/>
      <c r="J382" s="234">
        <f>ROUND(I382*H382,2)</f>
        <v>0</v>
      </c>
      <c r="K382" s="230" t="s">
        <v>341</v>
      </c>
      <c r="L382" s="45"/>
      <c r="M382" s="235" t="s">
        <v>19</v>
      </c>
      <c r="N382" s="236" t="s">
        <v>46</v>
      </c>
      <c r="O382" s="85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6" t="s">
        <v>1184</v>
      </c>
      <c r="AT382" s="226" t="s">
        <v>286</v>
      </c>
      <c r="AU382" s="226" t="s">
        <v>82</v>
      </c>
      <c r="AY382" s="18" t="s">
        <v>199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8" t="s">
        <v>82</v>
      </c>
      <c r="BK382" s="227">
        <f>ROUND(I382*H382,2)</f>
        <v>0</v>
      </c>
      <c r="BL382" s="18" t="s">
        <v>1184</v>
      </c>
      <c r="BM382" s="226" t="s">
        <v>1188</v>
      </c>
    </row>
    <row r="383" s="2" customFormat="1" ht="16.5" customHeight="1">
      <c r="A383" s="39"/>
      <c r="B383" s="40"/>
      <c r="C383" s="228" t="s">
        <v>620</v>
      </c>
      <c r="D383" s="228" t="s">
        <v>286</v>
      </c>
      <c r="E383" s="229" t="s">
        <v>1193</v>
      </c>
      <c r="F383" s="230" t="s">
        <v>1194</v>
      </c>
      <c r="G383" s="231" t="s">
        <v>935</v>
      </c>
      <c r="H383" s="232">
        <v>40</v>
      </c>
      <c r="I383" s="233"/>
      <c r="J383" s="234">
        <f>ROUND(I383*H383,2)</f>
        <v>0</v>
      </c>
      <c r="K383" s="230" t="s">
        <v>341</v>
      </c>
      <c r="L383" s="45"/>
      <c r="M383" s="235" t="s">
        <v>19</v>
      </c>
      <c r="N383" s="236" t="s">
        <v>46</v>
      </c>
      <c r="O383" s="85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6" t="s">
        <v>1184</v>
      </c>
      <c r="AT383" s="226" t="s">
        <v>286</v>
      </c>
      <c r="AU383" s="226" t="s">
        <v>82</v>
      </c>
      <c r="AY383" s="18" t="s">
        <v>199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8" t="s">
        <v>82</v>
      </c>
      <c r="BK383" s="227">
        <f>ROUND(I383*H383,2)</f>
        <v>0</v>
      </c>
      <c r="BL383" s="18" t="s">
        <v>1184</v>
      </c>
      <c r="BM383" s="226" t="s">
        <v>1192</v>
      </c>
    </row>
    <row r="384" s="2" customFormat="1" ht="16.5" customHeight="1">
      <c r="A384" s="39"/>
      <c r="B384" s="40"/>
      <c r="C384" s="228" t="s">
        <v>1175</v>
      </c>
      <c r="D384" s="228" t="s">
        <v>286</v>
      </c>
      <c r="E384" s="229" t="s">
        <v>944</v>
      </c>
      <c r="F384" s="230" t="s">
        <v>945</v>
      </c>
      <c r="G384" s="231" t="s">
        <v>217</v>
      </c>
      <c r="H384" s="232">
        <v>2</v>
      </c>
      <c r="I384" s="233"/>
      <c r="J384" s="234">
        <f>ROUND(I384*H384,2)</f>
        <v>0</v>
      </c>
      <c r="K384" s="230" t="s">
        <v>341</v>
      </c>
      <c r="L384" s="45"/>
      <c r="M384" s="249" t="s">
        <v>19</v>
      </c>
      <c r="N384" s="250" t="s">
        <v>46</v>
      </c>
      <c r="O384" s="251"/>
      <c r="P384" s="252">
        <f>O384*H384</f>
        <v>0</v>
      </c>
      <c r="Q384" s="252">
        <v>0</v>
      </c>
      <c r="R384" s="252">
        <f>Q384*H384</f>
        <v>0</v>
      </c>
      <c r="S384" s="252">
        <v>0</v>
      </c>
      <c r="T384" s="25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6" t="s">
        <v>1184</v>
      </c>
      <c r="AT384" s="226" t="s">
        <v>286</v>
      </c>
      <c r="AU384" s="226" t="s">
        <v>82</v>
      </c>
      <c r="AY384" s="18" t="s">
        <v>199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8" t="s">
        <v>82</v>
      </c>
      <c r="BK384" s="227">
        <f>ROUND(I384*H384,2)</f>
        <v>0</v>
      </c>
      <c r="BL384" s="18" t="s">
        <v>1184</v>
      </c>
      <c r="BM384" s="226" t="s">
        <v>1195</v>
      </c>
    </row>
    <row r="385" s="2" customFormat="1" ht="6.96" customHeight="1">
      <c r="A385" s="39"/>
      <c r="B385" s="60"/>
      <c r="C385" s="61"/>
      <c r="D385" s="61"/>
      <c r="E385" s="61"/>
      <c r="F385" s="61"/>
      <c r="G385" s="61"/>
      <c r="H385" s="61"/>
      <c r="I385" s="61"/>
      <c r="J385" s="61"/>
      <c r="K385" s="61"/>
      <c r="L385" s="45"/>
      <c r="M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</row>
  </sheetData>
  <sheetProtection sheet="1" autoFilter="0" formatColumns="0" formatRows="0" objects="1" scenarios="1" spinCount="100000" saltValue="KrGWwvz4q+oVSUnn37ydskDA/td6hctzpnlBCQRtFhV2dye5gZ+MFRmB5/LNgwMstIlTCGCARfI1kLU24jcunA==" hashValue="V/BxCRqfiLvQB0hfQszeJM3teVCZEDKHno1p4htPHE0MuYflfBhNnjwlsIYpATCi3dv/cIXLmUWy3Q+772SdAA==" algorithmName="SHA-512" password="CC35"/>
  <autoFilter ref="C144:K38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131:H131"/>
    <mergeCell ref="E135:H135"/>
    <mergeCell ref="E133:H133"/>
    <mergeCell ref="E137:H13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V17_Nitro\Projekt-Studio</dc:creator>
  <cp:lastModifiedBy>V17_Nitro\Projekt-Studio</cp:lastModifiedBy>
  <dcterms:created xsi:type="dcterms:W3CDTF">2021-04-26T17:46:04Z</dcterms:created>
  <dcterms:modified xsi:type="dcterms:W3CDTF">2021-04-26T17:46:33Z</dcterms:modified>
</cp:coreProperties>
</file>