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01.1 - Zemní práce" sheetId="2" r:id="rId2"/>
    <sheet name="SO01 - Výměna vedení 22kV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'SO01.1 - Zemní práce'!$C$81:$K$151</definedName>
    <definedName name="_xlnm.Print_Area" localSheetId="1">'SO01.1 - Zemní práce'!$C$4:$J$39,'SO01.1 - Zemní práce'!$C$45:$J$63,'SO01.1 - Zemní práce'!$C$69:$K$151</definedName>
    <definedName name="_xlnm.Print_Titles" localSheetId="1">'SO01.1 - Zemní práce'!$81:$81</definedName>
    <definedName name="_xlnm._FilterDatabase" localSheetId="2" hidden="1">'SO01 - Výměna vedení 22kV...'!$C$81:$K$134</definedName>
    <definedName name="_xlnm.Print_Area" localSheetId="2">'SO01 - Výměna vedení 22kV...'!$C$4:$J$39,'SO01 - Výměna vedení 22kV...'!$C$45:$J$63,'SO01 - Výměna vedení 22kV...'!$C$69:$K$134</definedName>
    <definedName name="_xlnm.Print_Titles" localSheetId="2">'SO01 - Výměna vedení 22kV...'!$81:$81</definedName>
    <definedName name="_xlnm._FilterDatabase" localSheetId="3" hidden="1">'VRN - Vedlejší rozpočtové...'!$C$83:$K$97</definedName>
    <definedName name="_xlnm.Print_Area" localSheetId="3">'VRN - Vedlejší rozpočtové...'!$C$4:$J$39,'VRN - Vedlejší rozpočtové...'!$C$45:$J$65,'VRN - Vedlejší rozpočtové...'!$C$71:$K$97</definedName>
    <definedName name="_xlnm.Print_Titles" localSheetId="3">'VRN - Vedlejší rozpočtové...'!$83:$83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97"/>
  <c r="J37"/>
  <c r="J36"/>
  <c i="1" r="AY57"/>
  <c i="4" r="J35"/>
  <c i="1" r="AX57"/>
  <c i="4" r="J64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3" r="J37"/>
  <c r="J36"/>
  <c i="1" r="AY56"/>
  <c i="3" r="J35"/>
  <c i="1" r="AX56"/>
  <c i="3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2" r="J37"/>
  <c r="J36"/>
  <c i="1" r="AY55"/>
  <c i="2" r="J35"/>
  <c i="1" r="AX55"/>
  <c i="2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" r="L50"/>
  <c r="AM50"/>
  <c r="AM49"/>
  <c r="L49"/>
  <c r="AM47"/>
  <c r="L47"/>
  <c r="L45"/>
  <c r="L44"/>
  <c i="4" r="BK93"/>
  <c r="BK90"/>
  <c i="3" r="BK134"/>
  <c r="J130"/>
  <c r="J127"/>
  <c r="J123"/>
  <c r="BK122"/>
  <c r="BK120"/>
  <c r="BK117"/>
  <c r="J111"/>
  <c r="J109"/>
  <c r="BK108"/>
  <c r="BK103"/>
  <c r="J101"/>
  <c r="J98"/>
  <c r="BK96"/>
  <c r="J92"/>
  <c i="2" r="BK150"/>
  <c r="J135"/>
  <c r="J133"/>
  <c r="J130"/>
  <c r="J124"/>
  <c r="BK119"/>
  <c r="J116"/>
  <c r="BK114"/>
  <c r="J105"/>
  <c r="BK98"/>
  <c i="4" r="BK96"/>
  <c r="J92"/>
  <c r="J91"/>
  <c i="3" r="J133"/>
  <c r="BK131"/>
  <c r="BK126"/>
  <c r="J122"/>
  <c r="BK116"/>
  <c r="BK112"/>
  <c r="J110"/>
  <c r="J99"/>
  <c r="BK93"/>
  <c i="2" r="J151"/>
  <c r="BK143"/>
  <c r="J129"/>
  <c r="J123"/>
  <c r="BK107"/>
  <c r="BK86"/>
  <c i="1" r="AS54"/>
  <c i="3" r="J126"/>
  <c r="J120"/>
  <c r="J116"/>
  <c r="J113"/>
  <c r="J106"/>
  <c r="J104"/>
  <c r="BK101"/>
  <c r="BK99"/>
  <c r="J93"/>
  <c r="J89"/>
  <c r="BK86"/>
  <c i="2" r="J150"/>
  <c r="BK149"/>
  <c r="BK135"/>
  <c r="BK129"/>
  <c r="J126"/>
  <c r="BK123"/>
  <c r="J120"/>
  <c r="J117"/>
  <c r="J98"/>
  <c r="J92"/>
  <c i="3" r="BK107"/>
  <c r="BK102"/>
  <c r="J97"/>
  <c r="BK92"/>
  <c i="2" r="BK151"/>
  <c r="BK131"/>
  <c r="BK124"/>
  <c r="BK117"/>
  <c r="J114"/>
  <c r="J85"/>
  <c i="4" r="BK92"/>
  <c r="BK87"/>
  <c i="3" r="BK132"/>
  <c r="J129"/>
  <c r="BK125"/>
  <c r="J121"/>
  <c r="J118"/>
  <c r="J114"/>
  <c r="BK110"/>
  <c r="J105"/>
  <c r="J102"/>
  <c r="BK100"/>
  <c r="BK95"/>
  <c r="J91"/>
  <c i="2" r="J149"/>
  <c r="BK134"/>
  <c r="BK127"/>
  <c r="J121"/>
  <c r="J118"/>
  <c r="J115"/>
  <c r="BK104"/>
  <c r="J84"/>
  <c i="4" r="J95"/>
  <c r="BK89"/>
  <c i="3" r="J132"/>
  <c r="J128"/>
  <c r="BK123"/>
  <c r="J117"/>
  <c r="BK113"/>
  <c r="BK111"/>
  <c r="BK104"/>
  <c r="J95"/>
  <c r="J90"/>
  <c i="2" r="J134"/>
  <c r="BK130"/>
  <c r="BK125"/>
  <c r="BK121"/>
  <c r="J104"/>
  <c r="BK85"/>
  <c i="4" r="J96"/>
  <c r="BK91"/>
  <c r="J89"/>
  <c i="3" r="BK133"/>
  <c r="BK130"/>
  <c r="BK127"/>
  <c r="J124"/>
  <c r="BK119"/>
  <c r="BK115"/>
  <c r="J108"/>
  <c i="2" r="BK105"/>
  <c r="J86"/>
  <c i="3" r="BK106"/>
  <c r="BK98"/>
  <c r="BK89"/>
  <c r="BK85"/>
  <c i="2" r="J137"/>
  <c r="BK128"/>
  <c r="J119"/>
  <c r="BK116"/>
  <c r="J107"/>
  <c i="4" r="J87"/>
  <c i="3" r="BK129"/>
  <c r="BK124"/>
  <c r="J119"/>
  <c r="J115"/>
  <c r="J112"/>
  <c r="BK109"/>
  <c r="BK97"/>
  <c r="J86"/>
  <c i="2" r="BK137"/>
  <c r="BK132"/>
  <c r="BK126"/>
  <c r="BK122"/>
  <c r="BK120"/>
  <c r="BK95"/>
  <c i="4" r="BK95"/>
  <c r="J93"/>
  <c r="J90"/>
  <c i="3" r="J134"/>
  <c r="J131"/>
  <c r="BK128"/>
  <c r="J125"/>
  <c r="BK121"/>
  <c r="BK118"/>
  <c r="BK114"/>
  <c r="J107"/>
  <c r="J103"/>
  <c r="J100"/>
  <c r="J96"/>
  <c r="BK94"/>
  <c r="BK90"/>
  <c r="BK87"/>
  <c r="J85"/>
  <c i="2" r="J143"/>
  <c r="BK133"/>
  <c r="J131"/>
  <c r="J128"/>
  <c r="J125"/>
  <c r="J122"/>
  <c r="J106"/>
  <c r="J95"/>
  <c r="BK92"/>
  <c r="BK84"/>
  <c i="3" r="BK105"/>
  <c r="J94"/>
  <c r="BK91"/>
  <c r="J87"/>
  <c i="2" r="J132"/>
  <c r="J127"/>
  <c r="BK118"/>
  <c r="BK115"/>
  <c r="BK106"/>
  <c l="1" r="T83"/>
  <c r="T113"/>
  <c r="T136"/>
  <c r="BK113"/>
  <c r="J113"/>
  <c r="J61"/>
  <c r="BK136"/>
  <c r="J136"/>
  <c r="J62"/>
  <c i="3" r="BK84"/>
  <c r="BK83"/>
  <c r="R84"/>
  <c r="R83"/>
  <c r="T88"/>
  <c i="2" r="P83"/>
  <c r="R113"/>
  <c r="P136"/>
  <c i="3" r="BK88"/>
  <c r="J88"/>
  <c r="J62"/>
  <c r="R88"/>
  <c i="4" r="BK88"/>
  <c r="J88"/>
  <c r="J62"/>
  <c r="T88"/>
  <c i="2" r="BK83"/>
  <c r="J83"/>
  <c r="J60"/>
  <c r="R83"/>
  <c r="P113"/>
  <c r="R136"/>
  <c i="3" r="P84"/>
  <c r="P83"/>
  <c r="T84"/>
  <c r="T83"/>
  <c r="T82"/>
  <c r="P88"/>
  <c i="4" r="P88"/>
  <c r="R88"/>
  <c r="BK94"/>
  <c r="J94"/>
  <c r="J63"/>
  <c r="P94"/>
  <c r="R94"/>
  <c r="T94"/>
  <c i="2" r="E48"/>
  <c r="BE84"/>
  <c r="BE92"/>
  <c r="BE98"/>
  <c r="BE121"/>
  <c r="BE133"/>
  <c r="BE134"/>
  <c r="BE135"/>
  <c r="BE137"/>
  <c r="BE150"/>
  <c r="BE151"/>
  <c i="3" r="F55"/>
  <c r="J76"/>
  <c r="BE85"/>
  <c r="BE93"/>
  <c r="BE94"/>
  <c r="BE99"/>
  <c r="BE101"/>
  <c r="BE102"/>
  <c r="BE103"/>
  <c r="BE108"/>
  <c i="2" r="BE85"/>
  <c r="BE86"/>
  <c r="BE105"/>
  <c r="BE114"/>
  <c r="BE115"/>
  <c r="BE116"/>
  <c r="BE117"/>
  <c r="BE122"/>
  <c r="BE131"/>
  <c i="3" r="BE91"/>
  <c r="BE92"/>
  <c r="BE97"/>
  <c r="BE109"/>
  <c r="BE110"/>
  <c r="BE112"/>
  <c r="BE113"/>
  <c r="BE114"/>
  <c r="BE115"/>
  <c r="BE120"/>
  <c r="BE123"/>
  <c r="BE126"/>
  <c r="BE127"/>
  <c r="BE129"/>
  <c r="BE130"/>
  <c r="BE132"/>
  <c i="4" r="J78"/>
  <c r="BE90"/>
  <c r="BE92"/>
  <c r="BE93"/>
  <c i="2" r="J52"/>
  <c r="BE104"/>
  <c r="BE118"/>
  <c r="BE119"/>
  <c r="BE123"/>
  <c r="BE126"/>
  <c r="BE149"/>
  <c i="3" r="BE86"/>
  <c r="BE90"/>
  <c r="BE95"/>
  <c r="BE98"/>
  <c r="BE100"/>
  <c r="BE104"/>
  <c r="BE105"/>
  <c r="BE106"/>
  <c r="BE117"/>
  <c r="BE118"/>
  <c r="BE122"/>
  <c r="BE125"/>
  <c r="BE128"/>
  <c r="BE134"/>
  <c i="4" r="E48"/>
  <c r="F81"/>
  <c r="BE87"/>
  <c r="BE96"/>
  <c i="2" r="F55"/>
  <c r="BE95"/>
  <c r="BE106"/>
  <c r="BE107"/>
  <c r="BE120"/>
  <c r="BE124"/>
  <c r="BE125"/>
  <c r="BE127"/>
  <c r="BE128"/>
  <c r="BE129"/>
  <c r="BE130"/>
  <c r="BE132"/>
  <c r="BE143"/>
  <c i="3" r="E48"/>
  <c r="BE87"/>
  <c r="BE89"/>
  <c r="BE96"/>
  <c r="BE107"/>
  <c r="BE111"/>
  <c r="BE116"/>
  <c r="BE119"/>
  <c r="BE121"/>
  <c r="BE124"/>
  <c r="BE131"/>
  <c r="BE133"/>
  <c i="4" r="BE89"/>
  <c r="BE91"/>
  <c r="BE95"/>
  <c r="BK86"/>
  <c r="J86"/>
  <c r="J61"/>
  <c r="F37"/>
  <c i="1" r="BD57"/>
  <c i="2" r="F34"/>
  <c i="1" r="BA55"/>
  <c i="2" r="J34"/>
  <c i="1" r="AW55"/>
  <c i="4" r="F35"/>
  <c i="1" r="BB57"/>
  <c i="4" r="J34"/>
  <c i="1" r="AW57"/>
  <c i="2" r="F35"/>
  <c i="1" r="BB55"/>
  <c i="2" r="F37"/>
  <c i="1" r="BD55"/>
  <c i="3" r="J34"/>
  <c i="1" r="AW56"/>
  <c i="3" r="F37"/>
  <c i="1" r="BD56"/>
  <c i="3" r="F36"/>
  <c i="1" r="BC56"/>
  <c i="4" r="F34"/>
  <c i="1" r="BA57"/>
  <c i="2" r="F36"/>
  <c i="1" r="BC55"/>
  <c i="3" r="F35"/>
  <c i="1" r="BB56"/>
  <c i="4" r="F36"/>
  <c i="1" r="BC57"/>
  <c i="3" r="F34"/>
  <c i="1" r="BA56"/>
  <c i="4" l="1" r="R85"/>
  <c r="R84"/>
  <c r="T85"/>
  <c r="T84"/>
  <c r="P85"/>
  <c r="P84"/>
  <c i="1" r="AU57"/>
  <c i="3" r="P82"/>
  <c i="1" r="AU56"/>
  <c i="2" r="P82"/>
  <c i="1" r="AU55"/>
  <c i="3" r="R82"/>
  <c r="BK82"/>
  <c r="J82"/>
  <c i="2" r="R82"/>
  <c r="T82"/>
  <c r="BK82"/>
  <c r="J82"/>
  <c i="3" r="J83"/>
  <c r="J60"/>
  <c r="J84"/>
  <c r="J61"/>
  <c i="4" r="BK85"/>
  <c r="J85"/>
  <c r="J60"/>
  <c i="1" r="BD54"/>
  <c r="W33"/>
  <c i="2" r="J30"/>
  <c i="1" r="AG55"/>
  <c i="3" r="F33"/>
  <c i="1" r="AZ56"/>
  <c i="4" r="J33"/>
  <c i="1" r="AV57"/>
  <c r="AT57"/>
  <c i="3" r="J30"/>
  <c i="1" r="AG56"/>
  <c r="BA54"/>
  <c r="AW54"/>
  <c r="AK30"/>
  <c r="BB54"/>
  <c r="AX54"/>
  <c i="3" r="J33"/>
  <c i="1" r="AV56"/>
  <c r="AT56"/>
  <c i="2" r="F33"/>
  <c i="1" r="AZ55"/>
  <c i="4" r="F33"/>
  <c i="1" r="AZ57"/>
  <c i="2" r="J33"/>
  <c i="1" r="AV55"/>
  <c r="AT55"/>
  <c r="BC54"/>
  <c r="W32"/>
  <c i="2" l="1" r="J39"/>
  <c i="3" r="J39"/>
  <c i="2" r="J59"/>
  <c i="3" r="J59"/>
  <c i="4" r="BK84"/>
  <c r="J84"/>
  <c r="J59"/>
  <c i="1" r="AN56"/>
  <c r="AN55"/>
  <c r="AZ54"/>
  <c r="AV54"/>
  <c r="AK29"/>
  <c r="W30"/>
  <c r="AU54"/>
  <c r="W31"/>
  <c r="AY54"/>
  <c l="1" r="AT54"/>
  <c r="W29"/>
  <c i="4" r="J30"/>
  <c i="1" r="AG57"/>
  <c r="AN57"/>
  <c i="4" l="1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<sst xmlns="http://schemas.openxmlformats.org/spreadsheetml/2006/main">
  <si>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</si>
  <si>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</si>
  <si>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</si>
  <si>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</si>
  <si>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</si>
  <si>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{aa851e16-7ebd-455b-b8cf-f58b383a887b}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</si>
  <si>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</si>
  <si>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</si>
  <si>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</si>
  <si>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</si>
  <si>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</si>
  <si>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</si>
  <si>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</si>
  <si>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</si>
  <si>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</si>
  <si>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</si>
  <si>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</si>
  <si>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rozvodů elektrické energie v žst. Krnov</t>
  </si>
  <si>
    <t>0,1</t>
  </si>
  <si>
    <t>KSO:</t>
  </si>
  <si>
    <t/>
  </si>
  <si>
    <t>CC-CZ:</t>
  </si>
  <si>
    <t>1</t>
  </si>
  <si>
    <t>Místo:</t>
  </si>
  <si>
    <t>Krnov</t>
  </si>
  <si>
    <t>Datum:</t>
  </si>
  <si>
    <t>8. 4. 2021</t>
  </si>
  <si>
    <t>10</t>
  </si>
  <si>
    <t>100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</si>
  <si>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</si>
  <si>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</si>
  <si>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</si>
  <si>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</si>
  <si>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</si>
  <si>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</si>
  <si>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</si>
  <si>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</si>
  <si>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</si>
  <si>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27767442</t>
  </si>
  <si>
    <t>SB projekt s.r.o.</t>
  </si>
  <si>
    <t>CZ27767442</t>
  </si>
  <si>
    <t>True</t>
  </si>
  <si>
    <t>Zpracovatel:</t>
  </si>
  <si>
    <t>Bc. Kamil Gomola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</si>
  <si>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</si>
  <si>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</si>
  <si>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</si>
  <si>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</si>
  <si>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</si>
  <si>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</si>
  <si>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</si>
  <si>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</si>
  <si>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</si>
  <si>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</si>
  <si>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</si>
  <si>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</si>
  <si>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</si>
  <si>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</si>
  <si>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</si>
  <si>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</si>
  <si>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</si>
  <si>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</si>
  <si>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</si>
  <si>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</si>
  <si>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</si>
  <si>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</si>
  <si>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</si>
  <si>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</si>
  <si>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</si>
  <si>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</si>
  <si>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</si>
  <si>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</si>
  <si>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</si>
  <si>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</si>
  <si>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</si>
  <si>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</si>
  <si>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</si>
  <si>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</si>
  <si>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</si>
  <si>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</si>
  <si>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</si>
  <si>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</si>
  <si>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</si>
  <si>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</si>
  <si>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</si>
  <si>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SO01.1</t>
  </si>
  <si>
    <t>Zemní práce</t>
  </si>
  <si>
    <t>STA</t>
  </si>
  <si>
    <t>{94f90010-d9a9-482f-8e49-0c71a037573c}</t>
  </si>
  <si>
    <t>2</t>
  </si>
  <si>
    <t>SO01</t>
  </si>
  <si>
    <t>Výměna vedení 22kV - Přívod do T1 (areál KOS)</t>
  </si>
  <si>
    <t>{be020158-a43b-474c-9797-af5724b21378}</t>
  </si>
  <si>
    <t>VRN</t>
  </si>
  <si>
    <t>Vedlejší rozpočtové náklady</t>
  </si>
  <si>
    <t>{76ed39e3-1b37-4bed-8a97-16c9648aaace}</t>
  </si>
  <si>
    <t>KRYCÍ LIST SOUPISU PRACÍ</t>
  </si>
  <si>
    <t>Objekt:</t>
  </si>
  <si>
    <t>SO01.1 - Zemní práce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</si>
  <si>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</si>
  <si>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</si>
  <si>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</si>
  <si>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</si>
  <si>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</si>
  <si>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1 - Zemní práce - protlaky</t>
  </si>
  <si>
    <t>3 - Zemní práce - výkopy</t>
  </si>
  <si>
    <t>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</si>
  <si>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</si>
  <si>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</si>
  <si>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</si>
  <si>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</si>
  <si>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</si>
  <si>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</si>
  <si>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</si>
  <si>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</si>
  <si>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</si>
  <si>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</si>
  <si>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</si>
  <si>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</si>
  <si>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</si>
  <si>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 - protlaky</t>
  </si>
  <si>
    <t>ROZPOCET</t>
  </si>
  <si>
    <t>K</t>
  </si>
  <si>
    <t>119002121</t>
  </si>
  <si>
    <t>Pomocné konstrukce při zabezpečení výkopu vodorovné pochozí přechodová lávka délky do 2 m včetně zábradlí zřízení</t>
  </si>
  <si>
    <t>kus</t>
  </si>
  <si>
    <t>CS ÚRS 2021 01</t>
  </si>
  <si>
    <t>4</t>
  </si>
  <si>
    <t>66553618</t>
  </si>
  <si>
    <t>119002122</t>
  </si>
  <si>
    <t>Pomocné konstrukce při zabezpečení výkopu vodorovné pochozí přechodová lávka délky do 2 m včetně zábradlí odstranění</t>
  </si>
  <si>
    <t>-50809832</t>
  </si>
  <si>
    <t>3</t>
  </si>
  <si>
    <t>131351021</t>
  </si>
  <si>
    <t>Hloubení zapažených jam a zářezů při překopech inženýrských sítí strojně s urovnáním dna do předepsaného profilu a spádu objemu do 15 m3 v hornině třídy těžitelnosti II skupiny 4</t>
  </si>
  <si>
    <t>m3</t>
  </si>
  <si>
    <t>-1696972170</t>
  </si>
  <si>
    <t>VV</t>
  </si>
  <si>
    <t>startovací jámy</t>
  </si>
  <si>
    <t>(5*1,*1,5)*3</t>
  </si>
  <si>
    <t>cílové jámy</t>
  </si>
  <si>
    <t>(3*1,5*1,5)*3</t>
  </si>
  <si>
    <t>Součet</t>
  </si>
  <si>
    <t>141721214</t>
  </si>
  <si>
    <t>Řízený zemní protlak délky protlaku do 50 m v hornině třídy těžitelnosti I a II, skupiny 1 až 4 včetně protlačení trub v hloubce do 6 m vnějšího průměru vrtu přes 140 do 180 mm</t>
  </si>
  <si>
    <t>m</t>
  </si>
  <si>
    <t>28</t>
  </si>
  <si>
    <t>5</t>
  </si>
  <si>
    <t>141721254</t>
  </si>
  <si>
    <t>Řízený zemní protlak délky protlaku přes 50 do 100 m v hornině třídy těžitelnosti I a II, skupiny 1 až 4 včetně protlačení trub v hloubce do 6 m vnějšího průměru vrtu přes 140 do 180 mm</t>
  </si>
  <si>
    <t>6</t>
  </si>
  <si>
    <t>60+65</t>
  </si>
  <si>
    <t>151201101</t>
  </si>
  <si>
    <t>Zřízení pažení a rozepření stěn rýh pro podzemní vedení zátažné, hloubky do 2 m</t>
  </si>
  <si>
    <t>m2</t>
  </si>
  <si>
    <t>8</t>
  </si>
  <si>
    <t>5*1,5*1,5*3</t>
  </si>
  <si>
    <t>3*1,5*1,5*3</t>
  </si>
  <si>
    <t>7</t>
  </si>
  <si>
    <t>182351024</t>
  </si>
  <si>
    <t>Rozprostření a urovnání ornice ve svahu sklonu přes 1:5 strojně při souvislé ploše do 100 m2, tl. vrstvy přes 200 do 250 mm</t>
  </si>
  <si>
    <t>954595093</t>
  </si>
  <si>
    <t>460110001</t>
  </si>
  <si>
    <t>Čerpání vody na dopravní výšku do 10 m průměrný přítok do 400 l/min</t>
  </si>
  <si>
    <t>hod</t>
  </si>
  <si>
    <t>9</t>
  </si>
  <si>
    <t>151201111</t>
  </si>
  <si>
    <t>Odstranění pažení a rozepření stěn rýh pro podzemní vedení s uložením materiálu na vzdálenost do 3 m od kraje výkopu zátažné, hloubky do 2 m</t>
  </si>
  <si>
    <t>12</t>
  </si>
  <si>
    <t>460300001</t>
  </si>
  <si>
    <t>Zásyp jam nebo rýh strojně včetně zhutnění v zástavbě</t>
  </si>
  <si>
    <t>14</t>
  </si>
  <si>
    <t>(5*1,5*1,5)*3</t>
  </si>
  <si>
    <t>Zemní práce - výkopy</t>
  </si>
  <si>
    <t>11</t>
  </si>
  <si>
    <t>460010021</t>
  </si>
  <si>
    <t>Vytyčení trasy vedení kabelového (podzemního) v obvodu železniční stanice</t>
  </si>
  <si>
    <t>km</t>
  </si>
  <si>
    <t>40</t>
  </si>
  <si>
    <t>460030011</t>
  </si>
  <si>
    <t>Přípravné terénní práce sejmutí drnu včetně nařezání a uložení na hromady na vzdálenost do 50 m nebo naložení na dopravní prostředek jakékoliv tloušťky</t>
  </si>
  <si>
    <t>42</t>
  </si>
  <si>
    <t>13</t>
  </si>
  <si>
    <t>460150884</t>
  </si>
  <si>
    <t>Hloubení zapažených i nezapažených kabelových rýh ručně včetně urovnání dna s přemístěním výkopku do vzdálenosti 3 m od okraje jámy nebo s naložením na dopravní prostředek šířky 80 cm hloubky 120 cm v hornině třídy těžitelnosti II skupiny 4</t>
  </si>
  <si>
    <t>-1174846279</t>
  </si>
  <si>
    <t>460560834</t>
  </si>
  <si>
    <t>Zásyp kabelových rýh ručně s přemístění sypaniny ze vzdálenosti do 10 m, s uložením výkopku ve vrstvách včetně zhutnění a úpravy povrchu šířky 80 cm hloubky 70 cm z horniny třídy těžitelnosti II skupiny 4</t>
  </si>
  <si>
    <t>269224701</t>
  </si>
  <si>
    <t>48</t>
  </si>
  <si>
    <t>16</t>
  </si>
  <si>
    <t>50</t>
  </si>
  <si>
    <t>17</t>
  </si>
  <si>
    <t>460421001</t>
  </si>
  <si>
    <t>Kabelové lože z písku včetně podsypu, zhutnění a urovnání povrchu pro kabely nn bez zakrytí, šířky přes 50 do 65 cm</t>
  </si>
  <si>
    <t>52</t>
  </si>
  <si>
    <t>18</t>
  </si>
  <si>
    <t>130001101</t>
  </si>
  <si>
    <t>Příplatek k cenám hloubených vykopávek za ztížení vykopávky v blízkosti podzemního vedení nebo výbušnin pro jakoukoliv třídu horniny</t>
  </si>
  <si>
    <t>54</t>
  </si>
  <si>
    <t>19</t>
  </si>
  <si>
    <t>460470001</t>
  </si>
  <si>
    <t>Provizorní zajištění inženýrských sítí ve výkopech potrubí při křížení s kabelem</t>
  </si>
  <si>
    <t>56</t>
  </si>
  <si>
    <t>20</t>
  </si>
  <si>
    <t>460470011</t>
  </si>
  <si>
    <t>Provizorní zajištění inženýrských sítí ve výkopech kabelů při křížení</t>
  </si>
  <si>
    <t>58</t>
  </si>
  <si>
    <t>460470012</t>
  </si>
  <si>
    <t>Provizorní zajištění inženýrských sítí ve výkopech kabelů při souběhu</t>
  </si>
  <si>
    <t>60</t>
  </si>
  <si>
    <t>22</t>
  </si>
  <si>
    <t>460230014</t>
  </si>
  <si>
    <t>Ostatní vykopávky ručně rýha pro kabelové spojky pro vn včetně přemístění výkopku do 3 m nebo naložení na dopravní prostředek přes 10 kV, v hornině třídy 4</t>
  </si>
  <si>
    <t>-2145152689</t>
  </si>
  <si>
    <t>23</t>
  </si>
  <si>
    <t>460490053</t>
  </si>
  <si>
    <t>Krytí spojek, koncovek a odbočnic cihlami tloušťky do 10 cm, včetně podkladové a zásypové vrstvy s dodáním kopaného písku a uložením do rýhy, pro kabel přes 10 do 22 kV</t>
  </si>
  <si>
    <t>1237560683</t>
  </si>
  <si>
    <t>24</t>
  </si>
  <si>
    <t>460490061</t>
  </si>
  <si>
    <t>Krytí spojek, koncovek a odbočnic cihlami Příplatek k cenám za výstražnou fólii</t>
  </si>
  <si>
    <t>66</t>
  </si>
  <si>
    <t>25</t>
  </si>
  <si>
    <t>120901121</t>
  </si>
  <si>
    <t>Bourání konstrukcí v odkopávkách a prokopávkách ručně s přemístěním suti na hromady na vzdálenost do 20 m nebo s naložením na dopravní prostředek z betonu prostého neprokládaného</t>
  </si>
  <si>
    <t>68</t>
  </si>
  <si>
    <t>26</t>
  </si>
  <si>
    <t>460680203</t>
  </si>
  <si>
    <t>Vybourání otvorů ve zdivu betonovém plochy do 0,0225 m2 a tloušťky přes 30 do 45 cm</t>
  </si>
  <si>
    <t>70</t>
  </si>
  <si>
    <t>27</t>
  </si>
  <si>
    <t>460510055</t>
  </si>
  <si>
    <t>Osazení kabelových prostupů včetně utěsnění a spárování z trub plastových do rýhy, bez výkopových prací bez obsypu, vnitřního průměru přes 10 do 15 cm</t>
  </si>
  <si>
    <t>72</t>
  </si>
  <si>
    <t>M</t>
  </si>
  <si>
    <t>28619320</t>
  </si>
  <si>
    <t>trubka kanalizační PE-HD D 110mm</t>
  </si>
  <si>
    <t>74</t>
  </si>
  <si>
    <t>29</t>
  </si>
  <si>
    <t>59071005</t>
  </si>
  <si>
    <t>pěna pistolová PUR nízkoexpanzní celoroční</t>
  </si>
  <si>
    <t>litr</t>
  </si>
  <si>
    <t>128</t>
  </si>
  <si>
    <t>1730678698</t>
  </si>
  <si>
    <t>30</t>
  </si>
  <si>
    <t>460620002</t>
  </si>
  <si>
    <t>Úprava terénu položení drnu, včetně zalití vodou na rovině</t>
  </si>
  <si>
    <t>76</t>
  </si>
  <si>
    <t>31</t>
  </si>
  <si>
    <t>460620007</t>
  </si>
  <si>
    <t>Úprava terénu zatravnění, včetně dodání osiva a zalití vodou na rovině</t>
  </si>
  <si>
    <t>78</t>
  </si>
  <si>
    <t>32</t>
  </si>
  <si>
    <t>005724720</t>
  </si>
  <si>
    <t>osivo směs travní krajinná - rovinná</t>
  </si>
  <si>
    <t>kg</t>
  </si>
  <si>
    <t>80</t>
  </si>
  <si>
    <t>997</t>
  </si>
  <si>
    <t>Přesun sutě</t>
  </si>
  <si>
    <t>33</t>
  </si>
  <si>
    <t>997013501</t>
  </si>
  <si>
    <t>Odvoz suti a vybouraných hmot na skládku nebo meziskládku se složením, na vzdálenost do 1 km</t>
  </si>
  <si>
    <t>t</t>
  </si>
  <si>
    <t>82</t>
  </si>
  <si>
    <t>lože</t>
  </si>
  <si>
    <t>257*0,2*0,5*2,1</t>
  </si>
  <si>
    <t>protlaky</t>
  </si>
  <si>
    <t>3,14*0,09*0,09*89*2,1</t>
  </si>
  <si>
    <t>34</t>
  </si>
  <si>
    <t>997013511</t>
  </si>
  <si>
    <t>Odvoz suti a vybouraných hmot z meziskládky na skládku s naložením a se složením, na vzdálenost do 1 km</t>
  </si>
  <si>
    <t>84</t>
  </si>
  <si>
    <t>35</t>
  </si>
  <si>
    <t>997013509</t>
  </si>
  <si>
    <t>Odvoz suti a vybouraných hmot na skládku nebo meziskládku se složením, na vzdálenost Příplatek k ceně za každý další i započatý 1 km přes 1 km</t>
  </si>
  <si>
    <t>86</t>
  </si>
  <si>
    <t>36</t>
  </si>
  <si>
    <t>171201221</t>
  </si>
  <si>
    <t>Poplatek za uložení stavebního odpadu na skládce (skládkovné) zeminy a kamení zatříděného do Katalogu odpadů pod kódem 17 05 04</t>
  </si>
  <si>
    <t>-1976396493</t>
  </si>
  <si>
    <t>37</t>
  </si>
  <si>
    <t>997013602</t>
  </si>
  <si>
    <t>Poplatek za uložení stavebního odpadu na skládce (skládkovné) z armovaného betonu zatříděného do Katalogu odpadů pod kódem 17 01 01</t>
  </si>
  <si>
    <t>1017879071</t>
  </si>
  <si>
    <t>SO01 - Výměna vedení 22kV - Přívod do T1 (areál KOS)</t>
  </si>
  <si>
    <t>HSV - Práce a dodávky HSV</t>
  </si>
  <si>
    <t xml:space="preserve">    5 - Komunikace pozemní</t>
  </si>
  <si>
    <t>OST - Ostatní</t>
  </si>
  <si>
    <t>HSV</t>
  </si>
  <si>
    <t>Práce a dodávky HSV</t>
  </si>
  <si>
    <t>Komunikace pozemní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</si>
  <si>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</si>
  <si>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</si>
  <si>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Sborník UOŽI 01 2021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</si>
  <si>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</si>
  <si>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</si>
  <si>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5955101012</t>
  </si>
  <si>
    <t>Kamenivo drcené štěrk frakce 16/32</t>
  </si>
  <si>
    <t>OST</t>
  </si>
  <si>
    <t>Ostatní</t>
  </si>
  <si>
    <t>7491571010</t>
  </si>
  <si>
    <t>Demontáž stávajících ucpávek kabelových průměru otvoru do 200 mm</t>
  </si>
  <si>
    <t>262144</t>
  </si>
  <si>
    <t>7491571030</t>
  </si>
  <si>
    <t>Demontáž stávajících ucpávek protipožárních plošných</t>
  </si>
  <si>
    <t>7491455012R01</t>
  </si>
  <si>
    <t>Demontáž víka plechových pozinkovaných kabelových žlabů šířky 40-250 mm</t>
  </si>
  <si>
    <t>R položka</t>
  </si>
  <si>
    <t>7491552020</t>
  </si>
  <si>
    <t>Montáž protipožárních ucpávek a tmelů protipožární ucpávka kabelového prostupu, průměru do 110 mm, do EI 90 min. - protipožární ucpávky včetně příslušenství, vyhotovení a dodání atestu</t>
  </si>
  <si>
    <t>7491510070</t>
  </si>
  <si>
    <t>Protipožární a kabelové ucpávky Protipožární ucpávky a tmely prostupu kabelového pr.do 110 mm, do EI 90 min.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</si>
  <si>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</si>
  <si>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</si>
  <si>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-848432278</t>
  </si>
  <si>
    <t>7491209920</t>
  </si>
  <si>
    <t>Elektroinstalační materiál Kabelové žlaby plechové, pozinkované MARS EKO 40/20 5100</t>
  </si>
  <si>
    <t>-37857123</t>
  </si>
  <si>
    <t>7492451030R02</t>
  </si>
  <si>
    <t>Demontáž kabelů vn třížílových do 120 mm2</t>
  </si>
  <si>
    <t>7492452010</t>
  </si>
  <si>
    <t>Montáž spojek kabelů vn jednožílových do 120 mm2 - včetně odizolování pláště a izolace žil kabelu, ukončení žil a stínění - oko</t>
  </si>
  <si>
    <t>-211035706</t>
  </si>
  <si>
    <t>7492700500R03</t>
  </si>
  <si>
    <t>Ukončení vodičů a kabelů VN Kabelové spojky pro plastové kabely nad 6kV Jednožílové kabely s plastovou izolací, 10-35kV, 70 - 150 mm2</t>
  </si>
  <si>
    <t>-186809149</t>
  </si>
  <si>
    <t>7492451010</t>
  </si>
  <si>
    <t>Montáž kabelů vn jednožílových do 120 mm2 - uložení kabelu - do země, chráničky, na rošty, na TV apod.</t>
  </si>
  <si>
    <t>-1944284531</t>
  </si>
  <si>
    <t>7492400330</t>
  </si>
  <si>
    <t xml:space="preserve">Kabely, vodiče - vn Kabely do 22kV včetně 22-AXEKVCEY 1x70/16 - 1x120/16 mm2,  kabel silový, stíněný ( bez kabelových příchytek )</t>
  </si>
  <si>
    <t>1490037447</t>
  </si>
  <si>
    <t>7492453010</t>
  </si>
  <si>
    <t>Montáž koncovek kabelů vn jednožílových do 120 mm2 - včetně odizolování pláště a izolace žil kabelu, ukončení žil a stínění - oko</t>
  </si>
  <si>
    <t>803040494</t>
  </si>
  <si>
    <t>7495152015</t>
  </si>
  <si>
    <t>Montáž příslušenství rozvaděčů 3-f do Un 38,5 kV AC svodičů přepětí na kabelových koncovkách</t>
  </si>
  <si>
    <t>1416547743</t>
  </si>
  <si>
    <t>7492700820</t>
  </si>
  <si>
    <t xml:space="preserve">Ukončení vodičů a kabelů VN Kabelové koncovky pro plastové kabely nad 6kV Venkovní  pro jednožílové kabely s plastovou izolací, 10-35kV, 70 - 150 mm2</t>
  </si>
  <si>
    <t>-697943717</t>
  </si>
  <si>
    <t>7498557010</t>
  </si>
  <si>
    <t>Revize požární kabelové ucpávky do 40 kusů - provedení revize a vystavení protokolu o jejím provedení</t>
  </si>
  <si>
    <t>64</t>
  </si>
  <si>
    <t>-1181762867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</si>
  <si>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</si>
  <si>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</si>
  <si>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900462190</t>
  </si>
  <si>
    <t>7492701040</t>
  </si>
  <si>
    <t>Ukončení vodičů a kabelů VN Připojovací systémy pro izolované rozvaděče vn Izolovaný T-adaptér 22kV pro plynem izolované rozvaděče osazené průchodkami s omezovačem přepětí, 1 a 3-žilové kabely 22 kV 50-300 mm? se šroubovacím okem</t>
  </si>
  <si>
    <t>-1419614571</t>
  </si>
  <si>
    <t>7492454035</t>
  </si>
  <si>
    <t>Montáž připojovacích systémů pro izolované vodiče a pomocné práce pro kabely vn sady izolovaných adaptérů (3 ks) pro připojení vn kabelu do vn rozvaděče s omezovačem přepětí - včetně přípravy kabelu, ukončení žil a stínění</t>
  </si>
  <si>
    <t>-1126810458</t>
  </si>
  <si>
    <t>7492205270</t>
  </si>
  <si>
    <t xml:space="preserve">Venkovní vedení vn Příslušenství Neodpínaný kabelový svodv četně  konzoly omezovačů přepětí, plastového krytu kabelu s držáky, držáku kabelu, zkratových kulových bodů a uzemňovacího vodiče.</t>
  </si>
  <si>
    <t>sada</t>
  </si>
  <si>
    <t>-1438305951</t>
  </si>
  <si>
    <t>7495300320</t>
  </si>
  <si>
    <t>Přístroje vn Jistící přístroje Omezovač přepětí na bázi ZnO, venkovní provedení, pro vertikální i horizontální montáž, trvalé provozní napětí 27,5kV, nejvyšší krátkodobé napětí 29kV, kmitočet 50Hz, energetická třída 3</t>
  </si>
  <si>
    <t>-2138037958</t>
  </si>
  <si>
    <t>7492756010</t>
  </si>
  <si>
    <t>Pomocné práce pro montáž kabelů odjutování a očištění kabelů do průměru 300 mm2</t>
  </si>
  <si>
    <t>38</t>
  </si>
  <si>
    <t>7492700780</t>
  </si>
  <si>
    <t xml:space="preserve">Ukončení vodičů a kabelů VN Kabelové koncovky pro plastové kabely nad 6kV Vnitřní  pro jednožílové kabely s plastovou izolací, 10-35kV, 70 - 150 mm2</t>
  </si>
  <si>
    <t>1513094837</t>
  </si>
  <si>
    <t>7492258040</t>
  </si>
  <si>
    <t>Montáž příslušenství vn kabelový svod vč. omezovače, odpínače a uzemnění na podpěrném bodu vn - montáž odpínače se zhášecími komorami, omezovače přepětí, žebřík, kabel včetně koncovek, kabelového krytu včetně upevnění, zhotovení uzemnění a ostatní příslušenství</t>
  </si>
  <si>
    <t>-1530921124</t>
  </si>
  <si>
    <t>7492454020</t>
  </si>
  <si>
    <t>Montáž připojovacích systémů pro izolované vodiče a pomocné práce pro kabely vn kabelová příchytka</t>
  </si>
  <si>
    <t>1239166799</t>
  </si>
  <si>
    <t>7492471020</t>
  </si>
  <si>
    <t>Demontáže kabelových vedení vn - demontáž ze zemní kynety, roštu, rozvaděče, trubky, chráničky apod.</t>
  </si>
  <si>
    <t>-851442534</t>
  </si>
  <si>
    <t>7495353040</t>
  </si>
  <si>
    <t>Montáž jistících přístrojů venkovních omezovačů přepětí - na bázi ZnO, pro vertikální i horizontální montáž, montáž uvedení do provozu včetně předepsaných zkoušek a atestů</t>
  </si>
  <si>
    <t>-1073413850</t>
  </si>
  <si>
    <t>7492756015</t>
  </si>
  <si>
    <t>Pomocné práce pro montáž kabelů ochranný nátěr kabelů proti ohni</t>
  </si>
  <si>
    <t>7492400460</t>
  </si>
  <si>
    <t>Kabely, vodiče - vn Kabely nad 22kV Označovací štítek na kabel (100 ks)</t>
  </si>
  <si>
    <t>-1951756929</t>
  </si>
  <si>
    <t>7492756030</t>
  </si>
  <si>
    <t>Pomocné práce pro montáž kabelů vyhledání stávajících kabelů ( měření, sonda ) - v obvodu žel. stanice nebo na na trati včetně provedení sondy</t>
  </si>
  <si>
    <t>44</t>
  </si>
  <si>
    <t>7492756020</t>
  </si>
  <si>
    <t>Pomocné práce pro montáž kabelů montáž označovacího štítku na kabel</t>
  </si>
  <si>
    <t>7498150520</t>
  </si>
  <si>
    <t>Vyhotovení výchozí revizní zprávy pro opravné práce pro objem investičních nákladů přes 500 000 do 1 000 000 Kč</t>
  </si>
  <si>
    <t>483326164</t>
  </si>
  <si>
    <t>7498150525</t>
  </si>
  <si>
    <t>Vyhotovení výchozí revizní zprávy příplatek za každých dalších i započatých 500 000 Kč přes 1 000 000 Kč</t>
  </si>
  <si>
    <t>-2040856405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</si>
  <si>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</si>
  <si>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</si>
  <si>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</si>
  <si>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</si>
  <si>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2141994138</t>
  </si>
  <si>
    <t>39</t>
  </si>
  <si>
    <t>7498351010R4</t>
  </si>
  <si>
    <t>Provizorní zabezpečení VN</t>
  </si>
  <si>
    <t>R - položka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</si>
  <si>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</si>
  <si>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</si>
  <si>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41</t>
  </si>
  <si>
    <t>7499151030</t>
  </si>
  <si>
    <t>Dokončovací práce zkušební provoz - včetně prokázání technických a kvalitativních parametrů zařízení</t>
  </si>
  <si>
    <t>7499151050</t>
  </si>
  <si>
    <t>Dokončovací práce manipulace na zařízeních prováděné provozovatelem - manipulace nutné pro další práce zhotovitele na technologickém souboru</t>
  </si>
  <si>
    <t>62</t>
  </si>
  <si>
    <t>43</t>
  </si>
  <si>
    <t>7593405280</t>
  </si>
  <si>
    <t>Montáž žlabu betonového plnostěnný 20 x 20 - T 2 N</t>
  </si>
  <si>
    <t>-691310230</t>
  </si>
  <si>
    <t>7593500015</t>
  </si>
  <si>
    <t>Trasy kabelového vedení Kabelové žlaby Žlab kabelový TK 1 14x17x100cm (HM0592120210000)</t>
  </si>
  <si>
    <t>45</t>
  </si>
  <si>
    <t>7593500035</t>
  </si>
  <si>
    <t>Trasy kabelového vedení Kabelové žlaby Poklop kabel.žlabu TK 1 4x16x50cm (HM0592120810000)</t>
  </si>
  <si>
    <t>46</t>
  </si>
  <si>
    <t>7593505270</t>
  </si>
  <si>
    <t>Montáž kabelového označníku Ball Marker - upevnění kabelového označníku na plášť kabelu upevňovacími prvky</t>
  </si>
  <si>
    <t>47</t>
  </si>
  <si>
    <t>7592701460R05</t>
  </si>
  <si>
    <t>Upozorňovadla, značky Návěsti označující místo na trati 3M Ball Marker 1402-XR energetika</t>
  </si>
  <si>
    <t>7593505134</t>
  </si>
  <si>
    <t>Zakrytí kabelu resp. trubek výstražnou folií (bez folie)</t>
  </si>
  <si>
    <t>49</t>
  </si>
  <si>
    <t>7592700655</t>
  </si>
  <si>
    <t xml:space="preserve">Upozorňovadla, značky Návěsti označující místo na trati Fólie výstražná červená š34cm  (HM0673909992034)</t>
  </si>
  <si>
    <t>-1832878975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</si>
  <si>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</si>
  <si>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</si>
  <si>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</si>
  <si>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</si>
  <si>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</si>
  <si>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VRN1</t>
  </si>
  <si>
    <t>Průzkumné, geodetické a projektové práce</t>
  </si>
  <si>
    <t>013254000</t>
  </si>
  <si>
    <t>Průzkumné, geodetické a projektové práce projektové práce dokumentace stavby (výkresová a textová) skutečného provedení stavby</t>
  </si>
  <si>
    <t>kpl</t>
  </si>
  <si>
    <t>1024</t>
  </si>
  <si>
    <t>1581212142</t>
  </si>
  <si>
    <t>VRN3</t>
  </si>
  <si>
    <t>Zařízení staveniště</t>
  </si>
  <si>
    <t>039103000</t>
  </si>
  <si>
    <t>Rozebrání, bourání a odvoz zařízení staveniště</t>
  </si>
  <si>
    <t>…</t>
  </si>
  <si>
    <t>-554943093</t>
  </si>
  <si>
    <t>032103000</t>
  </si>
  <si>
    <t>Náklady na stavební buňky</t>
  </si>
  <si>
    <t>-1009931035</t>
  </si>
  <si>
    <t>072103011</t>
  </si>
  <si>
    <t>Zajištění DIO komunikace II. a III. třídy - jednoduché el. vedení</t>
  </si>
  <si>
    <t>-1553687591</t>
  </si>
  <si>
    <t>034503000</t>
  </si>
  <si>
    <t>Informační tabule na staveništi</t>
  </si>
  <si>
    <t>ks</t>
  </si>
  <si>
    <t>396285026</t>
  </si>
  <si>
    <t>ZPS.IZD20019</t>
  </si>
  <si>
    <t xml:space="preserve">Panel pro provizorní vozovku  300/200/21,5</t>
  </si>
  <si>
    <t>447566816</t>
  </si>
  <si>
    <t>VRN4</t>
  </si>
  <si>
    <t>Inženýrská činnost</t>
  </si>
  <si>
    <t>041403000</t>
  </si>
  <si>
    <t>Koordinátor BOZP na staveništi</t>
  </si>
  <si>
    <t>1487985639</t>
  </si>
  <si>
    <t>042503000</t>
  </si>
  <si>
    <t>Plán BOZP na staveništi</t>
  </si>
  <si>
    <t>-1315277811</t>
  </si>
  <si>
    <t>VRN5</t>
  </si>
  <si>
    <t>Finanční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</si>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</sst>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vertical="center"/>
    </xf>
    <xf numFmtId="4" fontId="11" fillId="0" borderId="21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/>
    <xf numFmtId="0" fontId="7" fillId="0" borderId="21" xfId="0" applyFont="1" applyBorder="1" applyAlignment="1" applyProtection="1"/>
    <xf numFmtId="166" fontId="7" fillId="0" borderId="21" xfId="0" applyNumberFormat="1" applyFont="1" applyBorder="1" applyAlignment="1" applyProtection="1"/>
    <xf numFmtId="166" fontId="7" fillId="0" borderId="22" xfId="0" applyNumberFormat="1" applyFont="1" applyBorder="1" applyAlignment="1" applyProtection="1"/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22</v>
      </c>
    </row>
    <row r="8" s="1" customFormat="1" ht="12" customHeight="1">
      <c r="B8" s="22"/>
      <c r="C8" s="23"/>
      <c r="D8" s="33" t="s">
        <v>23</v>
      </c>
      <c r="E8" s="23"/>
      <c r="F8" s="23"/>
      <c r="G8" s="23"/>
      <c r="H8" s="23"/>
      <c r="I8" s="23"/>
      <c r="J8" s="23"/>
      <c r="K8" s="28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25</v>
      </c>
      <c r="AL8" s="23"/>
      <c r="AM8" s="23"/>
      <c r="AN8" s="34" t="s">
        <v>26</v>
      </c>
      <c r="AO8" s="23"/>
      <c r="AP8" s="23"/>
      <c r="AQ8" s="23"/>
      <c r="AR8" s="21"/>
      <c r="BE8" s="32"/>
      <c r="BS8" s="18" t="s">
        <v>27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28</v>
      </c>
    </row>
    <row r="10" s="1" customFormat="1" ht="12" customHeight="1">
      <c r="B10" s="22"/>
      <c r="C10" s="23"/>
      <c r="D10" s="33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30</v>
      </c>
      <c r="AL10" s="23"/>
      <c r="AM10" s="23"/>
      <c r="AN10" s="28" t="s">
        <v>31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34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30</v>
      </c>
      <c r="AL13" s="23"/>
      <c r="AM13" s="23"/>
      <c r="AN13" s="35" t="s">
        <v>36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33</v>
      </c>
      <c r="AL14" s="23"/>
      <c r="AM14" s="23"/>
      <c r="AN14" s="35" t="s">
        <v>36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30</v>
      </c>
      <c r="AL16" s="23"/>
      <c r="AM16" s="23"/>
      <c r="AN16" s="28" t="s">
        <v>38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40</v>
      </c>
      <c r="AO17" s="23"/>
      <c r="AP17" s="23"/>
      <c r="AQ17" s="23"/>
      <c r="AR17" s="21"/>
      <c r="BE17" s="32"/>
      <c r="BS17" s="18" t="s">
        <v>41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30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50</v>
      </c>
      <c r="E29" s="48"/>
      <c r="F29" s="33" t="s">
        <v>51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52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57</v>
      </c>
      <c r="U35" s="55"/>
      <c r="V35" s="55"/>
      <c r="W35" s="55"/>
      <c r="X35" s="57" t="s">
        <v>58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rozvodů elektrické energie v žst. Krnov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23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Krnov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25</v>
      </c>
      <c r="AJ47" s="41"/>
      <c r="AK47" s="41"/>
      <c r="AL47" s="41"/>
      <c r="AM47" s="73" t="str">
        <f>IF(AN8= "","",AN8)</f>
        <v>8. 4. 2021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29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37</v>
      </c>
      <c r="AJ49" s="41"/>
      <c r="AK49" s="41"/>
      <c r="AL49" s="41"/>
      <c r="AM49" s="74" t="str">
        <f>IF(E17="","",E17)</f>
        <v>SB projekt s.r.o.</v>
      </c>
      <c r="AN49" s="65"/>
      <c r="AO49" s="65"/>
      <c r="AP49" s="65"/>
      <c r="AQ49" s="41"/>
      <c r="AR49" s="45"/>
      <c r="AS49" s="75" t="s">
        <v>60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35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42</v>
      </c>
      <c r="AJ50" s="41"/>
      <c r="AK50" s="41"/>
      <c r="AL50" s="41"/>
      <c r="AM50" s="74" t="str">
        <f>IF(E20="","",E20)</f>
        <v>Bc. Kamil Gomola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61</v>
      </c>
      <c r="D52" s="88"/>
      <c r="E52" s="88"/>
      <c r="F52" s="88"/>
      <c r="G52" s="88"/>
      <c r="H52" s="89"/>
      <c r="I52" s="90" t="s">
        <v>62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63</v>
      </c>
      <c r="AH52" s="88"/>
      <c r="AI52" s="88"/>
      <c r="AJ52" s="88"/>
      <c r="AK52" s="88"/>
      <c r="AL52" s="88"/>
      <c r="AM52" s="88"/>
      <c r="AN52" s="90" t="s">
        <v>64</v>
      </c>
      <c r="AO52" s="88"/>
      <c r="AP52" s="88"/>
      <c r="AQ52" s="92" t="s">
        <v>65</v>
      </c>
      <c r="AR52" s="45"/>
      <c r="AS52" s="93" t="s">
        <v>66</v>
      </c>
      <c r="AT52" s="94" t="s">
        <v>67</v>
      </c>
      <c r="AU52" s="94" t="s">
        <v>68</v>
      </c>
      <c r="AV52" s="94" t="s">
        <v>69</v>
      </c>
      <c r="AW52" s="94" t="s">
        <v>70</v>
      </c>
      <c r="AX52" s="94" t="s">
        <v>71</v>
      </c>
      <c r="AY52" s="94" t="s">
        <v>72</v>
      </c>
      <c r="AZ52" s="94" t="s">
        <v>73</v>
      </c>
      <c r="BA52" s="94" t="s">
        <v>74</v>
      </c>
      <c r="BB52" s="94" t="s">
        <v>75</v>
      </c>
      <c r="BC52" s="94" t="s">
        <v>76</v>
      </c>
      <c r="BD52" s="95" t="s">
        <v>77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79</v>
      </c>
      <c r="BT54" s="110" t="s">
        <v>80</v>
      </c>
      <c r="BU54" s="111" t="s">
        <v>81</v>
      </c>
      <c r="BV54" s="110" t="s">
        <v>82</v>
      </c>
      <c r="BW54" s="110" t="s">
        <v>5</v>
      </c>
      <c r="BX54" s="110" t="s">
        <v>83</v>
      </c>
      <c r="CL54" s="110" t="s">
        <v>20</v>
      </c>
    </row>
    <row r="55" s="7" customFormat="1" ht="16.5" customHeight="1">
      <c r="A55" s="112" t="s">
        <v>84</v>
      </c>
      <c r="B55" s="113"/>
      <c r="C55" s="114"/>
      <c r="D55" s="115" t="s">
        <v>85</v>
      </c>
      <c r="E55" s="115"/>
      <c r="F55" s="115"/>
      <c r="G55" s="115"/>
      <c r="H55" s="115"/>
      <c r="I55" s="116"/>
      <c r="J55" s="115" t="s">
        <v>86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'SO01.1 - Zemní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87</v>
      </c>
      <c r="AR55" s="119"/>
      <c r="AS55" s="120">
        <v>0</v>
      </c>
      <c r="AT55" s="121">
        <f>ROUND(SUM(AV55:AW55),2)</f>
        <v>0</v>
      </c>
      <c r="AU55" s="122">
        <f>'SO01.1 - Zemní práce'!P82</f>
        <v>0</v>
      </c>
      <c r="AV55" s="121">
        <f>'SO01.1 - Zemní práce'!J33</f>
        <v>0</v>
      </c>
      <c r="AW55" s="121">
        <f>'SO01.1 - Zemní práce'!J34</f>
        <v>0</v>
      </c>
      <c r="AX55" s="121">
        <f>'SO01.1 - Zemní práce'!J35</f>
        <v>0</v>
      </c>
      <c r="AY55" s="121">
        <f>'SO01.1 - Zemní práce'!J36</f>
        <v>0</v>
      </c>
      <c r="AZ55" s="121">
        <f>'SO01.1 - Zemní práce'!F33</f>
        <v>0</v>
      </c>
      <c r="BA55" s="121">
        <f>'SO01.1 - Zemní práce'!F34</f>
        <v>0</v>
      </c>
      <c r="BB55" s="121">
        <f>'SO01.1 - Zemní práce'!F35</f>
        <v>0</v>
      </c>
      <c r="BC55" s="121">
        <f>'SO01.1 - Zemní práce'!F36</f>
        <v>0</v>
      </c>
      <c r="BD55" s="123">
        <f>'SO01.1 - Zemní práce'!F37</f>
        <v>0</v>
      </c>
      <c r="BE55" s="7"/>
      <c r="BT55" s="124" t="s">
        <v>22</v>
      </c>
      <c r="BV55" s="124" t="s">
        <v>82</v>
      </c>
      <c r="BW55" s="124" t="s">
        <v>88</v>
      </c>
      <c r="BX55" s="124" t="s">
        <v>5</v>
      </c>
      <c r="CL55" s="124" t="s">
        <v>20</v>
      </c>
      <c r="CM55" s="124" t="s">
        <v>89</v>
      </c>
    </row>
    <row r="56" s="7" customFormat="1" ht="24.75" customHeight="1">
      <c r="A56" s="112" t="s">
        <v>84</v>
      </c>
      <c r="B56" s="113"/>
      <c r="C56" s="114"/>
      <c r="D56" s="115" t="s">
        <v>90</v>
      </c>
      <c r="E56" s="115"/>
      <c r="F56" s="115"/>
      <c r="G56" s="115"/>
      <c r="H56" s="115"/>
      <c r="I56" s="116"/>
      <c r="J56" s="115" t="s">
        <v>91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'SO01 - Výměna vedení 22kV...'!J30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87</v>
      </c>
      <c r="AR56" s="119"/>
      <c r="AS56" s="120">
        <v>0</v>
      </c>
      <c r="AT56" s="121">
        <f>ROUND(SUM(AV56:AW56),2)</f>
        <v>0</v>
      </c>
      <c r="AU56" s="122">
        <f>'SO01 - Výměna vedení 22kV...'!P82</f>
        <v>0</v>
      </c>
      <c r="AV56" s="121">
        <f>'SO01 - Výměna vedení 22kV...'!J33</f>
        <v>0</v>
      </c>
      <c r="AW56" s="121">
        <f>'SO01 - Výměna vedení 22kV...'!J34</f>
        <v>0</v>
      </c>
      <c r="AX56" s="121">
        <f>'SO01 - Výměna vedení 22kV...'!J35</f>
        <v>0</v>
      </c>
      <c r="AY56" s="121">
        <f>'SO01 - Výměna vedení 22kV...'!J36</f>
        <v>0</v>
      </c>
      <c r="AZ56" s="121">
        <f>'SO01 - Výměna vedení 22kV...'!F33</f>
        <v>0</v>
      </c>
      <c r="BA56" s="121">
        <f>'SO01 - Výměna vedení 22kV...'!F34</f>
        <v>0</v>
      </c>
      <c r="BB56" s="121">
        <f>'SO01 - Výměna vedení 22kV...'!F35</f>
        <v>0</v>
      </c>
      <c r="BC56" s="121">
        <f>'SO01 - Výměna vedení 22kV...'!F36</f>
        <v>0</v>
      </c>
      <c r="BD56" s="123">
        <f>'SO01 - Výměna vedení 22kV...'!F37</f>
        <v>0</v>
      </c>
      <c r="BE56" s="7"/>
      <c r="BT56" s="124" t="s">
        <v>22</v>
      </c>
      <c r="BV56" s="124" t="s">
        <v>82</v>
      </c>
      <c r="BW56" s="124" t="s">
        <v>92</v>
      </c>
      <c r="BX56" s="124" t="s">
        <v>5</v>
      </c>
      <c r="CL56" s="124" t="s">
        <v>20</v>
      </c>
      <c r="CM56" s="124" t="s">
        <v>89</v>
      </c>
    </row>
    <row r="57" s="7" customFormat="1" ht="16.5" customHeight="1">
      <c r="A57" s="112" t="s">
        <v>84</v>
      </c>
      <c r="B57" s="113"/>
      <c r="C57" s="114"/>
      <c r="D57" s="115" t="s">
        <v>93</v>
      </c>
      <c r="E57" s="115"/>
      <c r="F57" s="115"/>
      <c r="G57" s="115"/>
      <c r="H57" s="115"/>
      <c r="I57" s="116"/>
      <c r="J57" s="115" t="s">
        <v>94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'VRN - Vedlejší rozpočtové...'!J30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87</v>
      </c>
      <c r="AR57" s="119"/>
      <c r="AS57" s="125">
        <v>0</v>
      </c>
      <c r="AT57" s="126">
        <f>ROUND(SUM(AV57:AW57),2)</f>
        <v>0</v>
      </c>
      <c r="AU57" s="127">
        <f>'VRN - Vedlejší rozpočtové...'!P84</f>
        <v>0</v>
      </c>
      <c r="AV57" s="126">
        <f>'VRN - Vedlejší rozpočtové...'!J33</f>
        <v>0</v>
      </c>
      <c r="AW57" s="126">
        <f>'VRN - Vedlejší rozpočtové...'!J34</f>
        <v>0</v>
      </c>
      <c r="AX57" s="126">
        <f>'VRN - Vedlejší rozpočtové...'!J35</f>
        <v>0</v>
      </c>
      <c r="AY57" s="126">
        <f>'VRN - Vedlejší rozpočtové...'!J36</f>
        <v>0</v>
      </c>
      <c r="AZ57" s="126">
        <f>'VRN - Vedlejší rozpočtové...'!F33</f>
        <v>0</v>
      </c>
      <c r="BA57" s="126">
        <f>'VRN - Vedlejší rozpočtové...'!F34</f>
        <v>0</v>
      </c>
      <c r="BB57" s="126">
        <f>'VRN - Vedlejší rozpočtové...'!F35</f>
        <v>0</v>
      </c>
      <c r="BC57" s="126">
        <f>'VRN - Vedlejší rozpočtové...'!F36</f>
        <v>0</v>
      </c>
      <c r="BD57" s="128">
        <f>'VRN - Vedlejší rozpočtové...'!F37</f>
        <v>0</v>
      </c>
      <c r="BE57" s="7"/>
      <c r="BT57" s="124" t="s">
        <v>22</v>
      </c>
      <c r="BV57" s="124" t="s">
        <v>82</v>
      </c>
      <c r="BW57" s="124" t="s">
        <v>95</v>
      </c>
      <c r="BX57" s="124" t="s">
        <v>5</v>
      </c>
      <c r="CL57" s="124" t="s">
        <v>20</v>
      </c>
      <c r="CM57" s="124" t="s">
        <v>89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r8hqjIKcgolE8vHPSqybJcuMRviI75k3FzXxaTx7NcaFThnooG2blfUYcQpdn97SgAKAOYpZXJ0oBN2rrhQz3w==" hashValue="KVYbnGs57mWXAqunYJink6P2pLJBwRSqXDgsbsEO02jL7zwvaRYf53WNGzfLCx8HJU2Q4vpiA9UpmuglNrlm6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01.1 - Zemní práce'!C2" display="/"/>
    <hyperlink ref="A56" location="'SO01 - Výměna vedení 22kV...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89</v>
      </c>
    </row>
    <row r="4" s="1" customFormat="1" ht="24.96" customHeight="1">
      <c r="B4" s="21"/>
      <c r="D4" s="131" t="s">
        <v>96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rozvodů elektrické energie v žst. Krnov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23</v>
      </c>
      <c r="E12" s="39"/>
      <c r="F12" s="137" t="s">
        <v>24</v>
      </c>
      <c r="G12" s="39"/>
      <c r="H12" s="39"/>
      <c r="I12" s="133" t="s">
        <v>25</v>
      </c>
      <c r="J12" s="138" t="str">
        <f>'Rekapitulace stavby'!AN8</f>
        <v>8. 4. 2021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29</v>
      </c>
      <c r="E14" s="39"/>
      <c r="F14" s="39"/>
      <c r="G14" s="39"/>
      <c r="H14" s="39"/>
      <c r="I14" s="133" t="s">
        <v>30</v>
      </c>
      <c r="J14" s="137" t="s">
        <v>31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32</v>
      </c>
      <c r="F15" s="39"/>
      <c r="G15" s="39"/>
      <c r="H15" s="39"/>
      <c r="I15" s="133" t="s">
        <v>33</v>
      </c>
      <c r="J15" s="137" t="s">
        <v>34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35</v>
      </c>
      <c r="E17" s="39"/>
      <c r="F17" s="39"/>
      <c r="G17" s="39"/>
      <c r="H17" s="39"/>
      <c r="I17" s="133" t="s">
        <v>30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33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37</v>
      </c>
      <c r="E20" s="39"/>
      <c r="F20" s="39"/>
      <c r="G20" s="39"/>
      <c r="H20" s="39"/>
      <c r="I20" s="133" t="s">
        <v>30</v>
      </c>
      <c r="J20" s="137" t="s">
        <v>38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39</v>
      </c>
      <c r="F21" s="39"/>
      <c r="G21" s="39"/>
      <c r="H21" s="39"/>
      <c r="I21" s="133" t="s">
        <v>33</v>
      </c>
      <c r="J21" s="137" t="s">
        <v>40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42</v>
      </c>
      <c r="E23" s="39"/>
      <c r="F23" s="39"/>
      <c r="G23" s="39"/>
      <c r="H23" s="39"/>
      <c r="I23" s="133" t="s">
        <v>30</v>
      </c>
      <c r="J23" s="137" t="s">
        <v>20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43</v>
      </c>
      <c r="F24" s="39"/>
      <c r="G24" s="39"/>
      <c r="H24" s="39"/>
      <c r="I24" s="133" t="s">
        <v>33</v>
      </c>
      <c r="J24" s="137" t="s">
        <v>20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99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46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48</v>
      </c>
      <c r="G32" s="39"/>
      <c r="H32" s="39"/>
      <c r="I32" s="146" t="s">
        <v>47</v>
      </c>
      <c r="J32" s="146" t="s">
        <v>49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50</v>
      </c>
      <c r="E33" s="133" t="s">
        <v>51</v>
      </c>
      <c r="F33" s="148">
        <f>ROUND((SUM(BE82:BE151)),  2)</f>
        <v>0</v>
      </c>
      <c r="G33" s="39"/>
      <c r="H33" s="39"/>
      <c r="I33" s="149">
        <v>0.20999999999999999</v>
      </c>
      <c r="J33" s="148">
        <f>ROUND(((SUM(BE82:BE151))*I33),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52</v>
      </c>
      <c r="F34" s="148">
        <f>ROUND((SUM(BF82:BF151)),  2)</f>
        <v>0</v>
      </c>
      <c r="G34" s="39"/>
      <c r="H34" s="39"/>
      <c r="I34" s="149">
        <v>0.14999999999999999</v>
      </c>
      <c r="J34" s="148">
        <f>ROUND(((SUM(BF82:BF151))*I34),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53</v>
      </c>
      <c r="F35" s="148">
        <f>ROUND((SUM(BG82:BG151)),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54</v>
      </c>
      <c r="F36" s="148">
        <f>ROUND((SUM(BH82:BH151)),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55</v>
      </c>
      <c r="F37" s="148">
        <f>ROUND((SUM(BI82:BI151)),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56</v>
      </c>
      <c r="E39" s="152"/>
      <c r="F39" s="152"/>
      <c r="G39" s="153" t="s">
        <v>57</v>
      </c>
      <c r="H39" s="154" t="s">
        <v>58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rozvodů elektrické energie v žst. Krnov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SO01.1 - Zemní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>Krnov</v>
      </c>
      <c r="G52" s="41"/>
      <c r="H52" s="41"/>
      <c r="I52" s="33" t="s">
        <v>25</v>
      </c>
      <c r="J52" s="73" t="str">
        <f>IF(J12="","",J12)</f>
        <v>8. 4. 2021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29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37</v>
      </c>
      <c r="J54" s="37" t="str">
        <f>E21</f>
        <v>SB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35</v>
      </c>
      <c r="D55" s="41"/>
      <c r="E55" s="41"/>
      <c r="F55" s="28" t="str">
        <f>IF(E18="","",E18)</f>
        <v>Vyplň údaj</v>
      </c>
      <c r="G55" s="41"/>
      <c r="H55" s="41"/>
      <c r="I55" s="33" t="s">
        <v>42</v>
      </c>
      <c r="J55" s="37" t="str">
        <f>E24</f>
        <v>Bc. Kamil Gomola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78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105</v>
      </c>
      <c r="E61" s="169"/>
      <c r="F61" s="169"/>
      <c r="G61" s="169"/>
      <c r="H61" s="169"/>
      <c r="I61" s="169"/>
      <c r="J61" s="170">
        <f>J113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106</v>
      </c>
      <c r="E62" s="169"/>
      <c r="F62" s="169"/>
      <c r="G62" s="169"/>
      <c r="H62" s="169"/>
      <c r="I62" s="169"/>
      <c r="J62" s="170">
        <f>J136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107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Oprava rozvodů elektrické energie v žst. Krnov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SO01.1 - Zemní práce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23</v>
      </c>
      <c r="D76" s="41"/>
      <c r="E76" s="41"/>
      <c r="F76" s="28" t="str">
        <f>F12</f>
        <v>Krnov</v>
      </c>
      <c r="G76" s="41"/>
      <c r="H76" s="41"/>
      <c r="I76" s="33" t="s">
        <v>25</v>
      </c>
      <c r="J76" s="73" t="str">
        <f>IF(J12="","",J12)</f>
        <v>8. 4. 2021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E15</f>
        <v>Správa železnic, státní organizace</v>
      </c>
      <c r="G78" s="41"/>
      <c r="H78" s="41"/>
      <c r="I78" s="33" t="s">
        <v>37</v>
      </c>
      <c r="J78" s="37" t="str">
        <f>E21</f>
        <v>SB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35</v>
      </c>
      <c r="D79" s="41"/>
      <c r="E79" s="41"/>
      <c r="F79" s="28" t="str">
        <f>IF(E18="","",E18)</f>
        <v>Vyplň údaj</v>
      </c>
      <c r="G79" s="41"/>
      <c r="H79" s="41"/>
      <c r="I79" s="33" t="s">
        <v>42</v>
      </c>
      <c r="J79" s="37" t="str">
        <f>E24</f>
        <v>Bc. Kamil Gomola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0" customFormat="1" ht="29.28" customHeight="1">
      <c r="A81" s="172"/>
      <c r="B81" s="173"/>
      <c r="C81" s="174" t="s">
        <v>108</v>
      </c>
      <c r="D81" s="175" t="s">
        <v>65</v>
      </c>
      <c r="E81" s="175" t="s">
        <v>61</v>
      </c>
      <c r="F81" s="175" t="s">
        <v>62</v>
      </c>
      <c r="G81" s="175" t="s">
        <v>109</v>
      </c>
      <c r="H81" s="175" t="s">
        <v>110</v>
      </c>
      <c r="I81" s="175" t="s">
        <v>111</v>
      </c>
      <c r="J81" s="175" t="s">
        <v>102</v>
      </c>
      <c r="K81" s="176" t="s">
        <v>112</v>
      </c>
      <c r="L81" s="177"/>
      <c r="M81" s="93" t="s">
        <v>20</v>
      </c>
      <c r="N81" s="94" t="s">
        <v>50</v>
      </c>
      <c r="O81" s="94" t="s">
        <v>113</v>
      </c>
      <c r="P81" s="94" t="s">
        <v>114</v>
      </c>
      <c r="Q81" s="94" t="s">
        <v>115</v>
      </c>
      <c r="R81" s="94" t="s">
        <v>116</v>
      </c>
      <c r="S81" s="94" t="s">
        <v>117</v>
      </c>
      <c r="T81" s="95" t="s">
        <v>118</v>
      </c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="2" customFormat="1" ht="22.8" customHeight="1">
      <c r="A82" s="39"/>
      <c r="B82" s="40"/>
      <c r="C82" s="100" t="s">
        <v>119</v>
      </c>
      <c r="D82" s="41"/>
      <c r="E82" s="41"/>
      <c r="F82" s="41"/>
      <c r="G82" s="41"/>
      <c r="H82" s="41"/>
      <c r="I82" s="41"/>
      <c r="J82" s="178">
        <f>BK82</f>
        <v>0</v>
      </c>
      <c r="K82" s="41"/>
      <c r="L82" s="45"/>
      <c r="M82" s="96"/>
      <c r="N82" s="179"/>
      <c r="O82" s="97"/>
      <c r="P82" s="180">
        <f>P83+P113+P136</f>
        <v>0</v>
      </c>
      <c r="Q82" s="97"/>
      <c r="R82" s="180">
        <f>R83+R113+R136</f>
        <v>63.214409200000006</v>
      </c>
      <c r="S82" s="97"/>
      <c r="T82" s="181">
        <f>T83+T113+T136</f>
        <v>0.021999999999999999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79</v>
      </c>
      <c r="AU82" s="18" t="s">
        <v>103</v>
      </c>
      <c r="BK82" s="182">
        <f>BK83+BK113+BK136</f>
        <v>0</v>
      </c>
    </row>
    <row r="83" s="11" customFormat="1" ht="25.92" customHeight="1">
      <c r="A83" s="11"/>
      <c r="B83" s="183"/>
      <c r="C83" s="184"/>
      <c r="D83" s="185" t="s">
        <v>79</v>
      </c>
      <c r="E83" s="186" t="s">
        <v>22</v>
      </c>
      <c r="F83" s="186" t="s">
        <v>120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SUM(P84:P112)</f>
        <v>0</v>
      </c>
      <c r="Q83" s="191"/>
      <c r="R83" s="192">
        <f>SUM(R84:R112)</f>
        <v>0.65955999999999992</v>
      </c>
      <c r="S83" s="191"/>
      <c r="T83" s="193">
        <f>SUM(T84:T112)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22</v>
      </c>
      <c r="AT83" s="195" t="s">
        <v>79</v>
      </c>
      <c r="AU83" s="195" t="s">
        <v>80</v>
      </c>
      <c r="AY83" s="194" t="s">
        <v>121</v>
      </c>
      <c r="BK83" s="196">
        <f>SUM(BK84:BK112)</f>
        <v>0</v>
      </c>
    </row>
    <row r="84" s="2" customFormat="1">
      <c r="A84" s="39"/>
      <c r="B84" s="40"/>
      <c r="C84" s="197" t="s">
        <v>22</v>
      </c>
      <c r="D84" s="197" t="s">
        <v>122</v>
      </c>
      <c r="E84" s="198" t="s">
        <v>123</v>
      </c>
      <c r="F84" s="199" t="s">
        <v>124</v>
      </c>
      <c r="G84" s="200" t="s">
        <v>125</v>
      </c>
      <c r="H84" s="201">
        <v>2</v>
      </c>
      <c r="I84" s="202"/>
      <c r="J84" s="203">
        <f>ROUND(I84*H84,2)</f>
        <v>0</v>
      </c>
      <c r="K84" s="199" t="s">
        <v>126</v>
      </c>
      <c r="L84" s="45"/>
      <c r="M84" s="204" t="s">
        <v>20</v>
      </c>
      <c r="N84" s="205" t="s">
        <v>51</v>
      </c>
      <c r="O84" s="85"/>
      <c r="P84" s="206">
        <f>O84*H84</f>
        <v>0</v>
      </c>
      <c r="Q84" s="206">
        <v>0.00064999999999999997</v>
      </c>
      <c r="R84" s="206">
        <f>Q84*H84</f>
        <v>0.0012999999999999999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127</v>
      </c>
      <c r="AT84" s="208" t="s">
        <v>122</v>
      </c>
      <c r="AU84" s="208" t="s">
        <v>22</v>
      </c>
      <c r="AY84" s="18" t="s">
        <v>121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22</v>
      </c>
      <c r="BK84" s="209">
        <f>ROUND(I84*H84,2)</f>
        <v>0</v>
      </c>
      <c r="BL84" s="18" t="s">
        <v>127</v>
      </c>
      <c r="BM84" s="208" t="s">
        <v>128</v>
      </c>
    </row>
    <row r="85" s="2" customFormat="1">
      <c r="A85" s="39"/>
      <c r="B85" s="40"/>
      <c r="C85" s="197" t="s">
        <v>89</v>
      </c>
      <c r="D85" s="197" t="s">
        <v>122</v>
      </c>
      <c r="E85" s="198" t="s">
        <v>129</v>
      </c>
      <c r="F85" s="199" t="s">
        <v>130</v>
      </c>
      <c r="G85" s="200" t="s">
        <v>125</v>
      </c>
      <c r="H85" s="201">
        <v>2</v>
      </c>
      <c r="I85" s="202"/>
      <c r="J85" s="203">
        <f>ROUND(I85*H85,2)</f>
        <v>0</v>
      </c>
      <c r="K85" s="199" t="s">
        <v>126</v>
      </c>
      <c r="L85" s="45"/>
      <c r="M85" s="204" t="s">
        <v>20</v>
      </c>
      <c r="N85" s="205" t="s">
        <v>51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127</v>
      </c>
      <c r="AT85" s="208" t="s">
        <v>122</v>
      </c>
      <c r="AU85" s="208" t="s">
        <v>22</v>
      </c>
      <c r="AY85" s="18" t="s">
        <v>121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22</v>
      </c>
      <c r="BK85" s="209">
        <f>ROUND(I85*H85,2)</f>
        <v>0</v>
      </c>
      <c r="BL85" s="18" t="s">
        <v>127</v>
      </c>
      <c r="BM85" s="208" t="s">
        <v>131</v>
      </c>
    </row>
    <row r="86" s="2" customFormat="1">
      <c r="A86" s="39"/>
      <c r="B86" s="40"/>
      <c r="C86" s="197" t="s">
        <v>132</v>
      </c>
      <c r="D86" s="197" t="s">
        <v>122</v>
      </c>
      <c r="E86" s="198" t="s">
        <v>133</v>
      </c>
      <c r="F86" s="199" t="s">
        <v>134</v>
      </c>
      <c r="G86" s="200" t="s">
        <v>135</v>
      </c>
      <c r="H86" s="201">
        <v>42.75</v>
      </c>
      <c r="I86" s="202"/>
      <c r="J86" s="203">
        <f>ROUND(I86*H86,2)</f>
        <v>0</v>
      </c>
      <c r="K86" s="199" t="s">
        <v>126</v>
      </c>
      <c r="L86" s="45"/>
      <c r="M86" s="204" t="s">
        <v>20</v>
      </c>
      <c r="N86" s="205" t="s">
        <v>51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127</v>
      </c>
      <c r="AT86" s="208" t="s">
        <v>122</v>
      </c>
      <c r="AU86" s="208" t="s">
        <v>22</v>
      </c>
      <c r="AY86" s="18" t="s">
        <v>121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22</v>
      </c>
      <c r="BK86" s="209">
        <f>ROUND(I86*H86,2)</f>
        <v>0</v>
      </c>
      <c r="BL86" s="18" t="s">
        <v>127</v>
      </c>
      <c r="BM86" s="208" t="s">
        <v>136</v>
      </c>
    </row>
    <row r="87" s="12" customFormat="1">
      <c r="A87" s="12"/>
      <c r="B87" s="210"/>
      <c r="C87" s="211"/>
      <c r="D87" s="212" t="s">
        <v>137</v>
      </c>
      <c r="E87" s="213" t="s">
        <v>20</v>
      </c>
      <c r="F87" s="214" t="s">
        <v>138</v>
      </c>
      <c r="G87" s="211"/>
      <c r="H87" s="213" t="s">
        <v>20</v>
      </c>
      <c r="I87" s="215"/>
      <c r="J87" s="211"/>
      <c r="K87" s="211"/>
      <c r="L87" s="216"/>
      <c r="M87" s="217"/>
      <c r="N87" s="218"/>
      <c r="O87" s="218"/>
      <c r="P87" s="218"/>
      <c r="Q87" s="218"/>
      <c r="R87" s="218"/>
      <c r="S87" s="218"/>
      <c r="T87" s="219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0" t="s">
        <v>137</v>
      </c>
      <c r="AU87" s="220" t="s">
        <v>22</v>
      </c>
      <c r="AV87" s="12" t="s">
        <v>22</v>
      </c>
      <c r="AW87" s="12" t="s">
        <v>41</v>
      </c>
      <c r="AX87" s="12" t="s">
        <v>80</v>
      </c>
      <c r="AY87" s="220" t="s">
        <v>121</v>
      </c>
    </row>
    <row r="88" s="13" customFormat="1">
      <c r="A88" s="13"/>
      <c r="B88" s="221"/>
      <c r="C88" s="222"/>
      <c r="D88" s="212" t="s">
        <v>137</v>
      </c>
      <c r="E88" s="223" t="s">
        <v>20</v>
      </c>
      <c r="F88" s="224" t="s">
        <v>139</v>
      </c>
      <c r="G88" s="222"/>
      <c r="H88" s="225">
        <v>22.5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1" t="s">
        <v>137</v>
      </c>
      <c r="AU88" s="231" t="s">
        <v>22</v>
      </c>
      <c r="AV88" s="13" t="s">
        <v>89</v>
      </c>
      <c r="AW88" s="13" t="s">
        <v>41</v>
      </c>
      <c r="AX88" s="13" t="s">
        <v>80</v>
      </c>
      <c r="AY88" s="231" t="s">
        <v>121</v>
      </c>
    </row>
    <row r="89" s="12" customFormat="1">
      <c r="A89" s="12"/>
      <c r="B89" s="210"/>
      <c r="C89" s="211"/>
      <c r="D89" s="212" t="s">
        <v>137</v>
      </c>
      <c r="E89" s="213" t="s">
        <v>20</v>
      </c>
      <c r="F89" s="214" t="s">
        <v>140</v>
      </c>
      <c r="G89" s="211"/>
      <c r="H89" s="213" t="s">
        <v>20</v>
      </c>
      <c r="I89" s="215"/>
      <c r="J89" s="211"/>
      <c r="K89" s="211"/>
      <c r="L89" s="216"/>
      <c r="M89" s="217"/>
      <c r="N89" s="218"/>
      <c r="O89" s="218"/>
      <c r="P89" s="218"/>
      <c r="Q89" s="218"/>
      <c r="R89" s="218"/>
      <c r="S89" s="218"/>
      <c r="T89" s="219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0" t="s">
        <v>137</v>
      </c>
      <c r="AU89" s="220" t="s">
        <v>22</v>
      </c>
      <c r="AV89" s="12" t="s">
        <v>22</v>
      </c>
      <c r="AW89" s="12" t="s">
        <v>41</v>
      </c>
      <c r="AX89" s="12" t="s">
        <v>80</v>
      </c>
      <c r="AY89" s="220" t="s">
        <v>121</v>
      </c>
    </row>
    <row r="90" s="13" customFormat="1">
      <c r="A90" s="13"/>
      <c r="B90" s="221"/>
      <c r="C90" s="222"/>
      <c r="D90" s="212" t="s">
        <v>137</v>
      </c>
      <c r="E90" s="223" t="s">
        <v>20</v>
      </c>
      <c r="F90" s="224" t="s">
        <v>141</v>
      </c>
      <c r="G90" s="222"/>
      <c r="H90" s="225">
        <v>20.25</v>
      </c>
      <c r="I90" s="226"/>
      <c r="J90" s="222"/>
      <c r="K90" s="222"/>
      <c r="L90" s="227"/>
      <c r="M90" s="228"/>
      <c r="N90" s="229"/>
      <c r="O90" s="229"/>
      <c r="P90" s="229"/>
      <c r="Q90" s="229"/>
      <c r="R90" s="229"/>
      <c r="S90" s="229"/>
      <c r="T90" s="23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1" t="s">
        <v>137</v>
      </c>
      <c r="AU90" s="231" t="s">
        <v>22</v>
      </c>
      <c r="AV90" s="13" t="s">
        <v>89</v>
      </c>
      <c r="AW90" s="13" t="s">
        <v>41</v>
      </c>
      <c r="AX90" s="13" t="s">
        <v>80</v>
      </c>
      <c r="AY90" s="231" t="s">
        <v>121</v>
      </c>
    </row>
    <row r="91" s="14" customFormat="1">
      <c r="A91" s="14"/>
      <c r="B91" s="232"/>
      <c r="C91" s="233"/>
      <c r="D91" s="212" t="s">
        <v>137</v>
      </c>
      <c r="E91" s="234" t="s">
        <v>20</v>
      </c>
      <c r="F91" s="235" t="s">
        <v>142</v>
      </c>
      <c r="G91" s="233"/>
      <c r="H91" s="236">
        <v>42.75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2" t="s">
        <v>137</v>
      </c>
      <c r="AU91" s="242" t="s">
        <v>22</v>
      </c>
      <c r="AV91" s="14" t="s">
        <v>127</v>
      </c>
      <c r="AW91" s="14" t="s">
        <v>41</v>
      </c>
      <c r="AX91" s="14" t="s">
        <v>22</v>
      </c>
      <c r="AY91" s="242" t="s">
        <v>121</v>
      </c>
    </row>
    <row r="92" s="2" customFormat="1">
      <c r="A92" s="39"/>
      <c r="B92" s="40"/>
      <c r="C92" s="197" t="s">
        <v>127</v>
      </c>
      <c r="D92" s="197" t="s">
        <v>122</v>
      </c>
      <c r="E92" s="198" t="s">
        <v>143</v>
      </c>
      <c r="F92" s="199" t="s">
        <v>144</v>
      </c>
      <c r="G92" s="200" t="s">
        <v>145</v>
      </c>
      <c r="H92" s="201">
        <v>28</v>
      </c>
      <c r="I92" s="202"/>
      <c r="J92" s="203">
        <f>ROUND(I92*H92,2)</f>
        <v>0</v>
      </c>
      <c r="K92" s="199" t="s">
        <v>126</v>
      </c>
      <c r="L92" s="45"/>
      <c r="M92" s="204" t="s">
        <v>20</v>
      </c>
      <c r="N92" s="205" t="s">
        <v>51</v>
      </c>
      <c r="O92" s="85"/>
      <c r="P92" s="206">
        <f>O92*H92</f>
        <v>0</v>
      </c>
      <c r="Q92" s="206">
        <v>0.0035999999999999999</v>
      </c>
      <c r="R92" s="206">
        <f>Q92*H92</f>
        <v>0.1008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127</v>
      </c>
      <c r="AT92" s="208" t="s">
        <v>122</v>
      </c>
      <c r="AU92" s="208" t="s">
        <v>22</v>
      </c>
      <c r="AY92" s="18" t="s">
        <v>121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22</v>
      </c>
      <c r="BK92" s="209">
        <f>ROUND(I92*H92,2)</f>
        <v>0</v>
      </c>
      <c r="BL92" s="18" t="s">
        <v>127</v>
      </c>
      <c r="BM92" s="208" t="s">
        <v>127</v>
      </c>
    </row>
    <row r="93" s="13" customFormat="1">
      <c r="A93" s="13"/>
      <c r="B93" s="221"/>
      <c r="C93" s="222"/>
      <c r="D93" s="212" t="s">
        <v>137</v>
      </c>
      <c r="E93" s="223" t="s">
        <v>20</v>
      </c>
      <c r="F93" s="224" t="s">
        <v>146</v>
      </c>
      <c r="G93" s="222"/>
      <c r="H93" s="225">
        <v>28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1" t="s">
        <v>137</v>
      </c>
      <c r="AU93" s="231" t="s">
        <v>22</v>
      </c>
      <c r="AV93" s="13" t="s">
        <v>89</v>
      </c>
      <c r="AW93" s="13" t="s">
        <v>41</v>
      </c>
      <c r="AX93" s="13" t="s">
        <v>80</v>
      </c>
      <c r="AY93" s="231" t="s">
        <v>121</v>
      </c>
    </row>
    <row r="94" s="14" customFormat="1">
      <c r="A94" s="14"/>
      <c r="B94" s="232"/>
      <c r="C94" s="233"/>
      <c r="D94" s="212" t="s">
        <v>137</v>
      </c>
      <c r="E94" s="234" t="s">
        <v>20</v>
      </c>
      <c r="F94" s="235" t="s">
        <v>142</v>
      </c>
      <c r="G94" s="233"/>
      <c r="H94" s="236">
        <v>28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2" t="s">
        <v>137</v>
      </c>
      <c r="AU94" s="242" t="s">
        <v>22</v>
      </c>
      <c r="AV94" s="14" t="s">
        <v>127</v>
      </c>
      <c r="AW94" s="14" t="s">
        <v>41</v>
      </c>
      <c r="AX94" s="14" t="s">
        <v>22</v>
      </c>
      <c r="AY94" s="242" t="s">
        <v>121</v>
      </c>
    </row>
    <row r="95" s="2" customFormat="1" ht="33" customHeight="1">
      <c r="A95" s="39"/>
      <c r="B95" s="40"/>
      <c r="C95" s="197" t="s">
        <v>147</v>
      </c>
      <c r="D95" s="197" t="s">
        <v>122</v>
      </c>
      <c r="E95" s="198" t="s">
        <v>148</v>
      </c>
      <c r="F95" s="199" t="s">
        <v>149</v>
      </c>
      <c r="G95" s="200" t="s">
        <v>145</v>
      </c>
      <c r="H95" s="201">
        <v>125</v>
      </c>
      <c r="I95" s="202"/>
      <c r="J95" s="203">
        <f>ROUND(I95*H95,2)</f>
        <v>0</v>
      </c>
      <c r="K95" s="199" t="s">
        <v>126</v>
      </c>
      <c r="L95" s="45"/>
      <c r="M95" s="204" t="s">
        <v>20</v>
      </c>
      <c r="N95" s="205" t="s">
        <v>51</v>
      </c>
      <c r="O95" s="85"/>
      <c r="P95" s="206">
        <f>O95*H95</f>
        <v>0</v>
      </c>
      <c r="Q95" s="206">
        <v>0.0035999999999999999</v>
      </c>
      <c r="R95" s="206">
        <f>Q95*H95</f>
        <v>0.45000000000000001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127</v>
      </c>
      <c r="AT95" s="208" t="s">
        <v>122</v>
      </c>
      <c r="AU95" s="208" t="s">
        <v>22</v>
      </c>
      <c r="AY95" s="18" t="s">
        <v>121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22</v>
      </c>
      <c r="BK95" s="209">
        <f>ROUND(I95*H95,2)</f>
        <v>0</v>
      </c>
      <c r="BL95" s="18" t="s">
        <v>127</v>
      </c>
      <c r="BM95" s="208" t="s">
        <v>150</v>
      </c>
    </row>
    <row r="96" s="13" customFormat="1">
      <c r="A96" s="13"/>
      <c r="B96" s="221"/>
      <c r="C96" s="222"/>
      <c r="D96" s="212" t="s">
        <v>137</v>
      </c>
      <c r="E96" s="223" t="s">
        <v>20</v>
      </c>
      <c r="F96" s="224" t="s">
        <v>151</v>
      </c>
      <c r="G96" s="222"/>
      <c r="H96" s="225">
        <v>125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1" t="s">
        <v>137</v>
      </c>
      <c r="AU96" s="231" t="s">
        <v>22</v>
      </c>
      <c r="AV96" s="13" t="s">
        <v>89</v>
      </c>
      <c r="AW96" s="13" t="s">
        <v>41</v>
      </c>
      <c r="AX96" s="13" t="s">
        <v>80</v>
      </c>
      <c r="AY96" s="231" t="s">
        <v>121</v>
      </c>
    </row>
    <row r="97" s="14" customFormat="1">
      <c r="A97" s="14"/>
      <c r="B97" s="232"/>
      <c r="C97" s="233"/>
      <c r="D97" s="212" t="s">
        <v>137</v>
      </c>
      <c r="E97" s="234" t="s">
        <v>20</v>
      </c>
      <c r="F97" s="235" t="s">
        <v>142</v>
      </c>
      <c r="G97" s="233"/>
      <c r="H97" s="236">
        <v>125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137</v>
      </c>
      <c r="AU97" s="242" t="s">
        <v>22</v>
      </c>
      <c r="AV97" s="14" t="s">
        <v>127</v>
      </c>
      <c r="AW97" s="14" t="s">
        <v>41</v>
      </c>
      <c r="AX97" s="14" t="s">
        <v>22</v>
      </c>
      <c r="AY97" s="242" t="s">
        <v>121</v>
      </c>
    </row>
    <row r="98" s="2" customFormat="1" ht="16.5" customHeight="1">
      <c r="A98" s="39"/>
      <c r="B98" s="40"/>
      <c r="C98" s="197" t="s">
        <v>150</v>
      </c>
      <c r="D98" s="197" t="s">
        <v>122</v>
      </c>
      <c r="E98" s="198" t="s">
        <v>152</v>
      </c>
      <c r="F98" s="199" t="s">
        <v>153</v>
      </c>
      <c r="G98" s="200" t="s">
        <v>154</v>
      </c>
      <c r="H98" s="201">
        <v>54</v>
      </c>
      <c r="I98" s="202"/>
      <c r="J98" s="203">
        <f>ROUND(I98*H98,2)</f>
        <v>0</v>
      </c>
      <c r="K98" s="199" t="s">
        <v>126</v>
      </c>
      <c r="L98" s="45"/>
      <c r="M98" s="204" t="s">
        <v>20</v>
      </c>
      <c r="N98" s="205" t="s">
        <v>51</v>
      </c>
      <c r="O98" s="85"/>
      <c r="P98" s="206">
        <f>O98*H98</f>
        <v>0</v>
      </c>
      <c r="Q98" s="206">
        <v>0.00199</v>
      </c>
      <c r="R98" s="206">
        <f>Q98*H98</f>
        <v>0.10746</v>
      </c>
      <c r="S98" s="206">
        <v>0</v>
      </c>
      <c r="T98" s="20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8" t="s">
        <v>127</v>
      </c>
      <c r="AT98" s="208" t="s">
        <v>122</v>
      </c>
      <c r="AU98" s="208" t="s">
        <v>22</v>
      </c>
      <c r="AY98" s="18" t="s">
        <v>121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22</v>
      </c>
      <c r="BK98" s="209">
        <f>ROUND(I98*H98,2)</f>
        <v>0</v>
      </c>
      <c r="BL98" s="18" t="s">
        <v>127</v>
      </c>
      <c r="BM98" s="208" t="s">
        <v>155</v>
      </c>
    </row>
    <row r="99" s="12" customFormat="1">
      <c r="A99" s="12"/>
      <c r="B99" s="210"/>
      <c r="C99" s="211"/>
      <c r="D99" s="212" t="s">
        <v>137</v>
      </c>
      <c r="E99" s="213" t="s">
        <v>20</v>
      </c>
      <c r="F99" s="214" t="s">
        <v>138</v>
      </c>
      <c r="G99" s="211"/>
      <c r="H99" s="213" t="s">
        <v>20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0" t="s">
        <v>137</v>
      </c>
      <c r="AU99" s="220" t="s">
        <v>22</v>
      </c>
      <c r="AV99" s="12" t="s">
        <v>22</v>
      </c>
      <c r="AW99" s="12" t="s">
        <v>41</v>
      </c>
      <c r="AX99" s="12" t="s">
        <v>80</v>
      </c>
      <c r="AY99" s="220" t="s">
        <v>121</v>
      </c>
    </row>
    <row r="100" s="13" customFormat="1">
      <c r="A100" s="13"/>
      <c r="B100" s="221"/>
      <c r="C100" s="222"/>
      <c r="D100" s="212" t="s">
        <v>137</v>
      </c>
      <c r="E100" s="223" t="s">
        <v>20</v>
      </c>
      <c r="F100" s="224" t="s">
        <v>156</v>
      </c>
      <c r="G100" s="222"/>
      <c r="H100" s="225">
        <v>33.75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137</v>
      </c>
      <c r="AU100" s="231" t="s">
        <v>22</v>
      </c>
      <c r="AV100" s="13" t="s">
        <v>89</v>
      </c>
      <c r="AW100" s="13" t="s">
        <v>41</v>
      </c>
      <c r="AX100" s="13" t="s">
        <v>80</v>
      </c>
      <c r="AY100" s="231" t="s">
        <v>121</v>
      </c>
    </row>
    <row r="101" s="12" customFormat="1">
      <c r="A101" s="12"/>
      <c r="B101" s="210"/>
      <c r="C101" s="211"/>
      <c r="D101" s="212" t="s">
        <v>137</v>
      </c>
      <c r="E101" s="213" t="s">
        <v>20</v>
      </c>
      <c r="F101" s="214" t="s">
        <v>140</v>
      </c>
      <c r="G101" s="211"/>
      <c r="H101" s="213" t="s">
        <v>20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0" t="s">
        <v>137</v>
      </c>
      <c r="AU101" s="220" t="s">
        <v>22</v>
      </c>
      <c r="AV101" s="12" t="s">
        <v>22</v>
      </c>
      <c r="AW101" s="12" t="s">
        <v>41</v>
      </c>
      <c r="AX101" s="12" t="s">
        <v>80</v>
      </c>
      <c r="AY101" s="220" t="s">
        <v>121</v>
      </c>
    </row>
    <row r="102" s="13" customFormat="1">
      <c r="A102" s="13"/>
      <c r="B102" s="221"/>
      <c r="C102" s="222"/>
      <c r="D102" s="212" t="s">
        <v>137</v>
      </c>
      <c r="E102" s="223" t="s">
        <v>20</v>
      </c>
      <c r="F102" s="224" t="s">
        <v>157</v>
      </c>
      <c r="G102" s="222"/>
      <c r="H102" s="225">
        <v>20.25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1" t="s">
        <v>137</v>
      </c>
      <c r="AU102" s="231" t="s">
        <v>22</v>
      </c>
      <c r="AV102" s="13" t="s">
        <v>89</v>
      </c>
      <c r="AW102" s="13" t="s">
        <v>41</v>
      </c>
      <c r="AX102" s="13" t="s">
        <v>80</v>
      </c>
      <c r="AY102" s="231" t="s">
        <v>121</v>
      </c>
    </row>
    <row r="103" s="14" customFormat="1">
      <c r="A103" s="14"/>
      <c r="B103" s="232"/>
      <c r="C103" s="233"/>
      <c r="D103" s="212" t="s">
        <v>137</v>
      </c>
      <c r="E103" s="234" t="s">
        <v>20</v>
      </c>
      <c r="F103" s="235" t="s">
        <v>142</v>
      </c>
      <c r="G103" s="233"/>
      <c r="H103" s="236">
        <v>54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2" t="s">
        <v>137</v>
      </c>
      <c r="AU103" s="242" t="s">
        <v>22</v>
      </c>
      <c r="AV103" s="14" t="s">
        <v>127</v>
      </c>
      <c r="AW103" s="14" t="s">
        <v>41</v>
      </c>
      <c r="AX103" s="14" t="s">
        <v>22</v>
      </c>
      <c r="AY103" s="242" t="s">
        <v>121</v>
      </c>
    </row>
    <row r="104" s="2" customFormat="1">
      <c r="A104" s="39"/>
      <c r="B104" s="40"/>
      <c r="C104" s="197" t="s">
        <v>158</v>
      </c>
      <c r="D104" s="197" t="s">
        <v>122</v>
      </c>
      <c r="E104" s="198" t="s">
        <v>159</v>
      </c>
      <c r="F104" s="199" t="s">
        <v>160</v>
      </c>
      <c r="G104" s="200" t="s">
        <v>154</v>
      </c>
      <c r="H104" s="201">
        <v>10</v>
      </c>
      <c r="I104" s="202"/>
      <c r="J104" s="203">
        <f>ROUND(I104*H104,2)</f>
        <v>0</v>
      </c>
      <c r="K104" s="199" t="s">
        <v>126</v>
      </c>
      <c r="L104" s="45"/>
      <c r="M104" s="204" t="s">
        <v>20</v>
      </c>
      <c r="N104" s="205" t="s">
        <v>51</v>
      </c>
      <c r="O104" s="8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8" t="s">
        <v>127</v>
      </c>
      <c r="AT104" s="208" t="s">
        <v>122</v>
      </c>
      <c r="AU104" s="208" t="s">
        <v>22</v>
      </c>
      <c r="AY104" s="18" t="s">
        <v>121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22</v>
      </c>
      <c r="BK104" s="209">
        <f>ROUND(I104*H104,2)</f>
        <v>0</v>
      </c>
      <c r="BL104" s="18" t="s">
        <v>127</v>
      </c>
      <c r="BM104" s="208" t="s">
        <v>161</v>
      </c>
    </row>
    <row r="105" s="2" customFormat="1" ht="16.5" customHeight="1">
      <c r="A105" s="39"/>
      <c r="B105" s="40"/>
      <c r="C105" s="197" t="s">
        <v>155</v>
      </c>
      <c r="D105" s="197" t="s">
        <v>122</v>
      </c>
      <c r="E105" s="198" t="s">
        <v>162</v>
      </c>
      <c r="F105" s="199" t="s">
        <v>163</v>
      </c>
      <c r="G105" s="200" t="s">
        <v>164</v>
      </c>
      <c r="H105" s="201">
        <v>70</v>
      </c>
      <c r="I105" s="202"/>
      <c r="J105" s="203">
        <f>ROUND(I105*H105,2)</f>
        <v>0</v>
      </c>
      <c r="K105" s="199" t="s">
        <v>126</v>
      </c>
      <c r="L105" s="45"/>
      <c r="M105" s="204" t="s">
        <v>20</v>
      </c>
      <c r="N105" s="205" t="s">
        <v>51</v>
      </c>
      <c r="O105" s="85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127</v>
      </c>
      <c r="AT105" s="208" t="s">
        <v>122</v>
      </c>
      <c r="AU105" s="208" t="s">
        <v>22</v>
      </c>
      <c r="AY105" s="18" t="s">
        <v>121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22</v>
      </c>
      <c r="BK105" s="209">
        <f>ROUND(I105*H105,2)</f>
        <v>0</v>
      </c>
      <c r="BL105" s="18" t="s">
        <v>127</v>
      </c>
      <c r="BM105" s="208" t="s">
        <v>27</v>
      </c>
    </row>
    <row r="106" s="2" customFormat="1">
      <c r="A106" s="39"/>
      <c r="B106" s="40"/>
      <c r="C106" s="197" t="s">
        <v>165</v>
      </c>
      <c r="D106" s="197" t="s">
        <v>122</v>
      </c>
      <c r="E106" s="198" t="s">
        <v>166</v>
      </c>
      <c r="F106" s="199" t="s">
        <v>167</v>
      </c>
      <c r="G106" s="200" t="s">
        <v>154</v>
      </c>
      <c r="H106" s="201">
        <v>40</v>
      </c>
      <c r="I106" s="202"/>
      <c r="J106" s="203">
        <f>ROUND(I106*H106,2)</f>
        <v>0</v>
      </c>
      <c r="K106" s="199" t="s">
        <v>126</v>
      </c>
      <c r="L106" s="45"/>
      <c r="M106" s="204" t="s">
        <v>20</v>
      </c>
      <c r="N106" s="205" t="s">
        <v>51</v>
      </c>
      <c r="O106" s="85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127</v>
      </c>
      <c r="AT106" s="208" t="s">
        <v>122</v>
      </c>
      <c r="AU106" s="208" t="s">
        <v>22</v>
      </c>
      <c r="AY106" s="18" t="s">
        <v>121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22</v>
      </c>
      <c r="BK106" s="209">
        <f>ROUND(I106*H106,2)</f>
        <v>0</v>
      </c>
      <c r="BL106" s="18" t="s">
        <v>127</v>
      </c>
      <c r="BM106" s="208" t="s">
        <v>168</v>
      </c>
    </row>
    <row r="107" s="2" customFormat="1" ht="16.5" customHeight="1">
      <c r="A107" s="39"/>
      <c r="B107" s="40"/>
      <c r="C107" s="197" t="s">
        <v>27</v>
      </c>
      <c r="D107" s="197" t="s">
        <v>122</v>
      </c>
      <c r="E107" s="198" t="s">
        <v>169</v>
      </c>
      <c r="F107" s="199" t="s">
        <v>170</v>
      </c>
      <c r="G107" s="200" t="s">
        <v>135</v>
      </c>
      <c r="H107" s="201">
        <v>54</v>
      </c>
      <c r="I107" s="202"/>
      <c r="J107" s="203">
        <f>ROUND(I107*H107,2)</f>
        <v>0</v>
      </c>
      <c r="K107" s="199" t="s">
        <v>20</v>
      </c>
      <c r="L107" s="45"/>
      <c r="M107" s="204" t="s">
        <v>20</v>
      </c>
      <c r="N107" s="205" t="s">
        <v>51</v>
      </c>
      <c r="O107" s="85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8" t="s">
        <v>127</v>
      </c>
      <c r="AT107" s="208" t="s">
        <v>122</v>
      </c>
      <c r="AU107" s="208" t="s">
        <v>22</v>
      </c>
      <c r="AY107" s="18" t="s">
        <v>121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22</v>
      </c>
      <c r="BK107" s="209">
        <f>ROUND(I107*H107,2)</f>
        <v>0</v>
      </c>
      <c r="BL107" s="18" t="s">
        <v>127</v>
      </c>
      <c r="BM107" s="208" t="s">
        <v>171</v>
      </c>
    </row>
    <row r="108" s="12" customFormat="1">
      <c r="A108" s="12"/>
      <c r="B108" s="210"/>
      <c r="C108" s="211"/>
      <c r="D108" s="212" t="s">
        <v>137</v>
      </c>
      <c r="E108" s="213" t="s">
        <v>20</v>
      </c>
      <c r="F108" s="214" t="s">
        <v>138</v>
      </c>
      <c r="G108" s="211"/>
      <c r="H108" s="213" t="s">
        <v>20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0" t="s">
        <v>137</v>
      </c>
      <c r="AU108" s="220" t="s">
        <v>22</v>
      </c>
      <c r="AV108" s="12" t="s">
        <v>22</v>
      </c>
      <c r="AW108" s="12" t="s">
        <v>41</v>
      </c>
      <c r="AX108" s="12" t="s">
        <v>80</v>
      </c>
      <c r="AY108" s="220" t="s">
        <v>121</v>
      </c>
    </row>
    <row r="109" s="13" customFormat="1">
      <c r="A109" s="13"/>
      <c r="B109" s="221"/>
      <c r="C109" s="222"/>
      <c r="D109" s="212" t="s">
        <v>137</v>
      </c>
      <c r="E109" s="223" t="s">
        <v>20</v>
      </c>
      <c r="F109" s="224" t="s">
        <v>172</v>
      </c>
      <c r="G109" s="222"/>
      <c r="H109" s="225">
        <v>33.75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137</v>
      </c>
      <c r="AU109" s="231" t="s">
        <v>22</v>
      </c>
      <c r="AV109" s="13" t="s">
        <v>89</v>
      </c>
      <c r="AW109" s="13" t="s">
        <v>41</v>
      </c>
      <c r="AX109" s="13" t="s">
        <v>80</v>
      </c>
      <c r="AY109" s="231" t="s">
        <v>121</v>
      </c>
    </row>
    <row r="110" s="12" customFormat="1">
      <c r="A110" s="12"/>
      <c r="B110" s="210"/>
      <c r="C110" s="211"/>
      <c r="D110" s="212" t="s">
        <v>137</v>
      </c>
      <c r="E110" s="213" t="s">
        <v>20</v>
      </c>
      <c r="F110" s="214" t="s">
        <v>140</v>
      </c>
      <c r="G110" s="211"/>
      <c r="H110" s="213" t="s">
        <v>20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0" t="s">
        <v>137</v>
      </c>
      <c r="AU110" s="220" t="s">
        <v>22</v>
      </c>
      <c r="AV110" s="12" t="s">
        <v>22</v>
      </c>
      <c r="AW110" s="12" t="s">
        <v>41</v>
      </c>
      <c r="AX110" s="12" t="s">
        <v>80</v>
      </c>
      <c r="AY110" s="220" t="s">
        <v>121</v>
      </c>
    </row>
    <row r="111" s="13" customFormat="1">
      <c r="A111" s="13"/>
      <c r="B111" s="221"/>
      <c r="C111" s="222"/>
      <c r="D111" s="212" t="s">
        <v>137</v>
      </c>
      <c r="E111" s="223" t="s">
        <v>20</v>
      </c>
      <c r="F111" s="224" t="s">
        <v>141</v>
      </c>
      <c r="G111" s="222"/>
      <c r="H111" s="225">
        <v>20.25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137</v>
      </c>
      <c r="AU111" s="231" t="s">
        <v>22</v>
      </c>
      <c r="AV111" s="13" t="s">
        <v>89</v>
      </c>
      <c r="AW111" s="13" t="s">
        <v>41</v>
      </c>
      <c r="AX111" s="13" t="s">
        <v>80</v>
      </c>
      <c r="AY111" s="231" t="s">
        <v>121</v>
      </c>
    </row>
    <row r="112" s="14" customFormat="1">
      <c r="A112" s="14"/>
      <c r="B112" s="232"/>
      <c r="C112" s="233"/>
      <c r="D112" s="212" t="s">
        <v>137</v>
      </c>
      <c r="E112" s="234" t="s">
        <v>20</v>
      </c>
      <c r="F112" s="235" t="s">
        <v>142</v>
      </c>
      <c r="G112" s="233"/>
      <c r="H112" s="236">
        <v>54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137</v>
      </c>
      <c r="AU112" s="242" t="s">
        <v>22</v>
      </c>
      <c r="AV112" s="14" t="s">
        <v>127</v>
      </c>
      <c r="AW112" s="14" t="s">
        <v>41</v>
      </c>
      <c r="AX112" s="14" t="s">
        <v>22</v>
      </c>
      <c r="AY112" s="242" t="s">
        <v>121</v>
      </c>
    </row>
    <row r="113" s="11" customFormat="1" ht="25.92" customHeight="1">
      <c r="A113" s="11"/>
      <c r="B113" s="183"/>
      <c r="C113" s="184"/>
      <c r="D113" s="185" t="s">
        <v>79</v>
      </c>
      <c r="E113" s="186" t="s">
        <v>132</v>
      </c>
      <c r="F113" s="186" t="s">
        <v>173</v>
      </c>
      <c r="G113" s="184"/>
      <c r="H113" s="184"/>
      <c r="I113" s="187"/>
      <c r="J113" s="188">
        <f>BK113</f>
        <v>0</v>
      </c>
      <c r="K113" s="184"/>
      <c r="L113" s="189"/>
      <c r="M113" s="190"/>
      <c r="N113" s="191"/>
      <c r="O113" s="191"/>
      <c r="P113" s="192">
        <f>SUM(P114:P135)</f>
        <v>0</v>
      </c>
      <c r="Q113" s="191"/>
      <c r="R113" s="192">
        <f>SUM(R114:R135)</f>
        <v>62.554849200000007</v>
      </c>
      <c r="S113" s="191"/>
      <c r="T113" s="193">
        <f>SUM(T114:T135)</f>
        <v>0.021999999999999999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194" t="s">
        <v>22</v>
      </c>
      <c r="AT113" s="195" t="s">
        <v>79</v>
      </c>
      <c r="AU113" s="195" t="s">
        <v>80</v>
      </c>
      <c r="AY113" s="194" t="s">
        <v>121</v>
      </c>
      <c r="BK113" s="196">
        <f>SUM(BK114:BK135)</f>
        <v>0</v>
      </c>
    </row>
    <row r="114" s="2" customFormat="1" ht="16.5" customHeight="1">
      <c r="A114" s="39"/>
      <c r="B114" s="40"/>
      <c r="C114" s="197" t="s">
        <v>174</v>
      </c>
      <c r="D114" s="197" t="s">
        <v>122</v>
      </c>
      <c r="E114" s="198" t="s">
        <v>175</v>
      </c>
      <c r="F114" s="199" t="s">
        <v>176</v>
      </c>
      <c r="G114" s="200" t="s">
        <v>177</v>
      </c>
      <c r="H114" s="201">
        <v>0.33400000000000002</v>
      </c>
      <c r="I114" s="202"/>
      <c r="J114" s="203">
        <f>ROUND(I114*H114,2)</f>
        <v>0</v>
      </c>
      <c r="K114" s="199" t="s">
        <v>126</v>
      </c>
      <c r="L114" s="45"/>
      <c r="M114" s="204" t="s">
        <v>20</v>
      </c>
      <c r="N114" s="205" t="s">
        <v>51</v>
      </c>
      <c r="O114" s="85"/>
      <c r="P114" s="206">
        <f>O114*H114</f>
        <v>0</v>
      </c>
      <c r="Q114" s="206">
        <v>0.0088000000000000005</v>
      </c>
      <c r="R114" s="206">
        <f>Q114*H114</f>
        <v>0.0029392000000000003</v>
      </c>
      <c r="S114" s="206">
        <v>0</v>
      </c>
      <c r="T114" s="20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127</v>
      </c>
      <c r="AT114" s="208" t="s">
        <v>122</v>
      </c>
      <c r="AU114" s="208" t="s">
        <v>22</v>
      </c>
      <c r="AY114" s="18" t="s">
        <v>121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22</v>
      </c>
      <c r="BK114" s="209">
        <f>ROUND(I114*H114,2)</f>
        <v>0</v>
      </c>
      <c r="BL114" s="18" t="s">
        <v>127</v>
      </c>
      <c r="BM114" s="208" t="s">
        <v>178</v>
      </c>
    </row>
    <row r="115" s="2" customFormat="1">
      <c r="A115" s="39"/>
      <c r="B115" s="40"/>
      <c r="C115" s="197" t="s">
        <v>168</v>
      </c>
      <c r="D115" s="197" t="s">
        <v>122</v>
      </c>
      <c r="E115" s="198" t="s">
        <v>179</v>
      </c>
      <c r="F115" s="199" t="s">
        <v>180</v>
      </c>
      <c r="G115" s="200" t="s">
        <v>154</v>
      </c>
      <c r="H115" s="201">
        <v>50</v>
      </c>
      <c r="I115" s="202"/>
      <c r="J115" s="203">
        <f>ROUND(I115*H115,2)</f>
        <v>0</v>
      </c>
      <c r="K115" s="199" t="s">
        <v>126</v>
      </c>
      <c r="L115" s="45"/>
      <c r="M115" s="204" t="s">
        <v>20</v>
      </c>
      <c r="N115" s="205" t="s">
        <v>51</v>
      </c>
      <c r="O115" s="85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8" t="s">
        <v>127</v>
      </c>
      <c r="AT115" s="208" t="s">
        <v>122</v>
      </c>
      <c r="AU115" s="208" t="s">
        <v>22</v>
      </c>
      <c r="AY115" s="18" t="s">
        <v>121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8" t="s">
        <v>22</v>
      </c>
      <c r="BK115" s="209">
        <f>ROUND(I115*H115,2)</f>
        <v>0</v>
      </c>
      <c r="BL115" s="18" t="s">
        <v>127</v>
      </c>
      <c r="BM115" s="208" t="s">
        <v>181</v>
      </c>
    </row>
    <row r="116" s="2" customFormat="1">
      <c r="A116" s="39"/>
      <c r="B116" s="40"/>
      <c r="C116" s="197" t="s">
        <v>182</v>
      </c>
      <c r="D116" s="197" t="s">
        <v>122</v>
      </c>
      <c r="E116" s="198" t="s">
        <v>183</v>
      </c>
      <c r="F116" s="199" t="s">
        <v>184</v>
      </c>
      <c r="G116" s="200" t="s">
        <v>145</v>
      </c>
      <c r="H116" s="201">
        <v>223</v>
      </c>
      <c r="I116" s="202"/>
      <c r="J116" s="203">
        <f>ROUND(I116*H116,2)</f>
        <v>0</v>
      </c>
      <c r="K116" s="199" t="s">
        <v>126</v>
      </c>
      <c r="L116" s="45"/>
      <c r="M116" s="204" t="s">
        <v>20</v>
      </c>
      <c r="N116" s="205" t="s">
        <v>51</v>
      </c>
      <c r="O116" s="85"/>
      <c r="P116" s="206">
        <f>O116*H116</f>
        <v>0</v>
      </c>
      <c r="Q116" s="206">
        <v>0</v>
      </c>
      <c r="R116" s="206">
        <f>Q116*H116</f>
        <v>0</v>
      </c>
      <c r="S116" s="206">
        <v>0</v>
      </c>
      <c r="T116" s="20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8" t="s">
        <v>127</v>
      </c>
      <c r="AT116" s="208" t="s">
        <v>122</v>
      </c>
      <c r="AU116" s="208" t="s">
        <v>22</v>
      </c>
      <c r="AY116" s="18" t="s">
        <v>121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8" t="s">
        <v>22</v>
      </c>
      <c r="BK116" s="209">
        <f>ROUND(I116*H116,2)</f>
        <v>0</v>
      </c>
      <c r="BL116" s="18" t="s">
        <v>127</v>
      </c>
      <c r="BM116" s="208" t="s">
        <v>185</v>
      </c>
    </row>
    <row r="117" s="2" customFormat="1" ht="33" customHeight="1">
      <c r="A117" s="39"/>
      <c r="B117" s="40"/>
      <c r="C117" s="197" t="s">
        <v>171</v>
      </c>
      <c r="D117" s="197" t="s">
        <v>122</v>
      </c>
      <c r="E117" s="198" t="s">
        <v>186</v>
      </c>
      <c r="F117" s="199" t="s">
        <v>187</v>
      </c>
      <c r="G117" s="200" t="s">
        <v>145</v>
      </c>
      <c r="H117" s="201">
        <v>223</v>
      </c>
      <c r="I117" s="202"/>
      <c r="J117" s="203">
        <f>ROUND(I117*H117,2)</f>
        <v>0</v>
      </c>
      <c r="K117" s="199" t="s">
        <v>126</v>
      </c>
      <c r="L117" s="45"/>
      <c r="M117" s="204" t="s">
        <v>20</v>
      </c>
      <c r="N117" s="205" t="s">
        <v>51</v>
      </c>
      <c r="O117" s="85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127</v>
      </c>
      <c r="AT117" s="208" t="s">
        <v>122</v>
      </c>
      <c r="AU117" s="208" t="s">
        <v>22</v>
      </c>
      <c r="AY117" s="18" t="s">
        <v>121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22</v>
      </c>
      <c r="BK117" s="209">
        <f>ROUND(I117*H117,2)</f>
        <v>0</v>
      </c>
      <c r="BL117" s="18" t="s">
        <v>127</v>
      </c>
      <c r="BM117" s="208" t="s">
        <v>188</v>
      </c>
    </row>
    <row r="118" s="2" customFormat="1" ht="16.5" customHeight="1">
      <c r="A118" s="39"/>
      <c r="B118" s="40"/>
      <c r="C118" s="197" t="s">
        <v>8</v>
      </c>
      <c r="D118" s="197" t="s">
        <v>122</v>
      </c>
      <c r="E118" s="198" t="s">
        <v>152</v>
      </c>
      <c r="F118" s="199" t="s">
        <v>153</v>
      </c>
      <c r="G118" s="200" t="s">
        <v>154</v>
      </c>
      <c r="H118" s="201">
        <v>223</v>
      </c>
      <c r="I118" s="202"/>
      <c r="J118" s="203">
        <f>ROUND(I118*H118,2)</f>
        <v>0</v>
      </c>
      <c r="K118" s="199" t="s">
        <v>126</v>
      </c>
      <c r="L118" s="45"/>
      <c r="M118" s="204" t="s">
        <v>20</v>
      </c>
      <c r="N118" s="205" t="s">
        <v>51</v>
      </c>
      <c r="O118" s="85"/>
      <c r="P118" s="206">
        <f>O118*H118</f>
        <v>0</v>
      </c>
      <c r="Q118" s="206">
        <v>0.00199</v>
      </c>
      <c r="R118" s="206">
        <f>Q118*H118</f>
        <v>0.44377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127</v>
      </c>
      <c r="AT118" s="208" t="s">
        <v>122</v>
      </c>
      <c r="AU118" s="208" t="s">
        <v>22</v>
      </c>
      <c r="AY118" s="18" t="s">
        <v>121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22</v>
      </c>
      <c r="BK118" s="209">
        <f>ROUND(I118*H118,2)</f>
        <v>0</v>
      </c>
      <c r="BL118" s="18" t="s">
        <v>127</v>
      </c>
      <c r="BM118" s="208" t="s">
        <v>189</v>
      </c>
    </row>
    <row r="119" s="2" customFormat="1">
      <c r="A119" s="39"/>
      <c r="B119" s="40"/>
      <c r="C119" s="197" t="s">
        <v>190</v>
      </c>
      <c r="D119" s="197" t="s">
        <v>122</v>
      </c>
      <c r="E119" s="198" t="s">
        <v>166</v>
      </c>
      <c r="F119" s="199" t="s">
        <v>167</v>
      </c>
      <c r="G119" s="200" t="s">
        <v>154</v>
      </c>
      <c r="H119" s="201">
        <v>223</v>
      </c>
      <c r="I119" s="202"/>
      <c r="J119" s="203">
        <f>ROUND(I119*H119,2)</f>
        <v>0</v>
      </c>
      <c r="K119" s="199" t="s">
        <v>126</v>
      </c>
      <c r="L119" s="45"/>
      <c r="M119" s="204" t="s">
        <v>20</v>
      </c>
      <c r="N119" s="205" t="s">
        <v>51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127</v>
      </c>
      <c r="AT119" s="208" t="s">
        <v>122</v>
      </c>
      <c r="AU119" s="208" t="s">
        <v>22</v>
      </c>
      <c r="AY119" s="18" t="s">
        <v>121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22</v>
      </c>
      <c r="BK119" s="209">
        <f>ROUND(I119*H119,2)</f>
        <v>0</v>
      </c>
      <c r="BL119" s="18" t="s">
        <v>127</v>
      </c>
      <c r="BM119" s="208" t="s">
        <v>191</v>
      </c>
    </row>
    <row r="120" s="2" customFormat="1">
      <c r="A120" s="39"/>
      <c r="B120" s="40"/>
      <c r="C120" s="197" t="s">
        <v>192</v>
      </c>
      <c r="D120" s="197" t="s">
        <v>122</v>
      </c>
      <c r="E120" s="198" t="s">
        <v>193</v>
      </c>
      <c r="F120" s="199" t="s">
        <v>194</v>
      </c>
      <c r="G120" s="200" t="s">
        <v>145</v>
      </c>
      <c r="H120" s="201">
        <v>235</v>
      </c>
      <c r="I120" s="202"/>
      <c r="J120" s="203">
        <f>ROUND(I120*H120,2)</f>
        <v>0</v>
      </c>
      <c r="K120" s="199" t="s">
        <v>126</v>
      </c>
      <c r="L120" s="45"/>
      <c r="M120" s="204" t="s">
        <v>20</v>
      </c>
      <c r="N120" s="205" t="s">
        <v>51</v>
      </c>
      <c r="O120" s="85"/>
      <c r="P120" s="206">
        <f>O120*H120</f>
        <v>0</v>
      </c>
      <c r="Q120" s="206">
        <v>0.26000000000000001</v>
      </c>
      <c r="R120" s="206">
        <f>Q120*H120</f>
        <v>61.100000000000001</v>
      </c>
      <c r="S120" s="206">
        <v>0</v>
      </c>
      <c r="T120" s="20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8" t="s">
        <v>127</v>
      </c>
      <c r="AT120" s="208" t="s">
        <v>122</v>
      </c>
      <c r="AU120" s="208" t="s">
        <v>22</v>
      </c>
      <c r="AY120" s="18" t="s">
        <v>121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8" t="s">
        <v>22</v>
      </c>
      <c r="BK120" s="209">
        <f>ROUND(I120*H120,2)</f>
        <v>0</v>
      </c>
      <c r="BL120" s="18" t="s">
        <v>127</v>
      </c>
      <c r="BM120" s="208" t="s">
        <v>195</v>
      </c>
    </row>
    <row r="121" s="2" customFormat="1">
      <c r="A121" s="39"/>
      <c r="B121" s="40"/>
      <c r="C121" s="197" t="s">
        <v>196</v>
      </c>
      <c r="D121" s="197" t="s">
        <v>122</v>
      </c>
      <c r="E121" s="198" t="s">
        <v>197</v>
      </c>
      <c r="F121" s="199" t="s">
        <v>198</v>
      </c>
      <c r="G121" s="200" t="s">
        <v>135</v>
      </c>
      <c r="H121" s="201">
        <v>19</v>
      </c>
      <c r="I121" s="202"/>
      <c r="J121" s="203">
        <f>ROUND(I121*H121,2)</f>
        <v>0</v>
      </c>
      <c r="K121" s="199" t="s">
        <v>126</v>
      </c>
      <c r="L121" s="45"/>
      <c r="M121" s="204" t="s">
        <v>20</v>
      </c>
      <c r="N121" s="205" t="s">
        <v>51</v>
      </c>
      <c r="O121" s="85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8" t="s">
        <v>127</v>
      </c>
      <c r="AT121" s="208" t="s">
        <v>122</v>
      </c>
      <c r="AU121" s="208" t="s">
        <v>22</v>
      </c>
      <c r="AY121" s="18" t="s">
        <v>121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8" t="s">
        <v>22</v>
      </c>
      <c r="BK121" s="209">
        <f>ROUND(I121*H121,2)</f>
        <v>0</v>
      </c>
      <c r="BL121" s="18" t="s">
        <v>127</v>
      </c>
      <c r="BM121" s="208" t="s">
        <v>199</v>
      </c>
    </row>
    <row r="122" s="2" customFormat="1" ht="16.5" customHeight="1">
      <c r="A122" s="39"/>
      <c r="B122" s="40"/>
      <c r="C122" s="197" t="s">
        <v>200</v>
      </c>
      <c r="D122" s="197" t="s">
        <v>122</v>
      </c>
      <c r="E122" s="198" t="s">
        <v>201</v>
      </c>
      <c r="F122" s="199" t="s">
        <v>202</v>
      </c>
      <c r="G122" s="200" t="s">
        <v>125</v>
      </c>
      <c r="H122" s="201">
        <v>4</v>
      </c>
      <c r="I122" s="202"/>
      <c r="J122" s="203">
        <f>ROUND(I122*H122,2)</f>
        <v>0</v>
      </c>
      <c r="K122" s="199" t="s">
        <v>126</v>
      </c>
      <c r="L122" s="45"/>
      <c r="M122" s="204" t="s">
        <v>20</v>
      </c>
      <c r="N122" s="205" t="s">
        <v>51</v>
      </c>
      <c r="O122" s="85"/>
      <c r="P122" s="206">
        <f>O122*H122</f>
        <v>0</v>
      </c>
      <c r="Q122" s="206">
        <v>0.0038</v>
      </c>
      <c r="R122" s="206">
        <f>Q122*H122</f>
        <v>0.0152</v>
      </c>
      <c r="S122" s="206">
        <v>0</v>
      </c>
      <c r="T122" s="20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8" t="s">
        <v>127</v>
      </c>
      <c r="AT122" s="208" t="s">
        <v>122</v>
      </c>
      <c r="AU122" s="208" t="s">
        <v>22</v>
      </c>
      <c r="AY122" s="18" t="s">
        <v>121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8" t="s">
        <v>22</v>
      </c>
      <c r="BK122" s="209">
        <f>ROUND(I122*H122,2)</f>
        <v>0</v>
      </c>
      <c r="BL122" s="18" t="s">
        <v>127</v>
      </c>
      <c r="BM122" s="208" t="s">
        <v>203</v>
      </c>
    </row>
    <row r="123" s="2" customFormat="1" ht="16.5" customHeight="1">
      <c r="A123" s="39"/>
      <c r="B123" s="40"/>
      <c r="C123" s="197" t="s">
        <v>204</v>
      </c>
      <c r="D123" s="197" t="s">
        <v>122</v>
      </c>
      <c r="E123" s="198" t="s">
        <v>205</v>
      </c>
      <c r="F123" s="199" t="s">
        <v>206</v>
      </c>
      <c r="G123" s="200" t="s">
        <v>125</v>
      </c>
      <c r="H123" s="201">
        <v>12</v>
      </c>
      <c r="I123" s="202"/>
      <c r="J123" s="203">
        <f>ROUND(I123*H123,2)</f>
        <v>0</v>
      </c>
      <c r="K123" s="199" t="s">
        <v>126</v>
      </c>
      <c r="L123" s="45"/>
      <c r="M123" s="204" t="s">
        <v>20</v>
      </c>
      <c r="N123" s="205" t="s">
        <v>51</v>
      </c>
      <c r="O123" s="85"/>
      <c r="P123" s="206">
        <f>O123*H123</f>
        <v>0</v>
      </c>
      <c r="Q123" s="206">
        <v>0.0076</v>
      </c>
      <c r="R123" s="206">
        <f>Q123*H123</f>
        <v>0.091200000000000003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127</v>
      </c>
      <c r="AT123" s="208" t="s">
        <v>122</v>
      </c>
      <c r="AU123" s="208" t="s">
        <v>22</v>
      </c>
      <c r="AY123" s="18" t="s">
        <v>121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22</v>
      </c>
      <c r="BK123" s="209">
        <f>ROUND(I123*H123,2)</f>
        <v>0</v>
      </c>
      <c r="BL123" s="18" t="s">
        <v>127</v>
      </c>
      <c r="BM123" s="208" t="s">
        <v>207</v>
      </c>
    </row>
    <row r="124" s="2" customFormat="1" ht="16.5" customHeight="1">
      <c r="A124" s="39"/>
      <c r="B124" s="40"/>
      <c r="C124" s="197" t="s">
        <v>7</v>
      </c>
      <c r="D124" s="197" t="s">
        <v>122</v>
      </c>
      <c r="E124" s="198" t="s">
        <v>208</v>
      </c>
      <c r="F124" s="199" t="s">
        <v>209</v>
      </c>
      <c r="G124" s="200" t="s">
        <v>145</v>
      </c>
      <c r="H124" s="201">
        <v>142</v>
      </c>
      <c r="I124" s="202"/>
      <c r="J124" s="203">
        <f>ROUND(I124*H124,2)</f>
        <v>0</v>
      </c>
      <c r="K124" s="199" t="s">
        <v>126</v>
      </c>
      <c r="L124" s="45"/>
      <c r="M124" s="204" t="s">
        <v>20</v>
      </c>
      <c r="N124" s="205" t="s">
        <v>51</v>
      </c>
      <c r="O124" s="85"/>
      <c r="P124" s="206">
        <f>O124*H124</f>
        <v>0</v>
      </c>
      <c r="Q124" s="206">
        <v>0.0019</v>
      </c>
      <c r="R124" s="206">
        <f>Q124*H124</f>
        <v>0.26979999999999998</v>
      </c>
      <c r="S124" s="206">
        <v>0</v>
      </c>
      <c r="T124" s="20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8" t="s">
        <v>127</v>
      </c>
      <c r="AT124" s="208" t="s">
        <v>122</v>
      </c>
      <c r="AU124" s="208" t="s">
        <v>22</v>
      </c>
      <c r="AY124" s="18" t="s">
        <v>121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8" t="s">
        <v>22</v>
      </c>
      <c r="BK124" s="209">
        <f>ROUND(I124*H124,2)</f>
        <v>0</v>
      </c>
      <c r="BL124" s="18" t="s">
        <v>127</v>
      </c>
      <c r="BM124" s="208" t="s">
        <v>210</v>
      </c>
    </row>
    <row r="125" s="2" customFormat="1">
      <c r="A125" s="39"/>
      <c r="B125" s="40"/>
      <c r="C125" s="197" t="s">
        <v>211</v>
      </c>
      <c r="D125" s="197" t="s">
        <v>122</v>
      </c>
      <c r="E125" s="198" t="s">
        <v>212</v>
      </c>
      <c r="F125" s="199" t="s">
        <v>213</v>
      </c>
      <c r="G125" s="200" t="s">
        <v>125</v>
      </c>
      <c r="H125" s="201">
        <v>1</v>
      </c>
      <c r="I125" s="202"/>
      <c r="J125" s="203">
        <f>ROUND(I125*H125,2)</f>
        <v>0</v>
      </c>
      <c r="K125" s="199" t="s">
        <v>20</v>
      </c>
      <c r="L125" s="45"/>
      <c r="M125" s="204" t="s">
        <v>20</v>
      </c>
      <c r="N125" s="205" t="s">
        <v>51</v>
      </c>
      <c r="O125" s="85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8" t="s">
        <v>127</v>
      </c>
      <c r="AT125" s="208" t="s">
        <v>122</v>
      </c>
      <c r="AU125" s="208" t="s">
        <v>22</v>
      </c>
      <c r="AY125" s="18" t="s">
        <v>121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8" t="s">
        <v>22</v>
      </c>
      <c r="BK125" s="209">
        <f>ROUND(I125*H125,2)</f>
        <v>0</v>
      </c>
      <c r="BL125" s="18" t="s">
        <v>127</v>
      </c>
      <c r="BM125" s="208" t="s">
        <v>214</v>
      </c>
    </row>
    <row r="126" s="2" customFormat="1">
      <c r="A126" s="39"/>
      <c r="B126" s="40"/>
      <c r="C126" s="197" t="s">
        <v>215</v>
      </c>
      <c r="D126" s="197" t="s">
        <v>122</v>
      </c>
      <c r="E126" s="198" t="s">
        <v>216</v>
      </c>
      <c r="F126" s="199" t="s">
        <v>217</v>
      </c>
      <c r="G126" s="200" t="s">
        <v>125</v>
      </c>
      <c r="H126" s="201">
        <v>1</v>
      </c>
      <c r="I126" s="202"/>
      <c r="J126" s="203">
        <f>ROUND(I126*H126,2)</f>
        <v>0</v>
      </c>
      <c r="K126" s="199" t="s">
        <v>126</v>
      </c>
      <c r="L126" s="45"/>
      <c r="M126" s="204" t="s">
        <v>20</v>
      </c>
      <c r="N126" s="205" t="s">
        <v>51</v>
      </c>
      <c r="O126" s="85"/>
      <c r="P126" s="206">
        <f>O126*H126</f>
        <v>0</v>
      </c>
      <c r="Q126" s="206">
        <v>0.62460000000000004</v>
      </c>
      <c r="R126" s="206">
        <f>Q126*H126</f>
        <v>0.62460000000000004</v>
      </c>
      <c r="S126" s="206">
        <v>0</v>
      </c>
      <c r="T126" s="20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8" t="s">
        <v>127</v>
      </c>
      <c r="AT126" s="208" t="s">
        <v>122</v>
      </c>
      <c r="AU126" s="208" t="s">
        <v>22</v>
      </c>
      <c r="AY126" s="18" t="s">
        <v>121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8" t="s">
        <v>22</v>
      </c>
      <c r="BK126" s="209">
        <f>ROUND(I126*H126,2)</f>
        <v>0</v>
      </c>
      <c r="BL126" s="18" t="s">
        <v>127</v>
      </c>
      <c r="BM126" s="208" t="s">
        <v>218</v>
      </c>
    </row>
    <row r="127" s="2" customFormat="1" ht="16.5" customHeight="1">
      <c r="A127" s="39"/>
      <c r="B127" s="40"/>
      <c r="C127" s="197" t="s">
        <v>219</v>
      </c>
      <c r="D127" s="197" t="s">
        <v>122</v>
      </c>
      <c r="E127" s="198" t="s">
        <v>220</v>
      </c>
      <c r="F127" s="199" t="s">
        <v>221</v>
      </c>
      <c r="G127" s="200" t="s">
        <v>125</v>
      </c>
      <c r="H127" s="201">
        <v>1</v>
      </c>
      <c r="I127" s="202"/>
      <c r="J127" s="203">
        <f>ROUND(I127*H127,2)</f>
        <v>0</v>
      </c>
      <c r="K127" s="199" t="s">
        <v>126</v>
      </c>
      <c r="L127" s="45"/>
      <c r="M127" s="204" t="s">
        <v>20</v>
      </c>
      <c r="N127" s="205" t="s">
        <v>51</v>
      </c>
      <c r="O127" s="85"/>
      <c r="P127" s="206">
        <f>O127*H127</f>
        <v>0</v>
      </c>
      <c r="Q127" s="206">
        <v>0.00012</v>
      </c>
      <c r="R127" s="206">
        <f>Q127*H127</f>
        <v>0.00012</v>
      </c>
      <c r="S127" s="206">
        <v>0</v>
      </c>
      <c r="T127" s="20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8" t="s">
        <v>127</v>
      </c>
      <c r="AT127" s="208" t="s">
        <v>122</v>
      </c>
      <c r="AU127" s="208" t="s">
        <v>22</v>
      </c>
      <c r="AY127" s="18" t="s">
        <v>121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8" t="s">
        <v>22</v>
      </c>
      <c r="BK127" s="209">
        <f>ROUND(I127*H127,2)</f>
        <v>0</v>
      </c>
      <c r="BL127" s="18" t="s">
        <v>127</v>
      </c>
      <c r="BM127" s="208" t="s">
        <v>222</v>
      </c>
    </row>
    <row r="128" s="2" customFormat="1" ht="33" customHeight="1">
      <c r="A128" s="39"/>
      <c r="B128" s="40"/>
      <c r="C128" s="197" t="s">
        <v>223</v>
      </c>
      <c r="D128" s="197" t="s">
        <v>122</v>
      </c>
      <c r="E128" s="198" t="s">
        <v>224</v>
      </c>
      <c r="F128" s="199" t="s">
        <v>225</v>
      </c>
      <c r="G128" s="200" t="s">
        <v>135</v>
      </c>
      <c r="H128" s="201">
        <v>1</v>
      </c>
      <c r="I128" s="202"/>
      <c r="J128" s="203">
        <f>ROUND(I128*H128,2)</f>
        <v>0</v>
      </c>
      <c r="K128" s="199" t="s">
        <v>126</v>
      </c>
      <c r="L128" s="45"/>
      <c r="M128" s="204" t="s">
        <v>20</v>
      </c>
      <c r="N128" s="205" t="s">
        <v>51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127</v>
      </c>
      <c r="AT128" s="208" t="s">
        <v>122</v>
      </c>
      <c r="AU128" s="208" t="s">
        <v>22</v>
      </c>
      <c r="AY128" s="18" t="s">
        <v>121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22</v>
      </c>
      <c r="BK128" s="209">
        <f>ROUND(I128*H128,2)</f>
        <v>0</v>
      </c>
      <c r="BL128" s="18" t="s">
        <v>127</v>
      </c>
      <c r="BM128" s="208" t="s">
        <v>226</v>
      </c>
    </row>
    <row r="129" s="2" customFormat="1" ht="16.5" customHeight="1">
      <c r="A129" s="39"/>
      <c r="B129" s="40"/>
      <c r="C129" s="197" t="s">
        <v>227</v>
      </c>
      <c r="D129" s="197" t="s">
        <v>122</v>
      </c>
      <c r="E129" s="198" t="s">
        <v>228</v>
      </c>
      <c r="F129" s="199" t="s">
        <v>229</v>
      </c>
      <c r="G129" s="200" t="s">
        <v>125</v>
      </c>
      <c r="H129" s="201">
        <v>1</v>
      </c>
      <c r="I129" s="202"/>
      <c r="J129" s="203">
        <f>ROUND(I129*H129,2)</f>
        <v>0</v>
      </c>
      <c r="K129" s="199" t="s">
        <v>126</v>
      </c>
      <c r="L129" s="45"/>
      <c r="M129" s="204" t="s">
        <v>20</v>
      </c>
      <c r="N129" s="205" t="s">
        <v>51</v>
      </c>
      <c r="O129" s="85"/>
      <c r="P129" s="206">
        <f>O129*H129</f>
        <v>0</v>
      </c>
      <c r="Q129" s="206">
        <v>0</v>
      </c>
      <c r="R129" s="206">
        <f>Q129*H129</f>
        <v>0</v>
      </c>
      <c r="S129" s="206">
        <v>0.021999999999999999</v>
      </c>
      <c r="T129" s="207">
        <f>S129*H129</f>
        <v>0.021999999999999999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8" t="s">
        <v>127</v>
      </c>
      <c r="AT129" s="208" t="s">
        <v>122</v>
      </c>
      <c r="AU129" s="208" t="s">
        <v>22</v>
      </c>
      <c r="AY129" s="18" t="s">
        <v>121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8" t="s">
        <v>22</v>
      </c>
      <c r="BK129" s="209">
        <f>ROUND(I129*H129,2)</f>
        <v>0</v>
      </c>
      <c r="BL129" s="18" t="s">
        <v>127</v>
      </c>
      <c r="BM129" s="208" t="s">
        <v>230</v>
      </c>
    </row>
    <row r="130" s="2" customFormat="1">
      <c r="A130" s="39"/>
      <c r="B130" s="40"/>
      <c r="C130" s="197" t="s">
        <v>231</v>
      </c>
      <c r="D130" s="197" t="s">
        <v>122</v>
      </c>
      <c r="E130" s="198" t="s">
        <v>232</v>
      </c>
      <c r="F130" s="199" t="s">
        <v>233</v>
      </c>
      <c r="G130" s="200" t="s">
        <v>145</v>
      </c>
      <c r="H130" s="201">
        <v>1</v>
      </c>
      <c r="I130" s="202"/>
      <c r="J130" s="203">
        <f>ROUND(I130*H130,2)</f>
        <v>0</v>
      </c>
      <c r="K130" s="199" t="s">
        <v>126</v>
      </c>
      <c r="L130" s="45"/>
      <c r="M130" s="204" t="s">
        <v>20</v>
      </c>
      <c r="N130" s="205" t="s">
        <v>51</v>
      </c>
      <c r="O130" s="85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8" t="s">
        <v>127</v>
      </c>
      <c r="AT130" s="208" t="s">
        <v>122</v>
      </c>
      <c r="AU130" s="208" t="s">
        <v>22</v>
      </c>
      <c r="AY130" s="18" t="s">
        <v>121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8" t="s">
        <v>22</v>
      </c>
      <c r="BK130" s="209">
        <f>ROUND(I130*H130,2)</f>
        <v>0</v>
      </c>
      <c r="BL130" s="18" t="s">
        <v>127</v>
      </c>
      <c r="BM130" s="208" t="s">
        <v>234</v>
      </c>
    </row>
    <row r="131" s="2" customFormat="1" ht="16.5" customHeight="1">
      <c r="A131" s="39"/>
      <c r="B131" s="40"/>
      <c r="C131" s="243" t="s">
        <v>146</v>
      </c>
      <c r="D131" s="243" t="s">
        <v>235</v>
      </c>
      <c r="E131" s="244" t="s">
        <v>236</v>
      </c>
      <c r="F131" s="245" t="s">
        <v>237</v>
      </c>
      <c r="G131" s="246" t="s">
        <v>145</v>
      </c>
      <c r="H131" s="247">
        <v>1</v>
      </c>
      <c r="I131" s="248"/>
      <c r="J131" s="249">
        <f>ROUND(I131*H131,2)</f>
        <v>0</v>
      </c>
      <c r="K131" s="245" t="s">
        <v>126</v>
      </c>
      <c r="L131" s="250"/>
      <c r="M131" s="251" t="s">
        <v>20</v>
      </c>
      <c r="N131" s="252" t="s">
        <v>51</v>
      </c>
      <c r="O131" s="85"/>
      <c r="P131" s="206">
        <f>O131*H131</f>
        <v>0</v>
      </c>
      <c r="Q131" s="206">
        <v>0.0013500000000000001</v>
      </c>
      <c r="R131" s="206">
        <f>Q131*H131</f>
        <v>0.0013500000000000001</v>
      </c>
      <c r="S131" s="206">
        <v>0</v>
      </c>
      <c r="T131" s="2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8" t="s">
        <v>155</v>
      </c>
      <c r="AT131" s="208" t="s">
        <v>235</v>
      </c>
      <c r="AU131" s="208" t="s">
        <v>22</v>
      </c>
      <c r="AY131" s="18" t="s">
        <v>121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8" t="s">
        <v>22</v>
      </c>
      <c r="BK131" s="209">
        <f>ROUND(I131*H131,2)</f>
        <v>0</v>
      </c>
      <c r="BL131" s="18" t="s">
        <v>127</v>
      </c>
      <c r="BM131" s="208" t="s">
        <v>238</v>
      </c>
    </row>
    <row r="132" s="2" customFormat="1" ht="16.5" customHeight="1">
      <c r="A132" s="39"/>
      <c r="B132" s="40"/>
      <c r="C132" s="243" t="s">
        <v>239</v>
      </c>
      <c r="D132" s="243" t="s">
        <v>235</v>
      </c>
      <c r="E132" s="244" t="s">
        <v>240</v>
      </c>
      <c r="F132" s="245" t="s">
        <v>241</v>
      </c>
      <c r="G132" s="246" t="s">
        <v>242</v>
      </c>
      <c r="H132" s="247">
        <v>1</v>
      </c>
      <c r="I132" s="248"/>
      <c r="J132" s="249">
        <f>ROUND(I132*H132,2)</f>
        <v>0</v>
      </c>
      <c r="K132" s="245" t="s">
        <v>126</v>
      </c>
      <c r="L132" s="250"/>
      <c r="M132" s="251" t="s">
        <v>20</v>
      </c>
      <c r="N132" s="252" t="s">
        <v>51</v>
      </c>
      <c r="O132" s="85"/>
      <c r="P132" s="206">
        <f>O132*H132</f>
        <v>0</v>
      </c>
      <c r="Q132" s="206">
        <v>0.00107</v>
      </c>
      <c r="R132" s="206">
        <f>Q132*H132</f>
        <v>0.00107</v>
      </c>
      <c r="S132" s="206">
        <v>0</v>
      </c>
      <c r="T132" s="20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8" t="s">
        <v>243</v>
      </c>
      <c r="AT132" s="208" t="s">
        <v>235</v>
      </c>
      <c r="AU132" s="208" t="s">
        <v>22</v>
      </c>
      <c r="AY132" s="18" t="s">
        <v>121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8" t="s">
        <v>22</v>
      </c>
      <c r="BK132" s="209">
        <f>ROUND(I132*H132,2)</f>
        <v>0</v>
      </c>
      <c r="BL132" s="18" t="s">
        <v>243</v>
      </c>
      <c r="BM132" s="208" t="s">
        <v>244</v>
      </c>
    </row>
    <row r="133" s="2" customFormat="1" ht="16.5" customHeight="1">
      <c r="A133" s="39"/>
      <c r="B133" s="40"/>
      <c r="C133" s="197" t="s">
        <v>245</v>
      </c>
      <c r="D133" s="197" t="s">
        <v>122</v>
      </c>
      <c r="E133" s="198" t="s">
        <v>246</v>
      </c>
      <c r="F133" s="199" t="s">
        <v>247</v>
      </c>
      <c r="G133" s="200" t="s">
        <v>154</v>
      </c>
      <c r="H133" s="201">
        <v>50</v>
      </c>
      <c r="I133" s="202"/>
      <c r="J133" s="203">
        <f>ROUND(I133*H133,2)</f>
        <v>0</v>
      </c>
      <c r="K133" s="199" t="s">
        <v>126</v>
      </c>
      <c r="L133" s="45"/>
      <c r="M133" s="204" t="s">
        <v>20</v>
      </c>
      <c r="N133" s="205" t="s">
        <v>51</v>
      </c>
      <c r="O133" s="85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8" t="s">
        <v>127</v>
      </c>
      <c r="AT133" s="208" t="s">
        <v>122</v>
      </c>
      <c r="AU133" s="208" t="s">
        <v>22</v>
      </c>
      <c r="AY133" s="18" t="s">
        <v>121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8" t="s">
        <v>22</v>
      </c>
      <c r="BK133" s="209">
        <f>ROUND(I133*H133,2)</f>
        <v>0</v>
      </c>
      <c r="BL133" s="18" t="s">
        <v>127</v>
      </c>
      <c r="BM133" s="208" t="s">
        <v>248</v>
      </c>
    </row>
    <row r="134" s="2" customFormat="1" ht="16.5" customHeight="1">
      <c r="A134" s="39"/>
      <c r="B134" s="40"/>
      <c r="C134" s="197" t="s">
        <v>249</v>
      </c>
      <c r="D134" s="197" t="s">
        <v>122</v>
      </c>
      <c r="E134" s="198" t="s">
        <v>250</v>
      </c>
      <c r="F134" s="199" t="s">
        <v>251</v>
      </c>
      <c r="G134" s="200" t="s">
        <v>154</v>
      </c>
      <c r="H134" s="201">
        <v>160</v>
      </c>
      <c r="I134" s="202"/>
      <c r="J134" s="203">
        <f>ROUND(I134*H134,2)</f>
        <v>0</v>
      </c>
      <c r="K134" s="199" t="s">
        <v>126</v>
      </c>
      <c r="L134" s="45"/>
      <c r="M134" s="204" t="s">
        <v>20</v>
      </c>
      <c r="N134" s="205" t="s">
        <v>51</v>
      </c>
      <c r="O134" s="85"/>
      <c r="P134" s="206">
        <f>O134*H134</f>
        <v>0</v>
      </c>
      <c r="Q134" s="206">
        <v>3.0000000000000001E-05</v>
      </c>
      <c r="R134" s="206">
        <f>Q134*H134</f>
        <v>0.0048000000000000004</v>
      </c>
      <c r="S134" s="206">
        <v>0</v>
      </c>
      <c r="T134" s="20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8" t="s">
        <v>127</v>
      </c>
      <c r="AT134" s="208" t="s">
        <v>122</v>
      </c>
      <c r="AU134" s="208" t="s">
        <v>22</v>
      </c>
      <c r="AY134" s="18" t="s">
        <v>121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8" t="s">
        <v>22</v>
      </c>
      <c r="BK134" s="209">
        <f>ROUND(I134*H134,2)</f>
        <v>0</v>
      </c>
      <c r="BL134" s="18" t="s">
        <v>127</v>
      </c>
      <c r="BM134" s="208" t="s">
        <v>252</v>
      </c>
    </row>
    <row r="135" s="2" customFormat="1" ht="16.5" customHeight="1">
      <c r="A135" s="39"/>
      <c r="B135" s="40"/>
      <c r="C135" s="243" t="s">
        <v>253</v>
      </c>
      <c r="D135" s="243" t="s">
        <v>235</v>
      </c>
      <c r="E135" s="244" t="s">
        <v>254</v>
      </c>
      <c r="F135" s="245" t="s">
        <v>255</v>
      </c>
      <c r="G135" s="246" t="s">
        <v>256</v>
      </c>
      <c r="H135" s="247">
        <v>4</v>
      </c>
      <c r="I135" s="248"/>
      <c r="J135" s="249">
        <f>ROUND(I135*H135,2)</f>
        <v>0</v>
      </c>
      <c r="K135" s="245" t="s">
        <v>20</v>
      </c>
      <c r="L135" s="250"/>
      <c r="M135" s="251" t="s">
        <v>20</v>
      </c>
      <c r="N135" s="252" t="s">
        <v>51</v>
      </c>
      <c r="O135" s="8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155</v>
      </c>
      <c r="AT135" s="208" t="s">
        <v>235</v>
      </c>
      <c r="AU135" s="208" t="s">
        <v>22</v>
      </c>
      <c r="AY135" s="18" t="s">
        <v>121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22</v>
      </c>
      <c r="BK135" s="209">
        <f>ROUND(I135*H135,2)</f>
        <v>0</v>
      </c>
      <c r="BL135" s="18" t="s">
        <v>127</v>
      </c>
      <c r="BM135" s="208" t="s">
        <v>257</v>
      </c>
    </row>
    <row r="136" s="11" customFormat="1" ht="25.92" customHeight="1">
      <c r="A136" s="11"/>
      <c r="B136" s="183"/>
      <c r="C136" s="184"/>
      <c r="D136" s="185" t="s">
        <v>79</v>
      </c>
      <c r="E136" s="186" t="s">
        <v>258</v>
      </c>
      <c r="F136" s="186" t="s">
        <v>259</v>
      </c>
      <c r="G136" s="184"/>
      <c r="H136" s="184"/>
      <c r="I136" s="187"/>
      <c r="J136" s="188">
        <f>BK136</f>
        <v>0</v>
      </c>
      <c r="K136" s="184"/>
      <c r="L136" s="189"/>
      <c r="M136" s="190"/>
      <c r="N136" s="191"/>
      <c r="O136" s="191"/>
      <c r="P136" s="192">
        <f>SUM(P137:P151)</f>
        <v>0</v>
      </c>
      <c r="Q136" s="191"/>
      <c r="R136" s="192">
        <f>SUM(R137:R151)</f>
        <v>0</v>
      </c>
      <c r="S136" s="191"/>
      <c r="T136" s="193">
        <f>SUM(T137:T151)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94" t="s">
        <v>22</v>
      </c>
      <c r="AT136" s="195" t="s">
        <v>79</v>
      </c>
      <c r="AU136" s="195" t="s">
        <v>80</v>
      </c>
      <c r="AY136" s="194" t="s">
        <v>121</v>
      </c>
      <c r="BK136" s="196">
        <f>SUM(BK137:BK151)</f>
        <v>0</v>
      </c>
    </row>
    <row r="137" s="2" customFormat="1" ht="21.75" customHeight="1">
      <c r="A137" s="39"/>
      <c r="B137" s="40"/>
      <c r="C137" s="197" t="s">
        <v>260</v>
      </c>
      <c r="D137" s="197" t="s">
        <v>122</v>
      </c>
      <c r="E137" s="198" t="s">
        <v>261</v>
      </c>
      <c r="F137" s="199" t="s">
        <v>262</v>
      </c>
      <c r="G137" s="200" t="s">
        <v>263</v>
      </c>
      <c r="H137" s="201">
        <v>58.723999999999997</v>
      </c>
      <c r="I137" s="202"/>
      <c r="J137" s="203">
        <f>ROUND(I137*H137,2)</f>
        <v>0</v>
      </c>
      <c r="K137" s="199" t="s">
        <v>126</v>
      </c>
      <c r="L137" s="45"/>
      <c r="M137" s="204" t="s">
        <v>20</v>
      </c>
      <c r="N137" s="205" t="s">
        <v>51</v>
      </c>
      <c r="O137" s="8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127</v>
      </c>
      <c r="AT137" s="208" t="s">
        <v>122</v>
      </c>
      <c r="AU137" s="208" t="s">
        <v>22</v>
      </c>
      <c r="AY137" s="18" t="s">
        <v>121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22</v>
      </c>
      <c r="BK137" s="209">
        <f>ROUND(I137*H137,2)</f>
        <v>0</v>
      </c>
      <c r="BL137" s="18" t="s">
        <v>127</v>
      </c>
      <c r="BM137" s="208" t="s">
        <v>264</v>
      </c>
    </row>
    <row r="138" s="12" customFormat="1">
      <c r="A138" s="12"/>
      <c r="B138" s="210"/>
      <c r="C138" s="211"/>
      <c r="D138" s="212" t="s">
        <v>137</v>
      </c>
      <c r="E138" s="213" t="s">
        <v>20</v>
      </c>
      <c r="F138" s="214" t="s">
        <v>265</v>
      </c>
      <c r="G138" s="211"/>
      <c r="H138" s="213" t="s">
        <v>20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0" t="s">
        <v>137</v>
      </c>
      <c r="AU138" s="220" t="s">
        <v>22</v>
      </c>
      <c r="AV138" s="12" t="s">
        <v>22</v>
      </c>
      <c r="AW138" s="12" t="s">
        <v>41</v>
      </c>
      <c r="AX138" s="12" t="s">
        <v>80</v>
      </c>
      <c r="AY138" s="220" t="s">
        <v>121</v>
      </c>
    </row>
    <row r="139" s="13" customFormat="1">
      <c r="A139" s="13"/>
      <c r="B139" s="221"/>
      <c r="C139" s="222"/>
      <c r="D139" s="212" t="s">
        <v>137</v>
      </c>
      <c r="E139" s="223" t="s">
        <v>20</v>
      </c>
      <c r="F139" s="224" t="s">
        <v>266</v>
      </c>
      <c r="G139" s="222"/>
      <c r="H139" s="225">
        <v>53.969999999999999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137</v>
      </c>
      <c r="AU139" s="231" t="s">
        <v>22</v>
      </c>
      <c r="AV139" s="13" t="s">
        <v>89</v>
      </c>
      <c r="AW139" s="13" t="s">
        <v>41</v>
      </c>
      <c r="AX139" s="13" t="s">
        <v>80</v>
      </c>
      <c r="AY139" s="231" t="s">
        <v>121</v>
      </c>
    </row>
    <row r="140" s="12" customFormat="1">
      <c r="A140" s="12"/>
      <c r="B140" s="210"/>
      <c r="C140" s="211"/>
      <c r="D140" s="212" t="s">
        <v>137</v>
      </c>
      <c r="E140" s="213" t="s">
        <v>20</v>
      </c>
      <c r="F140" s="214" t="s">
        <v>267</v>
      </c>
      <c r="G140" s="211"/>
      <c r="H140" s="213" t="s">
        <v>20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0" t="s">
        <v>137</v>
      </c>
      <c r="AU140" s="220" t="s">
        <v>22</v>
      </c>
      <c r="AV140" s="12" t="s">
        <v>22</v>
      </c>
      <c r="AW140" s="12" t="s">
        <v>41</v>
      </c>
      <c r="AX140" s="12" t="s">
        <v>80</v>
      </c>
      <c r="AY140" s="220" t="s">
        <v>121</v>
      </c>
    </row>
    <row r="141" s="13" customFormat="1">
      <c r="A141" s="13"/>
      <c r="B141" s="221"/>
      <c r="C141" s="222"/>
      <c r="D141" s="212" t="s">
        <v>137</v>
      </c>
      <c r="E141" s="223" t="s">
        <v>20</v>
      </c>
      <c r="F141" s="224" t="s">
        <v>268</v>
      </c>
      <c r="G141" s="222"/>
      <c r="H141" s="225">
        <v>4.7539999999999996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137</v>
      </c>
      <c r="AU141" s="231" t="s">
        <v>22</v>
      </c>
      <c r="AV141" s="13" t="s">
        <v>89</v>
      </c>
      <c r="AW141" s="13" t="s">
        <v>41</v>
      </c>
      <c r="AX141" s="13" t="s">
        <v>80</v>
      </c>
      <c r="AY141" s="231" t="s">
        <v>121</v>
      </c>
    </row>
    <row r="142" s="14" customFormat="1">
      <c r="A142" s="14"/>
      <c r="B142" s="232"/>
      <c r="C142" s="233"/>
      <c r="D142" s="212" t="s">
        <v>137</v>
      </c>
      <c r="E142" s="234" t="s">
        <v>20</v>
      </c>
      <c r="F142" s="235" t="s">
        <v>142</v>
      </c>
      <c r="G142" s="233"/>
      <c r="H142" s="236">
        <v>58.723999999999997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137</v>
      </c>
      <c r="AU142" s="242" t="s">
        <v>22</v>
      </c>
      <c r="AV142" s="14" t="s">
        <v>127</v>
      </c>
      <c r="AW142" s="14" t="s">
        <v>41</v>
      </c>
      <c r="AX142" s="14" t="s">
        <v>22</v>
      </c>
      <c r="AY142" s="242" t="s">
        <v>121</v>
      </c>
    </row>
    <row r="143" s="2" customFormat="1" ht="21.75" customHeight="1">
      <c r="A143" s="39"/>
      <c r="B143" s="40"/>
      <c r="C143" s="197" t="s">
        <v>269</v>
      </c>
      <c r="D143" s="197" t="s">
        <v>122</v>
      </c>
      <c r="E143" s="198" t="s">
        <v>270</v>
      </c>
      <c r="F143" s="199" t="s">
        <v>271</v>
      </c>
      <c r="G143" s="200" t="s">
        <v>263</v>
      </c>
      <c r="H143" s="201">
        <v>58.723999999999997</v>
      </c>
      <c r="I143" s="202"/>
      <c r="J143" s="203">
        <f>ROUND(I143*H143,2)</f>
        <v>0</v>
      </c>
      <c r="K143" s="199" t="s">
        <v>126</v>
      </c>
      <c r="L143" s="45"/>
      <c r="M143" s="204" t="s">
        <v>20</v>
      </c>
      <c r="N143" s="205" t="s">
        <v>51</v>
      </c>
      <c r="O143" s="85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127</v>
      </c>
      <c r="AT143" s="208" t="s">
        <v>122</v>
      </c>
      <c r="AU143" s="208" t="s">
        <v>22</v>
      </c>
      <c r="AY143" s="18" t="s">
        <v>121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22</v>
      </c>
      <c r="BK143" s="209">
        <f>ROUND(I143*H143,2)</f>
        <v>0</v>
      </c>
      <c r="BL143" s="18" t="s">
        <v>127</v>
      </c>
      <c r="BM143" s="208" t="s">
        <v>272</v>
      </c>
    </row>
    <row r="144" s="12" customFormat="1">
      <c r="A144" s="12"/>
      <c r="B144" s="210"/>
      <c r="C144" s="211"/>
      <c r="D144" s="212" t="s">
        <v>137</v>
      </c>
      <c r="E144" s="213" t="s">
        <v>20</v>
      </c>
      <c r="F144" s="214" t="s">
        <v>265</v>
      </c>
      <c r="G144" s="211"/>
      <c r="H144" s="213" t="s">
        <v>20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0" t="s">
        <v>137</v>
      </c>
      <c r="AU144" s="220" t="s">
        <v>22</v>
      </c>
      <c r="AV144" s="12" t="s">
        <v>22</v>
      </c>
      <c r="AW144" s="12" t="s">
        <v>41</v>
      </c>
      <c r="AX144" s="12" t="s">
        <v>80</v>
      </c>
      <c r="AY144" s="220" t="s">
        <v>121</v>
      </c>
    </row>
    <row r="145" s="13" customFormat="1">
      <c r="A145" s="13"/>
      <c r="B145" s="221"/>
      <c r="C145" s="222"/>
      <c r="D145" s="212" t="s">
        <v>137</v>
      </c>
      <c r="E145" s="223" t="s">
        <v>20</v>
      </c>
      <c r="F145" s="224" t="s">
        <v>266</v>
      </c>
      <c r="G145" s="222"/>
      <c r="H145" s="225">
        <v>53.969999999999999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1" t="s">
        <v>137</v>
      </c>
      <c r="AU145" s="231" t="s">
        <v>22</v>
      </c>
      <c r="AV145" s="13" t="s">
        <v>89</v>
      </c>
      <c r="AW145" s="13" t="s">
        <v>41</v>
      </c>
      <c r="AX145" s="13" t="s">
        <v>80</v>
      </c>
      <c r="AY145" s="231" t="s">
        <v>121</v>
      </c>
    </row>
    <row r="146" s="12" customFormat="1">
      <c r="A146" s="12"/>
      <c r="B146" s="210"/>
      <c r="C146" s="211"/>
      <c r="D146" s="212" t="s">
        <v>137</v>
      </c>
      <c r="E146" s="213" t="s">
        <v>20</v>
      </c>
      <c r="F146" s="214" t="s">
        <v>267</v>
      </c>
      <c r="G146" s="211"/>
      <c r="H146" s="213" t="s">
        <v>20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0" t="s">
        <v>137</v>
      </c>
      <c r="AU146" s="220" t="s">
        <v>22</v>
      </c>
      <c r="AV146" s="12" t="s">
        <v>22</v>
      </c>
      <c r="AW146" s="12" t="s">
        <v>41</v>
      </c>
      <c r="AX146" s="12" t="s">
        <v>80</v>
      </c>
      <c r="AY146" s="220" t="s">
        <v>121</v>
      </c>
    </row>
    <row r="147" s="13" customFormat="1">
      <c r="A147" s="13"/>
      <c r="B147" s="221"/>
      <c r="C147" s="222"/>
      <c r="D147" s="212" t="s">
        <v>137</v>
      </c>
      <c r="E147" s="223" t="s">
        <v>20</v>
      </c>
      <c r="F147" s="224" t="s">
        <v>268</v>
      </c>
      <c r="G147" s="222"/>
      <c r="H147" s="225">
        <v>4.7539999999999996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137</v>
      </c>
      <c r="AU147" s="231" t="s">
        <v>22</v>
      </c>
      <c r="AV147" s="13" t="s">
        <v>89</v>
      </c>
      <c r="AW147" s="13" t="s">
        <v>41</v>
      </c>
      <c r="AX147" s="13" t="s">
        <v>80</v>
      </c>
      <c r="AY147" s="231" t="s">
        <v>121</v>
      </c>
    </row>
    <row r="148" s="14" customFormat="1">
      <c r="A148" s="14"/>
      <c r="B148" s="232"/>
      <c r="C148" s="233"/>
      <c r="D148" s="212" t="s">
        <v>137</v>
      </c>
      <c r="E148" s="234" t="s">
        <v>20</v>
      </c>
      <c r="F148" s="235" t="s">
        <v>142</v>
      </c>
      <c r="G148" s="233"/>
      <c r="H148" s="236">
        <v>58.723999999999997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2" t="s">
        <v>137</v>
      </c>
      <c r="AU148" s="242" t="s">
        <v>22</v>
      </c>
      <c r="AV148" s="14" t="s">
        <v>127</v>
      </c>
      <c r="AW148" s="14" t="s">
        <v>41</v>
      </c>
      <c r="AX148" s="14" t="s">
        <v>22</v>
      </c>
      <c r="AY148" s="242" t="s">
        <v>121</v>
      </c>
    </row>
    <row r="149" s="2" customFormat="1">
      <c r="A149" s="39"/>
      <c r="B149" s="40"/>
      <c r="C149" s="197" t="s">
        <v>273</v>
      </c>
      <c r="D149" s="197" t="s">
        <v>122</v>
      </c>
      <c r="E149" s="198" t="s">
        <v>274</v>
      </c>
      <c r="F149" s="199" t="s">
        <v>275</v>
      </c>
      <c r="G149" s="200" t="s">
        <v>263</v>
      </c>
      <c r="H149" s="201">
        <v>59</v>
      </c>
      <c r="I149" s="202"/>
      <c r="J149" s="203">
        <f>ROUND(I149*H149,2)</f>
        <v>0</v>
      </c>
      <c r="K149" s="199" t="s">
        <v>126</v>
      </c>
      <c r="L149" s="45"/>
      <c r="M149" s="204" t="s">
        <v>20</v>
      </c>
      <c r="N149" s="205" t="s">
        <v>51</v>
      </c>
      <c r="O149" s="85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8" t="s">
        <v>127</v>
      </c>
      <c r="AT149" s="208" t="s">
        <v>122</v>
      </c>
      <c r="AU149" s="208" t="s">
        <v>22</v>
      </c>
      <c r="AY149" s="18" t="s">
        <v>121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8" t="s">
        <v>22</v>
      </c>
      <c r="BK149" s="209">
        <f>ROUND(I149*H149,2)</f>
        <v>0</v>
      </c>
      <c r="BL149" s="18" t="s">
        <v>127</v>
      </c>
      <c r="BM149" s="208" t="s">
        <v>276</v>
      </c>
    </row>
    <row r="150" s="2" customFormat="1">
      <c r="A150" s="39"/>
      <c r="B150" s="40"/>
      <c r="C150" s="197" t="s">
        <v>277</v>
      </c>
      <c r="D150" s="197" t="s">
        <v>122</v>
      </c>
      <c r="E150" s="198" t="s">
        <v>278</v>
      </c>
      <c r="F150" s="199" t="s">
        <v>279</v>
      </c>
      <c r="G150" s="200" t="s">
        <v>263</v>
      </c>
      <c r="H150" s="201">
        <v>59</v>
      </c>
      <c r="I150" s="202"/>
      <c r="J150" s="203">
        <f>ROUND(I150*H150,2)</f>
        <v>0</v>
      </c>
      <c r="K150" s="199" t="s">
        <v>126</v>
      </c>
      <c r="L150" s="45"/>
      <c r="M150" s="204" t="s">
        <v>20</v>
      </c>
      <c r="N150" s="205" t="s">
        <v>51</v>
      </c>
      <c r="O150" s="85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8" t="s">
        <v>127</v>
      </c>
      <c r="AT150" s="208" t="s">
        <v>122</v>
      </c>
      <c r="AU150" s="208" t="s">
        <v>22</v>
      </c>
      <c r="AY150" s="18" t="s">
        <v>121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22</v>
      </c>
      <c r="BK150" s="209">
        <f>ROUND(I150*H150,2)</f>
        <v>0</v>
      </c>
      <c r="BL150" s="18" t="s">
        <v>127</v>
      </c>
      <c r="BM150" s="208" t="s">
        <v>280</v>
      </c>
    </row>
    <row r="151" s="2" customFormat="1">
      <c r="A151" s="39"/>
      <c r="B151" s="40"/>
      <c r="C151" s="197" t="s">
        <v>281</v>
      </c>
      <c r="D151" s="197" t="s">
        <v>122</v>
      </c>
      <c r="E151" s="198" t="s">
        <v>282</v>
      </c>
      <c r="F151" s="199" t="s">
        <v>283</v>
      </c>
      <c r="G151" s="200" t="s">
        <v>263</v>
      </c>
      <c r="H151" s="201">
        <v>59</v>
      </c>
      <c r="I151" s="202"/>
      <c r="J151" s="203">
        <f>ROUND(I151*H151,2)</f>
        <v>0</v>
      </c>
      <c r="K151" s="199" t="s">
        <v>126</v>
      </c>
      <c r="L151" s="45"/>
      <c r="M151" s="253" t="s">
        <v>20</v>
      </c>
      <c r="N151" s="254" t="s">
        <v>51</v>
      </c>
      <c r="O151" s="255"/>
      <c r="P151" s="256">
        <f>O151*H151</f>
        <v>0</v>
      </c>
      <c r="Q151" s="256">
        <v>0</v>
      </c>
      <c r="R151" s="256">
        <f>Q151*H151</f>
        <v>0</v>
      </c>
      <c r="S151" s="256">
        <v>0</v>
      </c>
      <c r="T151" s="25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8" t="s">
        <v>127</v>
      </c>
      <c r="AT151" s="208" t="s">
        <v>122</v>
      </c>
      <c r="AU151" s="208" t="s">
        <v>22</v>
      </c>
      <c r="AY151" s="18" t="s">
        <v>121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8" t="s">
        <v>22</v>
      </c>
      <c r="BK151" s="209">
        <f>ROUND(I151*H151,2)</f>
        <v>0</v>
      </c>
      <c r="BL151" s="18" t="s">
        <v>127</v>
      </c>
      <c r="BM151" s="208" t="s">
        <v>284</v>
      </c>
    </row>
    <row r="152" s="2" customFormat="1" ht="6.96" customHeight="1">
      <c r="A152" s="39"/>
      <c r="B152" s="60"/>
      <c r="C152" s="61"/>
      <c r="D152" s="61"/>
      <c r="E152" s="61"/>
      <c r="F152" s="61"/>
      <c r="G152" s="61"/>
      <c r="H152" s="61"/>
      <c r="I152" s="61"/>
      <c r="J152" s="61"/>
      <c r="K152" s="61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EjnQj8C3fWO7tz6YHZIglb0ba8T6/0MLecuHq2eGW/m6zR/zlQ5cxAVyqRtafjF7TltCVccCqZhLKEcaoD/Igw==" hashValue="MB31ec1b2PqzPmB1bu6ykYGVJwjbI2HRl99UciydaYvzsEXIvZ+svGgmzI9NHN5xf8IFcLRR6Tgu8PvhC8gjKg==" algorithmName="SHA-512" password="CC35"/>
  <autoFilter ref="C81:K15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89</v>
      </c>
    </row>
    <row r="4" s="1" customFormat="1" ht="24.96" customHeight="1">
      <c r="B4" s="21"/>
      <c r="D4" s="131" t="s">
        <v>96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rozvodů elektrické energie v žst. Krnov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285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23</v>
      </c>
      <c r="E12" s="39"/>
      <c r="F12" s="137" t="s">
        <v>24</v>
      </c>
      <c r="G12" s="39"/>
      <c r="H12" s="39"/>
      <c r="I12" s="133" t="s">
        <v>25</v>
      </c>
      <c r="J12" s="138" t="str">
        <f>'Rekapitulace stavby'!AN8</f>
        <v>8. 4. 2021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29</v>
      </c>
      <c r="E14" s="39"/>
      <c r="F14" s="39"/>
      <c r="G14" s="39"/>
      <c r="H14" s="39"/>
      <c r="I14" s="133" t="s">
        <v>30</v>
      </c>
      <c r="J14" s="137" t="s">
        <v>31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32</v>
      </c>
      <c r="F15" s="39"/>
      <c r="G15" s="39"/>
      <c r="H15" s="39"/>
      <c r="I15" s="133" t="s">
        <v>33</v>
      </c>
      <c r="J15" s="137" t="s">
        <v>34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35</v>
      </c>
      <c r="E17" s="39"/>
      <c r="F17" s="39"/>
      <c r="G17" s="39"/>
      <c r="H17" s="39"/>
      <c r="I17" s="133" t="s">
        <v>30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33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37</v>
      </c>
      <c r="E20" s="39"/>
      <c r="F20" s="39"/>
      <c r="G20" s="39"/>
      <c r="H20" s="39"/>
      <c r="I20" s="133" t="s">
        <v>30</v>
      </c>
      <c r="J20" s="137" t="s">
        <v>38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39</v>
      </c>
      <c r="F21" s="39"/>
      <c r="G21" s="39"/>
      <c r="H21" s="39"/>
      <c r="I21" s="133" t="s">
        <v>33</v>
      </c>
      <c r="J21" s="137" t="s">
        <v>40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42</v>
      </c>
      <c r="E23" s="39"/>
      <c r="F23" s="39"/>
      <c r="G23" s="39"/>
      <c r="H23" s="39"/>
      <c r="I23" s="133" t="s">
        <v>30</v>
      </c>
      <c r="J23" s="137" t="s">
        <v>20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43</v>
      </c>
      <c r="F24" s="39"/>
      <c r="G24" s="39"/>
      <c r="H24" s="39"/>
      <c r="I24" s="133" t="s">
        <v>33</v>
      </c>
      <c r="J24" s="137" t="s">
        <v>20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99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46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48</v>
      </c>
      <c r="G32" s="39"/>
      <c r="H32" s="39"/>
      <c r="I32" s="146" t="s">
        <v>47</v>
      </c>
      <c r="J32" s="146" t="s">
        <v>49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50</v>
      </c>
      <c r="E33" s="133" t="s">
        <v>51</v>
      </c>
      <c r="F33" s="148">
        <f>ROUND((SUM(BE82:BE134)),  2)</f>
        <v>0</v>
      </c>
      <c r="G33" s="39"/>
      <c r="H33" s="39"/>
      <c r="I33" s="149">
        <v>0.20999999999999999</v>
      </c>
      <c r="J33" s="148">
        <f>ROUND(((SUM(BE82:BE134))*I33),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52</v>
      </c>
      <c r="F34" s="148">
        <f>ROUND((SUM(BF82:BF134)),  2)</f>
        <v>0</v>
      </c>
      <c r="G34" s="39"/>
      <c r="H34" s="39"/>
      <c r="I34" s="149">
        <v>0.14999999999999999</v>
      </c>
      <c r="J34" s="148">
        <f>ROUND(((SUM(BF82:BF134))*I34),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53</v>
      </c>
      <c r="F35" s="148">
        <f>ROUND((SUM(BG82:BG134)),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54</v>
      </c>
      <c r="F36" s="148">
        <f>ROUND((SUM(BH82:BH134)),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55</v>
      </c>
      <c r="F37" s="148">
        <f>ROUND((SUM(BI82:BI134)),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56</v>
      </c>
      <c r="E39" s="152"/>
      <c r="F39" s="152"/>
      <c r="G39" s="153" t="s">
        <v>57</v>
      </c>
      <c r="H39" s="154" t="s">
        <v>58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rozvodů elektrické energie v žst. Krnov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SO01 - Výměna vedení 22kV - Přívod do T1 (areál KOS)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>Krnov</v>
      </c>
      <c r="G52" s="41"/>
      <c r="H52" s="41"/>
      <c r="I52" s="33" t="s">
        <v>25</v>
      </c>
      <c r="J52" s="73" t="str">
        <f>IF(J12="","",J12)</f>
        <v>8. 4. 2021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29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37</v>
      </c>
      <c r="J54" s="37" t="str">
        <f>E21</f>
        <v>SB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35</v>
      </c>
      <c r="D55" s="41"/>
      <c r="E55" s="41"/>
      <c r="F55" s="28" t="str">
        <f>IF(E18="","",E18)</f>
        <v>Vyplň údaj</v>
      </c>
      <c r="G55" s="41"/>
      <c r="H55" s="41"/>
      <c r="I55" s="33" t="s">
        <v>42</v>
      </c>
      <c r="J55" s="37" t="str">
        <f>E24</f>
        <v>Bc. Kamil Gomola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78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286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5" customFormat="1" ht="19.92" customHeight="1">
      <c r="A61" s="15"/>
      <c r="B61" s="258"/>
      <c r="C61" s="259"/>
      <c r="D61" s="260" t="s">
        <v>287</v>
      </c>
      <c r="E61" s="261"/>
      <c r="F61" s="261"/>
      <c r="G61" s="261"/>
      <c r="H61" s="261"/>
      <c r="I61" s="261"/>
      <c r="J61" s="262">
        <f>J84</f>
        <v>0</v>
      </c>
      <c r="K61" s="259"/>
      <c r="L61" s="263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="9" customFormat="1" ht="24.96" customHeight="1">
      <c r="A62" s="9"/>
      <c r="B62" s="166"/>
      <c r="C62" s="167"/>
      <c r="D62" s="168" t="s">
        <v>288</v>
      </c>
      <c r="E62" s="169"/>
      <c r="F62" s="169"/>
      <c r="G62" s="169"/>
      <c r="H62" s="169"/>
      <c r="I62" s="169"/>
      <c r="J62" s="170">
        <f>J88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107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Oprava rozvodů elektrické energie v žst. Krnov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SO01 - Výměna vedení 22kV - Přívod do T1 (areál KOS)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23</v>
      </c>
      <c r="D76" s="41"/>
      <c r="E76" s="41"/>
      <c r="F76" s="28" t="str">
        <f>F12</f>
        <v>Krnov</v>
      </c>
      <c r="G76" s="41"/>
      <c r="H76" s="41"/>
      <c r="I76" s="33" t="s">
        <v>25</v>
      </c>
      <c r="J76" s="73" t="str">
        <f>IF(J12="","",J12)</f>
        <v>8. 4. 2021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E15</f>
        <v>Správa železnic, státní organizace</v>
      </c>
      <c r="G78" s="41"/>
      <c r="H78" s="41"/>
      <c r="I78" s="33" t="s">
        <v>37</v>
      </c>
      <c r="J78" s="37" t="str">
        <f>E21</f>
        <v>SB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35</v>
      </c>
      <c r="D79" s="41"/>
      <c r="E79" s="41"/>
      <c r="F79" s="28" t="str">
        <f>IF(E18="","",E18)</f>
        <v>Vyplň údaj</v>
      </c>
      <c r="G79" s="41"/>
      <c r="H79" s="41"/>
      <c r="I79" s="33" t="s">
        <v>42</v>
      </c>
      <c r="J79" s="37" t="str">
        <f>E24</f>
        <v>Bc. Kamil Gomola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0" customFormat="1" ht="29.28" customHeight="1">
      <c r="A81" s="172"/>
      <c r="B81" s="173"/>
      <c r="C81" s="174" t="s">
        <v>108</v>
      </c>
      <c r="D81" s="175" t="s">
        <v>65</v>
      </c>
      <c r="E81" s="175" t="s">
        <v>61</v>
      </c>
      <c r="F81" s="175" t="s">
        <v>62</v>
      </c>
      <c r="G81" s="175" t="s">
        <v>109</v>
      </c>
      <c r="H81" s="175" t="s">
        <v>110</v>
      </c>
      <c r="I81" s="175" t="s">
        <v>111</v>
      </c>
      <c r="J81" s="175" t="s">
        <v>102</v>
      </c>
      <c r="K81" s="176" t="s">
        <v>112</v>
      </c>
      <c r="L81" s="177"/>
      <c r="M81" s="93" t="s">
        <v>20</v>
      </c>
      <c r="N81" s="94" t="s">
        <v>50</v>
      </c>
      <c r="O81" s="94" t="s">
        <v>113</v>
      </c>
      <c r="P81" s="94" t="s">
        <v>114</v>
      </c>
      <c r="Q81" s="94" t="s">
        <v>115</v>
      </c>
      <c r="R81" s="94" t="s">
        <v>116</v>
      </c>
      <c r="S81" s="94" t="s">
        <v>117</v>
      </c>
      <c r="T81" s="95" t="s">
        <v>118</v>
      </c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="2" customFormat="1" ht="22.8" customHeight="1">
      <c r="A82" s="39"/>
      <c r="B82" s="40"/>
      <c r="C82" s="100" t="s">
        <v>119</v>
      </c>
      <c r="D82" s="41"/>
      <c r="E82" s="41"/>
      <c r="F82" s="41"/>
      <c r="G82" s="41"/>
      <c r="H82" s="41"/>
      <c r="I82" s="41"/>
      <c r="J82" s="178">
        <f>BK82</f>
        <v>0</v>
      </c>
      <c r="K82" s="41"/>
      <c r="L82" s="45"/>
      <c r="M82" s="96"/>
      <c r="N82" s="179"/>
      <c r="O82" s="97"/>
      <c r="P82" s="180">
        <f>P83+P88</f>
        <v>0</v>
      </c>
      <c r="Q82" s="97"/>
      <c r="R82" s="180">
        <f>R83+R88</f>
        <v>16</v>
      </c>
      <c r="S82" s="97"/>
      <c r="T82" s="181">
        <f>T83+T88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79</v>
      </c>
      <c r="AU82" s="18" t="s">
        <v>103</v>
      </c>
      <c r="BK82" s="182">
        <f>BK83+BK88</f>
        <v>0</v>
      </c>
    </row>
    <row r="83" s="11" customFormat="1" ht="25.92" customHeight="1">
      <c r="A83" s="11"/>
      <c r="B83" s="183"/>
      <c r="C83" s="184"/>
      <c r="D83" s="185" t="s">
        <v>79</v>
      </c>
      <c r="E83" s="186" t="s">
        <v>289</v>
      </c>
      <c r="F83" s="186" t="s">
        <v>290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</f>
        <v>0</v>
      </c>
      <c r="Q83" s="191"/>
      <c r="R83" s="192">
        <f>R84</f>
        <v>16</v>
      </c>
      <c r="S83" s="191"/>
      <c r="T83" s="193">
        <f>T84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22</v>
      </c>
      <c r="AT83" s="195" t="s">
        <v>79</v>
      </c>
      <c r="AU83" s="195" t="s">
        <v>80</v>
      </c>
      <c r="AY83" s="194" t="s">
        <v>121</v>
      </c>
      <c r="BK83" s="196">
        <f>BK84</f>
        <v>0</v>
      </c>
    </row>
    <row r="84" s="11" customFormat="1" ht="22.8" customHeight="1">
      <c r="A84" s="11"/>
      <c r="B84" s="183"/>
      <c r="C84" s="184"/>
      <c r="D84" s="185" t="s">
        <v>79</v>
      </c>
      <c r="E84" s="264" t="s">
        <v>147</v>
      </c>
      <c r="F84" s="264" t="s">
        <v>291</v>
      </c>
      <c r="G84" s="184"/>
      <c r="H84" s="184"/>
      <c r="I84" s="187"/>
      <c r="J84" s="265">
        <f>BK84</f>
        <v>0</v>
      </c>
      <c r="K84" s="184"/>
      <c r="L84" s="189"/>
      <c r="M84" s="190"/>
      <c r="N84" s="191"/>
      <c r="O84" s="191"/>
      <c r="P84" s="192">
        <f>SUM(P85:P87)</f>
        <v>0</v>
      </c>
      <c r="Q84" s="191"/>
      <c r="R84" s="192">
        <f>SUM(R85:R87)</f>
        <v>16</v>
      </c>
      <c r="S84" s="191"/>
      <c r="T84" s="193">
        <f>SUM(T85:T87)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22</v>
      </c>
      <c r="AT84" s="195" t="s">
        <v>79</v>
      </c>
      <c r="AU84" s="195" t="s">
        <v>22</v>
      </c>
      <c r="AY84" s="194" t="s">
        <v>121</v>
      </c>
      <c r="BK84" s="196">
        <f>SUM(BK85:BK87)</f>
        <v>0</v>
      </c>
    </row>
    <row r="85" s="2" customFormat="1" ht="44.25" customHeight="1">
      <c r="A85" s="39"/>
      <c r="B85" s="40"/>
      <c r="C85" s="197" t="s">
        <v>22</v>
      </c>
      <c r="D85" s="197" t="s">
        <v>122</v>
      </c>
      <c r="E85" s="198" t="s">
        <v>292</v>
      </c>
      <c r="F85" s="199" t="s">
        <v>293</v>
      </c>
      <c r="G85" s="200" t="s">
        <v>154</v>
      </c>
      <c r="H85" s="201">
        <v>34</v>
      </c>
      <c r="I85" s="202"/>
      <c r="J85" s="203">
        <f>ROUND(I85*H85,2)</f>
        <v>0</v>
      </c>
      <c r="K85" s="199" t="s">
        <v>294</v>
      </c>
      <c r="L85" s="45"/>
      <c r="M85" s="204" t="s">
        <v>20</v>
      </c>
      <c r="N85" s="205" t="s">
        <v>51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127</v>
      </c>
      <c r="AT85" s="208" t="s">
        <v>122</v>
      </c>
      <c r="AU85" s="208" t="s">
        <v>89</v>
      </c>
      <c r="AY85" s="18" t="s">
        <v>121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22</v>
      </c>
      <c r="BK85" s="209">
        <f>ROUND(I85*H85,2)</f>
        <v>0</v>
      </c>
      <c r="BL85" s="18" t="s">
        <v>127</v>
      </c>
      <c r="BM85" s="208" t="s">
        <v>89</v>
      </c>
    </row>
    <row r="86" s="2" customFormat="1">
      <c r="A86" s="39"/>
      <c r="B86" s="40"/>
      <c r="C86" s="197" t="s">
        <v>89</v>
      </c>
      <c r="D86" s="197" t="s">
        <v>122</v>
      </c>
      <c r="E86" s="198" t="s">
        <v>295</v>
      </c>
      <c r="F86" s="199" t="s">
        <v>296</v>
      </c>
      <c r="G86" s="200" t="s">
        <v>135</v>
      </c>
      <c r="H86" s="201">
        <v>10</v>
      </c>
      <c r="I86" s="202"/>
      <c r="J86" s="203">
        <f>ROUND(I86*H86,2)</f>
        <v>0</v>
      </c>
      <c r="K86" s="199" t="s">
        <v>294</v>
      </c>
      <c r="L86" s="45"/>
      <c r="M86" s="204" t="s">
        <v>20</v>
      </c>
      <c r="N86" s="205" t="s">
        <v>51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127</v>
      </c>
      <c r="AT86" s="208" t="s">
        <v>122</v>
      </c>
      <c r="AU86" s="208" t="s">
        <v>89</v>
      </c>
      <c r="AY86" s="18" t="s">
        <v>121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22</v>
      </c>
      <c r="BK86" s="209">
        <f>ROUND(I86*H86,2)</f>
        <v>0</v>
      </c>
      <c r="BL86" s="18" t="s">
        <v>127</v>
      </c>
      <c r="BM86" s="208" t="s">
        <v>127</v>
      </c>
    </row>
    <row r="87" s="2" customFormat="1" ht="16.5" customHeight="1">
      <c r="A87" s="39"/>
      <c r="B87" s="40"/>
      <c r="C87" s="243" t="s">
        <v>132</v>
      </c>
      <c r="D87" s="243" t="s">
        <v>235</v>
      </c>
      <c r="E87" s="244" t="s">
        <v>297</v>
      </c>
      <c r="F87" s="245" t="s">
        <v>298</v>
      </c>
      <c r="G87" s="246" t="s">
        <v>263</v>
      </c>
      <c r="H87" s="247">
        <v>16</v>
      </c>
      <c r="I87" s="248"/>
      <c r="J87" s="249">
        <f>ROUND(I87*H87,2)</f>
        <v>0</v>
      </c>
      <c r="K87" s="245" t="s">
        <v>294</v>
      </c>
      <c r="L87" s="250"/>
      <c r="M87" s="251" t="s">
        <v>20</v>
      </c>
      <c r="N87" s="252" t="s">
        <v>51</v>
      </c>
      <c r="O87" s="85"/>
      <c r="P87" s="206">
        <f>O87*H87</f>
        <v>0</v>
      </c>
      <c r="Q87" s="206">
        <v>1</v>
      </c>
      <c r="R87" s="206">
        <f>Q87*H87</f>
        <v>16</v>
      </c>
      <c r="S87" s="206">
        <v>0</v>
      </c>
      <c r="T87" s="20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8" t="s">
        <v>155</v>
      </c>
      <c r="AT87" s="208" t="s">
        <v>235</v>
      </c>
      <c r="AU87" s="208" t="s">
        <v>89</v>
      </c>
      <c r="AY87" s="18" t="s">
        <v>121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8" t="s">
        <v>22</v>
      </c>
      <c r="BK87" s="209">
        <f>ROUND(I87*H87,2)</f>
        <v>0</v>
      </c>
      <c r="BL87" s="18" t="s">
        <v>127</v>
      </c>
      <c r="BM87" s="208" t="s">
        <v>150</v>
      </c>
    </row>
    <row r="88" s="11" customFormat="1" ht="25.92" customHeight="1">
      <c r="A88" s="11"/>
      <c r="B88" s="183"/>
      <c r="C88" s="184"/>
      <c r="D88" s="185" t="s">
        <v>79</v>
      </c>
      <c r="E88" s="186" t="s">
        <v>299</v>
      </c>
      <c r="F88" s="186" t="s">
        <v>300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SUM(P89:P134)</f>
        <v>0</v>
      </c>
      <c r="Q88" s="191"/>
      <c r="R88" s="192">
        <f>SUM(R89:R134)</f>
        <v>0</v>
      </c>
      <c r="S88" s="191"/>
      <c r="T88" s="193">
        <f>SUM(T89:T134)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127</v>
      </c>
      <c r="AT88" s="195" t="s">
        <v>79</v>
      </c>
      <c r="AU88" s="195" t="s">
        <v>80</v>
      </c>
      <c r="AY88" s="194" t="s">
        <v>121</v>
      </c>
      <c r="BK88" s="196">
        <f>SUM(BK89:BK134)</f>
        <v>0</v>
      </c>
    </row>
    <row r="89" s="2" customFormat="1" ht="16.5" customHeight="1">
      <c r="A89" s="39"/>
      <c r="B89" s="40"/>
      <c r="C89" s="197" t="s">
        <v>127</v>
      </c>
      <c r="D89" s="197" t="s">
        <v>122</v>
      </c>
      <c r="E89" s="198" t="s">
        <v>301</v>
      </c>
      <c r="F89" s="199" t="s">
        <v>302</v>
      </c>
      <c r="G89" s="200" t="s">
        <v>125</v>
      </c>
      <c r="H89" s="201">
        <v>1</v>
      </c>
      <c r="I89" s="202"/>
      <c r="J89" s="203">
        <f>ROUND(I89*H89,2)</f>
        <v>0</v>
      </c>
      <c r="K89" s="199" t="s">
        <v>294</v>
      </c>
      <c r="L89" s="45"/>
      <c r="M89" s="204" t="s">
        <v>20</v>
      </c>
      <c r="N89" s="205" t="s">
        <v>51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303</v>
      </c>
      <c r="AT89" s="208" t="s">
        <v>122</v>
      </c>
      <c r="AU89" s="208" t="s">
        <v>22</v>
      </c>
      <c r="AY89" s="18" t="s">
        <v>121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22</v>
      </c>
      <c r="BK89" s="209">
        <f>ROUND(I89*H89,2)</f>
        <v>0</v>
      </c>
      <c r="BL89" s="18" t="s">
        <v>303</v>
      </c>
      <c r="BM89" s="208" t="s">
        <v>168</v>
      </c>
    </row>
    <row r="90" s="2" customFormat="1" ht="16.5" customHeight="1">
      <c r="A90" s="39"/>
      <c r="B90" s="40"/>
      <c r="C90" s="197" t="s">
        <v>147</v>
      </c>
      <c r="D90" s="197" t="s">
        <v>122</v>
      </c>
      <c r="E90" s="198" t="s">
        <v>304</v>
      </c>
      <c r="F90" s="199" t="s">
        <v>305</v>
      </c>
      <c r="G90" s="200" t="s">
        <v>154</v>
      </c>
      <c r="H90" s="201">
        <v>0.14999999999999999</v>
      </c>
      <c r="I90" s="202"/>
      <c r="J90" s="203">
        <f>ROUND(I90*H90,2)</f>
        <v>0</v>
      </c>
      <c r="K90" s="199" t="s">
        <v>294</v>
      </c>
      <c r="L90" s="45"/>
      <c r="M90" s="204" t="s">
        <v>20</v>
      </c>
      <c r="N90" s="205" t="s">
        <v>51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303</v>
      </c>
      <c r="AT90" s="208" t="s">
        <v>122</v>
      </c>
      <c r="AU90" s="208" t="s">
        <v>22</v>
      </c>
      <c r="AY90" s="18" t="s">
        <v>121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22</v>
      </c>
      <c r="BK90" s="209">
        <f>ROUND(I90*H90,2)</f>
        <v>0</v>
      </c>
      <c r="BL90" s="18" t="s">
        <v>303</v>
      </c>
      <c r="BM90" s="208" t="s">
        <v>171</v>
      </c>
    </row>
    <row r="91" s="2" customFormat="1" ht="16.5" customHeight="1">
      <c r="A91" s="39"/>
      <c r="B91" s="40"/>
      <c r="C91" s="197" t="s">
        <v>150</v>
      </c>
      <c r="D91" s="197" t="s">
        <v>122</v>
      </c>
      <c r="E91" s="198" t="s">
        <v>306</v>
      </c>
      <c r="F91" s="199" t="s">
        <v>307</v>
      </c>
      <c r="G91" s="200" t="s">
        <v>145</v>
      </c>
      <c r="H91" s="201">
        <v>10</v>
      </c>
      <c r="I91" s="202"/>
      <c r="J91" s="203">
        <f>ROUND(I91*H91,2)</f>
        <v>0</v>
      </c>
      <c r="K91" s="199" t="s">
        <v>308</v>
      </c>
      <c r="L91" s="45"/>
      <c r="M91" s="204" t="s">
        <v>20</v>
      </c>
      <c r="N91" s="205" t="s">
        <v>51</v>
      </c>
      <c r="O91" s="85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8" t="s">
        <v>303</v>
      </c>
      <c r="AT91" s="208" t="s">
        <v>122</v>
      </c>
      <c r="AU91" s="208" t="s">
        <v>22</v>
      </c>
      <c r="AY91" s="18" t="s">
        <v>121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8" t="s">
        <v>22</v>
      </c>
      <c r="BK91" s="209">
        <f>ROUND(I91*H91,2)</f>
        <v>0</v>
      </c>
      <c r="BL91" s="18" t="s">
        <v>303</v>
      </c>
      <c r="BM91" s="208" t="s">
        <v>190</v>
      </c>
    </row>
    <row r="92" s="2" customFormat="1">
      <c r="A92" s="39"/>
      <c r="B92" s="40"/>
      <c r="C92" s="197" t="s">
        <v>158</v>
      </c>
      <c r="D92" s="197" t="s">
        <v>122</v>
      </c>
      <c r="E92" s="198" t="s">
        <v>309</v>
      </c>
      <c r="F92" s="199" t="s">
        <v>310</v>
      </c>
      <c r="G92" s="200" t="s">
        <v>125</v>
      </c>
      <c r="H92" s="201">
        <v>1</v>
      </c>
      <c r="I92" s="202"/>
      <c r="J92" s="203">
        <f>ROUND(I92*H92,2)</f>
        <v>0</v>
      </c>
      <c r="K92" s="199" t="s">
        <v>294</v>
      </c>
      <c r="L92" s="45"/>
      <c r="M92" s="204" t="s">
        <v>20</v>
      </c>
      <c r="N92" s="205" t="s">
        <v>51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303</v>
      </c>
      <c r="AT92" s="208" t="s">
        <v>122</v>
      </c>
      <c r="AU92" s="208" t="s">
        <v>22</v>
      </c>
      <c r="AY92" s="18" t="s">
        <v>121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22</v>
      </c>
      <c r="BK92" s="209">
        <f>ROUND(I92*H92,2)</f>
        <v>0</v>
      </c>
      <c r="BL92" s="18" t="s">
        <v>303</v>
      </c>
      <c r="BM92" s="208" t="s">
        <v>196</v>
      </c>
    </row>
    <row r="93" s="2" customFormat="1">
      <c r="A93" s="39"/>
      <c r="B93" s="40"/>
      <c r="C93" s="243" t="s">
        <v>155</v>
      </c>
      <c r="D93" s="243" t="s">
        <v>235</v>
      </c>
      <c r="E93" s="244" t="s">
        <v>311</v>
      </c>
      <c r="F93" s="245" t="s">
        <v>312</v>
      </c>
      <c r="G93" s="246" t="s">
        <v>125</v>
      </c>
      <c r="H93" s="247">
        <v>1</v>
      </c>
      <c r="I93" s="248"/>
      <c r="J93" s="249">
        <f>ROUND(I93*H93,2)</f>
        <v>0</v>
      </c>
      <c r="K93" s="245" t="s">
        <v>294</v>
      </c>
      <c r="L93" s="250"/>
      <c r="M93" s="251" t="s">
        <v>20</v>
      </c>
      <c r="N93" s="252" t="s">
        <v>51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303</v>
      </c>
      <c r="AT93" s="208" t="s">
        <v>235</v>
      </c>
      <c r="AU93" s="208" t="s">
        <v>22</v>
      </c>
      <c r="AY93" s="18" t="s">
        <v>121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22</v>
      </c>
      <c r="BK93" s="209">
        <f>ROUND(I93*H93,2)</f>
        <v>0</v>
      </c>
      <c r="BL93" s="18" t="s">
        <v>303</v>
      </c>
      <c r="BM93" s="208" t="s">
        <v>204</v>
      </c>
    </row>
    <row r="94" s="2" customFormat="1">
      <c r="A94" s="39"/>
      <c r="B94" s="40"/>
      <c r="C94" s="197" t="s">
        <v>165</v>
      </c>
      <c r="D94" s="197" t="s">
        <v>122</v>
      </c>
      <c r="E94" s="198" t="s">
        <v>313</v>
      </c>
      <c r="F94" s="199" t="s">
        <v>314</v>
      </c>
      <c r="G94" s="200" t="s">
        <v>145</v>
      </c>
      <c r="H94" s="201">
        <v>15</v>
      </c>
      <c r="I94" s="202"/>
      <c r="J94" s="203">
        <f>ROUND(I94*H94,2)</f>
        <v>0</v>
      </c>
      <c r="K94" s="199" t="s">
        <v>294</v>
      </c>
      <c r="L94" s="45"/>
      <c r="M94" s="204" t="s">
        <v>20</v>
      </c>
      <c r="N94" s="205" t="s">
        <v>51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303</v>
      </c>
      <c r="AT94" s="208" t="s">
        <v>122</v>
      </c>
      <c r="AU94" s="208" t="s">
        <v>22</v>
      </c>
      <c r="AY94" s="18" t="s">
        <v>121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22</v>
      </c>
      <c r="BK94" s="209">
        <f>ROUND(I94*H94,2)</f>
        <v>0</v>
      </c>
      <c r="BL94" s="18" t="s">
        <v>303</v>
      </c>
      <c r="BM94" s="208" t="s">
        <v>315</v>
      </c>
    </row>
    <row r="95" s="2" customFormat="1" ht="16.5" customHeight="1">
      <c r="A95" s="39"/>
      <c r="B95" s="40"/>
      <c r="C95" s="243" t="s">
        <v>27</v>
      </c>
      <c r="D95" s="243" t="s">
        <v>235</v>
      </c>
      <c r="E95" s="244" t="s">
        <v>316</v>
      </c>
      <c r="F95" s="245" t="s">
        <v>317</v>
      </c>
      <c r="G95" s="246" t="s">
        <v>145</v>
      </c>
      <c r="H95" s="247">
        <v>15</v>
      </c>
      <c r="I95" s="248"/>
      <c r="J95" s="249">
        <f>ROUND(I95*H95,2)</f>
        <v>0</v>
      </c>
      <c r="K95" s="245" t="s">
        <v>294</v>
      </c>
      <c r="L95" s="250"/>
      <c r="M95" s="251" t="s">
        <v>20</v>
      </c>
      <c r="N95" s="252" t="s">
        <v>51</v>
      </c>
      <c r="O95" s="85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303</v>
      </c>
      <c r="AT95" s="208" t="s">
        <v>235</v>
      </c>
      <c r="AU95" s="208" t="s">
        <v>22</v>
      </c>
      <c r="AY95" s="18" t="s">
        <v>121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22</v>
      </c>
      <c r="BK95" s="209">
        <f>ROUND(I95*H95,2)</f>
        <v>0</v>
      </c>
      <c r="BL95" s="18" t="s">
        <v>303</v>
      </c>
      <c r="BM95" s="208" t="s">
        <v>318</v>
      </c>
    </row>
    <row r="96" s="2" customFormat="1" ht="16.5" customHeight="1">
      <c r="A96" s="39"/>
      <c r="B96" s="40"/>
      <c r="C96" s="197" t="s">
        <v>174</v>
      </c>
      <c r="D96" s="197" t="s">
        <v>122</v>
      </c>
      <c r="E96" s="198" t="s">
        <v>319</v>
      </c>
      <c r="F96" s="199" t="s">
        <v>320</v>
      </c>
      <c r="G96" s="200" t="s">
        <v>145</v>
      </c>
      <c r="H96" s="201">
        <v>255</v>
      </c>
      <c r="I96" s="202"/>
      <c r="J96" s="203">
        <f>ROUND(I96*H96,2)</f>
        <v>0</v>
      </c>
      <c r="K96" s="199" t="s">
        <v>20</v>
      </c>
      <c r="L96" s="45"/>
      <c r="M96" s="204" t="s">
        <v>20</v>
      </c>
      <c r="N96" s="205" t="s">
        <v>51</v>
      </c>
      <c r="O96" s="8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303</v>
      </c>
      <c r="AT96" s="208" t="s">
        <v>122</v>
      </c>
      <c r="AU96" s="208" t="s">
        <v>22</v>
      </c>
      <c r="AY96" s="18" t="s">
        <v>121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22</v>
      </c>
      <c r="BK96" s="209">
        <f>ROUND(I96*H96,2)</f>
        <v>0</v>
      </c>
      <c r="BL96" s="18" t="s">
        <v>303</v>
      </c>
      <c r="BM96" s="208" t="s">
        <v>219</v>
      </c>
    </row>
    <row r="97" s="2" customFormat="1">
      <c r="A97" s="39"/>
      <c r="B97" s="40"/>
      <c r="C97" s="197" t="s">
        <v>168</v>
      </c>
      <c r="D97" s="197" t="s">
        <v>122</v>
      </c>
      <c r="E97" s="198" t="s">
        <v>321</v>
      </c>
      <c r="F97" s="199" t="s">
        <v>322</v>
      </c>
      <c r="G97" s="200" t="s">
        <v>125</v>
      </c>
      <c r="H97" s="201">
        <v>6</v>
      </c>
      <c r="I97" s="202"/>
      <c r="J97" s="203">
        <f>ROUND(I97*H97,2)</f>
        <v>0</v>
      </c>
      <c r="K97" s="199" t="s">
        <v>294</v>
      </c>
      <c r="L97" s="45"/>
      <c r="M97" s="204" t="s">
        <v>20</v>
      </c>
      <c r="N97" s="205" t="s">
        <v>51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303</v>
      </c>
      <c r="AT97" s="208" t="s">
        <v>122</v>
      </c>
      <c r="AU97" s="208" t="s">
        <v>22</v>
      </c>
      <c r="AY97" s="18" t="s">
        <v>121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22</v>
      </c>
      <c r="BK97" s="209">
        <f>ROUND(I97*H97,2)</f>
        <v>0</v>
      </c>
      <c r="BL97" s="18" t="s">
        <v>303</v>
      </c>
      <c r="BM97" s="208" t="s">
        <v>323</v>
      </c>
    </row>
    <row r="98" s="2" customFormat="1">
      <c r="A98" s="39"/>
      <c r="B98" s="40"/>
      <c r="C98" s="243" t="s">
        <v>182</v>
      </c>
      <c r="D98" s="243" t="s">
        <v>235</v>
      </c>
      <c r="E98" s="244" t="s">
        <v>324</v>
      </c>
      <c r="F98" s="245" t="s">
        <v>325</v>
      </c>
      <c r="G98" s="246" t="s">
        <v>125</v>
      </c>
      <c r="H98" s="247">
        <v>3</v>
      </c>
      <c r="I98" s="248"/>
      <c r="J98" s="249">
        <f>ROUND(I98*H98,2)</f>
        <v>0</v>
      </c>
      <c r="K98" s="245" t="s">
        <v>294</v>
      </c>
      <c r="L98" s="250"/>
      <c r="M98" s="251" t="s">
        <v>20</v>
      </c>
      <c r="N98" s="252" t="s">
        <v>51</v>
      </c>
      <c r="O98" s="85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8" t="s">
        <v>303</v>
      </c>
      <c r="AT98" s="208" t="s">
        <v>235</v>
      </c>
      <c r="AU98" s="208" t="s">
        <v>22</v>
      </c>
      <c r="AY98" s="18" t="s">
        <v>121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22</v>
      </c>
      <c r="BK98" s="209">
        <f>ROUND(I98*H98,2)</f>
        <v>0</v>
      </c>
      <c r="BL98" s="18" t="s">
        <v>303</v>
      </c>
      <c r="BM98" s="208" t="s">
        <v>326</v>
      </c>
    </row>
    <row r="99" s="2" customFormat="1" ht="21.75" customHeight="1">
      <c r="A99" s="39"/>
      <c r="B99" s="40"/>
      <c r="C99" s="197" t="s">
        <v>171</v>
      </c>
      <c r="D99" s="197" t="s">
        <v>122</v>
      </c>
      <c r="E99" s="198" t="s">
        <v>327</v>
      </c>
      <c r="F99" s="199" t="s">
        <v>328</v>
      </c>
      <c r="G99" s="200" t="s">
        <v>145</v>
      </c>
      <c r="H99" s="201">
        <v>1082</v>
      </c>
      <c r="I99" s="202"/>
      <c r="J99" s="203">
        <f>ROUND(I99*H99,2)</f>
        <v>0</v>
      </c>
      <c r="K99" s="199" t="s">
        <v>294</v>
      </c>
      <c r="L99" s="45"/>
      <c r="M99" s="204" t="s">
        <v>20</v>
      </c>
      <c r="N99" s="205" t="s">
        <v>51</v>
      </c>
      <c r="O99" s="8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303</v>
      </c>
      <c r="AT99" s="208" t="s">
        <v>122</v>
      </c>
      <c r="AU99" s="208" t="s">
        <v>22</v>
      </c>
      <c r="AY99" s="18" t="s">
        <v>121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22</v>
      </c>
      <c r="BK99" s="209">
        <f>ROUND(I99*H99,2)</f>
        <v>0</v>
      </c>
      <c r="BL99" s="18" t="s">
        <v>303</v>
      </c>
      <c r="BM99" s="208" t="s">
        <v>329</v>
      </c>
    </row>
    <row r="100" s="2" customFormat="1">
      <c r="A100" s="39"/>
      <c r="B100" s="40"/>
      <c r="C100" s="243" t="s">
        <v>8</v>
      </c>
      <c r="D100" s="243" t="s">
        <v>235</v>
      </c>
      <c r="E100" s="244" t="s">
        <v>330</v>
      </c>
      <c r="F100" s="245" t="s">
        <v>331</v>
      </c>
      <c r="G100" s="246" t="s">
        <v>145</v>
      </c>
      <c r="H100" s="247">
        <v>1082</v>
      </c>
      <c r="I100" s="248"/>
      <c r="J100" s="249">
        <f>ROUND(I100*H100,2)</f>
        <v>0</v>
      </c>
      <c r="K100" s="245" t="s">
        <v>294</v>
      </c>
      <c r="L100" s="250"/>
      <c r="M100" s="251" t="s">
        <v>20</v>
      </c>
      <c r="N100" s="252" t="s">
        <v>51</v>
      </c>
      <c r="O100" s="85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243</v>
      </c>
      <c r="AT100" s="208" t="s">
        <v>235</v>
      </c>
      <c r="AU100" s="208" t="s">
        <v>22</v>
      </c>
      <c r="AY100" s="18" t="s">
        <v>121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22</v>
      </c>
      <c r="BK100" s="209">
        <f>ROUND(I100*H100,2)</f>
        <v>0</v>
      </c>
      <c r="BL100" s="18" t="s">
        <v>243</v>
      </c>
      <c r="BM100" s="208" t="s">
        <v>332</v>
      </c>
    </row>
    <row r="101" s="2" customFormat="1">
      <c r="A101" s="39"/>
      <c r="B101" s="40"/>
      <c r="C101" s="197" t="s">
        <v>190</v>
      </c>
      <c r="D101" s="197" t="s">
        <v>122</v>
      </c>
      <c r="E101" s="198" t="s">
        <v>333</v>
      </c>
      <c r="F101" s="199" t="s">
        <v>334</v>
      </c>
      <c r="G101" s="200" t="s">
        <v>125</v>
      </c>
      <c r="H101" s="201">
        <v>6</v>
      </c>
      <c r="I101" s="202"/>
      <c r="J101" s="203">
        <f>ROUND(I101*H101,2)</f>
        <v>0</v>
      </c>
      <c r="K101" s="199" t="s">
        <v>294</v>
      </c>
      <c r="L101" s="45"/>
      <c r="M101" s="204" t="s">
        <v>20</v>
      </c>
      <c r="N101" s="205" t="s">
        <v>51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303</v>
      </c>
      <c r="AT101" s="208" t="s">
        <v>122</v>
      </c>
      <c r="AU101" s="208" t="s">
        <v>22</v>
      </c>
      <c r="AY101" s="18" t="s">
        <v>121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22</v>
      </c>
      <c r="BK101" s="209">
        <f>ROUND(I101*H101,2)</f>
        <v>0</v>
      </c>
      <c r="BL101" s="18" t="s">
        <v>303</v>
      </c>
      <c r="BM101" s="208" t="s">
        <v>335</v>
      </c>
    </row>
    <row r="102" s="2" customFormat="1" ht="16.5" customHeight="1">
      <c r="A102" s="39"/>
      <c r="B102" s="40"/>
      <c r="C102" s="197" t="s">
        <v>192</v>
      </c>
      <c r="D102" s="197" t="s">
        <v>122</v>
      </c>
      <c r="E102" s="198" t="s">
        <v>336</v>
      </c>
      <c r="F102" s="199" t="s">
        <v>337</v>
      </c>
      <c r="G102" s="200" t="s">
        <v>125</v>
      </c>
      <c r="H102" s="201">
        <v>3</v>
      </c>
      <c r="I102" s="202"/>
      <c r="J102" s="203">
        <f>ROUND(I102*H102,2)</f>
        <v>0</v>
      </c>
      <c r="K102" s="199" t="s">
        <v>294</v>
      </c>
      <c r="L102" s="45"/>
      <c r="M102" s="204" t="s">
        <v>20</v>
      </c>
      <c r="N102" s="205" t="s">
        <v>51</v>
      </c>
      <c r="O102" s="8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303</v>
      </c>
      <c r="AT102" s="208" t="s">
        <v>122</v>
      </c>
      <c r="AU102" s="208" t="s">
        <v>22</v>
      </c>
      <c r="AY102" s="18" t="s">
        <v>121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22</v>
      </c>
      <c r="BK102" s="209">
        <f>ROUND(I102*H102,2)</f>
        <v>0</v>
      </c>
      <c r="BL102" s="18" t="s">
        <v>303</v>
      </c>
      <c r="BM102" s="208" t="s">
        <v>338</v>
      </c>
    </row>
    <row r="103" s="2" customFormat="1">
      <c r="A103" s="39"/>
      <c r="B103" s="40"/>
      <c r="C103" s="243" t="s">
        <v>196</v>
      </c>
      <c r="D103" s="243" t="s">
        <v>235</v>
      </c>
      <c r="E103" s="244" t="s">
        <v>339</v>
      </c>
      <c r="F103" s="245" t="s">
        <v>340</v>
      </c>
      <c r="G103" s="246" t="s">
        <v>125</v>
      </c>
      <c r="H103" s="247">
        <v>1</v>
      </c>
      <c r="I103" s="248"/>
      <c r="J103" s="249">
        <f>ROUND(I103*H103,2)</f>
        <v>0</v>
      </c>
      <c r="K103" s="245" t="s">
        <v>294</v>
      </c>
      <c r="L103" s="250"/>
      <c r="M103" s="251" t="s">
        <v>20</v>
      </c>
      <c r="N103" s="252" t="s">
        <v>51</v>
      </c>
      <c r="O103" s="85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243</v>
      </c>
      <c r="AT103" s="208" t="s">
        <v>235</v>
      </c>
      <c r="AU103" s="208" t="s">
        <v>22</v>
      </c>
      <c r="AY103" s="18" t="s">
        <v>121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22</v>
      </c>
      <c r="BK103" s="209">
        <f>ROUND(I103*H103,2)</f>
        <v>0</v>
      </c>
      <c r="BL103" s="18" t="s">
        <v>243</v>
      </c>
      <c r="BM103" s="208" t="s">
        <v>341</v>
      </c>
    </row>
    <row r="104" s="2" customFormat="1" ht="21.75" customHeight="1">
      <c r="A104" s="39"/>
      <c r="B104" s="40"/>
      <c r="C104" s="197" t="s">
        <v>200</v>
      </c>
      <c r="D104" s="197" t="s">
        <v>122</v>
      </c>
      <c r="E104" s="198" t="s">
        <v>342</v>
      </c>
      <c r="F104" s="199" t="s">
        <v>343</v>
      </c>
      <c r="G104" s="200" t="s">
        <v>125</v>
      </c>
      <c r="H104" s="201">
        <v>1</v>
      </c>
      <c r="I104" s="202"/>
      <c r="J104" s="203">
        <f>ROUND(I104*H104,2)</f>
        <v>0</v>
      </c>
      <c r="K104" s="199" t="s">
        <v>294</v>
      </c>
      <c r="L104" s="45"/>
      <c r="M104" s="204" t="s">
        <v>20</v>
      </c>
      <c r="N104" s="205" t="s">
        <v>51</v>
      </c>
      <c r="O104" s="8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8" t="s">
        <v>344</v>
      </c>
      <c r="AT104" s="208" t="s">
        <v>122</v>
      </c>
      <c r="AU104" s="208" t="s">
        <v>22</v>
      </c>
      <c r="AY104" s="18" t="s">
        <v>121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22</v>
      </c>
      <c r="BK104" s="209">
        <f>ROUND(I104*H104,2)</f>
        <v>0</v>
      </c>
      <c r="BL104" s="18" t="s">
        <v>344</v>
      </c>
      <c r="BM104" s="208" t="s">
        <v>345</v>
      </c>
    </row>
    <row r="105" s="2" customFormat="1">
      <c r="A105" s="39"/>
      <c r="B105" s="40"/>
      <c r="C105" s="197" t="s">
        <v>204</v>
      </c>
      <c r="D105" s="197" t="s">
        <v>122</v>
      </c>
      <c r="E105" s="198" t="s">
        <v>346</v>
      </c>
      <c r="F105" s="199" t="s">
        <v>347</v>
      </c>
      <c r="G105" s="200" t="s">
        <v>164</v>
      </c>
      <c r="H105" s="201">
        <v>6</v>
      </c>
      <c r="I105" s="202"/>
      <c r="J105" s="203">
        <f>ROUND(I105*H105,2)</f>
        <v>0</v>
      </c>
      <c r="K105" s="199" t="s">
        <v>294</v>
      </c>
      <c r="L105" s="45"/>
      <c r="M105" s="204" t="s">
        <v>20</v>
      </c>
      <c r="N105" s="205" t="s">
        <v>51</v>
      </c>
      <c r="O105" s="85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344</v>
      </c>
      <c r="AT105" s="208" t="s">
        <v>122</v>
      </c>
      <c r="AU105" s="208" t="s">
        <v>22</v>
      </c>
      <c r="AY105" s="18" t="s">
        <v>121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22</v>
      </c>
      <c r="BK105" s="209">
        <f>ROUND(I105*H105,2)</f>
        <v>0</v>
      </c>
      <c r="BL105" s="18" t="s">
        <v>344</v>
      </c>
      <c r="BM105" s="208" t="s">
        <v>348</v>
      </c>
    </row>
    <row r="106" s="2" customFormat="1">
      <c r="A106" s="39"/>
      <c r="B106" s="40"/>
      <c r="C106" s="243" t="s">
        <v>7</v>
      </c>
      <c r="D106" s="243" t="s">
        <v>235</v>
      </c>
      <c r="E106" s="244" t="s">
        <v>349</v>
      </c>
      <c r="F106" s="245" t="s">
        <v>350</v>
      </c>
      <c r="G106" s="246" t="s">
        <v>125</v>
      </c>
      <c r="H106" s="247">
        <v>2</v>
      </c>
      <c r="I106" s="248"/>
      <c r="J106" s="249">
        <f>ROUND(I106*H106,2)</f>
        <v>0</v>
      </c>
      <c r="K106" s="245" t="s">
        <v>294</v>
      </c>
      <c r="L106" s="250"/>
      <c r="M106" s="251" t="s">
        <v>20</v>
      </c>
      <c r="N106" s="252" t="s">
        <v>51</v>
      </c>
      <c r="O106" s="85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243</v>
      </c>
      <c r="AT106" s="208" t="s">
        <v>235</v>
      </c>
      <c r="AU106" s="208" t="s">
        <v>22</v>
      </c>
      <c r="AY106" s="18" t="s">
        <v>121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22</v>
      </c>
      <c r="BK106" s="209">
        <f>ROUND(I106*H106,2)</f>
        <v>0</v>
      </c>
      <c r="BL106" s="18" t="s">
        <v>243</v>
      </c>
      <c r="BM106" s="208" t="s">
        <v>351</v>
      </c>
    </row>
    <row r="107" s="2" customFormat="1">
      <c r="A107" s="39"/>
      <c r="B107" s="40"/>
      <c r="C107" s="197" t="s">
        <v>211</v>
      </c>
      <c r="D107" s="197" t="s">
        <v>122</v>
      </c>
      <c r="E107" s="198" t="s">
        <v>352</v>
      </c>
      <c r="F107" s="199" t="s">
        <v>353</v>
      </c>
      <c r="G107" s="200" t="s">
        <v>125</v>
      </c>
      <c r="H107" s="201">
        <v>2</v>
      </c>
      <c r="I107" s="202"/>
      <c r="J107" s="203">
        <f>ROUND(I107*H107,2)</f>
        <v>0</v>
      </c>
      <c r="K107" s="199" t="s">
        <v>294</v>
      </c>
      <c r="L107" s="45"/>
      <c r="M107" s="204" t="s">
        <v>20</v>
      </c>
      <c r="N107" s="205" t="s">
        <v>51</v>
      </c>
      <c r="O107" s="85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8" t="s">
        <v>303</v>
      </c>
      <c r="AT107" s="208" t="s">
        <v>122</v>
      </c>
      <c r="AU107" s="208" t="s">
        <v>22</v>
      </c>
      <c r="AY107" s="18" t="s">
        <v>121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22</v>
      </c>
      <c r="BK107" s="209">
        <f>ROUND(I107*H107,2)</f>
        <v>0</v>
      </c>
      <c r="BL107" s="18" t="s">
        <v>303</v>
      </c>
      <c r="BM107" s="208" t="s">
        <v>354</v>
      </c>
    </row>
    <row r="108" s="2" customFormat="1" ht="33" customHeight="1">
      <c r="A108" s="39"/>
      <c r="B108" s="40"/>
      <c r="C108" s="243" t="s">
        <v>215</v>
      </c>
      <c r="D108" s="243" t="s">
        <v>235</v>
      </c>
      <c r="E108" s="244" t="s">
        <v>355</v>
      </c>
      <c r="F108" s="245" t="s">
        <v>356</v>
      </c>
      <c r="G108" s="246" t="s">
        <v>357</v>
      </c>
      <c r="H108" s="247">
        <v>1</v>
      </c>
      <c r="I108" s="248"/>
      <c r="J108" s="249">
        <f>ROUND(I108*H108,2)</f>
        <v>0</v>
      </c>
      <c r="K108" s="245" t="s">
        <v>294</v>
      </c>
      <c r="L108" s="250"/>
      <c r="M108" s="251" t="s">
        <v>20</v>
      </c>
      <c r="N108" s="252" t="s">
        <v>51</v>
      </c>
      <c r="O108" s="85"/>
      <c r="P108" s="206">
        <f>O108*H108</f>
        <v>0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8" t="s">
        <v>303</v>
      </c>
      <c r="AT108" s="208" t="s">
        <v>235</v>
      </c>
      <c r="AU108" s="208" t="s">
        <v>22</v>
      </c>
      <c r="AY108" s="18" t="s">
        <v>121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8" t="s">
        <v>22</v>
      </c>
      <c r="BK108" s="209">
        <f>ROUND(I108*H108,2)</f>
        <v>0</v>
      </c>
      <c r="BL108" s="18" t="s">
        <v>303</v>
      </c>
      <c r="BM108" s="208" t="s">
        <v>358</v>
      </c>
    </row>
    <row r="109" s="2" customFormat="1" ht="33" customHeight="1">
      <c r="A109" s="39"/>
      <c r="B109" s="40"/>
      <c r="C109" s="243" t="s">
        <v>219</v>
      </c>
      <c r="D109" s="243" t="s">
        <v>235</v>
      </c>
      <c r="E109" s="244" t="s">
        <v>359</v>
      </c>
      <c r="F109" s="245" t="s">
        <v>360</v>
      </c>
      <c r="G109" s="246" t="s">
        <v>125</v>
      </c>
      <c r="H109" s="247">
        <v>3</v>
      </c>
      <c r="I109" s="248"/>
      <c r="J109" s="249">
        <f>ROUND(I109*H109,2)</f>
        <v>0</v>
      </c>
      <c r="K109" s="245" t="s">
        <v>294</v>
      </c>
      <c r="L109" s="250"/>
      <c r="M109" s="251" t="s">
        <v>20</v>
      </c>
      <c r="N109" s="252" t="s">
        <v>51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303</v>
      </c>
      <c r="AT109" s="208" t="s">
        <v>235</v>
      </c>
      <c r="AU109" s="208" t="s">
        <v>22</v>
      </c>
      <c r="AY109" s="18" t="s">
        <v>121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22</v>
      </c>
      <c r="BK109" s="209">
        <f>ROUND(I109*H109,2)</f>
        <v>0</v>
      </c>
      <c r="BL109" s="18" t="s">
        <v>303</v>
      </c>
      <c r="BM109" s="208" t="s">
        <v>361</v>
      </c>
    </row>
    <row r="110" s="2" customFormat="1" ht="16.5" customHeight="1">
      <c r="A110" s="39"/>
      <c r="B110" s="40"/>
      <c r="C110" s="197" t="s">
        <v>223</v>
      </c>
      <c r="D110" s="197" t="s">
        <v>122</v>
      </c>
      <c r="E110" s="198" t="s">
        <v>362</v>
      </c>
      <c r="F110" s="199" t="s">
        <v>363</v>
      </c>
      <c r="G110" s="200" t="s">
        <v>145</v>
      </c>
      <c r="H110" s="201">
        <v>10</v>
      </c>
      <c r="I110" s="202"/>
      <c r="J110" s="203">
        <f>ROUND(I110*H110,2)</f>
        <v>0</v>
      </c>
      <c r="K110" s="199" t="s">
        <v>294</v>
      </c>
      <c r="L110" s="45"/>
      <c r="M110" s="204" t="s">
        <v>20</v>
      </c>
      <c r="N110" s="205" t="s">
        <v>51</v>
      </c>
      <c r="O110" s="85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8" t="s">
        <v>303</v>
      </c>
      <c r="AT110" s="208" t="s">
        <v>122</v>
      </c>
      <c r="AU110" s="208" t="s">
        <v>22</v>
      </c>
      <c r="AY110" s="18" t="s">
        <v>121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22</v>
      </c>
      <c r="BK110" s="209">
        <f>ROUND(I110*H110,2)</f>
        <v>0</v>
      </c>
      <c r="BL110" s="18" t="s">
        <v>303</v>
      </c>
      <c r="BM110" s="208" t="s">
        <v>364</v>
      </c>
    </row>
    <row r="111" s="2" customFormat="1">
      <c r="A111" s="39"/>
      <c r="B111" s="40"/>
      <c r="C111" s="243" t="s">
        <v>227</v>
      </c>
      <c r="D111" s="243" t="s">
        <v>235</v>
      </c>
      <c r="E111" s="244" t="s">
        <v>365</v>
      </c>
      <c r="F111" s="245" t="s">
        <v>366</v>
      </c>
      <c r="G111" s="246" t="s">
        <v>125</v>
      </c>
      <c r="H111" s="247">
        <v>6</v>
      </c>
      <c r="I111" s="248"/>
      <c r="J111" s="249">
        <f>ROUND(I111*H111,2)</f>
        <v>0</v>
      </c>
      <c r="K111" s="245" t="s">
        <v>294</v>
      </c>
      <c r="L111" s="250"/>
      <c r="M111" s="251" t="s">
        <v>20</v>
      </c>
      <c r="N111" s="252" t="s">
        <v>51</v>
      </c>
      <c r="O111" s="85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8" t="s">
        <v>243</v>
      </c>
      <c r="AT111" s="208" t="s">
        <v>235</v>
      </c>
      <c r="AU111" s="208" t="s">
        <v>22</v>
      </c>
      <c r="AY111" s="18" t="s">
        <v>121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8" t="s">
        <v>22</v>
      </c>
      <c r="BK111" s="209">
        <f>ROUND(I111*H111,2)</f>
        <v>0</v>
      </c>
      <c r="BL111" s="18" t="s">
        <v>243</v>
      </c>
      <c r="BM111" s="208" t="s">
        <v>367</v>
      </c>
    </row>
    <row r="112" s="2" customFormat="1">
      <c r="A112" s="39"/>
      <c r="B112" s="40"/>
      <c r="C112" s="197" t="s">
        <v>231</v>
      </c>
      <c r="D112" s="197" t="s">
        <v>122</v>
      </c>
      <c r="E112" s="198" t="s">
        <v>368</v>
      </c>
      <c r="F112" s="199" t="s">
        <v>369</v>
      </c>
      <c r="G112" s="200" t="s">
        <v>125</v>
      </c>
      <c r="H112" s="201">
        <v>10</v>
      </c>
      <c r="I112" s="202"/>
      <c r="J112" s="203">
        <f>ROUND(I112*H112,2)</f>
        <v>0</v>
      </c>
      <c r="K112" s="199" t="s">
        <v>294</v>
      </c>
      <c r="L112" s="45"/>
      <c r="M112" s="204" t="s">
        <v>20</v>
      </c>
      <c r="N112" s="205" t="s">
        <v>51</v>
      </c>
      <c r="O112" s="85"/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8" t="s">
        <v>303</v>
      </c>
      <c r="AT112" s="208" t="s">
        <v>122</v>
      </c>
      <c r="AU112" s="208" t="s">
        <v>22</v>
      </c>
      <c r="AY112" s="18" t="s">
        <v>121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22</v>
      </c>
      <c r="BK112" s="209">
        <f>ROUND(I112*H112,2)</f>
        <v>0</v>
      </c>
      <c r="BL112" s="18" t="s">
        <v>303</v>
      </c>
      <c r="BM112" s="208" t="s">
        <v>370</v>
      </c>
    </row>
    <row r="113" s="2" customFormat="1" ht="21.75" customHeight="1">
      <c r="A113" s="39"/>
      <c r="B113" s="40"/>
      <c r="C113" s="197" t="s">
        <v>146</v>
      </c>
      <c r="D113" s="197" t="s">
        <v>122</v>
      </c>
      <c r="E113" s="198" t="s">
        <v>371</v>
      </c>
      <c r="F113" s="199" t="s">
        <v>372</v>
      </c>
      <c r="G113" s="200" t="s">
        <v>125</v>
      </c>
      <c r="H113" s="201">
        <v>10</v>
      </c>
      <c r="I113" s="202"/>
      <c r="J113" s="203">
        <f>ROUND(I113*H113,2)</f>
        <v>0</v>
      </c>
      <c r="K113" s="199" t="s">
        <v>294</v>
      </c>
      <c r="L113" s="45"/>
      <c r="M113" s="204" t="s">
        <v>20</v>
      </c>
      <c r="N113" s="205" t="s">
        <v>51</v>
      </c>
      <c r="O113" s="85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303</v>
      </c>
      <c r="AT113" s="208" t="s">
        <v>122</v>
      </c>
      <c r="AU113" s="208" t="s">
        <v>22</v>
      </c>
      <c r="AY113" s="18" t="s">
        <v>121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22</v>
      </c>
      <c r="BK113" s="209">
        <f>ROUND(I113*H113,2)</f>
        <v>0</v>
      </c>
      <c r="BL113" s="18" t="s">
        <v>303</v>
      </c>
      <c r="BM113" s="208" t="s">
        <v>373</v>
      </c>
    </row>
    <row r="114" s="2" customFormat="1" ht="21.75" customHeight="1">
      <c r="A114" s="39"/>
      <c r="B114" s="40"/>
      <c r="C114" s="197" t="s">
        <v>239</v>
      </c>
      <c r="D114" s="197" t="s">
        <v>122</v>
      </c>
      <c r="E114" s="198" t="s">
        <v>374</v>
      </c>
      <c r="F114" s="199" t="s">
        <v>375</v>
      </c>
      <c r="G114" s="200" t="s">
        <v>145</v>
      </c>
      <c r="H114" s="201">
        <v>332</v>
      </c>
      <c r="I114" s="202"/>
      <c r="J114" s="203">
        <f>ROUND(I114*H114,2)</f>
        <v>0</v>
      </c>
      <c r="K114" s="199" t="s">
        <v>294</v>
      </c>
      <c r="L114" s="45"/>
      <c r="M114" s="204" t="s">
        <v>20</v>
      </c>
      <c r="N114" s="205" t="s">
        <v>51</v>
      </c>
      <c r="O114" s="85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303</v>
      </c>
      <c r="AT114" s="208" t="s">
        <v>122</v>
      </c>
      <c r="AU114" s="208" t="s">
        <v>22</v>
      </c>
      <c r="AY114" s="18" t="s">
        <v>121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22</v>
      </c>
      <c r="BK114" s="209">
        <f>ROUND(I114*H114,2)</f>
        <v>0</v>
      </c>
      <c r="BL114" s="18" t="s">
        <v>303</v>
      </c>
      <c r="BM114" s="208" t="s">
        <v>376</v>
      </c>
    </row>
    <row r="115" s="2" customFormat="1">
      <c r="A115" s="39"/>
      <c r="B115" s="40"/>
      <c r="C115" s="197" t="s">
        <v>245</v>
      </c>
      <c r="D115" s="197" t="s">
        <v>122</v>
      </c>
      <c r="E115" s="198" t="s">
        <v>377</v>
      </c>
      <c r="F115" s="199" t="s">
        <v>378</v>
      </c>
      <c r="G115" s="200" t="s">
        <v>125</v>
      </c>
      <c r="H115" s="201">
        <v>3</v>
      </c>
      <c r="I115" s="202"/>
      <c r="J115" s="203">
        <f>ROUND(I115*H115,2)</f>
        <v>0</v>
      </c>
      <c r="K115" s="199" t="s">
        <v>294</v>
      </c>
      <c r="L115" s="45"/>
      <c r="M115" s="204" t="s">
        <v>20</v>
      </c>
      <c r="N115" s="205" t="s">
        <v>51</v>
      </c>
      <c r="O115" s="85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8" t="s">
        <v>303</v>
      </c>
      <c r="AT115" s="208" t="s">
        <v>122</v>
      </c>
      <c r="AU115" s="208" t="s">
        <v>22</v>
      </c>
      <c r="AY115" s="18" t="s">
        <v>121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8" t="s">
        <v>22</v>
      </c>
      <c r="BK115" s="209">
        <f>ROUND(I115*H115,2)</f>
        <v>0</v>
      </c>
      <c r="BL115" s="18" t="s">
        <v>303</v>
      </c>
      <c r="BM115" s="208" t="s">
        <v>379</v>
      </c>
    </row>
    <row r="116" s="2" customFormat="1" ht="16.5" customHeight="1">
      <c r="A116" s="39"/>
      <c r="B116" s="40"/>
      <c r="C116" s="197" t="s">
        <v>249</v>
      </c>
      <c r="D116" s="197" t="s">
        <v>122</v>
      </c>
      <c r="E116" s="198" t="s">
        <v>380</v>
      </c>
      <c r="F116" s="199" t="s">
        <v>381</v>
      </c>
      <c r="G116" s="200" t="s">
        <v>145</v>
      </c>
      <c r="H116" s="201">
        <v>10</v>
      </c>
      <c r="I116" s="202"/>
      <c r="J116" s="203">
        <f>ROUND(I116*H116,2)</f>
        <v>0</v>
      </c>
      <c r="K116" s="199" t="s">
        <v>294</v>
      </c>
      <c r="L116" s="45"/>
      <c r="M116" s="204" t="s">
        <v>20</v>
      </c>
      <c r="N116" s="205" t="s">
        <v>51</v>
      </c>
      <c r="O116" s="85"/>
      <c r="P116" s="206">
        <f>O116*H116</f>
        <v>0</v>
      </c>
      <c r="Q116" s="206">
        <v>0</v>
      </c>
      <c r="R116" s="206">
        <f>Q116*H116</f>
        <v>0</v>
      </c>
      <c r="S116" s="206">
        <v>0</v>
      </c>
      <c r="T116" s="20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8" t="s">
        <v>303</v>
      </c>
      <c r="AT116" s="208" t="s">
        <v>122</v>
      </c>
      <c r="AU116" s="208" t="s">
        <v>22</v>
      </c>
      <c r="AY116" s="18" t="s">
        <v>121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8" t="s">
        <v>22</v>
      </c>
      <c r="BK116" s="209">
        <f>ROUND(I116*H116,2)</f>
        <v>0</v>
      </c>
      <c r="BL116" s="18" t="s">
        <v>303</v>
      </c>
      <c r="BM116" s="208" t="s">
        <v>178</v>
      </c>
    </row>
    <row r="117" s="2" customFormat="1" ht="16.5" customHeight="1">
      <c r="A117" s="39"/>
      <c r="B117" s="40"/>
      <c r="C117" s="243" t="s">
        <v>253</v>
      </c>
      <c r="D117" s="243" t="s">
        <v>235</v>
      </c>
      <c r="E117" s="244" t="s">
        <v>382</v>
      </c>
      <c r="F117" s="245" t="s">
        <v>383</v>
      </c>
      <c r="G117" s="246" t="s">
        <v>357</v>
      </c>
      <c r="H117" s="247">
        <v>1</v>
      </c>
      <c r="I117" s="248"/>
      <c r="J117" s="249">
        <f>ROUND(I117*H117,2)</f>
        <v>0</v>
      </c>
      <c r="K117" s="245" t="s">
        <v>294</v>
      </c>
      <c r="L117" s="250"/>
      <c r="M117" s="251" t="s">
        <v>20</v>
      </c>
      <c r="N117" s="252" t="s">
        <v>51</v>
      </c>
      <c r="O117" s="85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303</v>
      </c>
      <c r="AT117" s="208" t="s">
        <v>235</v>
      </c>
      <c r="AU117" s="208" t="s">
        <v>22</v>
      </c>
      <c r="AY117" s="18" t="s">
        <v>121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22</v>
      </c>
      <c r="BK117" s="209">
        <f>ROUND(I117*H117,2)</f>
        <v>0</v>
      </c>
      <c r="BL117" s="18" t="s">
        <v>303</v>
      </c>
      <c r="BM117" s="208" t="s">
        <v>384</v>
      </c>
    </row>
    <row r="118" s="2" customFormat="1">
      <c r="A118" s="39"/>
      <c r="B118" s="40"/>
      <c r="C118" s="197" t="s">
        <v>260</v>
      </c>
      <c r="D118" s="197" t="s">
        <v>122</v>
      </c>
      <c r="E118" s="198" t="s">
        <v>385</v>
      </c>
      <c r="F118" s="199" t="s">
        <v>386</v>
      </c>
      <c r="G118" s="200" t="s">
        <v>125</v>
      </c>
      <c r="H118" s="201">
        <v>25</v>
      </c>
      <c r="I118" s="202"/>
      <c r="J118" s="203">
        <f>ROUND(I118*H118,2)</f>
        <v>0</v>
      </c>
      <c r="K118" s="199" t="s">
        <v>294</v>
      </c>
      <c r="L118" s="45"/>
      <c r="M118" s="204" t="s">
        <v>20</v>
      </c>
      <c r="N118" s="205" t="s">
        <v>51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303</v>
      </c>
      <c r="AT118" s="208" t="s">
        <v>122</v>
      </c>
      <c r="AU118" s="208" t="s">
        <v>22</v>
      </c>
      <c r="AY118" s="18" t="s">
        <v>121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22</v>
      </c>
      <c r="BK118" s="209">
        <f>ROUND(I118*H118,2)</f>
        <v>0</v>
      </c>
      <c r="BL118" s="18" t="s">
        <v>303</v>
      </c>
      <c r="BM118" s="208" t="s">
        <v>387</v>
      </c>
    </row>
    <row r="119" s="2" customFormat="1" ht="16.5" customHeight="1">
      <c r="A119" s="39"/>
      <c r="B119" s="40"/>
      <c r="C119" s="197" t="s">
        <v>269</v>
      </c>
      <c r="D119" s="197" t="s">
        <v>122</v>
      </c>
      <c r="E119" s="198" t="s">
        <v>388</v>
      </c>
      <c r="F119" s="199" t="s">
        <v>389</v>
      </c>
      <c r="G119" s="200" t="s">
        <v>125</v>
      </c>
      <c r="H119" s="201">
        <v>17</v>
      </c>
      <c r="I119" s="202"/>
      <c r="J119" s="203">
        <f>ROUND(I119*H119,2)</f>
        <v>0</v>
      </c>
      <c r="K119" s="199" t="s">
        <v>294</v>
      </c>
      <c r="L119" s="45"/>
      <c r="M119" s="204" t="s">
        <v>20</v>
      </c>
      <c r="N119" s="205" t="s">
        <v>51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303</v>
      </c>
      <c r="AT119" s="208" t="s">
        <v>122</v>
      </c>
      <c r="AU119" s="208" t="s">
        <v>22</v>
      </c>
      <c r="AY119" s="18" t="s">
        <v>121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22</v>
      </c>
      <c r="BK119" s="209">
        <f>ROUND(I119*H119,2)</f>
        <v>0</v>
      </c>
      <c r="BL119" s="18" t="s">
        <v>303</v>
      </c>
      <c r="BM119" s="208" t="s">
        <v>181</v>
      </c>
    </row>
    <row r="120" s="2" customFormat="1">
      <c r="A120" s="39"/>
      <c r="B120" s="40"/>
      <c r="C120" s="197" t="s">
        <v>273</v>
      </c>
      <c r="D120" s="197" t="s">
        <v>122</v>
      </c>
      <c r="E120" s="198" t="s">
        <v>390</v>
      </c>
      <c r="F120" s="199" t="s">
        <v>391</v>
      </c>
      <c r="G120" s="200" t="s">
        <v>125</v>
      </c>
      <c r="H120" s="201">
        <v>1</v>
      </c>
      <c r="I120" s="202"/>
      <c r="J120" s="203">
        <f>ROUND(I120*H120,2)</f>
        <v>0</v>
      </c>
      <c r="K120" s="199" t="s">
        <v>294</v>
      </c>
      <c r="L120" s="45"/>
      <c r="M120" s="204" t="s">
        <v>20</v>
      </c>
      <c r="N120" s="205" t="s">
        <v>51</v>
      </c>
      <c r="O120" s="85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8" t="s">
        <v>303</v>
      </c>
      <c r="AT120" s="208" t="s">
        <v>122</v>
      </c>
      <c r="AU120" s="208" t="s">
        <v>22</v>
      </c>
      <c r="AY120" s="18" t="s">
        <v>121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8" t="s">
        <v>22</v>
      </c>
      <c r="BK120" s="209">
        <f>ROUND(I120*H120,2)</f>
        <v>0</v>
      </c>
      <c r="BL120" s="18" t="s">
        <v>303</v>
      </c>
      <c r="BM120" s="208" t="s">
        <v>392</v>
      </c>
    </row>
    <row r="121" s="2" customFormat="1" ht="21.75" customHeight="1">
      <c r="A121" s="39"/>
      <c r="B121" s="40"/>
      <c r="C121" s="197" t="s">
        <v>277</v>
      </c>
      <c r="D121" s="197" t="s">
        <v>122</v>
      </c>
      <c r="E121" s="198" t="s">
        <v>393</v>
      </c>
      <c r="F121" s="199" t="s">
        <v>394</v>
      </c>
      <c r="G121" s="200" t="s">
        <v>125</v>
      </c>
      <c r="H121" s="201">
        <v>4</v>
      </c>
      <c r="I121" s="202"/>
      <c r="J121" s="203">
        <f>ROUND(I121*H121,2)</f>
        <v>0</v>
      </c>
      <c r="K121" s="199" t="s">
        <v>294</v>
      </c>
      <c r="L121" s="45"/>
      <c r="M121" s="204" t="s">
        <v>20</v>
      </c>
      <c r="N121" s="205" t="s">
        <v>51</v>
      </c>
      <c r="O121" s="85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8" t="s">
        <v>303</v>
      </c>
      <c r="AT121" s="208" t="s">
        <v>122</v>
      </c>
      <c r="AU121" s="208" t="s">
        <v>22</v>
      </c>
      <c r="AY121" s="18" t="s">
        <v>121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8" t="s">
        <v>22</v>
      </c>
      <c r="BK121" s="209">
        <f>ROUND(I121*H121,2)</f>
        <v>0</v>
      </c>
      <c r="BL121" s="18" t="s">
        <v>303</v>
      </c>
      <c r="BM121" s="208" t="s">
        <v>395</v>
      </c>
    </row>
    <row r="122" s="2" customFormat="1">
      <c r="A122" s="39"/>
      <c r="B122" s="40"/>
      <c r="C122" s="197" t="s">
        <v>281</v>
      </c>
      <c r="D122" s="197" t="s">
        <v>122</v>
      </c>
      <c r="E122" s="198" t="s">
        <v>396</v>
      </c>
      <c r="F122" s="199" t="s">
        <v>397</v>
      </c>
      <c r="G122" s="200" t="s">
        <v>125</v>
      </c>
      <c r="H122" s="201">
        <v>1</v>
      </c>
      <c r="I122" s="202"/>
      <c r="J122" s="203">
        <f>ROUND(I122*H122,2)</f>
        <v>0</v>
      </c>
      <c r="K122" s="199" t="s">
        <v>294</v>
      </c>
      <c r="L122" s="45"/>
      <c r="M122" s="204" t="s">
        <v>20</v>
      </c>
      <c r="N122" s="205" t="s">
        <v>51</v>
      </c>
      <c r="O122" s="85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8" t="s">
        <v>303</v>
      </c>
      <c r="AT122" s="208" t="s">
        <v>122</v>
      </c>
      <c r="AU122" s="208" t="s">
        <v>22</v>
      </c>
      <c r="AY122" s="18" t="s">
        <v>121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8" t="s">
        <v>22</v>
      </c>
      <c r="BK122" s="209">
        <f>ROUND(I122*H122,2)</f>
        <v>0</v>
      </c>
      <c r="BL122" s="18" t="s">
        <v>303</v>
      </c>
      <c r="BM122" s="208" t="s">
        <v>191</v>
      </c>
    </row>
    <row r="123" s="2" customFormat="1">
      <c r="A123" s="39"/>
      <c r="B123" s="40"/>
      <c r="C123" s="197" t="s">
        <v>364</v>
      </c>
      <c r="D123" s="197" t="s">
        <v>122</v>
      </c>
      <c r="E123" s="198" t="s">
        <v>398</v>
      </c>
      <c r="F123" s="199" t="s">
        <v>399</v>
      </c>
      <c r="G123" s="200" t="s">
        <v>125</v>
      </c>
      <c r="H123" s="201">
        <v>4</v>
      </c>
      <c r="I123" s="202"/>
      <c r="J123" s="203">
        <f>ROUND(I123*H123,2)</f>
        <v>0</v>
      </c>
      <c r="K123" s="199" t="s">
        <v>294</v>
      </c>
      <c r="L123" s="45"/>
      <c r="M123" s="204" t="s">
        <v>20</v>
      </c>
      <c r="N123" s="205" t="s">
        <v>51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303</v>
      </c>
      <c r="AT123" s="208" t="s">
        <v>122</v>
      </c>
      <c r="AU123" s="208" t="s">
        <v>22</v>
      </c>
      <c r="AY123" s="18" t="s">
        <v>121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22</v>
      </c>
      <c r="BK123" s="209">
        <f>ROUND(I123*H123,2)</f>
        <v>0</v>
      </c>
      <c r="BL123" s="18" t="s">
        <v>303</v>
      </c>
      <c r="BM123" s="208" t="s">
        <v>400</v>
      </c>
    </row>
    <row r="124" s="2" customFormat="1" ht="16.5" customHeight="1">
      <c r="A124" s="39"/>
      <c r="B124" s="40"/>
      <c r="C124" s="197" t="s">
        <v>401</v>
      </c>
      <c r="D124" s="197" t="s">
        <v>122</v>
      </c>
      <c r="E124" s="198" t="s">
        <v>402</v>
      </c>
      <c r="F124" s="199" t="s">
        <v>403</v>
      </c>
      <c r="G124" s="200" t="s">
        <v>125</v>
      </c>
      <c r="H124" s="201">
        <v>1</v>
      </c>
      <c r="I124" s="202"/>
      <c r="J124" s="203">
        <f>ROUND(I124*H124,2)</f>
        <v>0</v>
      </c>
      <c r="K124" s="199" t="s">
        <v>404</v>
      </c>
      <c r="L124" s="45"/>
      <c r="M124" s="204" t="s">
        <v>20</v>
      </c>
      <c r="N124" s="205" t="s">
        <v>51</v>
      </c>
      <c r="O124" s="85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8" t="s">
        <v>303</v>
      </c>
      <c r="AT124" s="208" t="s">
        <v>122</v>
      </c>
      <c r="AU124" s="208" t="s">
        <v>22</v>
      </c>
      <c r="AY124" s="18" t="s">
        <v>121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8" t="s">
        <v>22</v>
      </c>
      <c r="BK124" s="209">
        <f>ROUND(I124*H124,2)</f>
        <v>0</v>
      </c>
      <c r="BL124" s="18" t="s">
        <v>303</v>
      </c>
      <c r="BM124" s="208" t="s">
        <v>199</v>
      </c>
    </row>
    <row r="125" s="2" customFormat="1">
      <c r="A125" s="39"/>
      <c r="B125" s="40"/>
      <c r="C125" s="197" t="s">
        <v>178</v>
      </c>
      <c r="D125" s="197" t="s">
        <v>122</v>
      </c>
      <c r="E125" s="198" t="s">
        <v>405</v>
      </c>
      <c r="F125" s="199" t="s">
        <v>406</v>
      </c>
      <c r="G125" s="200" t="s">
        <v>164</v>
      </c>
      <c r="H125" s="201">
        <v>12</v>
      </c>
      <c r="I125" s="202"/>
      <c r="J125" s="203">
        <f>ROUND(I125*H125,2)</f>
        <v>0</v>
      </c>
      <c r="K125" s="199" t="s">
        <v>294</v>
      </c>
      <c r="L125" s="45"/>
      <c r="M125" s="204" t="s">
        <v>20</v>
      </c>
      <c r="N125" s="205" t="s">
        <v>51</v>
      </c>
      <c r="O125" s="85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8" t="s">
        <v>303</v>
      </c>
      <c r="AT125" s="208" t="s">
        <v>122</v>
      </c>
      <c r="AU125" s="208" t="s">
        <v>22</v>
      </c>
      <c r="AY125" s="18" t="s">
        <v>121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8" t="s">
        <v>22</v>
      </c>
      <c r="BK125" s="209">
        <f>ROUND(I125*H125,2)</f>
        <v>0</v>
      </c>
      <c r="BL125" s="18" t="s">
        <v>303</v>
      </c>
      <c r="BM125" s="208" t="s">
        <v>207</v>
      </c>
    </row>
    <row r="126" s="2" customFormat="1" ht="21.75" customHeight="1">
      <c r="A126" s="39"/>
      <c r="B126" s="40"/>
      <c r="C126" s="197" t="s">
        <v>407</v>
      </c>
      <c r="D126" s="197" t="s">
        <v>122</v>
      </c>
      <c r="E126" s="198" t="s">
        <v>408</v>
      </c>
      <c r="F126" s="199" t="s">
        <v>409</v>
      </c>
      <c r="G126" s="200" t="s">
        <v>164</v>
      </c>
      <c r="H126" s="201">
        <v>12</v>
      </c>
      <c r="I126" s="202"/>
      <c r="J126" s="203">
        <f>ROUND(I126*H126,2)</f>
        <v>0</v>
      </c>
      <c r="K126" s="199" t="s">
        <v>294</v>
      </c>
      <c r="L126" s="45"/>
      <c r="M126" s="204" t="s">
        <v>20</v>
      </c>
      <c r="N126" s="205" t="s">
        <v>51</v>
      </c>
      <c r="O126" s="85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8" t="s">
        <v>303</v>
      </c>
      <c r="AT126" s="208" t="s">
        <v>122</v>
      </c>
      <c r="AU126" s="208" t="s">
        <v>22</v>
      </c>
      <c r="AY126" s="18" t="s">
        <v>121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8" t="s">
        <v>22</v>
      </c>
      <c r="BK126" s="209">
        <f>ROUND(I126*H126,2)</f>
        <v>0</v>
      </c>
      <c r="BL126" s="18" t="s">
        <v>303</v>
      </c>
      <c r="BM126" s="208" t="s">
        <v>210</v>
      </c>
    </row>
    <row r="127" s="2" customFormat="1">
      <c r="A127" s="39"/>
      <c r="B127" s="40"/>
      <c r="C127" s="197" t="s">
        <v>181</v>
      </c>
      <c r="D127" s="197" t="s">
        <v>122</v>
      </c>
      <c r="E127" s="198" t="s">
        <v>410</v>
      </c>
      <c r="F127" s="199" t="s">
        <v>411</v>
      </c>
      <c r="G127" s="200" t="s">
        <v>164</v>
      </c>
      <c r="H127" s="201">
        <v>8</v>
      </c>
      <c r="I127" s="202"/>
      <c r="J127" s="203">
        <f>ROUND(I127*H127,2)</f>
        <v>0</v>
      </c>
      <c r="K127" s="199" t="s">
        <v>294</v>
      </c>
      <c r="L127" s="45"/>
      <c r="M127" s="204" t="s">
        <v>20</v>
      </c>
      <c r="N127" s="205" t="s">
        <v>51</v>
      </c>
      <c r="O127" s="85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8" t="s">
        <v>303</v>
      </c>
      <c r="AT127" s="208" t="s">
        <v>122</v>
      </c>
      <c r="AU127" s="208" t="s">
        <v>22</v>
      </c>
      <c r="AY127" s="18" t="s">
        <v>121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8" t="s">
        <v>22</v>
      </c>
      <c r="BK127" s="209">
        <f>ROUND(I127*H127,2)</f>
        <v>0</v>
      </c>
      <c r="BL127" s="18" t="s">
        <v>303</v>
      </c>
      <c r="BM127" s="208" t="s">
        <v>412</v>
      </c>
    </row>
    <row r="128" s="2" customFormat="1" ht="16.5" customHeight="1">
      <c r="A128" s="39"/>
      <c r="B128" s="40"/>
      <c r="C128" s="197" t="s">
        <v>413</v>
      </c>
      <c r="D128" s="197" t="s">
        <v>122</v>
      </c>
      <c r="E128" s="198" t="s">
        <v>414</v>
      </c>
      <c r="F128" s="199" t="s">
        <v>415</v>
      </c>
      <c r="G128" s="200" t="s">
        <v>145</v>
      </c>
      <c r="H128" s="201">
        <v>249</v>
      </c>
      <c r="I128" s="202"/>
      <c r="J128" s="203">
        <f>ROUND(I128*H128,2)</f>
        <v>0</v>
      </c>
      <c r="K128" s="199" t="s">
        <v>294</v>
      </c>
      <c r="L128" s="45"/>
      <c r="M128" s="204" t="s">
        <v>20</v>
      </c>
      <c r="N128" s="205" t="s">
        <v>51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344</v>
      </c>
      <c r="AT128" s="208" t="s">
        <v>122</v>
      </c>
      <c r="AU128" s="208" t="s">
        <v>22</v>
      </c>
      <c r="AY128" s="18" t="s">
        <v>121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22</v>
      </c>
      <c r="BK128" s="209">
        <f>ROUND(I128*H128,2)</f>
        <v>0</v>
      </c>
      <c r="BL128" s="18" t="s">
        <v>344</v>
      </c>
      <c r="BM128" s="208" t="s">
        <v>416</v>
      </c>
    </row>
    <row r="129" s="2" customFormat="1" ht="16.5" customHeight="1">
      <c r="A129" s="39"/>
      <c r="B129" s="40"/>
      <c r="C129" s="243" t="s">
        <v>387</v>
      </c>
      <c r="D129" s="243" t="s">
        <v>235</v>
      </c>
      <c r="E129" s="244" t="s">
        <v>417</v>
      </c>
      <c r="F129" s="245" t="s">
        <v>418</v>
      </c>
      <c r="G129" s="246" t="s">
        <v>125</v>
      </c>
      <c r="H129" s="247">
        <v>249</v>
      </c>
      <c r="I129" s="248"/>
      <c r="J129" s="249">
        <f>ROUND(I129*H129,2)</f>
        <v>0</v>
      </c>
      <c r="K129" s="245" t="s">
        <v>294</v>
      </c>
      <c r="L129" s="250"/>
      <c r="M129" s="251" t="s">
        <v>20</v>
      </c>
      <c r="N129" s="252" t="s">
        <v>51</v>
      </c>
      <c r="O129" s="85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8" t="s">
        <v>303</v>
      </c>
      <c r="AT129" s="208" t="s">
        <v>235</v>
      </c>
      <c r="AU129" s="208" t="s">
        <v>22</v>
      </c>
      <c r="AY129" s="18" t="s">
        <v>121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8" t="s">
        <v>22</v>
      </c>
      <c r="BK129" s="209">
        <f>ROUND(I129*H129,2)</f>
        <v>0</v>
      </c>
      <c r="BL129" s="18" t="s">
        <v>303</v>
      </c>
      <c r="BM129" s="208" t="s">
        <v>222</v>
      </c>
    </row>
    <row r="130" s="2" customFormat="1" ht="16.5" customHeight="1">
      <c r="A130" s="39"/>
      <c r="B130" s="40"/>
      <c r="C130" s="243" t="s">
        <v>419</v>
      </c>
      <c r="D130" s="243" t="s">
        <v>235</v>
      </c>
      <c r="E130" s="244" t="s">
        <v>420</v>
      </c>
      <c r="F130" s="245" t="s">
        <v>421</v>
      </c>
      <c r="G130" s="246" t="s">
        <v>125</v>
      </c>
      <c r="H130" s="247">
        <v>498</v>
      </c>
      <c r="I130" s="248"/>
      <c r="J130" s="249">
        <f>ROUND(I130*H130,2)</f>
        <v>0</v>
      </c>
      <c r="K130" s="245" t="s">
        <v>294</v>
      </c>
      <c r="L130" s="250"/>
      <c r="M130" s="251" t="s">
        <v>20</v>
      </c>
      <c r="N130" s="252" t="s">
        <v>51</v>
      </c>
      <c r="O130" s="85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8" t="s">
        <v>303</v>
      </c>
      <c r="AT130" s="208" t="s">
        <v>235</v>
      </c>
      <c r="AU130" s="208" t="s">
        <v>22</v>
      </c>
      <c r="AY130" s="18" t="s">
        <v>121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8" t="s">
        <v>22</v>
      </c>
      <c r="BK130" s="209">
        <f>ROUND(I130*H130,2)</f>
        <v>0</v>
      </c>
      <c r="BL130" s="18" t="s">
        <v>303</v>
      </c>
      <c r="BM130" s="208" t="s">
        <v>226</v>
      </c>
    </row>
    <row r="131" s="2" customFormat="1">
      <c r="A131" s="39"/>
      <c r="B131" s="40"/>
      <c r="C131" s="197" t="s">
        <v>422</v>
      </c>
      <c r="D131" s="197" t="s">
        <v>122</v>
      </c>
      <c r="E131" s="198" t="s">
        <v>423</v>
      </c>
      <c r="F131" s="199" t="s">
        <v>424</v>
      </c>
      <c r="G131" s="200" t="s">
        <v>125</v>
      </c>
      <c r="H131" s="201">
        <v>14</v>
      </c>
      <c r="I131" s="202"/>
      <c r="J131" s="203">
        <f>ROUND(I131*H131,2)</f>
        <v>0</v>
      </c>
      <c r="K131" s="199" t="s">
        <v>294</v>
      </c>
      <c r="L131" s="45"/>
      <c r="M131" s="204" t="s">
        <v>20</v>
      </c>
      <c r="N131" s="205" t="s">
        <v>51</v>
      </c>
      <c r="O131" s="85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8" t="s">
        <v>303</v>
      </c>
      <c r="AT131" s="208" t="s">
        <v>122</v>
      </c>
      <c r="AU131" s="208" t="s">
        <v>22</v>
      </c>
      <c r="AY131" s="18" t="s">
        <v>121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8" t="s">
        <v>22</v>
      </c>
      <c r="BK131" s="209">
        <f>ROUND(I131*H131,2)</f>
        <v>0</v>
      </c>
      <c r="BL131" s="18" t="s">
        <v>303</v>
      </c>
      <c r="BM131" s="208" t="s">
        <v>252</v>
      </c>
    </row>
    <row r="132" s="2" customFormat="1" ht="16.5" customHeight="1">
      <c r="A132" s="39"/>
      <c r="B132" s="40"/>
      <c r="C132" s="243" t="s">
        <v>425</v>
      </c>
      <c r="D132" s="243" t="s">
        <v>235</v>
      </c>
      <c r="E132" s="244" t="s">
        <v>426</v>
      </c>
      <c r="F132" s="245" t="s">
        <v>427</v>
      </c>
      <c r="G132" s="246" t="s">
        <v>125</v>
      </c>
      <c r="H132" s="247">
        <v>14</v>
      </c>
      <c r="I132" s="248"/>
      <c r="J132" s="249">
        <f>ROUND(I132*H132,2)</f>
        <v>0</v>
      </c>
      <c r="K132" s="245" t="s">
        <v>20</v>
      </c>
      <c r="L132" s="250"/>
      <c r="M132" s="251" t="s">
        <v>20</v>
      </c>
      <c r="N132" s="252" t="s">
        <v>51</v>
      </c>
      <c r="O132" s="85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8" t="s">
        <v>303</v>
      </c>
      <c r="AT132" s="208" t="s">
        <v>235</v>
      </c>
      <c r="AU132" s="208" t="s">
        <v>22</v>
      </c>
      <c r="AY132" s="18" t="s">
        <v>121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8" t="s">
        <v>22</v>
      </c>
      <c r="BK132" s="209">
        <f>ROUND(I132*H132,2)</f>
        <v>0</v>
      </c>
      <c r="BL132" s="18" t="s">
        <v>303</v>
      </c>
      <c r="BM132" s="208" t="s">
        <v>257</v>
      </c>
    </row>
    <row r="133" s="2" customFormat="1" ht="16.5" customHeight="1">
      <c r="A133" s="39"/>
      <c r="B133" s="40"/>
      <c r="C133" s="197" t="s">
        <v>189</v>
      </c>
      <c r="D133" s="197" t="s">
        <v>122</v>
      </c>
      <c r="E133" s="198" t="s">
        <v>428</v>
      </c>
      <c r="F133" s="199" t="s">
        <v>429</v>
      </c>
      <c r="G133" s="200" t="s">
        <v>145</v>
      </c>
      <c r="H133" s="201">
        <v>70</v>
      </c>
      <c r="I133" s="202"/>
      <c r="J133" s="203">
        <f>ROUND(I133*H133,2)</f>
        <v>0</v>
      </c>
      <c r="K133" s="199" t="s">
        <v>294</v>
      </c>
      <c r="L133" s="45"/>
      <c r="M133" s="204" t="s">
        <v>20</v>
      </c>
      <c r="N133" s="205" t="s">
        <v>51</v>
      </c>
      <c r="O133" s="85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8" t="s">
        <v>303</v>
      </c>
      <c r="AT133" s="208" t="s">
        <v>122</v>
      </c>
      <c r="AU133" s="208" t="s">
        <v>22</v>
      </c>
      <c r="AY133" s="18" t="s">
        <v>121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8" t="s">
        <v>22</v>
      </c>
      <c r="BK133" s="209">
        <f>ROUND(I133*H133,2)</f>
        <v>0</v>
      </c>
      <c r="BL133" s="18" t="s">
        <v>303</v>
      </c>
      <c r="BM133" s="208" t="s">
        <v>238</v>
      </c>
    </row>
    <row r="134" s="2" customFormat="1" ht="21.75" customHeight="1">
      <c r="A134" s="39"/>
      <c r="B134" s="40"/>
      <c r="C134" s="243" t="s">
        <v>430</v>
      </c>
      <c r="D134" s="243" t="s">
        <v>235</v>
      </c>
      <c r="E134" s="244" t="s">
        <v>431</v>
      </c>
      <c r="F134" s="245" t="s">
        <v>432</v>
      </c>
      <c r="G134" s="246" t="s">
        <v>145</v>
      </c>
      <c r="H134" s="247">
        <v>70</v>
      </c>
      <c r="I134" s="248"/>
      <c r="J134" s="249">
        <f>ROUND(I134*H134,2)</f>
        <v>0</v>
      </c>
      <c r="K134" s="245" t="s">
        <v>294</v>
      </c>
      <c r="L134" s="250"/>
      <c r="M134" s="266" t="s">
        <v>20</v>
      </c>
      <c r="N134" s="267" t="s">
        <v>51</v>
      </c>
      <c r="O134" s="255"/>
      <c r="P134" s="256">
        <f>O134*H134</f>
        <v>0</v>
      </c>
      <c r="Q134" s="256">
        <v>0</v>
      </c>
      <c r="R134" s="256">
        <f>Q134*H134</f>
        <v>0</v>
      </c>
      <c r="S134" s="256">
        <v>0</v>
      </c>
      <c r="T134" s="25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8" t="s">
        <v>303</v>
      </c>
      <c r="AT134" s="208" t="s">
        <v>235</v>
      </c>
      <c r="AU134" s="208" t="s">
        <v>22</v>
      </c>
      <c r="AY134" s="18" t="s">
        <v>121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8" t="s">
        <v>22</v>
      </c>
      <c r="BK134" s="209">
        <f>ROUND(I134*H134,2)</f>
        <v>0</v>
      </c>
      <c r="BL134" s="18" t="s">
        <v>303</v>
      </c>
      <c r="BM134" s="208" t="s">
        <v>433</v>
      </c>
    </row>
    <row r="135" s="2" customFormat="1" ht="6.96" customHeight="1">
      <c r="A135" s="39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2fJc06/Nf4BV0f9wJykkhnCidVYOZXkoypbh0gVKb8vQhN5NORun3rP2huSJs/t8a0mTdI3YoqpD5tPCbxjNGw==" hashValue="Ea2oPVT0osuMbUcXeFBpMbvURxUL077xVYOGjlcE3aP12m7fYAkB/dfdVQxiHcx2RuN1RCyCWGWo+C3SxY4vcQ==" algorithmName="SHA-512" password="CC35"/>
  <autoFilter ref="C81:K13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89</v>
      </c>
    </row>
    <row r="4" s="1" customFormat="1" ht="24.96" customHeight="1">
      <c r="B4" s="21"/>
      <c r="D4" s="131" t="s">
        <v>96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rozvodů elektrické energie v žst. Krnov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434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23</v>
      </c>
      <c r="E12" s="39"/>
      <c r="F12" s="137" t="s">
        <v>24</v>
      </c>
      <c r="G12" s="39"/>
      <c r="H12" s="39"/>
      <c r="I12" s="133" t="s">
        <v>25</v>
      </c>
      <c r="J12" s="138" t="str">
        <f>'Rekapitulace stavby'!AN8</f>
        <v>8. 4. 2021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29</v>
      </c>
      <c r="E14" s="39"/>
      <c r="F14" s="39"/>
      <c r="G14" s="39"/>
      <c r="H14" s="39"/>
      <c r="I14" s="133" t="s">
        <v>30</v>
      </c>
      <c r="J14" s="137" t="s">
        <v>31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32</v>
      </c>
      <c r="F15" s="39"/>
      <c r="G15" s="39"/>
      <c r="H15" s="39"/>
      <c r="I15" s="133" t="s">
        <v>33</v>
      </c>
      <c r="J15" s="137" t="s">
        <v>34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35</v>
      </c>
      <c r="E17" s="39"/>
      <c r="F17" s="39"/>
      <c r="G17" s="39"/>
      <c r="H17" s="39"/>
      <c r="I17" s="133" t="s">
        <v>30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33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37</v>
      </c>
      <c r="E20" s="39"/>
      <c r="F20" s="39"/>
      <c r="G20" s="39"/>
      <c r="H20" s="39"/>
      <c r="I20" s="133" t="s">
        <v>30</v>
      </c>
      <c r="J20" s="137" t="s">
        <v>38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39</v>
      </c>
      <c r="F21" s="39"/>
      <c r="G21" s="39"/>
      <c r="H21" s="39"/>
      <c r="I21" s="133" t="s">
        <v>33</v>
      </c>
      <c r="J21" s="137" t="s">
        <v>40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42</v>
      </c>
      <c r="E23" s="39"/>
      <c r="F23" s="39"/>
      <c r="G23" s="39"/>
      <c r="H23" s="39"/>
      <c r="I23" s="133" t="s">
        <v>30</v>
      </c>
      <c r="J23" s="137" t="s">
        <v>20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43</v>
      </c>
      <c r="F24" s="39"/>
      <c r="G24" s="39"/>
      <c r="H24" s="39"/>
      <c r="I24" s="133" t="s">
        <v>33</v>
      </c>
      <c r="J24" s="137" t="s">
        <v>20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99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46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48</v>
      </c>
      <c r="G32" s="39"/>
      <c r="H32" s="39"/>
      <c r="I32" s="146" t="s">
        <v>47</v>
      </c>
      <c r="J32" s="146" t="s">
        <v>49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50</v>
      </c>
      <c r="E33" s="133" t="s">
        <v>51</v>
      </c>
      <c r="F33" s="148">
        <f>ROUND((SUM(BE84:BE97)),  2)</f>
        <v>0</v>
      </c>
      <c r="G33" s="39"/>
      <c r="H33" s="39"/>
      <c r="I33" s="149">
        <v>0.20999999999999999</v>
      </c>
      <c r="J33" s="148">
        <f>ROUND(((SUM(BE84:BE97))*I33),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52</v>
      </c>
      <c r="F34" s="148">
        <f>ROUND((SUM(BF84:BF97)),  2)</f>
        <v>0</v>
      </c>
      <c r="G34" s="39"/>
      <c r="H34" s="39"/>
      <c r="I34" s="149">
        <v>0.14999999999999999</v>
      </c>
      <c r="J34" s="148">
        <f>ROUND(((SUM(BF84:BF97))*I34),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53</v>
      </c>
      <c r="F35" s="148">
        <f>ROUND((SUM(BG84:BG97)),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54</v>
      </c>
      <c r="F36" s="148">
        <f>ROUND((SUM(BH84:BH97)),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55</v>
      </c>
      <c r="F37" s="148">
        <f>ROUND((SUM(BI84:BI97)),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56</v>
      </c>
      <c r="E39" s="152"/>
      <c r="F39" s="152"/>
      <c r="G39" s="153" t="s">
        <v>57</v>
      </c>
      <c r="H39" s="154" t="s">
        <v>58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rozvodů elektrické energie v žst. Krnov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>Krnov</v>
      </c>
      <c r="G52" s="41"/>
      <c r="H52" s="41"/>
      <c r="I52" s="33" t="s">
        <v>25</v>
      </c>
      <c r="J52" s="73" t="str">
        <f>IF(J12="","",J12)</f>
        <v>8. 4. 2021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29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37</v>
      </c>
      <c r="J54" s="37" t="str">
        <f>E21</f>
        <v>SB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35</v>
      </c>
      <c r="D55" s="41"/>
      <c r="E55" s="41"/>
      <c r="F55" s="28" t="str">
        <f>IF(E18="","",E18)</f>
        <v>Vyplň údaj</v>
      </c>
      <c r="G55" s="41"/>
      <c r="H55" s="41"/>
      <c r="I55" s="33" t="s">
        <v>42</v>
      </c>
      <c r="J55" s="37" t="str">
        <f>E24</f>
        <v>Bc. Kamil Gomola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434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5" customFormat="1" ht="19.92" customHeight="1">
      <c r="A61" s="15"/>
      <c r="B61" s="258"/>
      <c r="C61" s="259"/>
      <c r="D61" s="260" t="s">
        <v>435</v>
      </c>
      <c r="E61" s="261"/>
      <c r="F61" s="261"/>
      <c r="G61" s="261"/>
      <c r="H61" s="261"/>
      <c r="I61" s="261"/>
      <c r="J61" s="262">
        <f>J86</f>
        <v>0</v>
      </c>
      <c r="K61" s="259"/>
      <c r="L61" s="263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="15" customFormat="1" ht="19.92" customHeight="1">
      <c r="A62" s="15"/>
      <c r="B62" s="258"/>
      <c r="C62" s="259"/>
      <c r="D62" s="260" t="s">
        <v>436</v>
      </c>
      <c r="E62" s="261"/>
      <c r="F62" s="261"/>
      <c r="G62" s="261"/>
      <c r="H62" s="261"/>
      <c r="I62" s="261"/>
      <c r="J62" s="262">
        <f>J88</f>
        <v>0</v>
      </c>
      <c r="K62" s="259"/>
      <c r="L62" s="263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="15" customFormat="1" ht="19.92" customHeight="1">
      <c r="A63" s="15"/>
      <c r="B63" s="258"/>
      <c r="C63" s="259"/>
      <c r="D63" s="260" t="s">
        <v>437</v>
      </c>
      <c r="E63" s="261"/>
      <c r="F63" s="261"/>
      <c r="G63" s="261"/>
      <c r="H63" s="261"/>
      <c r="I63" s="261"/>
      <c r="J63" s="262">
        <f>J94</f>
        <v>0</v>
      </c>
      <c r="K63" s="259"/>
      <c r="L63" s="263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="15" customFormat="1" ht="19.92" customHeight="1">
      <c r="A64" s="15"/>
      <c r="B64" s="258"/>
      <c r="C64" s="259"/>
      <c r="D64" s="260" t="s">
        <v>438</v>
      </c>
      <c r="E64" s="261"/>
      <c r="F64" s="261"/>
      <c r="G64" s="261"/>
      <c r="H64" s="261"/>
      <c r="I64" s="261"/>
      <c r="J64" s="262">
        <f>J97</f>
        <v>0</v>
      </c>
      <c r="K64" s="259"/>
      <c r="L64" s="263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Oprava rozvodů elektrické energie v žst. Krnov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97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VRN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23</v>
      </c>
      <c r="D78" s="41"/>
      <c r="E78" s="41"/>
      <c r="F78" s="28" t="str">
        <f>F12</f>
        <v>Krnov</v>
      </c>
      <c r="G78" s="41"/>
      <c r="H78" s="41"/>
      <c r="I78" s="33" t="s">
        <v>25</v>
      </c>
      <c r="J78" s="73" t="str">
        <f>IF(J12="","",J12)</f>
        <v>8. 4. 2021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E15</f>
        <v>Správa železnic, státní organizace</v>
      </c>
      <c r="G80" s="41"/>
      <c r="H80" s="41"/>
      <c r="I80" s="33" t="s">
        <v>37</v>
      </c>
      <c r="J80" s="37" t="str">
        <f>E21</f>
        <v>SB projekt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35</v>
      </c>
      <c r="D81" s="41"/>
      <c r="E81" s="41"/>
      <c r="F81" s="28" t="str">
        <f>IF(E18="","",E18)</f>
        <v>Vyplň údaj</v>
      </c>
      <c r="G81" s="41"/>
      <c r="H81" s="41"/>
      <c r="I81" s="33" t="s">
        <v>42</v>
      </c>
      <c r="J81" s="37" t="str">
        <f>E24</f>
        <v>Bc. Kamil Gomola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72"/>
      <c r="B83" s="173"/>
      <c r="C83" s="174" t="s">
        <v>108</v>
      </c>
      <c r="D83" s="175" t="s">
        <v>65</v>
      </c>
      <c r="E83" s="175" t="s">
        <v>61</v>
      </c>
      <c r="F83" s="175" t="s">
        <v>62</v>
      </c>
      <c r="G83" s="175" t="s">
        <v>109</v>
      </c>
      <c r="H83" s="175" t="s">
        <v>110</v>
      </c>
      <c r="I83" s="175" t="s">
        <v>111</v>
      </c>
      <c r="J83" s="175" t="s">
        <v>102</v>
      </c>
      <c r="K83" s="176" t="s">
        <v>112</v>
      </c>
      <c r="L83" s="177"/>
      <c r="M83" s="93" t="s">
        <v>20</v>
      </c>
      <c r="N83" s="94" t="s">
        <v>50</v>
      </c>
      <c r="O83" s="94" t="s">
        <v>113</v>
      </c>
      <c r="P83" s="94" t="s">
        <v>114</v>
      </c>
      <c r="Q83" s="94" t="s">
        <v>115</v>
      </c>
      <c r="R83" s="94" t="s">
        <v>116</v>
      </c>
      <c r="S83" s="94" t="s">
        <v>117</v>
      </c>
      <c r="T83" s="95" t="s">
        <v>118</v>
      </c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="2" customFormat="1" ht="22.8" customHeight="1">
      <c r="A84" s="39"/>
      <c r="B84" s="40"/>
      <c r="C84" s="100" t="s">
        <v>119</v>
      </c>
      <c r="D84" s="41"/>
      <c r="E84" s="41"/>
      <c r="F84" s="41"/>
      <c r="G84" s="41"/>
      <c r="H84" s="41"/>
      <c r="I84" s="41"/>
      <c r="J84" s="178">
        <f>BK84</f>
        <v>0</v>
      </c>
      <c r="K84" s="41"/>
      <c r="L84" s="45"/>
      <c r="M84" s="96"/>
      <c r="N84" s="179"/>
      <c r="O84" s="97"/>
      <c r="P84" s="180">
        <f>P85</f>
        <v>0</v>
      </c>
      <c r="Q84" s="97"/>
      <c r="R84" s="180">
        <f>R85</f>
        <v>92.819999999999993</v>
      </c>
      <c r="S84" s="97"/>
      <c r="T84" s="181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79</v>
      </c>
      <c r="AU84" s="18" t="s">
        <v>103</v>
      </c>
      <c r="BK84" s="182">
        <f>BK85</f>
        <v>0</v>
      </c>
    </row>
    <row r="85" s="11" customFormat="1" ht="25.92" customHeight="1">
      <c r="A85" s="11"/>
      <c r="B85" s="183"/>
      <c r="C85" s="184"/>
      <c r="D85" s="185" t="s">
        <v>79</v>
      </c>
      <c r="E85" s="186" t="s">
        <v>93</v>
      </c>
      <c r="F85" s="186" t="s">
        <v>94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P86+P88+P94+P97</f>
        <v>0</v>
      </c>
      <c r="Q85" s="191"/>
      <c r="R85" s="192">
        <f>R86+R88+R94+R97</f>
        <v>92.819999999999993</v>
      </c>
      <c r="S85" s="191"/>
      <c r="T85" s="193">
        <f>T86+T88+T94+T97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147</v>
      </c>
      <c r="AT85" s="195" t="s">
        <v>79</v>
      </c>
      <c r="AU85" s="195" t="s">
        <v>80</v>
      </c>
      <c r="AY85" s="194" t="s">
        <v>121</v>
      </c>
      <c r="BK85" s="196">
        <f>BK86+BK88+BK94+BK97</f>
        <v>0</v>
      </c>
    </row>
    <row r="86" s="11" customFormat="1" ht="22.8" customHeight="1">
      <c r="A86" s="11"/>
      <c r="B86" s="183"/>
      <c r="C86" s="184"/>
      <c r="D86" s="185" t="s">
        <v>79</v>
      </c>
      <c r="E86" s="264" t="s">
        <v>439</v>
      </c>
      <c r="F86" s="264" t="s">
        <v>440</v>
      </c>
      <c r="G86" s="184"/>
      <c r="H86" s="184"/>
      <c r="I86" s="187"/>
      <c r="J86" s="265">
        <f>BK86</f>
        <v>0</v>
      </c>
      <c r="K86" s="184"/>
      <c r="L86" s="189"/>
      <c r="M86" s="190"/>
      <c r="N86" s="191"/>
      <c r="O86" s="191"/>
      <c r="P86" s="192">
        <f>P87</f>
        <v>0</v>
      </c>
      <c r="Q86" s="191"/>
      <c r="R86" s="192">
        <f>R87</f>
        <v>0</v>
      </c>
      <c r="S86" s="191"/>
      <c r="T86" s="193">
        <f>T87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147</v>
      </c>
      <c r="AT86" s="195" t="s">
        <v>79</v>
      </c>
      <c r="AU86" s="195" t="s">
        <v>22</v>
      </c>
      <c r="AY86" s="194" t="s">
        <v>121</v>
      </c>
      <c r="BK86" s="196">
        <f>BK87</f>
        <v>0</v>
      </c>
    </row>
    <row r="87" s="2" customFormat="1">
      <c r="A87" s="39"/>
      <c r="B87" s="40"/>
      <c r="C87" s="197" t="s">
        <v>132</v>
      </c>
      <c r="D87" s="197" t="s">
        <v>122</v>
      </c>
      <c r="E87" s="198" t="s">
        <v>441</v>
      </c>
      <c r="F87" s="199" t="s">
        <v>442</v>
      </c>
      <c r="G87" s="200" t="s">
        <v>443</v>
      </c>
      <c r="H87" s="201">
        <v>1</v>
      </c>
      <c r="I87" s="202"/>
      <c r="J87" s="203">
        <f>ROUND(I87*H87,2)</f>
        <v>0</v>
      </c>
      <c r="K87" s="199" t="s">
        <v>126</v>
      </c>
      <c r="L87" s="45"/>
      <c r="M87" s="204" t="s">
        <v>20</v>
      </c>
      <c r="N87" s="205" t="s">
        <v>51</v>
      </c>
      <c r="O87" s="8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8" t="s">
        <v>444</v>
      </c>
      <c r="AT87" s="208" t="s">
        <v>122</v>
      </c>
      <c r="AU87" s="208" t="s">
        <v>89</v>
      </c>
      <c r="AY87" s="18" t="s">
        <v>121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8" t="s">
        <v>22</v>
      </c>
      <c r="BK87" s="209">
        <f>ROUND(I87*H87,2)</f>
        <v>0</v>
      </c>
      <c r="BL87" s="18" t="s">
        <v>444</v>
      </c>
      <c r="BM87" s="208" t="s">
        <v>445</v>
      </c>
    </row>
    <row r="88" s="11" customFormat="1" ht="22.8" customHeight="1">
      <c r="A88" s="11"/>
      <c r="B88" s="183"/>
      <c r="C88" s="184"/>
      <c r="D88" s="185" t="s">
        <v>79</v>
      </c>
      <c r="E88" s="264" t="s">
        <v>446</v>
      </c>
      <c r="F88" s="264" t="s">
        <v>447</v>
      </c>
      <c r="G88" s="184"/>
      <c r="H88" s="184"/>
      <c r="I88" s="187"/>
      <c r="J88" s="265">
        <f>BK88</f>
        <v>0</v>
      </c>
      <c r="K88" s="184"/>
      <c r="L88" s="189"/>
      <c r="M88" s="190"/>
      <c r="N88" s="191"/>
      <c r="O88" s="191"/>
      <c r="P88" s="192">
        <f>SUM(P89:P93)</f>
        <v>0</v>
      </c>
      <c r="Q88" s="191"/>
      <c r="R88" s="192">
        <f>SUM(R89:R93)</f>
        <v>92.819999999999993</v>
      </c>
      <c r="S88" s="191"/>
      <c r="T88" s="193">
        <f>SUM(T89:T93)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147</v>
      </c>
      <c r="AT88" s="195" t="s">
        <v>79</v>
      </c>
      <c r="AU88" s="195" t="s">
        <v>22</v>
      </c>
      <c r="AY88" s="194" t="s">
        <v>121</v>
      </c>
      <c r="BK88" s="196">
        <f>SUM(BK89:BK93)</f>
        <v>0</v>
      </c>
    </row>
    <row r="89" s="2" customFormat="1" ht="16.5" customHeight="1">
      <c r="A89" s="39"/>
      <c r="B89" s="40"/>
      <c r="C89" s="197" t="s">
        <v>127</v>
      </c>
      <c r="D89" s="197" t="s">
        <v>122</v>
      </c>
      <c r="E89" s="198" t="s">
        <v>448</v>
      </c>
      <c r="F89" s="199" t="s">
        <v>449</v>
      </c>
      <c r="G89" s="200" t="s">
        <v>450</v>
      </c>
      <c r="H89" s="201">
        <v>1</v>
      </c>
      <c r="I89" s="202"/>
      <c r="J89" s="203">
        <f>ROUND(I89*H89,2)</f>
        <v>0</v>
      </c>
      <c r="K89" s="199" t="s">
        <v>126</v>
      </c>
      <c r="L89" s="45"/>
      <c r="M89" s="204" t="s">
        <v>20</v>
      </c>
      <c r="N89" s="205" t="s">
        <v>51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444</v>
      </c>
      <c r="AT89" s="208" t="s">
        <v>122</v>
      </c>
      <c r="AU89" s="208" t="s">
        <v>89</v>
      </c>
      <c r="AY89" s="18" t="s">
        <v>121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22</v>
      </c>
      <c r="BK89" s="209">
        <f>ROUND(I89*H89,2)</f>
        <v>0</v>
      </c>
      <c r="BL89" s="18" t="s">
        <v>444</v>
      </c>
      <c r="BM89" s="208" t="s">
        <v>451</v>
      </c>
    </row>
    <row r="90" s="2" customFormat="1" ht="16.5" customHeight="1">
      <c r="A90" s="39"/>
      <c r="B90" s="40"/>
      <c r="C90" s="197" t="s">
        <v>158</v>
      </c>
      <c r="D90" s="197" t="s">
        <v>122</v>
      </c>
      <c r="E90" s="198" t="s">
        <v>452</v>
      </c>
      <c r="F90" s="199" t="s">
        <v>453</v>
      </c>
      <c r="G90" s="200" t="s">
        <v>443</v>
      </c>
      <c r="H90" s="201">
        <v>1</v>
      </c>
      <c r="I90" s="202"/>
      <c r="J90" s="203">
        <f>ROUND(I90*H90,2)</f>
        <v>0</v>
      </c>
      <c r="K90" s="199" t="s">
        <v>126</v>
      </c>
      <c r="L90" s="45"/>
      <c r="M90" s="204" t="s">
        <v>20</v>
      </c>
      <c r="N90" s="205" t="s">
        <v>51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444</v>
      </c>
      <c r="AT90" s="208" t="s">
        <v>122</v>
      </c>
      <c r="AU90" s="208" t="s">
        <v>89</v>
      </c>
      <c r="AY90" s="18" t="s">
        <v>121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22</v>
      </c>
      <c r="BK90" s="209">
        <f>ROUND(I90*H90,2)</f>
        <v>0</v>
      </c>
      <c r="BL90" s="18" t="s">
        <v>444</v>
      </c>
      <c r="BM90" s="208" t="s">
        <v>454</v>
      </c>
    </row>
    <row r="91" s="2" customFormat="1" ht="16.5" customHeight="1">
      <c r="A91" s="39"/>
      <c r="B91" s="40"/>
      <c r="C91" s="197" t="s">
        <v>165</v>
      </c>
      <c r="D91" s="197" t="s">
        <v>122</v>
      </c>
      <c r="E91" s="198" t="s">
        <v>455</v>
      </c>
      <c r="F91" s="199" t="s">
        <v>456</v>
      </c>
      <c r="G91" s="200" t="s">
        <v>443</v>
      </c>
      <c r="H91" s="201">
        <v>1</v>
      </c>
      <c r="I91" s="202"/>
      <c r="J91" s="203">
        <f>ROUND(I91*H91,2)</f>
        <v>0</v>
      </c>
      <c r="K91" s="199" t="s">
        <v>126</v>
      </c>
      <c r="L91" s="45"/>
      <c r="M91" s="204" t="s">
        <v>20</v>
      </c>
      <c r="N91" s="205" t="s">
        <v>51</v>
      </c>
      <c r="O91" s="85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8" t="s">
        <v>444</v>
      </c>
      <c r="AT91" s="208" t="s">
        <v>122</v>
      </c>
      <c r="AU91" s="208" t="s">
        <v>89</v>
      </c>
      <c r="AY91" s="18" t="s">
        <v>121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8" t="s">
        <v>22</v>
      </c>
      <c r="BK91" s="209">
        <f>ROUND(I91*H91,2)</f>
        <v>0</v>
      </c>
      <c r="BL91" s="18" t="s">
        <v>444</v>
      </c>
      <c r="BM91" s="208" t="s">
        <v>457</v>
      </c>
    </row>
    <row r="92" s="2" customFormat="1" ht="16.5" customHeight="1">
      <c r="A92" s="39"/>
      <c r="B92" s="40"/>
      <c r="C92" s="197" t="s">
        <v>174</v>
      </c>
      <c r="D92" s="197" t="s">
        <v>122</v>
      </c>
      <c r="E92" s="198" t="s">
        <v>458</v>
      </c>
      <c r="F92" s="199" t="s">
        <v>459</v>
      </c>
      <c r="G92" s="200" t="s">
        <v>460</v>
      </c>
      <c r="H92" s="201">
        <v>1</v>
      </c>
      <c r="I92" s="202"/>
      <c r="J92" s="203">
        <f>ROUND(I92*H92,2)</f>
        <v>0</v>
      </c>
      <c r="K92" s="199" t="s">
        <v>126</v>
      </c>
      <c r="L92" s="45"/>
      <c r="M92" s="204" t="s">
        <v>20</v>
      </c>
      <c r="N92" s="205" t="s">
        <v>51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444</v>
      </c>
      <c r="AT92" s="208" t="s">
        <v>122</v>
      </c>
      <c r="AU92" s="208" t="s">
        <v>89</v>
      </c>
      <c r="AY92" s="18" t="s">
        <v>121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22</v>
      </c>
      <c r="BK92" s="209">
        <f>ROUND(I92*H92,2)</f>
        <v>0</v>
      </c>
      <c r="BL92" s="18" t="s">
        <v>444</v>
      </c>
      <c r="BM92" s="208" t="s">
        <v>461</v>
      </c>
    </row>
    <row r="93" s="2" customFormat="1" ht="16.5" customHeight="1">
      <c r="A93" s="39"/>
      <c r="B93" s="40"/>
      <c r="C93" s="243" t="s">
        <v>168</v>
      </c>
      <c r="D93" s="243" t="s">
        <v>235</v>
      </c>
      <c r="E93" s="244" t="s">
        <v>462</v>
      </c>
      <c r="F93" s="245" t="s">
        <v>463</v>
      </c>
      <c r="G93" s="246" t="s">
        <v>125</v>
      </c>
      <c r="H93" s="247">
        <v>30</v>
      </c>
      <c r="I93" s="248"/>
      <c r="J93" s="249">
        <f>ROUND(I93*H93,2)</f>
        <v>0</v>
      </c>
      <c r="K93" s="245" t="s">
        <v>20</v>
      </c>
      <c r="L93" s="250"/>
      <c r="M93" s="251" t="s">
        <v>20</v>
      </c>
      <c r="N93" s="252" t="s">
        <v>51</v>
      </c>
      <c r="O93" s="85"/>
      <c r="P93" s="206">
        <f>O93*H93</f>
        <v>0</v>
      </c>
      <c r="Q93" s="206">
        <v>3.0939999999999999</v>
      </c>
      <c r="R93" s="206">
        <f>Q93*H93</f>
        <v>92.819999999999993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444</v>
      </c>
      <c r="AT93" s="208" t="s">
        <v>235</v>
      </c>
      <c r="AU93" s="208" t="s">
        <v>89</v>
      </c>
      <c r="AY93" s="18" t="s">
        <v>121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22</v>
      </c>
      <c r="BK93" s="209">
        <f>ROUND(I93*H93,2)</f>
        <v>0</v>
      </c>
      <c r="BL93" s="18" t="s">
        <v>444</v>
      </c>
      <c r="BM93" s="208" t="s">
        <v>464</v>
      </c>
    </row>
    <row r="94" s="11" customFormat="1" ht="22.8" customHeight="1">
      <c r="A94" s="11"/>
      <c r="B94" s="183"/>
      <c r="C94" s="184"/>
      <c r="D94" s="185" t="s">
        <v>79</v>
      </c>
      <c r="E94" s="264" t="s">
        <v>465</v>
      </c>
      <c r="F94" s="264" t="s">
        <v>466</v>
      </c>
      <c r="G94" s="184"/>
      <c r="H94" s="184"/>
      <c r="I94" s="187"/>
      <c r="J94" s="265">
        <f>BK94</f>
        <v>0</v>
      </c>
      <c r="K94" s="184"/>
      <c r="L94" s="189"/>
      <c r="M94" s="190"/>
      <c r="N94" s="191"/>
      <c r="O94" s="191"/>
      <c r="P94" s="192">
        <f>SUM(P95:P96)</f>
        <v>0</v>
      </c>
      <c r="Q94" s="191"/>
      <c r="R94" s="192">
        <f>SUM(R95:R96)</f>
        <v>0</v>
      </c>
      <c r="S94" s="191"/>
      <c r="T94" s="193">
        <f>SUM(T95:T96)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4" t="s">
        <v>147</v>
      </c>
      <c r="AT94" s="195" t="s">
        <v>79</v>
      </c>
      <c r="AU94" s="195" t="s">
        <v>22</v>
      </c>
      <c r="AY94" s="194" t="s">
        <v>121</v>
      </c>
      <c r="BK94" s="196">
        <f>SUM(BK95:BK96)</f>
        <v>0</v>
      </c>
    </row>
    <row r="95" s="2" customFormat="1" ht="16.5" customHeight="1">
      <c r="A95" s="39"/>
      <c r="B95" s="40"/>
      <c r="C95" s="197" t="s">
        <v>182</v>
      </c>
      <c r="D95" s="197" t="s">
        <v>122</v>
      </c>
      <c r="E95" s="198" t="s">
        <v>467</v>
      </c>
      <c r="F95" s="199" t="s">
        <v>468</v>
      </c>
      <c r="G95" s="200" t="s">
        <v>443</v>
      </c>
      <c r="H95" s="201">
        <v>1</v>
      </c>
      <c r="I95" s="202"/>
      <c r="J95" s="203">
        <f>ROUND(I95*H95,2)</f>
        <v>0</v>
      </c>
      <c r="K95" s="199" t="s">
        <v>126</v>
      </c>
      <c r="L95" s="45"/>
      <c r="M95" s="204" t="s">
        <v>20</v>
      </c>
      <c r="N95" s="205" t="s">
        <v>51</v>
      </c>
      <c r="O95" s="85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444</v>
      </c>
      <c r="AT95" s="208" t="s">
        <v>122</v>
      </c>
      <c r="AU95" s="208" t="s">
        <v>89</v>
      </c>
      <c r="AY95" s="18" t="s">
        <v>121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22</v>
      </c>
      <c r="BK95" s="209">
        <f>ROUND(I95*H95,2)</f>
        <v>0</v>
      </c>
      <c r="BL95" s="18" t="s">
        <v>444</v>
      </c>
      <c r="BM95" s="208" t="s">
        <v>469</v>
      </c>
    </row>
    <row r="96" s="2" customFormat="1" ht="16.5" customHeight="1">
      <c r="A96" s="39"/>
      <c r="B96" s="40"/>
      <c r="C96" s="197" t="s">
        <v>171</v>
      </c>
      <c r="D96" s="197" t="s">
        <v>122</v>
      </c>
      <c r="E96" s="198" t="s">
        <v>470</v>
      </c>
      <c r="F96" s="199" t="s">
        <v>471</v>
      </c>
      <c r="G96" s="200" t="s">
        <v>443</v>
      </c>
      <c r="H96" s="201">
        <v>1</v>
      </c>
      <c r="I96" s="202"/>
      <c r="J96" s="203">
        <f>ROUND(I96*H96,2)</f>
        <v>0</v>
      </c>
      <c r="K96" s="199" t="s">
        <v>126</v>
      </c>
      <c r="L96" s="45"/>
      <c r="M96" s="204" t="s">
        <v>20</v>
      </c>
      <c r="N96" s="205" t="s">
        <v>51</v>
      </c>
      <c r="O96" s="8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444</v>
      </c>
      <c r="AT96" s="208" t="s">
        <v>122</v>
      </c>
      <c r="AU96" s="208" t="s">
        <v>89</v>
      </c>
      <c r="AY96" s="18" t="s">
        <v>121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22</v>
      </c>
      <c r="BK96" s="209">
        <f>ROUND(I96*H96,2)</f>
        <v>0</v>
      </c>
      <c r="BL96" s="18" t="s">
        <v>444</v>
      </c>
      <c r="BM96" s="208" t="s">
        <v>472</v>
      </c>
    </row>
    <row r="97" s="11" customFormat="1" ht="22.8" customHeight="1">
      <c r="A97" s="11"/>
      <c r="B97" s="183"/>
      <c r="C97" s="184"/>
      <c r="D97" s="185" t="s">
        <v>79</v>
      </c>
      <c r="E97" s="264" t="s">
        <v>473</v>
      </c>
      <c r="F97" s="264" t="s">
        <v>474</v>
      </c>
      <c r="G97" s="184"/>
      <c r="H97" s="184"/>
      <c r="I97" s="187"/>
      <c r="J97" s="265">
        <f>BK97</f>
        <v>0</v>
      </c>
      <c r="K97" s="184"/>
      <c r="L97" s="189"/>
      <c r="M97" s="268"/>
      <c r="N97" s="269"/>
      <c r="O97" s="269"/>
      <c r="P97" s="270">
        <v>0</v>
      </c>
      <c r="Q97" s="269"/>
      <c r="R97" s="270">
        <v>0</v>
      </c>
      <c r="S97" s="269"/>
      <c r="T97" s="271"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194" t="s">
        <v>147</v>
      </c>
      <c r="AT97" s="195" t="s">
        <v>79</v>
      </c>
      <c r="AU97" s="195" t="s">
        <v>22</v>
      </c>
      <c r="AY97" s="194" t="s">
        <v>121</v>
      </c>
      <c r="BK97" s="196">
        <v>0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RMc6DhRb0X9+jGutLx09Q3SiIJqImXmneJEkTHW7+bBVLrps/Nji/iUaZTrSOzsaqjjhyw0P9ss/gPfVMWQtIQ==" hashValue="OtBhnFgMZ3OKUEc8lOFQlN/0h0ScDVSJZ247g2rMnf6iB92zOJk+yy0cjV8fOEc3IEtfC+6ojFF6TiohD7yMaw==" algorithmName="SHA-512" password="CC35"/>
  <autoFilter ref="C83:K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475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476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477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478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479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480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481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482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483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484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485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87</v>
      </c>
      <c r="F18" s="283" t="s">
        <v>486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487</v>
      </c>
      <c r="F19" s="283" t="s">
        <v>488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489</v>
      </c>
      <c r="F20" s="283" t="s">
        <v>490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491</v>
      </c>
      <c r="F21" s="283" t="s">
        <v>492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299</v>
      </c>
      <c r="F22" s="283" t="s">
        <v>300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493</v>
      </c>
      <c r="F23" s="283" t="s">
        <v>494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495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496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497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498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499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500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501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502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503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108</v>
      </c>
      <c r="F36" s="283"/>
      <c r="G36" s="283" t="s">
        <v>504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505</v>
      </c>
      <c r="F37" s="283"/>
      <c r="G37" s="283" t="s">
        <v>506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61</v>
      </c>
      <c r="F38" s="283"/>
      <c r="G38" s="283" t="s">
        <v>507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62</v>
      </c>
      <c r="F39" s="283"/>
      <c r="G39" s="283" t="s">
        <v>508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109</v>
      </c>
      <c r="F40" s="283"/>
      <c r="G40" s="283" t="s">
        <v>509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110</v>
      </c>
      <c r="F41" s="283"/>
      <c r="G41" s="283" t="s">
        <v>510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511</v>
      </c>
      <c r="F42" s="283"/>
      <c r="G42" s="283" t="s">
        <v>512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513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514</v>
      </c>
      <c r="F44" s="283"/>
      <c r="G44" s="283" t="s">
        <v>515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112</v>
      </c>
      <c r="F45" s="283"/>
      <c r="G45" s="283" t="s">
        <v>516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517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518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519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520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521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522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523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524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525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526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527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528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529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530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531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532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533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534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535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536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537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538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539</v>
      </c>
      <c r="D76" s="301"/>
      <c r="E76" s="301"/>
      <c r="F76" s="301" t="s">
        <v>540</v>
      </c>
      <c r="G76" s="302"/>
      <c r="H76" s="301" t="s">
        <v>62</v>
      </c>
      <c r="I76" s="301" t="s">
        <v>65</v>
      </c>
      <c r="J76" s="301" t="s">
        <v>541</v>
      </c>
      <c r="K76" s="300"/>
    </row>
    <row r="77" s="1" customFormat="1" ht="17.25" customHeight="1">
      <c r="B77" s="298"/>
      <c r="C77" s="303" t="s">
        <v>542</v>
      </c>
      <c r="D77" s="303"/>
      <c r="E77" s="303"/>
      <c r="F77" s="304" t="s">
        <v>543</v>
      </c>
      <c r="G77" s="305"/>
      <c r="H77" s="303"/>
      <c r="I77" s="303"/>
      <c r="J77" s="303" t="s">
        <v>544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61</v>
      </c>
      <c r="D79" s="308"/>
      <c r="E79" s="308"/>
      <c r="F79" s="309" t="s">
        <v>545</v>
      </c>
      <c r="G79" s="310"/>
      <c r="H79" s="286" t="s">
        <v>546</v>
      </c>
      <c r="I79" s="286" t="s">
        <v>547</v>
      </c>
      <c r="J79" s="286">
        <v>20</v>
      </c>
      <c r="K79" s="300"/>
    </row>
    <row r="80" s="1" customFormat="1" ht="15" customHeight="1">
      <c r="B80" s="298"/>
      <c r="C80" s="286" t="s">
        <v>548</v>
      </c>
      <c r="D80" s="286"/>
      <c r="E80" s="286"/>
      <c r="F80" s="309" t="s">
        <v>545</v>
      </c>
      <c r="G80" s="310"/>
      <c r="H80" s="286" t="s">
        <v>549</v>
      </c>
      <c r="I80" s="286" t="s">
        <v>547</v>
      </c>
      <c r="J80" s="286">
        <v>120</v>
      </c>
      <c r="K80" s="300"/>
    </row>
    <row r="81" s="1" customFormat="1" ht="15" customHeight="1">
      <c r="B81" s="311"/>
      <c r="C81" s="286" t="s">
        <v>550</v>
      </c>
      <c r="D81" s="286"/>
      <c r="E81" s="286"/>
      <c r="F81" s="309" t="s">
        <v>551</v>
      </c>
      <c r="G81" s="310"/>
      <c r="H81" s="286" t="s">
        <v>552</v>
      </c>
      <c r="I81" s="286" t="s">
        <v>547</v>
      </c>
      <c r="J81" s="286">
        <v>50</v>
      </c>
      <c r="K81" s="300"/>
    </row>
    <row r="82" s="1" customFormat="1" ht="15" customHeight="1">
      <c r="B82" s="311"/>
      <c r="C82" s="286" t="s">
        <v>553</v>
      </c>
      <c r="D82" s="286"/>
      <c r="E82" s="286"/>
      <c r="F82" s="309" t="s">
        <v>545</v>
      </c>
      <c r="G82" s="310"/>
      <c r="H82" s="286" t="s">
        <v>554</v>
      </c>
      <c r="I82" s="286" t="s">
        <v>555</v>
      </c>
      <c r="J82" s="286"/>
      <c r="K82" s="300"/>
    </row>
    <row r="83" s="1" customFormat="1" ht="15" customHeight="1">
      <c r="B83" s="311"/>
      <c r="C83" s="312" t="s">
        <v>556</v>
      </c>
      <c r="D83" s="312"/>
      <c r="E83" s="312"/>
      <c r="F83" s="313" t="s">
        <v>551</v>
      </c>
      <c r="G83" s="312"/>
      <c r="H83" s="312" t="s">
        <v>557</v>
      </c>
      <c r="I83" s="312" t="s">
        <v>547</v>
      </c>
      <c r="J83" s="312">
        <v>15</v>
      </c>
      <c r="K83" s="300"/>
    </row>
    <row r="84" s="1" customFormat="1" ht="15" customHeight="1">
      <c r="B84" s="311"/>
      <c r="C84" s="312" t="s">
        <v>558</v>
      </c>
      <c r="D84" s="312"/>
      <c r="E84" s="312"/>
      <c r="F84" s="313" t="s">
        <v>551</v>
      </c>
      <c r="G84" s="312"/>
      <c r="H84" s="312" t="s">
        <v>559</v>
      </c>
      <c r="I84" s="312" t="s">
        <v>547</v>
      </c>
      <c r="J84" s="312">
        <v>15</v>
      </c>
      <c r="K84" s="300"/>
    </row>
    <row r="85" s="1" customFormat="1" ht="15" customHeight="1">
      <c r="B85" s="311"/>
      <c r="C85" s="312" t="s">
        <v>560</v>
      </c>
      <c r="D85" s="312"/>
      <c r="E85" s="312"/>
      <c r="F85" s="313" t="s">
        <v>551</v>
      </c>
      <c r="G85" s="312"/>
      <c r="H85" s="312" t="s">
        <v>561</v>
      </c>
      <c r="I85" s="312" t="s">
        <v>547</v>
      </c>
      <c r="J85" s="312">
        <v>20</v>
      </c>
      <c r="K85" s="300"/>
    </row>
    <row r="86" s="1" customFormat="1" ht="15" customHeight="1">
      <c r="B86" s="311"/>
      <c r="C86" s="312" t="s">
        <v>562</v>
      </c>
      <c r="D86" s="312"/>
      <c r="E86" s="312"/>
      <c r="F86" s="313" t="s">
        <v>551</v>
      </c>
      <c r="G86" s="312"/>
      <c r="H86" s="312" t="s">
        <v>563</v>
      </c>
      <c r="I86" s="312" t="s">
        <v>547</v>
      </c>
      <c r="J86" s="312">
        <v>20</v>
      </c>
      <c r="K86" s="300"/>
    </row>
    <row r="87" s="1" customFormat="1" ht="15" customHeight="1">
      <c r="B87" s="311"/>
      <c r="C87" s="286" t="s">
        <v>564</v>
      </c>
      <c r="D87" s="286"/>
      <c r="E87" s="286"/>
      <c r="F87" s="309" t="s">
        <v>551</v>
      </c>
      <c r="G87" s="310"/>
      <c r="H87" s="286" t="s">
        <v>565</v>
      </c>
      <c r="I87" s="286" t="s">
        <v>547</v>
      </c>
      <c r="J87" s="286">
        <v>50</v>
      </c>
      <c r="K87" s="300"/>
    </row>
    <row r="88" s="1" customFormat="1" ht="15" customHeight="1">
      <c r="B88" s="311"/>
      <c r="C88" s="286" t="s">
        <v>566</v>
      </c>
      <c r="D88" s="286"/>
      <c r="E88" s="286"/>
      <c r="F88" s="309" t="s">
        <v>551</v>
      </c>
      <c r="G88" s="310"/>
      <c r="H88" s="286" t="s">
        <v>567</v>
      </c>
      <c r="I88" s="286" t="s">
        <v>547</v>
      </c>
      <c r="J88" s="286">
        <v>20</v>
      </c>
      <c r="K88" s="300"/>
    </row>
    <row r="89" s="1" customFormat="1" ht="15" customHeight="1">
      <c r="B89" s="311"/>
      <c r="C89" s="286" t="s">
        <v>568</v>
      </c>
      <c r="D89" s="286"/>
      <c r="E89" s="286"/>
      <c r="F89" s="309" t="s">
        <v>551</v>
      </c>
      <c r="G89" s="310"/>
      <c r="H89" s="286" t="s">
        <v>569</v>
      </c>
      <c r="I89" s="286" t="s">
        <v>547</v>
      </c>
      <c r="J89" s="286">
        <v>20</v>
      </c>
      <c r="K89" s="300"/>
    </row>
    <row r="90" s="1" customFormat="1" ht="15" customHeight="1">
      <c r="B90" s="311"/>
      <c r="C90" s="286" t="s">
        <v>570</v>
      </c>
      <c r="D90" s="286"/>
      <c r="E90" s="286"/>
      <c r="F90" s="309" t="s">
        <v>551</v>
      </c>
      <c r="G90" s="310"/>
      <c r="H90" s="286" t="s">
        <v>571</v>
      </c>
      <c r="I90" s="286" t="s">
        <v>547</v>
      </c>
      <c r="J90" s="286">
        <v>50</v>
      </c>
      <c r="K90" s="300"/>
    </row>
    <row r="91" s="1" customFormat="1" ht="15" customHeight="1">
      <c r="B91" s="311"/>
      <c r="C91" s="286" t="s">
        <v>572</v>
      </c>
      <c r="D91" s="286"/>
      <c r="E91" s="286"/>
      <c r="F91" s="309" t="s">
        <v>551</v>
      </c>
      <c r="G91" s="310"/>
      <c r="H91" s="286" t="s">
        <v>572</v>
      </c>
      <c r="I91" s="286" t="s">
        <v>547</v>
      </c>
      <c r="J91" s="286">
        <v>50</v>
      </c>
      <c r="K91" s="300"/>
    </row>
    <row r="92" s="1" customFormat="1" ht="15" customHeight="1">
      <c r="B92" s="311"/>
      <c r="C92" s="286" t="s">
        <v>573</v>
      </c>
      <c r="D92" s="286"/>
      <c r="E92" s="286"/>
      <c r="F92" s="309" t="s">
        <v>551</v>
      </c>
      <c r="G92" s="310"/>
      <c r="H92" s="286" t="s">
        <v>574</v>
      </c>
      <c r="I92" s="286" t="s">
        <v>547</v>
      </c>
      <c r="J92" s="286">
        <v>255</v>
      </c>
      <c r="K92" s="300"/>
    </row>
    <row r="93" s="1" customFormat="1" ht="15" customHeight="1">
      <c r="B93" s="311"/>
      <c r="C93" s="286" t="s">
        <v>575</v>
      </c>
      <c r="D93" s="286"/>
      <c r="E93" s="286"/>
      <c r="F93" s="309" t="s">
        <v>545</v>
      </c>
      <c r="G93" s="310"/>
      <c r="H93" s="286" t="s">
        <v>576</v>
      </c>
      <c r="I93" s="286" t="s">
        <v>577</v>
      </c>
      <c r="J93" s="286"/>
      <c r="K93" s="300"/>
    </row>
    <row r="94" s="1" customFormat="1" ht="15" customHeight="1">
      <c r="B94" s="311"/>
      <c r="C94" s="286" t="s">
        <v>578</v>
      </c>
      <c r="D94" s="286"/>
      <c r="E94" s="286"/>
      <c r="F94" s="309" t="s">
        <v>545</v>
      </c>
      <c r="G94" s="310"/>
      <c r="H94" s="286" t="s">
        <v>579</v>
      </c>
      <c r="I94" s="286" t="s">
        <v>580</v>
      </c>
      <c r="J94" s="286"/>
      <c r="K94" s="300"/>
    </row>
    <row r="95" s="1" customFormat="1" ht="15" customHeight="1">
      <c r="B95" s="311"/>
      <c r="C95" s="286" t="s">
        <v>581</v>
      </c>
      <c r="D95" s="286"/>
      <c r="E95" s="286"/>
      <c r="F95" s="309" t="s">
        <v>545</v>
      </c>
      <c r="G95" s="310"/>
      <c r="H95" s="286" t="s">
        <v>581</v>
      </c>
      <c r="I95" s="286" t="s">
        <v>580</v>
      </c>
      <c r="J95" s="286"/>
      <c r="K95" s="300"/>
    </row>
    <row r="96" s="1" customFormat="1" ht="15" customHeight="1">
      <c r="B96" s="311"/>
      <c r="C96" s="286" t="s">
        <v>46</v>
      </c>
      <c r="D96" s="286"/>
      <c r="E96" s="286"/>
      <c r="F96" s="309" t="s">
        <v>545</v>
      </c>
      <c r="G96" s="310"/>
      <c r="H96" s="286" t="s">
        <v>582</v>
      </c>
      <c r="I96" s="286" t="s">
        <v>580</v>
      </c>
      <c r="J96" s="286"/>
      <c r="K96" s="300"/>
    </row>
    <row r="97" s="1" customFormat="1" ht="15" customHeight="1">
      <c r="B97" s="311"/>
      <c r="C97" s="286" t="s">
        <v>56</v>
      </c>
      <c r="D97" s="286"/>
      <c r="E97" s="286"/>
      <c r="F97" s="309" t="s">
        <v>545</v>
      </c>
      <c r="G97" s="310"/>
      <c r="H97" s="286" t="s">
        <v>583</v>
      </c>
      <c r="I97" s="286" t="s">
        <v>580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584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539</v>
      </c>
      <c r="D103" s="301"/>
      <c r="E103" s="301"/>
      <c r="F103" s="301" t="s">
        <v>540</v>
      </c>
      <c r="G103" s="302"/>
      <c r="H103" s="301" t="s">
        <v>62</v>
      </c>
      <c r="I103" s="301" t="s">
        <v>65</v>
      </c>
      <c r="J103" s="301" t="s">
        <v>541</v>
      </c>
      <c r="K103" s="300"/>
    </row>
    <row r="104" s="1" customFormat="1" ht="17.25" customHeight="1">
      <c r="B104" s="298"/>
      <c r="C104" s="303" t="s">
        <v>542</v>
      </c>
      <c r="D104" s="303"/>
      <c r="E104" s="303"/>
      <c r="F104" s="304" t="s">
        <v>543</v>
      </c>
      <c r="G104" s="305"/>
      <c r="H104" s="303"/>
      <c r="I104" s="303"/>
      <c r="J104" s="303" t="s">
        <v>544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61</v>
      </c>
      <c r="D106" s="308"/>
      <c r="E106" s="308"/>
      <c r="F106" s="309" t="s">
        <v>545</v>
      </c>
      <c r="G106" s="286"/>
      <c r="H106" s="286" t="s">
        <v>585</v>
      </c>
      <c r="I106" s="286" t="s">
        <v>547</v>
      </c>
      <c r="J106" s="286">
        <v>20</v>
      </c>
      <c r="K106" s="300"/>
    </row>
    <row r="107" s="1" customFormat="1" ht="15" customHeight="1">
      <c r="B107" s="298"/>
      <c r="C107" s="286" t="s">
        <v>548</v>
      </c>
      <c r="D107" s="286"/>
      <c r="E107" s="286"/>
      <c r="F107" s="309" t="s">
        <v>545</v>
      </c>
      <c r="G107" s="286"/>
      <c r="H107" s="286" t="s">
        <v>585</v>
      </c>
      <c r="I107" s="286" t="s">
        <v>547</v>
      </c>
      <c r="J107" s="286">
        <v>120</v>
      </c>
      <c r="K107" s="300"/>
    </row>
    <row r="108" s="1" customFormat="1" ht="15" customHeight="1">
      <c r="B108" s="311"/>
      <c r="C108" s="286" t="s">
        <v>550</v>
      </c>
      <c r="D108" s="286"/>
      <c r="E108" s="286"/>
      <c r="F108" s="309" t="s">
        <v>551</v>
      </c>
      <c r="G108" s="286"/>
      <c r="H108" s="286" t="s">
        <v>585</v>
      </c>
      <c r="I108" s="286" t="s">
        <v>547</v>
      </c>
      <c r="J108" s="286">
        <v>50</v>
      </c>
      <c r="K108" s="300"/>
    </row>
    <row r="109" s="1" customFormat="1" ht="15" customHeight="1">
      <c r="B109" s="311"/>
      <c r="C109" s="286" t="s">
        <v>553</v>
      </c>
      <c r="D109" s="286"/>
      <c r="E109" s="286"/>
      <c r="F109" s="309" t="s">
        <v>545</v>
      </c>
      <c r="G109" s="286"/>
      <c r="H109" s="286" t="s">
        <v>585</v>
      </c>
      <c r="I109" s="286" t="s">
        <v>555</v>
      </c>
      <c r="J109" s="286"/>
      <c r="K109" s="300"/>
    </row>
    <row r="110" s="1" customFormat="1" ht="15" customHeight="1">
      <c r="B110" s="311"/>
      <c r="C110" s="286" t="s">
        <v>564</v>
      </c>
      <c r="D110" s="286"/>
      <c r="E110" s="286"/>
      <c r="F110" s="309" t="s">
        <v>551</v>
      </c>
      <c r="G110" s="286"/>
      <c r="H110" s="286" t="s">
        <v>585</v>
      </c>
      <c r="I110" s="286" t="s">
        <v>547</v>
      </c>
      <c r="J110" s="286">
        <v>50</v>
      </c>
      <c r="K110" s="300"/>
    </row>
    <row r="111" s="1" customFormat="1" ht="15" customHeight="1">
      <c r="B111" s="311"/>
      <c r="C111" s="286" t="s">
        <v>572</v>
      </c>
      <c r="D111" s="286"/>
      <c r="E111" s="286"/>
      <c r="F111" s="309" t="s">
        <v>551</v>
      </c>
      <c r="G111" s="286"/>
      <c r="H111" s="286" t="s">
        <v>585</v>
      </c>
      <c r="I111" s="286" t="s">
        <v>547</v>
      </c>
      <c r="J111" s="286">
        <v>50</v>
      </c>
      <c r="K111" s="300"/>
    </row>
    <row r="112" s="1" customFormat="1" ht="15" customHeight="1">
      <c r="B112" s="311"/>
      <c r="C112" s="286" t="s">
        <v>570</v>
      </c>
      <c r="D112" s="286"/>
      <c r="E112" s="286"/>
      <c r="F112" s="309" t="s">
        <v>551</v>
      </c>
      <c r="G112" s="286"/>
      <c r="H112" s="286" t="s">
        <v>585</v>
      </c>
      <c r="I112" s="286" t="s">
        <v>547</v>
      </c>
      <c r="J112" s="286">
        <v>50</v>
      </c>
      <c r="K112" s="300"/>
    </row>
    <row r="113" s="1" customFormat="1" ht="15" customHeight="1">
      <c r="B113" s="311"/>
      <c r="C113" s="286" t="s">
        <v>61</v>
      </c>
      <c r="D113" s="286"/>
      <c r="E113" s="286"/>
      <c r="F113" s="309" t="s">
        <v>545</v>
      </c>
      <c r="G113" s="286"/>
      <c r="H113" s="286" t="s">
        <v>586</v>
      </c>
      <c r="I113" s="286" t="s">
        <v>547</v>
      </c>
      <c r="J113" s="286">
        <v>20</v>
      </c>
      <c r="K113" s="300"/>
    </row>
    <row r="114" s="1" customFormat="1" ht="15" customHeight="1">
      <c r="B114" s="311"/>
      <c r="C114" s="286" t="s">
        <v>587</v>
      </c>
      <c r="D114" s="286"/>
      <c r="E114" s="286"/>
      <c r="F114" s="309" t="s">
        <v>545</v>
      </c>
      <c r="G114" s="286"/>
      <c r="H114" s="286" t="s">
        <v>588</v>
      </c>
      <c r="I114" s="286" t="s">
        <v>547</v>
      </c>
      <c r="J114" s="286">
        <v>120</v>
      </c>
      <c r="K114" s="300"/>
    </row>
    <row r="115" s="1" customFormat="1" ht="15" customHeight="1">
      <c r="B115" s="311"/>
      <c r="C115" s="286" t="s">
        <v>46</v>
      </c>
      <c r="D115" s="286"/>
      <c r="E115" s="286"/>
      <c r="F115" s="309" t="s">
        <v>545</v>
      </c>
      <c r="G115" s="286"/>
      <c r="H115" s="286" t="s">
        <v>589</v>
      </c>
      <c r="I115" s="286" t="s">
        <v>580</v>
      </c>
      <c r="J115" s="286"/>
      <c r="K115" s="300"/>
    </row>
    <row r="116" s="1" customFormat="1" ht="15" customHeight="1">
      <c r="B116" s="311"/>
      <c r="C116" s="286" t="s">
        <v>56</v>
      </c>
      <c r="D116" s="286"/>
      <c r="E116" s="286"/>
      <c r="F116" s="309" t="s">
        <v>545</v>
      </c>
      <c r="G116" s="286"/>
      <c r="H116" s="286" t="s">
        <v>590</v>
      </c>
      <c r="I116" s="286" t="s">
        <v>580</v>
      </c>
      <c r="J116" s="286"/>
      <c r="K116" s="300"/>
    </row>
    <row r="117" s="1" customFormat="1" ht="15" customHeight="1">
      <c r="B117" s="311"/>
      <c r="C117" s="286" t="s">
        <v>65</v>
      </c>
      <c r="D117" s="286"/>
      <c r="E117" s="286"/>
      <c r="F117" s="309" t="s">
        <v>545</v>
      </c>
      <c r="G117" s="286"/>
      <c r="H117" s="286" t="s">
        <v>591</v>
      </c>
      <c r="I117" s="286" t="s">
        <v>592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593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539</v>
      </c>
      <c r="D123" s="301"/>
      <c r="E123" s="301"/>
      <c r="F123" s="301" t="s">
        <v>540</v>
      </c>
      <c r="G123" s="302"/>
      <c r="H123" s="301" t="s">
        <v>62</v>
      </c>
      <c r="I123" s="301" t="s">
        <v>65</v>
      </c>
      <c r="J123" s="301" t="s">
        <v>541</v>
      </c>
      <c r="K123" s="330"/>
    </row>
    <row r="124" s="1" customFormat="1" ht="17.25" customHeight="1">
      <c r="B124" s="329"/>
      <c r="C124" s="303" t="s">
        <v>542</v>
      </c>
      <c r="D124" s="303"/>
      <c r="E124" s="303"/>
      <c r="F124" s="304" t="s">
        <v>543</v>
      </c>
      <c r="G124" s="305"/>
      <c r="H124" s="303"/>
      <c r="I124" s="303"/>
      <c r="J124" s="303" t="s">
        <v>544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548</v>
      </c>
      <c r="D126" s="308"/>
      <c r="E126" s="308"/>
      <c r="F126" s="309" t="s">
        <v>545</v>
      </c>
      <c r="G126" s="286"/>
      <c r="H126" s="286" t="s">
        <v>585</v>
      </c>
      <c r="I126" s="286" t="s">
        <v>547</v>
      </c>
      <c r="J126" s="286">
        <v>120</v>
      </c>
      <c r="K126" s="334"/>
    </row>
    <row r="127" s="1" customFormat="1" ht="15" customHeight="1">
      <c r="B127" s="331"/>
      <c r="C127" s="286" t="s">
        <v>594</v>
      </c>
      <c r="D127" s="286"/>
      <c r="E127" s="286"/>
      <c r="F127" s="309" t="s">
        <v>545</v>
      </c>
      <c r="G127" s="286"/>
      <c r="H127" s="286" t="s">
        <v>595</v>
      </c>
      <c r="I127" s="286" t="s">
        <v>547</v>
      </c>
      <c r="J127" s="286" t="s">
        <v>596</v>
      </c>
      <c r="K127" s="334"/>
    </row>
    <row r="128" s="1" customFormat="1" ht="15" customHeight="1">
      <c r="B128" s="331"/>
      <c r="C128" s="286" t="s">
        <v>493</v>
      </c>
      <c r="D128" s="286"/>
      <c r="E128" s="286"/>
      <c r="F128" s="309" t="s">
        <v>545</v>
      </c>
      <c r="G128" s="286"/>
      <c r="H128" s="286" t="s">
        <v>597</v>
      </c>
      <c r="I128" s="286" t="s">
        <v>547</v>
      </c>
      <c r="J128" s="286" t="s">
        <v>596</v>
      </c>
      <c r="K128" s="334"/>
    </row>
    <row r="129" s="1" customFormat="1" ht="15" customHeight="1">
      <c r="B129" s="331"/>
      <c r="C129" s="286" t="s">
        <v>556</v>
      </c>
      <c r="D129" s="286"/>
      <c r="E129" s="286"/>
      <c r="F129" s="309" t="s">
        <v>551</v>
      </c>
      <c r="G129" s="286"/>
      <c r="H129" s="286" t="s">
        <v>557</v>
      </c>
      <c r="I129" s="286" t="s">
        <v>547</v>
      </c>
      <c r="J129" s="286">
        <v>15</v>
      </c>
      <c r="K129" s="334"/>
    </row>
    <row r="130" s="1" customFormat="1" ht="15" customHeight="1">
      <c r="B130" s="331"/>
      <c r="C130" s="312" t="s">
        <v>558</v>
      </c>
      <c r="D130" s="312"/>
      <c r="E130" s="312"/>
      <c r="F130" s="313" t="s">
        <v>551</v>
      </c>
      <c r="G130" s="312"/>
      <c r="H130" s="312" t="s">
        <v>559</v>
      </c>
      <c r="I130" s="312" t="s">
        <v>547</v>
      </c>
      <c r="J130" s="312">
        <v>15</v>
      </c>
      <c r="K130" s="334"/>
    </row>
    <row r="131" s="1" customFormat="1" ht="15" customHeight="1">
      <c r="B131" s="331"/>
      <c r="C131" s="312" t="s">
        <v>560</v>
      </c>
      <c r="D131" s="312"/>
      <c r="E131" s="312"/>
      <c r="F131" s="313" t="s">
        <v>551</v>
      </c>
      <c r="G131" s="312"/>
      <c r="H131" s="312" t="s">
        <v>561</v>
      </c>
      <c r="I131" s="312" t="s">
        <v>547</v>
      </c>
      <c r="J131" s="312">
        <v>20</v>
      </c>
      <c r="K131" s="334"/>
    </row>
    <row r="132" s="1" customFormat="1" ht="15" customHeight="1">
      <c r="B132" s="331"/>
      <c r="C132" s="312" t="s">
        <v>562</v>
      </c>
      <c r="D132" s="312"/>
      <c r="E132" s="312"/>
      <c r="F132" s="313" t="s">
        <v>551</v>
      </c>
      <c r="G132" s="312"/>
      <c r="H132" s="312" t="s">
        <v>563</v>
      </c>
      <c r="I132" s="312" t="s">
        <v>547</v>
      </c>
      <c r="J132" s="312">
        <v>20</v>
      </c>
      <c r="K132" s="334"/>
    </row>
    <row r="133" s="1" customFormat="1" ht="15" customHeight="1">
      <c r="B133" s="331"/>
      <c r="C133" s="286" t="s">
        <v>550</v>
      </c>
      <c r="D133" s="286"/>
      <c r="E133" s="286"/>
      <c r="F133" s="309" t="s">
        <v>551</v>
      </c>
      <c r="G133" s="286"/>
      <c r="H133" s="286" t="s">
        <v>585</v>
      </c>
      <c r="I133" s="286" t="s">
        <v>547</v>
      </c>
      <c r="J133" s="286">
        <v>50</v>
      </c>
      <c r="K133" s="334"/>
    </row>
    <row r="134" s="1" customFormat="1" ht="15" customHeight="1">
      <c r="B134" s="331"/>
      <c r="C134" s="286" t="s">
        <v>564</v>
      </c>
      <c r="D134" s="286"/>
      <c r="E134" s="286"/>
      <c r="F134" s="309" t="s">
        <v>551</v>
      </c>
      <c r="G134" s="286"/>
      <c r="H134" s="286" t="s">
        <v>585</v>
      </c>
      <c r="I134" s="286" t="s">
        <v>547</v>
      </c>
      <c r="J134" s="286">
        <v>50</v>
      </c>
      <c r="K134" s="334"/>
    </row>
    <row r="135" s="1" customFormat="1" ht="15" customHeight="1">
      <c r="B135" s="331"/>
      <c r="C135" s="286" t="s">
        <v>570</v>
      </c>
      <c r="D135" s="286"/>
      <c r="E135" s="286"/>
      <c r="F135" s="309" t="s">
        <v>551</v>
      </c>
      <c r="G135" s="286"/>
      <c r="H135" s="286" t="s">
        <v>585</v>
      </c>
      <c r="I135" s="286" t="s">
        <v>547</v>
      </c>
      <c r="J135" s="286">
        <v>50</v>
      </c>
      <c r="K135" s="334"/>
    </row>
    <row r="136" s="1" customFormat="1" ht="15" customHeight="1">
      <c r="B136" s="331"/>
      <c r="C136" s="286" t="s">
        <v>572</v>
      </c>
      <c r="D136" s="286"/>
      <c r="E136" s="286"/>
      <c r="F136" s="309" t="s">
        <v>551</v>
      </c>
      <c r="G136" s="286"/>
      <c r="H136" s="286" t="s">
        <v>585</v>
      </c>
      <c r="I136" s="286" t="s">
        <v>547</v>
      </c>
      <c r="J136" s="286">
        <v>50</v>
      </c>
      <c r="K136" s="334"/>
    </row>
    <row r="137" s="1" customFormat="1" ht="15" customHeight="1">
      <c r="B137" s="331"/>
      <c r="C137" s="286" t="s">
        <v>573</v>
      </c>
      <c r="D137" s="286"/>
      <c r="E137" s="286"/>
      <c r="F137" s="309" t="s">
        <v>551</v>
      </c>
      <c r="G137" s="286"/>
      <c r="H137" s="286" t="s">
        <v>598</v>
      </c>
      <c r="I137" s="286" t="s">
        <v>547</v>
      </c>
      <c r="J137" s="286">
        <v>255</v>
      </c>
      <c r="K137" s="334"/>
    </row>
    <row r="138" s="1" customFormat="1" ht="15" customHeight="1">
      <c r="B138" s="331"/>
      <c r="C138" s="286" t="s">
        <v>575</v>
      </c>
      <c r="D138" s="286"/>
      <c r="E138" s="286"/>
      <c r="F138" s="309" t="s">
        <v>545</v>
      </c>
      <c r="G138" s="286"/>
      <c r="H138" s="286" t="s">
        <v>599</v>
      </c>
      <c r="I138" s="286" t="s">
        <v>577</v>
      </c>
      <c r="J138" s="286"/>
      <c r="K138" s="334"/>
    </row>
    <row r="139" s="1" customFormat="1" ht="15" customHeight="1">
      <c r="B139" s="331"/>
      <c r="C139" s="286" t="s">
        <v>578</v>
      </c>
      <c r="D139" s="286"/>
      <c r="E139" s="286"/>
      <c r="F139" s="309" t="s">
        <v>545</v>
      </c>
      <c r="G139" s="286"/>
      <c r="H139" s="286" t="s">
        <v>600</v>
      </c>
      <c r="I139" s="286" t="s">
        <v>580</v>
      </c>
      <c r="J139" s="286"/>
      <c r="K139" s="334"/>
    </row>
    <row r="140" s="1" customFormat="1" ht="15" customHeight="1">
      <c r="B140" s="331"/>
      <c r="C140" s="286" t="s">
        <v>581</v>
      </c>
      <c r="D140" s="286"/>
      <c r="E140" s="286"/>
      <c r="F140" s="309" t="s">
        <v>545</v>
      </c>
      <c r="G140" s="286"/>
      <c r="H140" s="286" t="s">
        <v>581</v>
      </c>
      <c r="I140" s="286" t="s">
        <v>580</v>
      </c>
      <c r="J140" s="286"/>
      <c r="K140" s="334"/>
    </row>
    <row r="141" s="1" customFormat="1" ht="15" customHeight="1">
      <c r="B141" s="331"/>
      <c r="C141" s="286" t="s">
        <v>46</v>
      </c>
      <c r="D141" s="286"/>
      <c r="E141" s="286"/>
      <c r="F141" s="309" t="s">
        <v>545</v>
      </c>
      <c r="G141" s="286"/>
      <c r="H141" s="286" t="s">
        <v>601</v>
      </c>
      <c r="I141" s="286" t="s">
        <v>580</v>
      </c>
      <c r="J141" s="286"/>
      <c r="K141" s="334"/>
    </row>
    <row r="142" s="1" customFormat="1" ht="15" customHeight="1">
      <c r="B142" s="331"/>
      <c r="C142" s="286" t="s">
        <v>602</v>
      </c>
      <c r="D142" s="286"/>
      <c r="E142" s="286"/>
      <c r="F142" s="309" t="s">
        <v>545</v>
      </c>
      <c r="G142" s="286"/>
      <c r="H142" s="286" t="s">
        <v>603</v>
      </c>
      <c r="I142" s="286" t="s">
        <v>580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604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539</v>
      </c>
      <c r="D148" s="301"/>
      <c r="E148" s="301"/>
      <c r="F148" s="301" t="s">
        <v>540</v>
      </c>
      <c r="G148" s="302"/>
      <c r="H148" s="301" t="s">
        <v>62</v>
      </c>
      <c r="I148" s="301" t="s">
        <v>65</v>
      </c>
      <c r="J148" s="301" t="s">
        <v>541</v>
      </c>
      <c r="K148" s="300"/>
    </row>
    <row r="149" s="1" customFormat="1" ht="17.25" customHeight="1">
      <c r="B149" s="298"/>
      <c r="C149" s="303" t="s">
        <v>542</v>
      </c>
      <c r="D149" s="303"/>
      <c r="E149" s="303"/>
      <c r="F149" s="304" t="s">
        <v>543</v>
      </c>
      <c r="G149" s="305"/>
      <c r="H149" s="303"/>
      <c r="I149" s="303"/>
      <c r="J149" s="303" t="s">
        <v>544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548</v>
      </c>
      <c r="D151" s="286"/>
      <c r="E151" s="286"/>
      <c r="F151" s="339" t="s">
        <v>545</v>
      </c>
      <c r="G151" s="286"/>
      <c r="H151" s="338" t="s">
        <v>585</v>
      </c>
      <c r="I151" s="338" t="s">
        <v>547</v>
      </c>
      <c r="J151" s="338">
        <v>120</v>
      </c>
      <c r="K151" s="334"/>
    </row>
    <row r="152" s="1" customFormat="1" ht="15" customHeight="1">
      <c r="B152" s="311"/>
      <c r="C152" s="338" t="s">
        <v>594</v>
      </c>
      <c r="D152" s="286"/>
      <c r="E152" s="286"/>
      <c r="F152" s="339" t="s">
        <v>545</v>
      </c>
      <c r="G152" s="286"/>
      <c r="H152" s="338" t="s">
        <v>605</v>
      </c>
      <c r="I152" s="338" t="s">
        <v>547</v>
      </c>
      <c r="J152" s="338" t="s">
        <v>596</v>
      </c>
      <c r="K152" s="334"/>
    </row>
    <row r="153" s="1" customFormat="1" ht="15" customHeight="1">
      <c r="B153" s="311"/>
      <c r="C153" s="338" t="s">
        <v>493</v>
      </c>
      <c r="D153" s="286"/>
      <c r="E153" s="286"/>
      <c r="F153" s="339" t="s">
        <v>545</v>
      </c>
      <c r="G153" s="286"/>
      <c r="H153" s="338" t="s">
        <v>606</v>
      </c>
      <c r="I153" s="338" t="s">
        <v>547</v>
      </c>
      <c r="J153" s="338" t="s">
        <v>596</v>
      </c>
      <c r="K153" s="334"/>
    </row>
    <row r="154" s="1" customFormat="1" ht="15" customHeight="1">
      <c r="B154" s="311"/>
      <c r="C154" s="338" t="s">
        <v>550</v>
      </c>
      <c r="D154" s="286"/>
      <c r="E154" s="286"/>
      <c r="F154" s="339" t="s">
        <v>551</v>
      </c>
      <c r="G154" s="286"/>
      <c r="H154" s="338" t="s">
        <v>585</v>
      </c>
      <c r="I154" s="338" t="s">
        <v>547</v>
      </c>
      <c r="J154" s="338">
        <v>50</v>
      </c>
      <c r="K154" s="334"/>
    </row>
    <row r="155" s="1" customFormat="1" ht="15" customHeight="1">
      <c r="B155" s="311"/>
      <c r="C155" s="338" t="s">
        <v>553</v>
      </c>
      <c r="D155" s="286"/>
      <c r="E155" s="286"/>
      <c r="F155" s="339" t="s">
        <v>545</v>
      </c>
      <c r="G155" s="286"/>
      <c r="H155" s="338" t="s">
        <v>585</v>
      </c>
      <c r="I155" s="338" t="s">
        <v>555</v>
      </c>
      <c r="J155" s="338"/>
      <c r="K155" s="334"/>
    </row>
    <row r="156" s="1" customFormat="1" ht="15" customHeight="1">
      <c r="B156" s="311"/>
      <c r="C156" s="338" t="s">
        <v>564</v>
      </c>
      <c r="D156" s="286"/>
      <c r="E156" s="286"/>
      <c r="F156" s="339" t="s">
        <v>551</v>
      </c>
      <c r="G156" s="286"/>
      <c r="H156" s="338" t="s">
        <v>585</v>
      </c>
      <c r="I156" s="338" t="s">
        <v>547</v>
      </c>
      <c r="J156" s="338">
        <v>50</v>
      </c>
      <c r="K156" s="334"/>
    </row>
    <row r="157" s="1" customFormat="1" ht="15" customHeight="1">
      <c r="B157" s="311"/>
      <c r="C157" s="338" t="s">
        <v>572</v>
      </c>
      <c r="D157" s="286"/>
      <c r="E157" s="286"/>
      <c r="F157" s="339" t="s">
        <v>551</v>
      </c>
      <c r="G157" s="286"/>
      <c r="H157" s="338" t="s">
        <v>585</v>
      </c>
      <c r="I157" s="338" t="s">
        <v>547</v>
      </c>
      <c r="J157" s="338">
        <v>50</v>
      </c>
      <c r="K157" s="334"/>
    </row>
    <row r="158" s="1" customFormat="1" ht="15" customHeight="1">
      <c r="B158" s="311"/>
      <c r="C158" s="338" t="s">
        <v>570</v>
      </c>
      <c r="D158" s="286"/>
      <c r="E158" s="286"/>
      <c r="F158" s="339" t="s">
        <v>551</v>
      </c>
      <c r="G158" s="286"/>
      <c r="H158" s="338" t="s">
        <v>585</v>
      </c>
      <c r="I158" s="338" t="s">
        <v>547</v>
      </c>
      <c r="J158" s="338">
        <v>50</v>
      </c>
      <c r="K158" s="334"/>
    </row>
    <row r="159" s="1" customFormat="1" ht="15" customHeight="1">
      <c r="B159" s="311"/>
      <c r="C159" s="338" t="s">
        <v>101</v>
      </c>
      <c r="D159" s="286"/>
      <c r="E159" s="286"/>
      <c r="F159" s="339" t="s">
        <v>545</v>
      </c>
      <c r="G159" s="286"/>
      <c r="H159" s="338" t="s">
        <v>607</v>
      </c>
      <c r="I159" s="338" t="s">
        <v>547</v>
      </c>
      <c r="J159" s="338" t="s">
        <v>608</v>
      </c>
      <c r="K159" s="334"/>
    </row>
    <row r="160" s="1" customFormat="1" ht="15" customHeight="1">
      <c r="B160" s="311"/>
      <c r="C160" s="338" t="s">
        <v>609</v>
      </c>
      <c r="D160" s="286"/>
      <c r="E160" s="286"/>
      <c r="F160" s="339" t="s">
        <v>545</v>
      </c>
      <c r="G160" s="286"/>
      <c r="H160" s="338" t="s">
        <v>610</v>
      </c>
      <c r="I160" s="338" t="s">
        <v>580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611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539</v>
      </c>
      <c r="D166" s="301"/>
      <c r="E166" s="301"/>
      <c r="F166" s="301" t="s">
        <v>540</v>
      </c>
      <c r="G166" s="343"/>
      <c r="H166" s="344" t="s">
        <v>62</v>
      </c>
      <c r="I166" s="344" t="s">
        <v>65</v>
      </c>
      <c r="J166" s="301" t="s">
        <v>541</v>
      </c>
      <c r="K166" s="278"/>
    </row>
    <row r="167" s="1" customFormat="1" ht="17.25" customHeight="1">
      <c r="B167" s="279"/>
      <c r="C167" s="303" t="s">
        <v>542</v>
      </c>
      <c r="D167" s="303"/>
      <c r="E167" s="303"/>
      <c r="F167" s="304" t="s">
        <v>543</v>
      </c>
      <c r="G167" s="345"/>
      <c r="H167" s="346"/>
      <c r="I167" s="346"/>
      <c r="J167" s="303" t="s">
        <v>544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548</v>
      </c>
      <c r="D169" s="286"/>
      <c r="E169" s="286"/>
      <c r="F169" s="309" t="s">
        <v>545</v>
      </c>
      <c r="G169" s="286"/>
      <c r="H169" s="286" t="s">
        <v>585</v>
      </c>
      <c r="I169" s="286" t="s">
        <v>547</v>
      </c>
      <c r="J169" s="286">
        <v>120</v>
      </c>
      <c r="K169" s="334"/>
    </row>
    <row r="170" s="1" customFormat="1" ht="15" customHeight="1">
      <c r="B170" s="311"/>
      <c r="C170" s="286" t="s">
        <v>594</v>
      </c>
      <c r="D170" s="286"/>
      <c r="E170" s="286"/>
      <c r="F170" s="309" t="s">
        <v>545</v>
      </c>
      <c r="G170" s="286"/>
      <c r="H170" s="286" t="s">
        <v>595</v>
      </c>
      <c r="I170" s="286" t="s">
        <v>547</v>
      </c>
      <c r="J170" s="286" t="s">
        <v>596</v>
      </c>
      <c r="K170" s="334"/>
    </row>
    <row r="171" s="1" customFormat="1" ht="15" customHeight="1">
      <c r="B171" s="311"/>
      <c r="C171" s="286" t="s">
        <v>493</v>
      </c>
      <c r="D171" s="286"/>
      <c r="E171" s="286"/>
      <c r="F171" s="309" t="s">
        <v>545</v>
      </c>
      <c r="G171" s="286"/>
      <c r="H171" s="286" t="s">
        <v>612</v>
      </c>
      <c r="I171" s="286" t="s">
        <v>547</v>
      </c>
      <c r="J171" s="286" t="s">
        <v>596</v>
      </c>
      <c r="K171" s="334"/>
    </row>
    <row r="172" s="1" customFormat="1" ht="15" customHeight="1">
      <c r="B172" s="311"/>
      <c r="C172" s="286" t="s">
        <v>550</v>
      </c>
      <c r="D172" s="286"/>
      <c r="E172" s="286"/>
      <c r="F172" s="309" t="s">
        <v>551</v>
      </c>
      <c r="G172" s="286"/>
      <c r="H172" s="286" t="s">
        <v>612</v>
      </c>
      <c r="I172" s="286" t="s">
        <v>547</v>
      </c>
      <c r="J172" s="286">
        <v>50</v>
      </c>
      <c r="K172" s="334"/>
    </row>
    <row r="173" s="1" customFormat="1" ht="15" customHeight="1">
      <c r="B173" s="311"/>
      <c r="C173" s="286" t="s">
        <v>553</v>
      </c>
      <c r="D173" s="286"/>
      <c r="E173" s="286"/>
      <c r="F173" s="309" t="s">
        <v>545</v>
      </c>
      <c r="G173" s="286"/>
      <c r="H173" s="286" t="s">
        <v>612</v>
      </c>
      <c r="I173" s="286" t="s">
        <v>555</v>
      </c>
      <c r="J173" s="286"/>
      <c r="K173" s="334"/>
    </row>
    <row r="174" s="1" customFormat="1" ht="15" customHeight="1">
      <c r="B174" s="311"/>
      <c r="C174" s="286" t="s">
        <v>564</v>
      </c>
      <c r="D174" s="286"/>
      <c r="E174" s="286"/>
      <c r="F174" s="309" t="s">
        <v>551</v>
      </c>
      <c r="G174" s="286"/>
      <c r="H174" s="286" t="s">
        <v>612</v>
      </c>
      <c r="I174" s="286" t="s">
        <v>547</v>
      </c>
      <c r="J174" s="286">
        <v>50</v>
      </c>
      <c r="K174" s="334"/>
    </row>
    <row r="175" s="1" customFormat="1" ht="15" customHeight="1">
      <c r="B175" s="311"/>
      <c r="C175" s="286" t="s">
        <v>572</v>
      </c>
      <c r="D175" s="286"/>
      <c r="E175" s="286"/>
      <c r="F175" s="309" t="s">
        <v>551</v>
      </c>
      <c r="G175" s="286"/>
      <c r="H175" s="286" t="s">
        <v>612</v>
      </c>
      <c r="I175" s="286" t="s">
        <v>547</v>
      </c>
      <c r="J175" s="286">
        <v>50</v>
      </c>
      <c r="K175" s="334"/>
    </row>
    <row r="176" s="1" customFormat="1" ht="15" customHeight="1">
      <c r="B176" s="311"/>
      <c r="C176" s="286" t="s">
        <v>570</v>
      </c>
      <c r="D176" s="286"/>
      <c r="E176" s="286"/>
      <c r="F176" s="309" t="s">
        <v>551</v>
      </c>
      <c r="G176" s="286"/>
      <c r="H176" s="286" t="s">
        <v>612</v>
      </c>
      <c r="I176" s="286" t="s">
        <v>547</v>
      </c>
      <c r="J176" s="286">
        <v>50</v>
      </c>
      <c r="K176" s="334"/>
    </row>
    <row r="177" s="1" customFormat="1" ht="15" customHeight="1">
      <c r="B177" s="311"/>
      <c r="C177" s="286" t="s">
        <v>108</v>
      </c>
      <c r="D177" s="286"/>
      <c r="E177" s="286"/>
      <c r="F177" s="309" t="s">
        <v>545</v>
      </c>
      <c r="G177" s="286"/>
      <c r="H177" s="286" t="s">
        <v>613</v>
      </c>
      <c r="I177" s="286" t="s">
        <v>614</v>
      </c>
      <c r="J177" s="286"/>
      <c r="K177" s="334"/>
    </row>
    <row r="178" s="1" customFormat="1" ht="15" customHeight="1">
      <c r="B178" s="311"/>
      <c r="C178" s="286" t="s">
        <v>65</v>
      </c>
      <c r="D178" s="286"/>
      <c r="E178" s="286"/>
      <c r="F178" s="309" t="s">
        <v>545</v>
      </c>
      <c r="G178" s="286"/>
      <c r="H178" s="286" t="s">
        <v>615</v>
      </c>
      <c r="I178" s="286" t="s">
        <v>616</v>
      </c>
      <c r="J178" s="286">
        <v>1</v>
      </c>
      <c r="K178" s="334"/>
    </row>
    <row r="179" s="1" customFormat="1" ht="15" customHeight="1">
      <c r="B179" s="311"/>
      <c r="C179" s="286" t="s">
        <v>61</v>
      </c>
      <c r="D179" s="286"/>
      <c r="E179" s="286"/>
      <c r="F179" s="309" t="s">
        <v>545</v>
      </c>
      <c r="G179" s="286"/>
      <c r="H179" s="286" t="s">
        <v>617</v>
      </c>
      <c r="I179" s="286" t="s">
        <v>547</v>
      </c>
      <c r="J179" s="286">
        <v>20</v>
      </c>
      <c r="K179" s="334"/>
    </row>
    <row r="180" s="1" customFormat="1" ht="15" customHeight="1">
      <c r="B180" s="311"/>
      <c r="C180" s="286" t="s">
        <v>62</v>
      </c>
      <c r="D180" s="286"/>
      <c r="E180" s="286"/>
      <c r="F180" s="309" t="s">
        <v>545</v>
      </c>
      <c r="G180" s="286"/>
      <c r="H180" s="286" t="s">
        <v>618</v>
      </c>
      <c r="I180" s="286" t="s">
        <v>547</v>
      </c>
      <c r="J180" s="286">
        <v>255</v>
      </c>
      <c r="K180" s="334"/>
    </row>
    <row r="181" s="1" customFormat="1" ht="15" customHeight="1">
      <c r="B181" s="311"/>
      <c r="C181" s="286" t="s">
        <v>109</v>
      </c>
      <c r="D181" s="286"/>
      <c r="E181" s="286"/>
      <c r="F181" s="309" t="s">
        <v>545</v>
      </c>
      <c r="G181" s="286"/>
      <c r="H181" s="286" t="s">
        <v>509</v>
      </c>
      <c r="I181" s="286" t="s">
        <v>547</v>
      </c>
      <c r="J181" s="286">
        <v>10</v>
      </c>
      <c r="K181" s="334"/>
    </row>
    <row r="182" s="1" customFormat="1" ht="15" customHeight="1">
      <c r="B182" s="311"/>
      <c r="C182" s="286" t="s">
        <v>110</v>
      </c>
      <c r="D182" s="286"/>
      <c r="E182" s="286"/>
      <c r="F182" s="309" t="s">
        <v>545</v>
      </c>
      <c r="G182" s="286"/>
      <c r="H182" s="286" t="s">
        <v>619</v>
      </c>
      <c r="I182" s="286" t="s">
        <v>580</v>
      </c>
      <c r="J182" s="286"/>
      <c r="K182" s="334"/>
    </row>
    <row r="183" s="1" customFormat="1" ht="15" customHeight="1">
      <c r="B183" s="311"/>
      <c r="C183" s="286" t="s">
        <v>620</v>
      </c>
      <c r="D183" s="286"/>
      <c r="E183" s="286"/>
      <c r="F183" s="309" t="s">
        <v>545</v>
      </c>
      <c r="G183" s="286"/>
      <c r="H183" s="286" t="s">
        <v>621</v>
      </c>
      <c r="I183" s="286" t="s">
        <v>580</v>
      </c>
      <c r="J183" s="286"/>
      <c r="K183" s="334"/>
    </row>
    <row r="184" s="1" customFormat="1" ht="15" customHeight="1">
      <c r="B184" s="311"/>
      <c r="C184" s="286" t="s">
        <v>609</v>
      </c>
      <c r="D184" s="286"/>
      <c r="E184" s="286"/>
      <c r="F184" s="309" t="s">
        <v>545</v>
      </c>
      <c r="G184" s="286"/>
      <c r="H184" s="286" t="s">
        <v>622</v>
      </c>
      <c r="I184" s="286" t="s">
        <v>580</v>
      </c>
      <c r="J184" s="286"/>
      <c r="K184" s="334"/>
    </row>
    <row r="185" s="1" customFormat="1" ht="15" customHeight="1">
      <c r="B185" s="311"/>
      <c r="C185" s="286" t="s">
        <v>112</v>
      </c>
      <c r="D185" s="286"/>
      <c r="E185" s="286"/>
      <c r="F185" s="309" t="s">
        <v>551</v>
      </c>
      <c r="G185" s="286"/>
      <c r="H185" s="286" t="s">
        <v>623</v>
      </c>
      <c r="I185" s="286" t="s">
        <v>547</v>
      </c>
      <c r="J185" s="286">
        <v>50</v>
      </c>
      <c r="K185" s="334"/>
    </row>
    <row r="186" s="1" customFormat="1" ht="15" customHeight="1">
      <c r="B186" s="311"/>
      <c r="C186" s="286" t="s">
        <v>624</v>
      </c>
      <c r="D186" s="286"/>
      <c r="E186" s="286"/>
      <c r="F186" s="309" t="s">
        <v>551</v>
      </c>
      <c r="G186" s="286"/>
      <c r="H186" s="286" t="s">
        <v>625</v>
      </c>
      <c r="I186" s="286" t="s">
        <v>626</v>
      </c>
      <c r="J186" s="286"/>
      <c r="K186" s="334"/>
    </row>
    <row r="187" s="1" customFormat="1" ht="15" customHeight="1">
      <c r="B187" s="311"/>
      <c r="C187" s="286" t="s">
        <v>627</v>
      </c>
      <c r="D187" s="286"/>
      <c r="E187" s="286"/>
      <c r="F187" s="309" t="s">
        <v>551</v>
      </c>
      <c r="G187" s="286"/>
      <c r="H187" s="286" t="s">
        <v>628</v>
      </c>
      <c r="I187" s="286" t="s">
        <v>626</v>
      </c>
      <c r="J187" s="286"/>
      <c r="K187" s="334"/>
    </row>
    <row r="188" s="1" customFormat="1" ht="15" customHeight="1">
      <c r="B188" s="311"/>
      <c r="C188" s="286" t="s">
        <v>629</v>
      </c>
      <c r="D188" s="286"/>
      <c r="E188" s="286"/>
      <c r="F188" s="309" t="s">
        <v>551</v>
      </c>
      <c r="G188" s="286"/>
      <c r="H188" s="286" t="s">
        <v>630</v>
      </c>
      <c r="I188" s="286" t="s">
        <v>626</v>
      </c>
      <c r="J188" s="286"/>
      <c r="K188" s="334"/>
    </row>
    <row r="189" s="1" customFormat="1" ht="15" customHeight="1">
      <c r="B189" s="311"/>
      <c r="C189" s="347" t="s">
        <v>631</v>
      </c>
      <c r="D189" s="286"/>
      <c r="E189" s="286"/>
      <c r="F189" s="309" t="s">
        <v>551</v>
      </c>
      <c r="G189" s="286"/>
      <c r="H189" s="286" t="s">
        <v>632</v>
      </c>
      <c r="I189" s="286" t="s">
        <v>633</v>
      </c>
      <c r="J189" s="348" t="s">
        <v>634</v>
      </c>
      <c r="K189" s="334"/>
    </row>
    <row r="190" s="1" customFormat="1" ht="15" customHeight="1">
      <c r="B190" s="311"/>
      <c r="C190" s="347" t="s">
        <v>50</v>
      </c>
      <c r="D190" s="286"/>
      <c r="E190" s="286"/>
      <c r="F190" s="309" t="s">
        <v>545</v>
      </c>
      <c r="G190" s="286"/>
      <c r="H190" s="283" t="s">
        <v>635</v>
      </c>
      <c r="I190" s="286" t="s">
        <v>636</v>
      </c>
      <c r="J190" s="286"/>
      <c r="K190" s="334"/>
    </row>
    <row r="191" s="1" customFormat="1" ht="15" customHeight="1">
      <c r="B191" s="311"/>
      <c r="C191" s="347" t="s">
        <v>637</v>
      </c>
      <c r="D191" s="286"/>
      <c r="E191" s="286"/>
      <c r="F191" s="309" t="s">
        <v>545</v>
      </c>
      <c r="G191" s="286"/>
      <c r="H191" s="286" t="s">
        <v>638</v>
      </c>
      <c r="I191" s="286" t="s">
        <v>580</v>
      </c>
      <c r="J191" s="286"/>
      <c r="K191" s="334"/>
    </row>
    <row r="192" s="1" customFormat="1" ht="15" customHeight="1">
      <c r="B192" s="311"/>
      <c r="C192" s="347" t="s">
        <v>639</v>
      </c>
      <c r="D192" s="286"/>
      <c r="E192" s="286"/>
      <c r="F192" s="309" t="s">
        <v>545</v>
      </c>
      <c r="G192" s="286"/>
      <c r="H192" s="286" t="s">
        <v>640</v>
      </c>
      <c r="I192" s="286" t="s">
        <v>580</v>
      </c>
      <c r="J192" s="286"/>
      <c r="K192" s="334"/>
    </row>
    <row r="193" s="1" customFormat="1" ht="15" customHeight="1">
      <c r="B193" s="311"/>
      <c r="C193" s="347" t="s">
        <v>641</v>
      </c>
      <c r="D193" s="286"/>
      <c r="E193" s="286"/>
      <c r="F193" s="309" t="s">
        <v>551</v>
      </c>
      <c r="G193" s="286"/>
      <c r="H193" s="286" t="s">
        <v>642</v>
      </c>
      <c r="I193" s="286" t="s">
        <v>580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643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644</v>
      </c>
      <c r="D200" s="350"/>
      <c r="E200" s="350"/>
      <c r="F200" s="350" t="s">
        <v>645</v>
      </c>
      <c r="G200" s="351"/>
      <c r="H200" s="350" t="s">
        <v>646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636</v>
      </c>
      <c r="D202" s="286"/>
      <c r="E202" s="286"/>
      <c r="F202" s="309" t="s">
        <v>51</v>
      </c>
      <c r="G202" s="286"/>
      <c r="H202" s="286" t="s">
        <v>647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52</v>
      </c>
      <c r="G203" s="286"/>
      <c r="H203" s="286" t="s">
        <v>648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55</v>
      </c>
      <c r="G204" s="286"/>
      <c r="H204" s="286" t="s">
        <v>649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53</v>
      </c>
      <c r="G205" s="286"/>
      <c r="H205" s="286" t="s">
        <v>650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54</v>
      </c>
      <c r="G206" s="286"/>
      <c r="H206" s="286" t="s">
        <v>651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592</v>
      </c>
      <c r="D208" s="286"/>
      <c r="E208" s="286"/>
      <c r="F208" s="309" t="s">
        <v>87</v>
      </c>
      <c r="G208" s="286"/>
      <c r="H208" s="286" t="s">
        <v>652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489</v>
      </c>
      <c r="G209" s="286"/>
      <c r="H209" s="286" t="s">
        <v>490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487</v>
      </c>
      <c r="G210" s="286"/>
      <c r="H210" s="286" t="s">
        <v>653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491</v>
      </c>
      <c r="G211" s="347"/>
      <c r="H211" s="338" t="s">
        <v>492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299</v>
      </c>
      <c r="G212" s="347"/>
      <c r="H212" s="338" t="s">
        <v>654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616</v>
      </c>
      <c r="D214" s="286"/>
      <c r="E214" s="286"/>
      <c r="F214" s="309">
        <v>1</v>
      </c>
      <c r="G214" s="347"/>
      <c r="H214" s="338" t="s">
        <v>655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656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657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658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V17_Nitro\Projekt-Studio</dc:creator>
  <cp:lastModifiedBy>V17_Nitro\Projekt-Studio</cp:lastModifiedBy>
  <dcterms:created xsi:type="dcterms:W3CDTF">2021-04-26T17:41:02Z</dcterms:created>
  <dcterms:modified xsi:type="dcterms:W3CDTF">2021-04-26T17:41:07Z</dcterms:modified>
</cp:coreProperties>
</file>