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Údržba a oprava v..." sheetId="2" r:id="rId2"/>
    <sheet name="PS 02 - Kalibrace a oprav..." sheetId="3" r:id="rId3"/>
    <sheet name="VON - -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 01 - Údržba a oprava v...'!$C$79:$K$254</definedName>
    <definedName name="_xlnm.Print_Area" localSheetId="1">'PS 01 - Údržba a oprava v...'!$C$4:$J$39,'PS 01 - Údržba a oprava v...'!$C$45:$J$61,'PS 01 - Údržba a oprava v...'!$C$67:$K$254</definedName>
    <definedName name="_xlnm.Print_Titles" localSheetId="1">'PS 01 - Údržba a oprava v...'!$79:$79</definedName>
    <definedName name="_xlnm._FilterDatabase" localSheetId="2" hidden="1">'PS 02 - Kalibrace a oprav...'!$C$79:$K$84</definedName>
    <definedName name="_xlnm.Print_Area" localSheetId="2">'PS 02 - Kalibrace a oprav...'!$C$4:$J$39,'PS 02 - Kalibrace a oprav...'!$C$45:$J$61,'PS 02 - Kalibrace a oprav...'!$C$67:$K$84</definedName>
    <definedName name="_xlnm.Print_Titles" localSheetId="2">'PS 02 - Kalibrace a oprav...'!$79:$79</definedName>
    <definedName name="_xlnm._FilterDatabase" localSheetId="3" hidden="1">'VON - -'!$C$79:$K$82</definedName>
    <definedName name="_xlnm.Print_Area" localSheetId="3">'VON - -'!$C$4:$J$39,'VON - -'!$C$45:$J$61,'VON - -'!$C$67:$K$82</definedName>
    <definedName name="_xlnm.Print_Titles" localSheetId="3">'VON - -'!$79:$79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J76"/>
  <c r="F76"/>
  <c r="F74"/>
  <c r="E72"/>
  <c r="J55"/>
  <c r="J54"/>
  <c r="F54"/>
  <c r="F52"/>
  <c r="E50"/>
  <c r="J18"/>
  <c r="E18"/>
  <c r="F77"/>
  <c r="J17"/>
  <c r="J12"/>
  <c r="J74"/>
  <c r="E7"/>
  <c r="E70"/>
  <c i="3" r="J37"/>
  <c r="J36"/>
  <c i="1" r="AY56"/>
  <c i="3" r="J35"/>
  <c i="1" r="AX56"/>
  <c i="3"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2" r="J37"/>
  <c r="J36"/>
  <c i="1" r="AY55"/>
  <c i="2" r="J35"/>
  <c i="1" r="AX55"/>
  <c i="2"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1" r="L50"/>
  <c r="AM50"/>
  <c r="AM49"/>
  <c r="L49"/>
  <c r="AM47"/>
  <c r="L47"/>
  <c r="L45"/>
  <c r="L44"/>
  <c i="4" r="BK82"/>
  <c r="J82"/>
  <c i="3" r="BK84"/>
  <c r="J84"/>
  <c r="BK83"/>
  <c r="BK82"/>
  <c r="J82"/>
  <c i="2" r="J254"/>
  <c r="J252"/>
  <c r="BK251"/>
  <c r="BK250"/>
  <c r="BK249"/>
  <c r="BK248"/>
  <c r="J247"/>
  <c r="BK246"/>
  <c r="BK244"/>
  <c r="J242"/>
  <c r="BK241"/>
  <c r="J239"/>
  <c r="J235"/>
  <c r="BK234"/>
  <c r="J232"/>
  <c r="J228"/>
  <c r="BK221"/>
  <c r="J220"/>
  <c r="BK218"/>
  <c r="BK216"/>
  <c r="J212"/>
  <c r="J211"/>
  <c r="J209"/>
  <c r="BK207"/>
  <c r="J201"/>
  <c r="BK197"/>
  <c r="BK196"/>
  <c r="BK191"/>
  <c r="J189"/>
  <c r="BK188"/>
  <c r="BK183"/>
  <c r="BK182"/>
  <c r="BK178"/>
  <c r="BK177"/>
  <c r="BK176"/>
  <c r="J173"/>
  <c r="BK172"/>
  <c r="J171"/>
  <c r="BK170"/>
  <c r="J164"/>
  <c r="J163"/>
  <c r="J160"/>
  <c r="BK159"/>
  <c r="BK158"/>
  <c r="BK157"/>
  <c r="J153"/>
  <c r="BK152"/>
  <c r="J151"/>
  <c r="BK141"/>
  <c r="BK140"/>
  <c r="BK135"/>
  <c r="J134"/>
  <c r="BK127"/>
  <c r="BK125"/>
  <c r="J119"/>
  <c r="BK116"/>
  <c r="J106"/>
  <c r="BK103"/>
  <c r="BK102"/>
  <c r="J91"/>
  <c r="J82"/>
  <c i="1" r="AS54"/>
  <c i="3" r="F36"/>
  <c i="2" r="BK253"/>
  <c r="BK252"/>
  <c r="J251"/>
  <c r="J250"/>
  <c r="BK247"/>
  <c r="BK245"/>
  <c r="J244"/>
  <c r="BK243"/>
  <c r="BK242"/>
  <c r="BK239"/>
  <c r="J238"/>
  <c r="J237"/>
  <c r="BK235"/>
  <c r="J234"/>
  <c r="BK233"/>
  <c r="BK232"/>
  <c r="J231"/>
  <c r="J230"/>
  <c r="J229"/>
  <c r="BK228"/>
  <c r="BK227"/>
  <c r="J225"/>
  <c r="J224"/>
  <c r="J223"/>
  <c r="J222"/>
  <c r="J221"/>
  <c r="J219"/>
  <c r="J218"/>
  <c r="J217"/>
  <c r="J216"/>
  <c r="BK213"/>
  <c r="BK212"/>
  <c r="BK210"/>
  <c r="J208"/>
  <c r="J207"/>
  <c r="BK202"/>
  <c r="BK200"/>
  <c r="J197"/>
  <c r="J196"/>
  <c r="J190"/>
  <c r="J184"/>
  <c r="J183"/>
  <c r="J178"/>
  <c r="J176"/>
  <c r="J170"/>
  <c r="BK164"/>
  <c r="J162"/>
  <c r="BK161"/>
  <c r="BK160"/>
  <c r="J159"/>
  <c r="J158"/>
  <c r="BK156"/>
  <c r="J155"/>
  <c r="J154"/>
  <c r="BK148"/>
  <c r="BK147"/>
  <c r="BK146"/>
  <c r="BK143"/>
  <c r="J142"/>
  <c r="J141"/>
  <c r="J140"/>
  <c r="J133"/>
  <c r="J132"/>
  <c r="BK128"/>
  <c r="BK126"/>
  <c r="BK119"/>
  <c r="J118"/>
  <c r="BK117"/>
  <c r="J116"/>
  <c r="BK107"/>
  <c r="BK106"/>
  <c r="J103"/>
  <c r="J102"/>
  <c r="BK99"/>
  <c r="J96"/>
  <c r="BK93"/>
  <c r="BK92"/>
  <c r="BK91"/>
  <c r="J88"/>
  <c r="BK87"/>
  <c r="J86"/>
  <c r="BK82"/>
  <c i="3" r="J83"/>
  <c i="2" r="BK254"/>
  <c r="J253"/>
  <c r="J248"/>
  <c r="J246"/>
  <c r="J243"/>
  <c r="J241"/>
  <c r="J240"/>
  <c r="BK237"/>
  <c r="BK236"/>
  <c r="J233"/>
  <c r="BK229"/>
  <c r="J227"/>
  <c r="J226"/>
  <c r="BK220"/>
  <c r="J213"/>
  <c r="J210"/>
  <c r="BK209"/>
  <c r="BK208"/>
  <c r="BK201"/>
  <c r="J200"/>
  <c r="J191"/>
  <c r="BK190"/>
  <c r="BK189"/>
  <c r="J188"/>
  <c r="BK184"/>
  <c r="J182"/>
  <c r="J177"/>
  <c r="BK173"/>
  <c r="J172"/>
  <c r="BK171"/>
  <c r="BK162"/>
  <c r="J161"/>
  <c r="J156"/>
  <c r="BK155"/>
  <c r="BK154"/>
  <c r="J143"/>
  <c r="BK142"/>
  <c r="BK134"/>
  <c r="J128"/>
  <c r="J127"/>
  <c r="J125"/>
  <c r="J107"/>
  <c r="BK88"/>
  <c r="BK86"/>
  <c r="J249"/>
  <c r="J245"/>
  <c r="BK240"/>
  <c r="BK238"/>
  <c r="J236"/>
  <c r="BK231"/>
  <c r="BK230"/>
  <c r="BK226"/>
  <c r="BK225"/>
  <c r="BK224"/>
  <c r="BK223"/>
  <c r="BK222"/>
  <c r="BK219"/>
  <c r="BK217"/>
  <c r="BK211"/>
  <c r="J202"/>
  <c r="BK163"/>
  <c r="J157"/>
  <c r="BK153"/>
  <c r="J152"/>
  <c r="BK151"/>
  <c r="J148"/>
  <c r="J147"/>
  <c r="J146"/>
  <c r="J135"/>
  <c r="BK133"/>
  <c r="BK132"/>
  <c r="J126"/>
  <c r="BK118"/>
  <c r="J117"/>
  <c r="J99"/>
  <c r="BK96"/>
  <c r="J93"/>
  <c r="J92"/>
  <c r="J87"/>
  <c i="4" r="F37"/>
  <c i="1" r="BD57"/>
  <c i="4" r="F36"/>
  <c i="1" r="BC57"/>
  <c i="4" r="F35"/>
  <c i="1" r="BB57"/>
  <c i="4" r="J34"/>
  <c i="1" r="AW57"/>
  <c i="2" l="1" r="R81"/>
  <c r="R80"/>
  <c r="P81"/>
  <c r="P80"/>
  <c i="1" r="AU55"/>
  <c i="2" r="BK81"/>
  <c r="J81"/>
  <c r="J60"/>
  <c r="T81"/>
  <c r="T80"/>
  <c i="3" r="BK81"/>
  <c r="J81"/>
  <c r="J60"/>
  <c r="P81"/>
  <c r="P80"/>
  <c i="1" r="AU56"/>
  <c i="3" r="R81"/>
  <c r="R80"/>
  <c r="T81"/>
  <c r="T80"/>
  <c i="2" r="E48"/>
  <c r="F77"/>
  <c r="BE82"/>
  <c r="BE88"/>
  <c r="BE99"/>
  <c r="BE103"/>
  <c r="BE107"/>
  <c r="BE125"/>
  <c r="BE127"/>
  <c r="BE134"/>
  <c r="BE140"/>
  <c r="BE156"/>
  <c r="BE157"/>
  <c r="BE159"/>
  <c r="BE161"/>
  <c r="BE164"/>
  <c r="BE209"/>
  <c r="BE213"/>
  <c r="BE220"/>
  <c r="BE227"/>
  <c r="BE228"/>
  <c r="BE233"/>
  <c r="BE235"/>
  <c r="BE237"/>
  <c r="BE241"/>
  <c r="BE243"/>
  <c r="BE250"/>
  <c r="BE91"/>
  <c r="BE96"/>
  <c r="BE119"/>
  <c r="BE135"/>
  <c r="BE147"/>
  <c r="BE151"/>
  <c r="BE152"/>
  <c r="BE158"/>
  <c r="BE163"/>
  <c r="BE177"/>
  <c r="BE183"/>
  <c r="BE191"/>
  <c r="BE211"/>
  <c r="BE218"/>
  <c r="BE221"/>
  <c r="BE223"/>
  <c r="BE231"/>
  <c r="BE234"/>
  <c r="BE239"/>
  <c r="BE244"/>
  <c r="BE247"/>
  <c r="BE251"/>
  <c i="3" r="BE82"/>
  <c i="2" r="BE86"/>
  <c r="BE92"/>
  <c r="BE102"/>
  <c r="BE106"/>
  <c r="BE116"/>
  <c r="BE126"/>
  <c r="BE132"/>
  <c r="BE141"/>
  <c r="BE143"/>
  <c r="BE154"/>
  <c r="BE160"/>
  <c r="BE170"/>
  <c r="BE171"/>
  <c r="BE172"/>
  <c r="BE173"/>
  <c r="BE176"/>
  <c r="BE178"/>
  <c r="BE182"/>
  <c r="BE184"/>
  <c r="BE188"/>
  <c r="BE189"/>
  <c r="BE190"/>
  <c r="BE196"/>
  <c r="BE197"/>
  <c r="BE200"/>
  <c r="BE201"/>
  <c r="BE207"/>
  <c r="BE212"/>
  <c r="BE216"/>
  <c r="BE232"/>
  <c r="BE238"/>
  <c r="BE242"/>
  <c r="BE246"/>
  <c r="BE248"/>
  <c r="BE249"/>
  <c r="BE253"/>
  <c r="BE254"/>
  <c r="J52"/>
  <c r="BE87"/>
  <c r="BE93"/>
  <c r="BE117"/>
  <c r="BE118"/>
  <c r="BE128"/>
  <c r="BE133"/>
  <c r="BE142"/>
  <c r="BE146"/>
  <c r="BE148"/>
  <c r="BE153"/>
  <c r="BE155"/>
  <c r="BE162"/>
  <c r="BE202"/>
  <c r="BE208"/>
  <c r="BE210"/>
  <c r="BE217"/>
  <c r="BE219"/>
  <c r="BE222"/>
  <c r="BE224"/>
  <c r="BE225"/>
  <c r="BE226"/>
  <c r="BE229"/>
  <c r="BE230"/>
  <c r="BE236"/>
  <c r="BE240"/>
  <c r="BE245"/>
  <c r="BE252"/>
  <c i="3" r="E48"/>
  <c r="J52"/>
  <c r="F55"/>
  <c r="BE83"/>
  <c r="BE84"/>
  <c i="1" r="BC56"/>
  <c i="4" r="E48"/>
  <c r="J52"/>
  <c r="F55"/>
  <c r="BE82"/>
  <c r="BK81"/>
  <c r="J81"/>
  <c r="J60"/>
  <c i="3" r="F37"/>
  <c i="1" r="BD56"/>
  <c i="2" r="F36"/>
  <c i="1" r="BC55"/>
  <c i="2" r="F35"/>
  <c i="1" r="BB55"/>
  <c i="3" r="F35"/>
  <c i="1" r="BB56"/>
  <c i="4" r="J33"/>
  <c i="1" r="AV57"/>
  <c r="AT57"/>
  <c i="2" r="J34"/>
  <c i="1" r="AW55"/>
  <c i="2" r="F37"/>
  <c i="1" r="BD55"/>
  <c i="2" r="F34"/>
  <c i="1" r="BA55"/>
  <c i="3" r="F34"/>
  <c i="1" r="BA56"/>
  <c i="3" r="J34"/>
  <c i="1" r="AW56"/>
  <c i="4" r="F34"/>
  <c i="1" r="BA57"/>
  <c i="2" l="1" r="BK80"/>
  <c r="J80"/>
  <c r="J59"/>
  <c i="3" r="BK80"/>
  <c r="J80"/>
  <c r="J59"/>
  <c i="4" r="BK80"/>
  <c r="J80"/>
  <c r="J59"/>
  <c r="F33"/>
  <c i="1" r="AZ57"/>
  <c r="BC54"/>
  <c r="AY54"/>
  <c r="AU54"/>
  <c r="BB54"/>
  <c r="W31"/>
  <c i="3" r="J33"/>
  <c i="1" r="AV56"/>
  <c r="AT56"/>
  <c i="2" r="J33"/>
  <c i="1" r="AV55"/>
  <c r="AT55"/>
  <c r="BA54"/>
  <c r="AW54"/>
  <c r="AK30"/>
  <c r="BD54"/>
  <c r="W33"/>
  <c i="3" r="F33"/>
  <c i="1" r="AZ56"/>
  <c i="2" r="F33"/>
  <c i="1" r="AZ55"/>
  <c l="1" r="AZ54"/>
  <c r="AV54"/>
  <c r="AK29"/>
  <c r="AX54"/>
  <c r="W32"/>
  <c i="3" r="J30"/>
  <c i="1" r="AG56"/>
  <c r="AN56"/>
  <c r="W30"/>
  <c i="2" r="J30"/>
  <c i="1" r="AG55"/>
  <c r="AN55"/>
  <c i="4" r="J30"/>
  <c i="1" r="AG57"/>
  <c r="AN57"/>
  <c i="2" l="1" r="J39"/>
  <c i="3" r="J39"/>
  <c i="4" r="J39"/>
  <c i="1" r="AT54"/>
  <c r="W2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<sst xmlns="http://schemas.openxmlformats.org/spreadsheetml/2006/main">
  <si>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</si>
  <si>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</si>
  <si>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</si>
  <si>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</si>
  <si>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</si>
  <si>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{70cd13b1-2188-400e-bc7a-99be2f577706}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</si>
  <si>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</si>
  <si>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</si>
  <si>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</si>
  <si>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</si>
  <si>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</si>
  <si>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</si>
  <si>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</si>
  <si>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</si>
  <si>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20210128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</si>
  <si>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</si>
  <si>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</si>
  <si>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a oprava výměnných dílů zabezpečovacího zařízení v obvodu SSZT 2021(FINAL)</t>
  </si>
  <si>
    <t>KSO:</t>
  </si>
  <si>
    <t>824</t>
  </si>
  <si>
    <t>CC-CZ:</t>
  </si>
  <si>
    <t/>
  </si>
  <si>
    <t>Místo:</t>
  </si>
  <si>
    <t>Oblastní ředitelství Ostrava</t>
  </si>
  <si>
    <t>Datum:</t>
  </si>
  <si>
    <t>27. 1. 2021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</si>
  <si>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</si>
  <si>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</si>
  <si>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</si>
  <si>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</si>
  <si>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</si>
  <si>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</si>
  <si>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</si>
  <si>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</si>
  <si>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</si>
  <si>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</si>
  <si>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Michaela Hodulová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</si>
  <si>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</si>
  <si>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</si>
  <si>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</si>
  <si>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</si>
  <si>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</si>
  <si>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</si>
  <si>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</si>
  <si>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</si>
  <si>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</si>
  <si>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</si>
  <si>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</si>
  <si>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</si>
  <si>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</si>
  <si>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</si>
  <si>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</si>
  <si>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</si>
  <si>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</si>
  <si>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</si>
  <si>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</si>
  <si>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</si>
  <si>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</si>
  <si>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</si>
  <si>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</si>
  <si>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</si>
  <si>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</si>
  <si>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</si>
  <si>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</si>
  <si>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</si>
  <si>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</si>
  <si>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</si>
  <si>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</si>
  <si>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</si>
  <si>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</si>
  <si>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</si>
  <si>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</si>
  <si>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</si>
  <si>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</si>
  <si>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</si>
  <si>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</si>
  <si>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</si>
  <si>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</si>
  <si>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</si>
  <si>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Údržba a oprava výměnných dílů zabezpečovacího zařízení 2021</t>
  </si>
  <si>
    <t>PRO</t>
  </si>
  <si>
    <t>1</t>
  </si>
  <si>
    <t>{f1b314f2-6304-4f4a-98ac-067cf5586553}</t>
  </si>
  <si>
    <t>2</t>
  </si>
  <si>
    <t>PS 02</t>
  </si>
  <si>
    <t>Kalibrace a opravy měřících desek DISTA</t>
  </si>
  <si>
    <t>{46ffa2ef-f156-4064-a956-7b82301a1c69}</t>
  </si>
  <si>
    <t>VON</t>
  </si>
  <si>
    <t>-</t>
  </si>
  <si>
    <t>{44d3c0f5-9c70-4968-b6c6-0a176bcebb61}</t>
  </si>
  <si>
    <t>KRYCÍ LIST SOUPISU PRACÍ</t>
  </si>
  <si>
    <t>Objekt:</t>
  </si>
  <si>
    <t>PS 01 - Údržba a oprava výměnných dílů zabezpečovacího zařízení 2021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</si>
  <si>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</si>
  <si>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</si>
  <si>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</si>
  <si>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</si>
  <si>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</si>
  <si>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</si>
  <si>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</si>
  <si>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</si>
  <si>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</si>
  <si>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</si>
  <si>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</si>
  <si>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</si>
  <si>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</si>
  <si>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</si>
  <si>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</si>
  <si>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</si>
  <si>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</si>
  <si>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</si>
  <si>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</si>
  <si>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</si>
  <si>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</si>
  <si>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</si>
  <si>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</si>
  <si>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7593333030</t>
  </si>
  <si>
    <t>Oprava relé kombinovaného KR1-1000, KR1-24, KR1-60, KR1-600 - oprava se provádí podle přidružených předpisů k předpisu SŽDC (ČD) T115, pokud není popsána, pak podle technických podmínek výrobku</t>
  </si>
  <si>
    <t>kus</t>
  </si>
  <si>
    <t>Sborník UOŽI 01 2021</t>
  </si>
  <si>
    <t>-698246657</t>
  </si>
  <si>
    <t>VV</t>
  </si>
  <si>
    <t>2"KR1-60</t>
  </si>
  <si>
    <t>2 "KR1-600</t>
  </si>
  <si>
    <t>Součet</t>
  </si>
  <si>
    <t>7593333035</t>
  </si>
  <si>
    <t>Oprava relé kombinovaného KSR1-270 - oprava se provádí podle přidružených předpisů k předpisu SŽDC (ČD) T115, pokud není popsána, pak podle technických podmínek výrobku</t>
  </si>
  <si>
    <t>-755375625</t>
  </si>
  <si>
    <t>3</t>
  </si>
  <si>
    <t>7593333040</t>
  </si>
  <si>
    <t>Oprava relé kombinovaného KR2-400, KR2-600 - oprava se provádí podle přidružených předpisů k předpisu SŽDC (ČD) T115, pokud není popsána, pak podle technických podmínek výrobku</t>
  </si>
  <si>
    <t>1681911863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</si>
  <si>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</si>
  <si>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</si>
  <si>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2043979953</t>
  </si>
  <si>
    <t>11 "KŠ1-600</t>
  </si>
  <si>
    <t>5</t>
  </si>
  <si>
    <t>7593333051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</si>
  <si>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</si>
  <si>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1422128916</t>
  </si>
  <si>
    <t>6</t>
  </si>
  <si>
    <t>7593333060</t>
  </si>
  <si>
    <t>Oprava relé kombinovaného SKŠ1, SKPŠ - oprava se provádí podle přidružených předpisů k předpisu SŽDC (ČD) T115, pokud není popsána, pak podle technických podmínek výrobku</t>
  </si>
  <si>
    <t>167525817</t>
  </si>
  <si>
    <t>7</t>
  </si>
  <si>
    <t>7593333090</t>
  </si>
  <si>
    <t>Oprava relé neutrálního NR1-2, NR1-40, NR1-400, NR1-1000, NR1-500/200 - oprava se provádí podle přidružených předpisů k předpisu SŽDC (ČD) T115, pokud není popsána, pak podle technických podmínek výrobku</t>
  </si>
  <si>
    <t>115891298</t>
  </si>
  <si>
    <t>1 "NR1-1000</t>
  </si>
  <si>
    <t>8</t>
  </si>
  <si>
    <t>7593333095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</si>
  <si>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</si>
  <si>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1603091058</t>
  </si>
  <si>
    <t>3 "NRVU2-450/1</t>
  </si>
  <si>
    <t>9</t>
  </si>
  <si>
    <t>7593333105</t>
  </si>
  <si>
    <t>Oprava relé neutrálního NPR1, NPR2, NPR4 - oprava se provádí podle přidružených předpisů k předpisu SŽDC (ČD) T115, pokud není popsána, pak podle technických podmínek výrobku</t>
  </si>
  <si>
    <t>1707263111</t>
  </si>
  <si>
    <t>1 "NPR2-300/300</t>
  </si>
  <si>
    <t>10</t>
  </si>
  <si>
    <t>7593333107</t>
  </si>
  <si>
    <t>Oprava relé neutrálního NTR1-750, NTR5-1000 - oprava se provádí podle přidružených předpisů k předpisu SŽDC (ČD) T115, pokud není popsána, pak podle technických podmínek výrobku</t>
  </si>
  <si>
    <t>1005772629</t>
  </si>
  <si>
    <t>11</t>
  </si>
  <si>
    <t>7593333110</t>
  </si>
  <si>
    <t>Oprava relé neutrálního NVR-250, NVR-1000, KNR5 s usměrňovačem - oprava se provádí podle přidružených předpisů k předpisu SŽDC (ČD) T115, pokud není popsána, pak podle technických podmínek výrobku</t>
  </si>
  <si>
    <t>-1362833675</t>
  </si>
  <si>
    <t>10 "NVR-1000</t>
  </si>
  <si>
    <t>12</t>
  </si>
  <si>
    <t>7593333100</t>
  </si>
  <si>
    <t>Oprava relé neutrálního NRVU 2-450/1 - oprava se provádí podle přidružených předpisů k předpisu SŽDC (ČD) T115, pokud není popsána, pak podle technických podmínek výrobku</t>
  </si>
  <si>
    <t>1374760762</t>
  </si>
  <si>
    <t>13</t>
  </si>
  <si>
    <t>7593333120</t>
  </si>
  <si>
    <t>Oprava relé malorozměrového NMŠ(M)1 - oprava se provádí podle přidružených předpisů k předpisu SŽDC (ČD) T115, pokud není popsána, pak podle technických podmínek výrobku</t>
  </si>
  <si>
    <t>952520854</t>
  </si>
  <si>
    <t>1200 "NMŠ1-2000</t>
  </si>
  <si>
    <t>1"NMŠ1-1200</t>
  </si>
  <si>
    <t>30 "NMŠM1-1500</t>
  </si>
  <si>
    <t>15 "NMŠM1-750</t>
  </si>
  <si>
    <t>3"NMŠ1-3,4</t>
  </si>
  <si>
    <t>8 "NMŠ1-10/3500</t>
  </si>
  <si>
    <t>7 "NMŠ1-0,25/0,7</t>
  </si>
  <si>
    <t>14</t>
  </si>
  <si>
    <t>7593333121</t>
  </si>
  <si>
    <t>Oprava relé malorozměrového NMŠ(M)1 včetně výměny táhla - oprava se provádí podle přidružených předpisů k předpisu SŽDC (ČD) T115, pokud není popsána, pak podle technických podmínek výrobku</t>
  </si>
  <si>
    <t>-976166841</t>
  </si>
  <si>
    <t>7593333122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</si>
  <si>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</si>
  <si>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691398798</t>
  </si>
  <si>
    <t>16</t>
  </si>
  <si>
    <t>7593333123</t>
  </si>
  <si>
    <t>Oprava relé malorozměrového NMŠ(M)1 včetně výměny krytu - oprava se provádí podle přidružených předpisů k předpisu SŽDC (ČD) T115, pokud není popsána, pak podle technických podmínek výrobku</t>
  </si>
  <si>
    <t>-645803752</t>
  </si>
  <si>
    <t>17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</si>
  <si>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</si>
  <si>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</si>
  <si>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344075999</t>
  </si>
  <si>
    <t>25 "NMŠ2-4000</t>
  </si>
  <si>
    <t>120"NMŠ2-60</t>
  </si>
  <si>
    <t>4 "NMŠM2-3500</t>
  </si>
  <si>
    <t>1 "OMŠ2-60</t>
  </si>
  <si>
    <t>18</t>
  </si>
  <si>
    <t>7593333126</t>
  </si>
  <si>
    <t>Oprava relé malorozměrového NMŠ(M)2, OMŠ-74 RUS, OMŠ2-63 RUS, OMŠ2-60, výměny táhla - oprava se provádí podle přidružených předpisů k předpisu SŽDC (ČD) T115, pokud není popsána, pak podle technických podmínek výrobku</t>
  </si>
  <si>
    <t>1955904344</t>
  </si>
  <si>
    <t>19</t>
  </si>
  <si>
    <t>7593333127</t>
  </si>
  <si>
    <t>Oprava relé malorozměrového NMŠ(M)2, OMŠ-74 RUS, OMŠ2-63 RUS, OMŠ2-60, výměny kontaktového svazku - oprava se provádí podle přidružených předpisů k předpisu SŽDC (ČD) T115, pokud není popsána, pak podle technických podmínek výrobku</t>
  </si>
  <si>
    <t>-979051591</t>
  </si>
  <si>
    <t>20</t>
  </si>
  <si>
    <t>7593333128</t>
  </si>
  <si>
    <t>Oprava relé malorozměrového NMŠ(M)2, OMŠ-74 RUS, OMŠ2-63 RUS, OMŠ2-60,včetně výměny krytu - oprava se provádí podle přidružených předpisů k předpisu SŽDC (ČD) T115, pokud není popsána, pak podle technických podmínek výrobku</t>
  </si>
  <si>
    <t>-659941425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</si>
  <si>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</si>
  <si>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</si>
  <si>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522841650</t>
  </si>
  <si>
    <t>15 "NMŠ2G-3,4</t>
  </si>
  <si>
    <t>12 "NMVŠ2-1000/100</t>
  </si>
  <si>
    <t>22</t>
  </si>
  <si>
    <t>7593333136</t>
  </si>
  <si>
    <t>Oprava relé malorozměrového NMŠ2G, NMVŠ2, včetně výměny táhla - oprava se provádí podle přidružených předpisů k předpisu SŽDC (ČD) T115, pokud není popsána, pak podle technických podmínek výrobku</t>
  </si>
  <si>
    <t>632014152</t>
  </si>
  <si>
    <t>23</t>
  </si>
  <si>
    <t>7593333137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</si>
  <si>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</si>
  <si>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-363435242</t>
  </si>
  <si>
    <t>24</t>
  </si>
  <si>
    <t>7593333138</t>
  </si>
  <si>
    <t>Oprava relé malorozměrového NMŠ2G, NMVŠ2, včetně výměny krytu - oprava se provádí podle přidružených předpisů k předpisu SŽDC (ČD) T115, pokud není popsána, pak podle technických podmínek výrobku</t>
  </si>
  <si>
    <t>-1095062697</t>
  </si>
  <si>
    <t>25</t>
  </si>
  <si>
    <t>7593333140</t>
  </si>
  <si>
    <t>Oprava relé malorozměrového NMŠ4 - oprava se provádí podle přidružených předpisů k předpisu SŽDC (ČD) T115, pokud není popsána, pak podle technických podmínek výrobku</t>
  </si>
  <si>
    <t>517280487</t>
  </si>
  <si>
    <t>2 "NMPŠ1-2000</t>
  </si>
  <si>
    <t>2"NMŠ4-90/1500</t>
  </si>
  <si>
    <t>12 "NMPŠ4-1000/200</t>
  </si>
  <si>
    <t>26</t>
  </si>
  <si>
    <t>7593333141</t>
  </si>
  <si>
    <t>Oprava relé malorozměrového NMŠ4 včetně výměny táhla - oprava se provádí podle přidružených předpisů k předpisu SŽDC (ČD) T115, pokud není popsána, pak podle technických podmínek výrobku</t>
  </si>
  <si>
    <t>1483399813</t>
  </si>
  <si>
    <t>27</t>
  </si>
  <si>
    <t>7593333142</t>
  </si>
  <si>
    <t>Oprava relé malorozměrového NMŠ4 včetně výměny kontaktového svazku - oprava se provádí podle přidružených předpisů k předpisu SŽDC (ČD) T115, pokud není popsána, pak podle technických podmínek výrobku</t>
  </si>
  <si>
    <t>716489405</t>
  </si>
  <si>
    <t>28</t>
  </si>
  <si>
    <t>7593333143</t>
  </si>
  <si>
    <t>Oprava relé malorozměrového NMŠ4 včetně výměny krytu - oprava se provádí podle přidružených předpisů k předpisu SŽDC (ČD) T115, pokud není popsána, pak podle technických podmínek výrobku</t>
  </si>
  <si>
    <t>-65196782</t>
  </si>
  <si>
    <t>29</t>
  </si>
  <si>
    <t>7593333150</t>
  </si>
  <si>
    <t>Oprava relé malorozměrového NMŠT - oprava se provádí podle přidružených předpisů k předpisu SŽDC (ČD) T115, pokud není popsána, pak podle technických podmínek výrobku</t>
  </si>
  <si>
    <t>-361641453</t>
  </si>
  <si>
    <t xml:space="preserve">3"NMŠT-1800 RUS </t>
  </si>
  <si>
    <t>30</t>
  </si>
  <si>
    <t>7593333151</t>
  </si>
  <si>
    <t>Oprava relé malorozměrového NMŠT včetně výměny termodoteku - oprava se provádí podle přidružených předpisů k předpisu SŽDC (ČD) T115, pokud není popsána, pak podle technických podmínek výrobku</t>
  </si>
  <si>
    <t>-1292015563</t>
  </si>
  <si>
    <t>31</t>
  </si>
  <si>
    <t>7593333152</t>
  </si>
  <si>
    <t>Oprava relé malorozměrového NMŠT včetně výměny krytu - oprava se provádí podle přidružených předpisů k předpisu SŽDC (ČD) T115, pokud není popsána, pak podle technických podmínek výrobku</t>
  </si>
  <si>
    <t>-1751546659</t>
  </si>
  <si>
    <t>32</t>
  </si>
  <si>
    <t>7593333155</t>
  </si>
  <si>
    <t>Oprava relé malorozměrového TN, TT - oprava se provádí podle přidružených předpisů k předpisu SŽDC (ČD) T115, pokud není popsána, pak podle technických podmínek výrobku</t>
  </si>
  <si>
    <t>-263389047</t>
  </si>
  <si>
    <t>33</t>
  </si>
  <si>
    <t>7593333156</t>
  </si>
  <si>
    <t>Oprava relé malorozměrového TN, TT, repase - oprava se provádí podle přidružených předpisů k předpisu SŽDC (ČD) T115, pokud není popsána, pak podle technických podmínek výrobku</t>
  </si>
  <si>
    <t>1659977731</t>
  </si>
  <si>
    <t>34</t>
  </si>
  <si>
    <t>7593333145</t>
  </si>
  <si>
    <t>Oprava relé malorozměrového NMPŠ - oprava se provádí podle přidružených předpisů k předpisu SŽDC (ČD) T115, pokud není popsána, pak podle technických podmínek výrobku</t>
  </si>
  <si>
    <t>-504308386</t>
  </si>
  <si>
    <t>35</t>
  </si>
  <si>
    <t>7593333146</t>
  </si>
  <si>
    <t>Oprava relé malorozměrového NMPŠ včetně výměny táhla - oprava se provádí podle přidružených předpisů k předpisu SŽDC (ČD) T115, pokud není popsána, pak podle technických podmínek výrobku</t>
  </si>
  <si>
    <t>199742072</t>
  </si>
  <si>
    <t>36</t>
  </si>
  <si>
    <t>7593333147</t>
  </si>
  <si>
    <t>Oprava relé malorozměrového NMPŠ včetně výměny kontaktového svazku - oprava se provádí podle přidružených předpisů k předpisu SŽDC (ČD) T115, pokud není popsána, pak podle technických podmínek výrobku</t>
  </si>
  <si>
    <t>-474913764</t>
  </si>
  <si>
    <t>37</t>
  </si>
  <si>
    <t>7593333148</t>
  </si>
  <si>
    <t>Oprava relé malorozměrového NMPŠ včetně výměny krytu - oprava se provádí podle přidružených předpisů k předpisu SŽDC (ČD) T115, pokud není popsána, pak podle technických podmínek výrobku</t>
  </si>
  <si>
    <t>503411753</t>
  </si>
  <si>
    <t>38</t>
  </si>
  <si>
    <t>7593333130</t>
  </si>
  <si>
    <t>Oprava relé malorozměrového SMŠ2 - oprava se provádí podle přidružených předpisů k předpisu SŽDC (ČD) T115, pokud není popsána, pak podle technických podmínek výrobku</t>
  </si>
  <si>
    <t>1340202192</t>
  </si>
  <si>
    <t>39</t>
  </si>
  <si>
    <t>7593333131</t>
  </si>
  <si>
    <t>Oprava relé malorozměrového SMŠ2 včetně výměny táhla - oprava se provádí podle přidružených předpisů k předpisu SŽDC (ČD) T115, pokud není popsána, pak podle technických podmínek výrobku</t>
  </si>
  <si>
    <t>-183816679</t>
  </si>
  <si>
    <t>40</t>
  </si>
  <si>
    <t>7593333132</t>
  </si>
  <si>
    <t>Oprava relé malorozměrového SMŠ2 včetně výměny kontaktového svazku - oprava se provádí podle přidružených předpisů k předpisu SŽDC (ČD) T115, pokud není popsána, pak podle technických podmínek výrobku</t>
  </si>
  <si>
    <t>860559997</t>
  </si>
  <si>
    <t>41</t>
  </si>
  <si>
    <t>7593333133</t>
  </si>
  <si>
    <t>Oprava relé malorozměrového SMŠ2 včetně výměny krytu - oprava se provádí podle přidružených předpisů k předpisu SŽDC (ČD) T115, pokud není popsána, pak podle technických podmínek výrobku</t>
  </si>
  <si>
    <t>-1631390198</t>
  </si>
  <si>
    <t>42</t>
  </si>
  <si>
    <t>7593333170</t>
  </si>
  <si>
    <t>Oprava relé transmisního TR3B, TR2000, TAZ - oprava se provádí podle přidružených předpisů k předpisu SŽDC (ČD) T115, pokud není popsána, pak podle technických podmínek výrobku</t>
  </si>
  <si>
    <t>1647839030</t>
  </si>
  <si>
    <t>43</t>
  </si>
  <si>
    <t>7593333175</t>
  </si>
  <si>
    <t>Oprava relé transmisního TR2000VU2, TŠ, TJA110, TJA12 - oprava se provádí podle přidružených předpisů k předpisu SŽDC (ČD) T115, pokud není popsána, pak podle technických podmínek výrobku</t>
  </si>
  <si>
    <t>-1395484019</t>
  </si>
  <si>
    <t>44</t>
  </si>
  <si>
    <t>7593333180</t>
  </si>
  <si>
    <t>Oprava relé tepelného MTR2 - oprava se provádí podle přidružených předpisů k předpisu SŽDC (ČD) T115, pokud není popsána, pak podle technických podmínek výrobku</t>
  </si>
  <si>
    <t>-359318652</t>
  </si>
  <si>
    <t>45</t>
  </si>
  <si>
    <t>7593333185</t>
  </si>
  <si>
    <t>Oprava relé tepelného TMŠ2 - oprava se provádí podle přidružených předpisů k předpisu SŽDC (ČD) T115, pokud není popsána, pak podle technických podmínek výrobku</t>
  </si>
  <si>
    <t>1491934230</t>
  </si>
  <si>
    <t>46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</si>
  <si>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</si>
  <si>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</si>
  <si>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1419866395</t>
  </si>
  <si>
    <t>1 "TM-10 220/24ss (st)</t>
  </si>
  <si>
    <t>1 "TM-10 220/220</t>
  </si>
  <si>
    <t>1 "TU-60 220/24ss</t>
  </si>
  <si>
    <t>1 "TU-60 220/220</t>
  </si>
  <si>
    <t>47</t>
  </si>
  <si>
    <t>7593333192</t>
  </si>
  <si>
    <t>Oprava časového souboru UČJ - oprava se provádí podle přidružených předpisů k předpisu SŽDC (ČD) T115, pokud není popsána, pak podle technických podmínek výrobku</t>
  </si>
  <si>
    <t>-854355816</t>
  </si>
  <si>
    <t>48</t>
  </si>
  <si>
    <t>7593323100</t>
  </si>
  <si>
    <t>Oprava časové jednotky CJP</t>
  </si>
  <si>
    <t>-1415302427</t>
  </si>
  <si>
    <t>49</t>
  </si>
  <si>
    <t>7593323105</t>
  </si>
  <si>
    <t>Oprava časové jednotky CJS</t>
  </si>
  <si>
    <t>-1051634746</t>
  </si>
  <si>
    <t>50</t>
  </si>
  <si>
    <t>7593333220</t>
  </si>
  <si>
    <t>Oprava relé UKDR1, KDRŠ - oprava se provádí podle přidružených předpisů k předpisu SŽDC (ČD) T115, pokud není popsána, pak podle technických podmínek výrobku</t>
  </si>
  <si>
    <t>-2125753200</t>
  </si>
  <si>
    <t>2 "KDRŠ</t>
  </si>
  <si>
    <t>51</t>
  </si>
  <si>
    <t>7593333230</t>
  </si>
  <si>
    <t>Oprava relé KA1, RK 71 462, RK 71 931A(B) - oprava se provádí podle přidružených předpisů k předpisu SŽDC (ČD) T115, pokud není popsána, pak podle technických podmínek výrobku</t>
  </si>
  <si>
    <t>-18638123</t>
  </si>
  <si>
    <t>52</t>
  </si>
  <si>
    <t>7593333235</t>
  </si>
  <si>
    <t>Oprava relé KA2 - oprava se provádí podle přidružených předpisů k předpisu SŽDC (ČD) T115, pokud není popsána, pak podle technických podmínek výrobku</t>
  </si>
  <si>
    <t>-691519830</t>
  </si>
  <si>
    <t>53</t>
  </si>
  <si>
    <t>7593333240</t>
  </si>
  <si>
    <t>Oprava relé TAZ-1, TAZ-1A, TAZ-2 - oprava se provádí podle přidružených předpisů k předpisu SŽDC (ČD) T115, pokud není popsána, pak podle technických podmínek výrobku</t>
  </si>
  <si>
    <t>2133967742</t>
  </si>
  <si>
    <t>2"TAZ-1</t>
  </si>
  <si>
    <t>4"TAZ-2</t>
  </si>
  <si>
    <t>54</t>
  </si>
  <si>
    <t>7593333241</t>
  </si>
  <si>
    <t>Oprava relé TAZ-1, TAZ-1A, TAZ-2 včetně výměny kontaktového svazku - oprava se provádí podle přidružených předpisů k předpisu SŽDC (ČD) T115, pokud není popsána, pak podle technických podmínek výrobku</t>
  </si>
  <si>
    <t>1832537938</t>
  </si>
  <si>
    <t>55</t>
  </si>
  <si>
    <t>7593333242</t>
  </si>
  <si>
    <t>Oprava relé TAZ-1, TAZ-1A, TAZ-2 včetně výměny krytu - oprava se provádí podle přidružených předpisů k předpisu SŽDC (ČD) T115, pokud není popsána, pak podle technických podmínek výrobku</t>
  </si>
  <si>
    <t>-1300369134</t>
  </si>
  <si>
    <t>56</t>
  </si>
  <si>
    <t>7593333245</t>
  </si>
  <si>
    <t>Oprava relé kazety K, KVR, U - oprava se provádí podle přidružených předpisů k předpisu SŽDC (ČD) T115, pokud není popsána, pak podle technických podmínek výrobku</t>
  </si>
  <si>
    <t>-2089067460</t>
  </si>
  <si>
    <t>2" KVR</t>
  </si>
  <si>
    <t>1" K</t>
  </si>
  <si>
    <t>57</t>
  </si>
  <si>
    <t>7593333260</t>
  </si>
  <si>
    <t>Oprava dobíječe AD-1 - oprava se provádí podle přidružených předpisů k předpisu SŽDC (ČD) T115; pokud není popsána, pak podle technických podmínek výrobku</t>
  </si>
  <si>
    <t>21693774</t>
  </si>
  <si>
    <t>58</t>
  </si>
  <si>
    <t>7593333275</t>
  </si>
  <si>
    <t>Oprava kodéru SMMS 1 - oprava se provádí podle přidružených předpisů k předpisu SŽDC (ČD) T115, pokud není popsána, pak podle technických podmínek výrobku</t>
  </si>
  <si>
    <t>-1321572951</t>
  </si>
  <si>
    <t>59</t>
  </si>
  <si>
    <t>7593333290</t>
  </si>
  <si>
    <t>Oprava kodéru KPT, KPTŠ, MT1-150 - oprava se provádí podle přidružených předpisů k předpisu SŽDC (ČD) T115, pokud není popsána, pak podle technických podmínek výrobku</t>
  </si>
  <si>
    <t>1221152920</t>
  </si>
  <si>
    <t>60</t>
  </si>
  <si>
    <t>7593333295</t>
  </si>
  <si>
    <t>Oprava kodéru MK1, MK2, MK3, UMK-1 - oprava se provádí podle přidružených předpisů k předpisu SŽDC (ČD) T115, pokud není popsána, pak podle technických podmínek výrobku</t>
  </si>
  <si>
    <t>-496930006</t>
  </si>
  <si>
    <t>1 "MK-1</t>
  </si>
  <si>
    <t>6 "MK-2</t>
  </si>
  <si>
    <t>2"UMK-1</t>
  </si>
  <si>
    <t>61</t>
  </si>
  <si>
    <t>7593333300</t>
  </si>
  <si>
    <t>Oprava kodéru adaptér vjezdový, translační, normální - oprava se provádí podle přidružených předpisů k předpisu SŽDC (ČD) T115, pokud není popsána, pak podle technických podmínek výrobku</t>
  </si>
  <si>
    <t>-248035409</t>
  </si>
  <si>
    <t>62</t>
  </si>
  <si>
    <t>7593333315</t>
  </si>
  <si>
    <t>Oprava relé indukčního DSR - oprava se provádí podle přidružených předpisů k předpisu SŽDC (ČD) T115, pokud není popsána, pak podle technických podmínek výrobku</t>
  </si>
  <si>
    <t>-1395931021</t>
  </si>
  <si>
    <t>12 "DSR-12S</t>
  </si>
  <si>
    <t>63</t>
  </si>
  <si>
    <t>7593333316</t>
  </si>
  <si>
    <t>Oprava relé indukčního DSR včetně výměny cívky - oprava se provádí podle přidružených předpisů k předpisu SŽDC (ČD) T115, pokud není popsána, pak podle technických podmínek výrobku</t>
  </si>
  <si>
    <t>1215224775</t>
  </si>
  <si>
    <t>64</t>
  </si>
  <si>
    <t>7593333317</t>
  </si>
  <si>
    <t>Oprava relé indukčního DSR včetně výměny šroubu - oprava se provádí podle přidružených předpisů k předpisu SŽDC (ČD) T115, pokud není popsána, pak podle technických podmínek výrobku</t>
  </si>
  <si>
    <t>-1863172061</t>
  </si>
  <si>
    <t>65</t>
  </si>
  <si>
    <t>7593333320</t>
  </si>
  <si>
    <t>Oprava relé indukčního DSŠ - oprava se provádí podle přidružených předpisů k předpisu SŽDC (ČD) T115, pokud není popsána, pak podle technických podmínek výrobku</t>
  </si>
  <si>
    <t>-638265021</t>
  </si>
  <si>
    <t>7 "DSŠ-12</t>
  </si>
  <si>
    <t>37"DSŠ-12P</t>
  </si>
  <si>
    <t>308"DSŠ-12S</t>
  </si>
  <si>
    <t>66</t>
  </si>
  <si>
    <t>7593333321</t>
  </si>
  <si>
    <t>Oprava relé indukčního DSŠ včetně výměny výseče - oprava se provádí podle přidružených předpisů k předpisu SŽDC (ČD) T115, pokud není popsána, pak podle technických podmínek výrobku</t>
  </si>
  <si>
    <t>182135518</t>
  </si>
  <si>
    <t>67</t>
  </si>
  <si>
    <t>7593333322</t>
  </si>
  <si>
    <t>Oprava relé indukčního DSŠ včetně výměny cívky - oprava se provádí podle přidružených předpisů k předpisu SŽDC (ČD) T115, pokud není popsána, pak podle technických podmínek výrobku</t>
  </si>
  <si>
    <t>1255070092</t>
  </si>
  <si>
    <t>68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</si>
  <si>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</si>
  <si>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</si>
  <si>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1579416179</t>
  </si>
  <si>
    <t>69</t>
  </si>
  <si>
    <t>7593333324</t>
  </si>
  <si>
    <t>Oprava relé indukčního DSŠ včetně výměny osového šroubu - oprava se provádí podle přidružených předpisů k předpisu SŽDC (ČD) T115, pokud není popsána, pak podle technických podmínek výrobku</t>
  </si>
  <si>
    <t>-1962004437</t>
  </si>
  <si>
    <t>70</t>
  </si>
  <si>
    <t>7593333330</t>
  </si>
  <si>
    <t>Oprava souboru KO FID2, FID3 - oprava se provádí podle přidružených předpisů k předpisu SŽDC (ČD) T115; pokud není popsána, pak podle technických podmínek výrobku</t>
  </si>
  <si>
    <t>319703339</t>
  </si>
  <si>
    <t>71</t>
  </si>
  <si>
    <t>7593333335</t>
  </si>
  <si>
    <t>Oprava souboru KO KAV 2, KAV 3 - oprava se provádí podle přidružených předpisů k předpisu SŽDC (ČD) T115; pokud není popsána, pak podle technických podmínek výrobku</t>
  </si>
  <si>
    <t>-861015937</t>
  </si>
  <si>
    <t>72</t>
  </si>
  <si>
    <t>7593333380</t>
  </si>
  <si>
    <t>Oprava relé střídavého OR1-80, AR1-2,65, UNR-3 - oprava se provádí podle přidružených předpisů k předpisu SŽDC (ČD) T115, pokud není popsána, pak podle technických podmínek výrobku</t>
  </si>
  <si>
    <t>1852440669</t>
  </si>
  <si>
    <t>8 "AR-1</t>
  </si>
  <si>
    <t>73</t>
  </si>
  <si>
    <t>7593333522</t>
  </si>
  <si>
    <t>Oprava reléové sady BV1, BV3 - oprava se provádí podle přidružených předpisů k předpisu SŽDC (ČD) T115, pokud není popsána, pak podle technických podmínek výrobku</t>
  </si>
  <si>
    <t>1789091920</t>
  </si>
  <si>
    <t>74</t>
  </si>
  <si>
    <t>7593333531</t>
  </si>
  <si>
    <t>Oprava reléové sady BV4, BV5, BV11, BV12 - oprava se provádí podle přidružených předpisů k předpisu SŽDC (ČD) T115, pokud není popsána, pak podle technických podmínek výrobku</t>
  </si>
  <si>
    <t>1243521309</t>
  </si>
  <si>
    <t>75</t>
  </si>
  <si>
    <t>7593333537</t>
  </si>
  <si>
    <t>Oprava reléové sady CV1 - oprava se provádí podle přidružených předpisů k předpisu SŽDC (ČD) T115, pokud není popsána, pak podle technických podmínek výrobku</t>
  </si>
  <si>
    <t>-936430419</t>
  </si>
  <si>
    <t>76</t>
  </si>
  <si>
    <t>7593333541</t>
  </si>
  <si>
    <t>Oprava reléové sady CV3 - oprava se provádí podle přidružených předpisů k předpisu SŽDC (ČD) T115, pokud není popsána, pak podle technických podmínek výrobku</t>
  </si>
  <si>
    <t>22552116</t>
  </si>
  <si>
    <t>77</t>
  </si>
  <si>
    <t>7593333545</t>
  </si>
  <si>
    <t>Oprava reléové sady CV4 - oprava se provádí podle přidružených předpisů k předpisu SŽDC (ČD) T115, pokud není popsána, pak podle technických podmínek výrobku</t>
  </si>
  <si>
    <t>147280300</t>
  </si>
  <si>
    <t>78</t>
  </si>
  <si>
    <t>7593333547</t>
  </si>
  <si>
    <t>Oprava reléové sady A - oprava se provádí podle přidružených předpisů k předpisu SŽDC (ČD) T115, pokud není popsána, pak podle technických podmínek výrobku</t>
  </si>
  <si>
    <t>-351282223</t>
  </si>
  <si>
    <t>79</t>
  </si>
  <si>
    <t>7593333551</t>
  </si>
  <si>
    <t>Oprava reléové sady C - oprava se provádí podle přidružených předpisů k předpisu SŽDC (ČD) T115, pokud není popsána, pak podle technických podmínek výrobku</t>
  </si>
  <si>
    <t>1108021727</t>
  </si>
  <si>
    <t>80</t>
  </si>
  <si>
    <t>7593333549</t>
  </si>
  <si>
    <t>Oprava reléové sady B - oprava se provádí podle přidružených předpisů k předpisu SŽDC (ČD) T115, pokud není popsána, pak podle technických podmínek výrobku</t>
  </si>
  <si>
    <t>90589043</t>
  </si>
  <si>
    <t>81</t>
  </si>
  <si>
    <t>7593333553</t>
  </si>
  <si>
    <t>Oprava reléové sady D - oprava se provádí podle přidružených předpisů k předpisu SŽDC (ČD) T115, pokud není popsána, pak podle technických podmínek výrobku</t>
  </si>
  <si>
    <t>-535134843</t>
  </si>
  <si>
    <t>82</t>
  </si>
  <si>
    <t>7593333555</t>
  </si>
  <si>
    <t>Oprava reléové sady H - oprava se provádí podle přidružených předpisů k předpisu SŽDC (ČD) T115, pokud není popsána, pak podle technických podmínek výrobku</t>
  </si>
  <si>
    <t>-1340702378</t>
  </si>
  <si>
    <t>83</t>
  </si>
  <si>
    <t>7593333556</t>
  </si>
  <si>
    <t>Oprava reléové sady J - oprava se provádí podle přidružených předpisů k předpisu SŽDC (ČD) T115, pokud není popsána, pak podle technických podmínek výrobku</t>
  </si>
  <si>
    <t>-255377114</t>
  </si>
  <si>
    <t>84</t>
  </si>
  <si>
    <t>7593333557</t>
  </si>
  <si>
    <t>Oprava reléové sady K - oprava se provádí podle přidružených předpisů k předpisu SŽDC (ČD) T115, pokud není popsána, pak podle technických podmínek výrobku</t>
  </si>
  <si>
    <t>1527269679</t>
  </si>
  <si>
    <t>85</t>
  </si>
  <si>
    <t>7593333561</t>
  </si>
  <si>
    <t>Oprava reléové sady M - oprava se provádí podle přidružených předpisů k předpisu SŽDC (ČD) T115, pokud není popsána, pak podle technických podmínek výrobku</t>
  </si>
  <si>
    <t>-225670826</t>
  </si>
  <si>
    <t>86</t>
  </si>
  <si>
    <t>7593333563</t>
  </si>
  <si>
    <t>Oprava reléové sady OB1 - oprava se provádí podle přidružených předpisů k předpisu SŽDC (ČD) T115, pokud není popsána, pak podle technických podmínek výrobku</t>
  </si>
  <si>
    <t>-775990203</t>
  </si>
  <si>
    <t>87</t>
  </si>
  <si>
    <t>7593333565</t>
  </si>
  <si>
    <t>Oprava reléové sady Q - oprava se provádí podle přidružených předpisů k předpisu SŽDC (ČD) T115, pokud není popsána, pak podle technických podmínek výrobku</t>
  </si>
  <si>
    <t>-841759147</t>
  </si>
  <si>
    <t>88</t>
  </si>
  <si>
    <t>7593333567</t>
  </si>
  <si>
    <t>Oprava reléové sady R - oprava se provádí podle přidružených předpisů k předpisu SŽDC (ČD) T115, pokud není popsána, pak podle technických podmínek výrobku</t>
  </si>
  <si>
    <t>930875997</t>
  </si>
  <si>
    <t>89</t>
  </si>
  <si>
    <t>7593333568</t>
  </si>
  <si>
    <t>Oprava reléové sady S - oprava se provádí podle přidružených předpisů k předpisu SŽDC (ČD) T115, pokud není popsána, pak podle technických podmínek výrobku</t>
  </si>
  <si>
    <t>-815400563</t>
  </si>
  <si>
    <t>90</t>
  </si>
  <si>
    <t>7593333569</t>
  </si>
  <si>
    <t>Oprava reléové sady V, VT - oprava se provádí podle přidružených předpisů k předpisu SŽDC (ČD) T115, pokud není popsána, pak podle technických podmínek výrobku</t>
  </si>
  <si>
    <t>801157641</t>
  </si>
  <si>
    <t>91</t>
  </si>
  <si>
    <t>7593333573</t>
  </si>
  <si>
    <t>Oprava reléové sady VS-2 - oprava se provádí podle přidružených předpisů k předpisu SŽDC (ČD) T115, pokud není popsána, pak podle technických podmínek výrobku</t>
  </si>
  <si>
    <t>-2033753375</t>
  </si>
  <si>
    <t>92</t>
  </si>
  <si>
    <t>7593333575</t>
  </si>
  <si>
    <t>Oprava reléové sady W - oprava se provádí podle přidružených předpisů k předpisu SŽDC (ČD) T115, pokud není popsána, pak podle technických podmínek výrobku</t>
  </si>
  <si>
    <t>-1288364397</t>
  </si>
  <si>
    <t>93</t>
  </si>
  <si>
    <t>7593333571</t>
  </si>
  <si>
    <t>Oprava reléové sady Vs - oprava se provádí podle přidružených předpisů k předpisu SŽDC (ČD) T115, pokud není popsána, pak podle technických podmínek výrobku</t>
  </si>
  <si>
    <t>77378405</t>
  </si>
  <si>
    <t>94</t>
  </si>
  <si>
    <t>7593333572</t>
  </si>
  <si>
    <t>Oprava reléové sady Vs1 - oprava se provádí podle přidružených předpisů k předpisu SŽDC (ČD) T115, pokud není popsána, pak podle technických podmínek výrobku</t>
  </si>
  <si>
    <t>1137606419</t>
  </si>
  <si>
    <t>95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</si>
  <si>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</si>
  <si>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</si>
  <si>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725444642</t>
  </si>
  <si>
    <t>96</t>
  </si>
  <si>
    <t>7593333640</t>
  </si>
  <si>
    <t>Oprava reléové jednotky EK1-N - oprava se provádí podle přidružených předpisů k předpisu SŽDC (ČD) T115, pokud není popsána, pak podle technických podmínek výrobku</t>
  </si>
  <si>
    <t>-463782619</t>
  </si>
  <si>
    <t>97</t>
  </si>
  <si>
    <t>7593333642</t>
  </si>
  <si>
    <t>Oprava reléové jednotky EK1-sti/sti - oprava se provádí podle přidružených předpisů k předpisu SŽDC (ČD) T115, pokud není popsána, pak podle technických podmínek výrobku</t>
  </si>
  <si>
    <t>-1769134364</t>
  </si>
  <si>
    <t>98</t>
  </si>
  <si>
    <t>7593333644</t>
  </si>
  <si>
    <t>Oprava reléové jednotky EK1-ss/sti - oprava se provádí podle přidružených předpisů k předpisu SŽDC (ČD) T115, pokud není popsána, pak podle technických podmínek výrobku</t>
  </si>
  <si>
    <t>1461308504</t>
  </si>
  <si>
    <t>99</t>
  </si>
  <si>
    <t>7593333646</t>
  </si>
  <si>
    <t>Oprava reléové jednotky EK1-Dst - oprava se provádí podle přidružených předpisů k předpisu SŽDC (ČD) T115, pokud není popsána, pak podle technických podmínek výrobku</t>
  </si>
  <si>
    <t>-1836526575</t>
  </si>
  <si>
    <t>100</t>
  </si>
  <si>
    <t>7593333648</t>
  </si>
  <si>
    <t>Oprava reléové jednotky EK1-Dss - oprava se provádí podle přidružených předpisů k předpisu SŽDC (ČD) T115, pokud není popsána, pak podle technických podmínek výrobku</t>
  </si>
  <si>
    <t>-810315643</t>
  </si>
  <si>
    <t>101</t>
  </si>
  <si>
    <t>7593333650</t>
  </si>
  <si>
    <t>Oprava reléové jednotky EK1 - U (kazeta) - oprava se provádí podle přidružených předpisů k předpisu SŽDC (ČD) T115, pokud není popsána, pak podle technických podmínek výrobku</t>
  </si>
  <si>
    <t>-666275589</t>
  </si>
  <si>
    <t>102</t>
  </si>
  <si>
    <t>7593333652</t>
  </si>
  <si>
    <t>Oprava reléové jednotky EK1-Z1 - oprava se provádí podle přidružených předpisů k předpisu SŽDC (ČD) T115, pokud není popsána, pak podle technických podmínek výrobku</t>
  </si>
  <si>
    <t>1145222852</t>
  </si>
  <si>
    <t>103</t>
  </si>
  <si>
    <t>7593333654</t>
  </si>
  <si>
    <t>Oprava reléové jednotky EK1 - EKM - oprava se provádí podle přidružených předpisů k předpisu SŽDC (ČD) T115, pokud není popsána, pak podle technických podmínek výrobku</t>
  </si>
  <si>
    <t>-279965316</t>
  </si>
  <si>
    <t>104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</si>
  <si>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</si>
  <si>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</si>
  <si>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-392752270</t>
  </si>
  <si>
    <t>105</t>
  </si>
  <si>
    <t>7593333680</t>
  </si>
  <si>
    <t>Oprava hlídače izolačního stavu HIS</t>
  </si>
  <si>
    <t>-1720922462</t>
  </si>
  <si>
    <t>106</t>
  </si>
  <si>
    <t>7593333990</t>
  </si>
  <si>
    <t>Hodinová zúčtovací sazba pro opravu elektronických prvků a zařízení</t>
  </si>
  <si>
    <t>hod</t>
  </si>
  <si>
    <t>512</t>
  </si>
  <si>
    <t>665668859</t>
  </si>
  <si>
    <t>107</t>
  </si>
  <si>
    <t>HZS4111R</t>
  </si>
  <si>
    <t>Hodinové zúčtovací sazby ostatních profesí obsluha stavebních strojů a zařízení řidič</t>
  </si>
  <si>
    <t>1355646744</t>
  </si>
  <si>
    <t>108</t>
  </si>
  <si>
    <t>M</t>
  </si>
  <si>
    <t>7593331210</t>
  </si>
  <si>
    <t>Výměnné díly Kontakt kyvný I relé NMŠ</t>
  </si>
  <si>
    <t>128</t>
  </si>
  <si>
    <t>1843157792</t>
  </si>
  <si>
    <t>109</t>
  </si>
  <si>
    <t>7593331220</t>
  </si>
  <si>
    <t>Výměnné díly Kontakt kyvný II relé NMŠ</t>
  </si>
  <si>
    <t>-611435924</t>
  </si>
  <si>
    <t>110</t>
  </si>
  <si>
    <t>7593331230</t>
  </si>
  <si>
    <t>Výměnné díly Kontakt spodní relé NMŠ</t>
  </si>
  <si>
    <t>-753455883</t>
  </si>
  <si>
    <t>111</t>
  </si>
  <si>
    <t>7593331160</t>
  </si>
  <si>
    <t>Výměnné díly Těsnění relé NMŠ</t>
  </si>
  <si>
    <t>-471278331</t>
  </si>
  <si>
    <t>PS 02 - Kalibrace a opravy měřících desek DISTA</t>
  </si>
  <si>
    <t>7592503012</t>
  </si>
  <si>
    <t>Kalibrace měřící desky DISTA-MISP, MIS - včetně vyhotovení měřícího protokolu</t>
  </si>
  <si>
    <t>-1116220072</t>
  </si>
  <si>
    <t>7592503020</t>
  </si>
  <si>
    <t>Kalibrace měřící desky DISTA-ACDC - včetně vyhotovení měřícího protokolu</t>
  </si>
  <si>
    <t>-599808910</t>
  </si>
  <si>
    <t>70546353</t>
  </si>
  <si>
    <t>VON - -</t>
  </si>
  <si>
    <t>VRN - Vedlejší rozpočtové náklady</t>
  </si>
  <si>
    <t>VRN</t>
  </si>
  <si>
    <t>Vedlejší rozpočtové náklady</t>
  </si>
  <si>
    <t>032105001</t>
  </si>
  <si>
    <t>Územní vlivy mimostaveništní doprava</t>
  </si>
  <si>
    <t>km</t>
  </si>
  <si>
    <t>1024</t>
  </si>
  <si>
    <t>758954845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</si>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</sst>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21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21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21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20210128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 a oprava výměnných dílů zabezpečovacího zařízení v obvodu SSZT 2021(FINAL)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Oblastní ředitelství Ostrava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27. 1. 2021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Ing. Michaela Hodulová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21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24.7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 01 - Údržba a oprava v...'!J30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'PS 01 - Údržba a oprava v...'!P80</f>
        <v>0</v>
      </c>
      <c r="AV55" s="119">
        <f>'PS 01 - Údržba a oprava v...'!J33</f>
        <v>0</v>
      </c>
      <c r="AW55" s="119">
        <f>'PS 01 - Údržba a oprava v...'!J34</f>
        <v>0</v>
      </c>
      <c r="AX55" s="119">
        <f>'PS 01 - Údržba a oprava v...'!J35</f>
        <v>0</v>
      </c>
      <c r="AY55" s="119">
        <f>'PS 01 - Údržba a oprava v...'!J36</f>
        <v>0</v>
      </c>
      <c r="AZ55" s="119">
        <f>'PS 01 - Údržba a oprava v...'!F33</f>
        <v>0</v>
      </c>
      <c r="BA55" s="119">
        <f>'PS 01 - Údržba a oprava v...'!F34</f>
        <v>0</v>
      </c>
      <c r="BB55" s="119">
        <f>'PS 01 - Údržba a oprava v...'!F35</f>
        <v>0</v>
      </c>
      <c r="BC55" s="119">
        <f>'PS 01 - Údržba a oprava v...'!F36</f>
        <v>0</v>
      </c>
      <c r="BD55" s="121">
        <f>'PS 01 - Údržba a oprava v...'!F37</f>
        <v>0</v>
      </c>
      <c r="BE55" s="7"/>
      <c r="BT55" s="122" t="s">
        <v>81</v>
      </c>
      <c r="BV55" s="122" t="s">
        <v>75</v>
      </c>
      <c r="BW55" s="122" t="s">
        <v>82</v>
      </c>
      <c r="BX55" s="122" t="s">
        <v>5</v>
      </c>
      <c r="CL55" s="122" t="s">
        <v>21</v>
      </c>
      <c r="CM55" s="122" t="s">
        <v>83</v>
      </c>
    </row>
    <row r="56" s="7" customFormat="1" ht="24.75" customHeight="1">
      <c r="A56" s="110" t="s">
        <v>77</v>
      </c>
      <c r="B56" s="111"/>
      <c r="C56" s="112"/>
      <c r="D56" s="113" t="s">
        <v>84</v>
      </c>
      <c r="E56" s="113"/>
      <c r="F56" s="113"/>
      <c r="G56" s="113"/>
      <c r="H56" s="113"/>
      <c r="I56" s="114"/>
      <c r="J56" s="113" t="s">
        <v>85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 02 - Kalibrace a oprav...'!J30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80</v>
      </c>
      <c r="AR56" s="117"/>
      <c r="AS56" s="118">
        <v>0</v>
      </c>
      <c r="AT56" s="119">
        <f>ROUND(SUM(AV56:AW56),2)</f>
        <v>0</v>
      </c>
      <c r="AU56" s="120">
        <f>'PS 02 - Kalibrace a oprav...'!P80</f>
        <v>0</v>
      </c>
      <c r="AV56" s="119">
        <f>'PS 02 - Kalibrace a oprav...'!J33</f>
        <v>0</v>
      </c>
      <c r="AW56" s="119">
        <f>'PS 02 - Kalibrace a oprav...'!J34</f>
        <v>0</v>
      </c>
      <c r="AX56" s="119">
        <f>'PS 02 - Kalibrace a oprav...'!J35</f>
        <v>0</v>
      </c>
      <c r="AY56" s="119">
        <f>'PS 02 - Kalibrace a oprav...'!J36</f>
        <v>0</v>
      </c>
      <c r="AZ56" s="119">
        <f>'PS 02 - Kalibrace a oprav...'!F33</f>
        <v>0</v>
      </c>
      <c r="BA56" s="119">
        <f>'PS 02 - Kalibrace a oprav...'!F34</f>
        <v>0</v>
      </c>
      <c r="BB56" s="119">
        <f>'PS 02 - Kalibrace a oprav...'!F35</f>
        <v>0</v>
      </c>
      <c r="BC56" s="119">
        <f>'PS 02 - Kalibrace a oprav...'!F36</f>
        <v>0</v>
      </c>
      <c r="BD56" s="121">
        <f>'PS 02 - Kalibrace a oprav...'!F37</f>
        <v>0</v>
      </c>
      <c r="BE56" s="7"/>
      <c r="BT56" s="122" t="s">
        <v>81</v>
      </c>
      <c r="BV56" s="122" t="s">
        <v>75</v>
      </c>
      <c r="BW56" s="122" t="s">
        <v>86</v>
      </c>
      <c r="BX56" s="122" t="s">
        <v>5</v>
      </c>
      <c r="CL56" s="122" t="s">
        <v>21</v>
      </c>
      <c r="CM56" s="122" t="s">
        <v>83</v>
      </c>
    </row>
    <row r="57" s="7" customFormat="1" ht="16.5" customHeight="1">
      <c r="A57" s="110" t="s">
        <v>77</v>
      </c>
      <c r="B57" s="111"/>
      <c r="C57" s="112"/>
      <c r="D57" s="113" t="s">
        <v>87</v>
      </c>
      <c r="E57" s="113"/>
      <c r="F57" s="113"/>
      <c r="G57" s="113"/>
      <c r="H57" s="113"/>
      <c r="I57" s="114"/>
      <c r="J57" s="113" t="s">
        <v>88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'VON - -'!J30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87</v>
      </c>
      <c r="AR57" s="117"/>
      <c r="AS57" s="123">
        <v>0</v>
      </c>
      <c r="AT57" s="124">
        <f>ROUND(SUM(AV57:AW57),2)</f>
        <v>0</v>
      </c>
      <c r="AU57" s="125">
        <f>'VON - -'!P80</f>
        <v>0</v>
      </c>
      <c r="AV57" s="124">
        <f>'VON - -'!J33</f>
        <v>0</v>
      </c>
      <c r="AW57" s="124">
        <f>'VON - -'!J34</f>
        <v>0</v>
      </c>
      <c r="AX57" s="124">
        <f>'VON - -'!J35</f>
        <v>0</v>
      </c>
      <c r="AY57" s="124">
        <f>'VON - -'!J36</f>
        <v>0</v>
      </c>
      <c r="AZ57" s="124">
        <f>'VON - -'!F33</f>
        <v>0</v>
      </c>
      <c r="BA57" s="124">
        <f>'VON - -'!F34</f>
        <v>0</v>
      </c>
      <c r="BB57" s="124">
        <f>'VON - -'!F35</f>
        <v>0</v>
      </c>
      <c r="BC57" s="124">
        <f>'VON - -'!F36</f>
        <v>0</v>
      </c>
      <c r="BD57" s="126">
        <f>'VON - -'!F37</f>
        <v>0</v>
      </c>
      <c r="BE57" s="7"/>
      <c r="BT57" s="122" t="s">
        <v>81</v>
      </c>
      <c r="BV57" s="122" t="s">
        <v>75</v>
      </c>
      <c r="BW57" s="122" t="s">
        <v>89</v>
      </c>
      <c r="BX57" s="122" t="s">
        <v>5</v>
      </c>
      <c r="CL57" s="122" t="s">
        <v>19</v>
      </c>
      <c r="CM57" s="122" t="s">
        <v>83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wwgpBnMB9L3oaCpL/JF5tf/GZfdahU/H9oay/6vNdf0zbyb/tZfSM7zuJXDP9qVYycjIj0HGPXubBSEsnAHZng==" hashValue="LxuCJ5cXZ9WOZEdBwJFjiJ21Y+RuDcH2atTHuqhk5nXDJDATZ7wRrSGwo7sZ/mcHOSz7Ery/9LOtGI0mCEIRS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 01 - Údržba a oprava v...'!C2" display="/"/>
    <hyperlink ref="A56" location="'PS 02 - Kalibrace a oprav...'!C2" display="/"/>
    <hyperlink ref="A57" location="'VO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 a oprava výměnných dílů zabezpečovacího zařízení v obvodu SSZT 2021(FINAL)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34" t="s">
        <v>92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21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zakázky'!AN8</f>
        <v>27. 1. 2021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ROUND((SUM(BE80:BE254)),  2)</f>
        <v>0</v>
      </c>
      <c r="G33" s="37"/>
      <c r="H33" s="37"/>
      <c r="I33" s="147">
        <v>0.20999999999999999</v>
      </c>
      <c r="J33" s="146">
        <f>ROUND(((SUM(BE80:BE254))*I33),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ROUND((SUM(BF80:BF254)),  2)</f>
        <v>0</v>
      </c>
      <c r="G34" s="37"/>
      <c r="H34" s="37"/>
      <c r="I34" s="147">
        <v>0.14999999999999999</v>
      </c>
      <c r="J34" s="146">
        <f>ROUND(((SUM(BF80:BF254))*I34),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ROUND((SUM(BG80:BG254)),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ROUND((SUM(BH80:BH254)),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ROUND((SUM(BI80:BI254)),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 a oprava výměnných dílů zabezpečovacího zařízení v obvodu SSZT 2021(FINAL)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30" customHeight="1">
      <c r="A50" s="37"/>
      <c r="B50" s="38"/>
      <c r="C50" s="39"/>
      <c r="D50" s="39"/>
      <c r="E50" s="68" t="str">
        <f>E9</f>
        <v>PS 01 - Údržba a oprava výměnných dílů zabezpečovacího zařízení 2021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</v>
      </c>
      <c r="G52" s="39"/>
      <c r="H52" s="39"/>
      <c r="I52" s="31" t="s">
        <v>24</v>
      </c>
      <c r="J52" s="71" t="str">
        <f>IF(J12="","",J12)</f>
        <v>27. 1. 2021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Michaela Hodulová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9" customFormat="1" ht="24.96" customHeight="1">
      <c r="A60" s="9"/>
      <c r="B60" s="164"/>
      <c r="C60" s="165"/>
      <c r="D60" s="166" t="s">
        <v>97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98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 a oprava výměnných dílů zabezpečovacího zařízení v obvodu SSZT 2021(FINAL)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91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30" customHeight="1">
      <c r="A72" s="37"/>
      <c r="B72" s="38"/>
      <c r="C72" s="39"/>
      <c r="D72" s="39"/>
      <c r="E72" s="68" t="str">
        <f>E9</f>
        <v>PS 01 - Údržba a oprava výměnných dílů zabezpečovacího zařízení 2021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>Oblastní ředitelství Ostrava</v>
      </c>
      <c r="G74" s="39"/>
      <c r="H74" s="39"/>
      <c r="I74" s="31" t="s">
        <v>24</v>
      </c>
      <c r="J74" s="71" t="str">
        <f>IF(J12="","",J12)</f>
        <v>27. 1. 2021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>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Ing. Michaela Hodulová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99</v>
      </c>
      <c r="D79" s="173" t="s">
        <v>58</v>
      </c>
      <c r="E79" s="173" t="s">
        <v>54</v>
      </c>
      <c r="F79" s="173" t="s">
        <v>55</v>
      </c>
      <c r="G79" s="173" t="s">
        <v>100</v>
      </c>
      <c r="H79" s="173" t="s">
        <v>101</v>
      </c>
      <c r="I79" s="173" t="s">
        <v>102</v>
      </c>
      <c r="J79" s="173" t="s">
        <v>95</v>
      </c>
      <c r="K79" s="174" t="s">
        <v>103</v>
      </c>
      <c r="L79" s="175"/>
      <c r="M79" s="91" t="s">
        <v>21</v>
      </c>
      <c r="N79" s="92" t="s">
        <v>43</v>
      </c>
      <c r="O79" s="92" t="s">
        <v>104</v>
      </c>
      <c r="P79" s="92" t="s">
        <v>105</v>
      </c>
      <c r="Q79" s="92" t="s">
        <v>106</v>
      </c>
      <c r="R79" s="92" t="s">
        <v>107</v>
      </c>
      <c r="S79" s="92" t="s">
        <v>108</v>
      </c>
      <c r="T79" s="93" t="s">
        <v>109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110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96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111</v>
      </c>
      <c r="F81" s="184" t="s">
        <v>112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SUM(P82:P254)</f>
        <v>0</v>
      </c>
      <c r="Q81" s="189"/>
      <c r="R81" s="190">
        <f>SUM(R82:R254)</f>
        <v>0</v>
      </c>
      <c r="S81" s="189"/>
      <c r="T81" s="191">
        <f>SUM(T82:T254)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113</v>
      </c>
      <c r="AT81" s="193" t="s">
        <v>72</v>
      </c>
      <c r="AU81" s="193" t="s">
        <v>73</v>
      </c>
      <c r="AY81" s="192" t="s">
        <v>114</v>
      </c>
      <c r="BK81" s="194">
        <f>SUM(BK82:BK254)</f>
        <v>0</v>
      </c>
    </row>
    <row r="82" s="2" customFormat="1" ht="55.5" customHeight="1">
      <c r="A82" s="37"/>
      <c r="B82" s="38"/>
      <c r="C82" s="195" t="s">
        <v>81</v>
      </c>
      <c r="D82" s="195" t="s">
        <v>115</v>
      </c>
      <c r="E82" s="196" t="s">
        <v>116</v>
      </c>
      <c r="F82" s="197" t="s">
        <v>117</v>
      </c>
      <c r="G82" s="198" t="s">
        <v>118</v>
      </c>
      <c r="H82" s="199">
        <v>4</v>
      </c>
      <c r="I82" s="200"/>
      <c r="J82" s="201">
        <f>ROUND(I82*H82,2)</f>
        <v>0</v>
      </c>
      <c r="K82" s="197" t="s">
        <v>119</v>
      </c>
      <c r="L82" s="43"/>
      <c r="M82" s="202" t="s">
        <v>21</v>
      </c>
      <c r="N82" s="203" t="s">
        <v>44</v>
      </c>
      <c r="O82" s="83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113</v>
      </c>
      <c r="AT82" s="206" t="s">
        <v>115</v>
      </c>
      <c r="AU82" s="206" t="s">
        <v>81</v>
      </c>
      <c r="AY82" s="16" t="s">
        <v>114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81</v>
      </c>
      <c r="BK82" s="207">
        <f>ROUND(I82*H82,2)</f>
        <v>0</v>
      </c>
      <c r="BL82" s="16" t="s">
        <v>113</v>
      </c>
      <c r="BM82" s="206" t="s">
        <v>120</v>
      </c>
    </row>
    <row r="83" s="12" customFormat="1">
      <c r="A83" s="12"/>
      <c r="B83" s="208"/>
      <c r="C83" s="209"/>
      <c r="D83" s="210" t="s">
        <v>121</v>
      </c>
      <c r="E83" s="211" t="s">
        <v>21</v>
      </c>
      <c r="F83" s="212" t="s">
        <v>122</v>
      </c>
      <c r="G83" s="209"/>
      <c r="H83" s="213">
        <v>2</v>
      </c>
      <c r="I83" s="214"/>
      <c r="J83" s="209"/>
      <c r="K83" s="209"/>
      <c r="L83" s="215"/>
      <c r="M83" s="216"/>
      <c r="N83" s="217"/>
      <c r="O83" s="217"/>
      <c r="P83" s="217"/>
      <c r="Q83" s="217"/>
      <c r="R83" s="217"/>
      <c r="S83" s="217"/>
      <c r="T83" s="218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19" t="s">
        <v>121</v>
      </c>
      <c r="AU83" s="219" t="s">
        <v>81</v>
      </c>
      <c r="AV83" s="12" t="s">
        <v>83</v>
      </c>
      <c r="AW83" s="12" t="s">
        <v>34</v>
      </c>
      <c r="AX83" s="12" t="s">
        <v>73</v>
      </c>
      <c r="AY83" s="219" t="s">
        <v>114</v>
      </c>
    </row>
    <row r="84" s="12" customFormat="1">
      <c r="A84" s="12"/>
      <c r="B84" s="208"/>
      <c r="C84" s="209"/>
      <c r="D84" s="210" t="s">
        <v>121</v>
      </c>
      <c r="E84" s="211" t="s">
        <v>21</v>
      </c>
      <c r="F84" s="212" t="s">
        <v>123</v>
      </c>
      <c r="G84" s="209"/>
      <c r="H84" s="213">
        <v>2</v>
      </c>
      <c r="I84" s="214"/>
      <c r="J84" s="209"/>
      <c r="K84" s="209"/>
      <c r="L84" s="215"/>
      <c r="M84" s="216"/>
      <c r="N84" s="217"/>
      <c r="O84" s="217"/>
      <c r="P84" s="217"/>
      <c r="Q84" s="217"/>
      <c r="R84" s="217"/>
      <c r="S84" s="217"/>
      <c r="T84" s="218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19" t="s">
        <v>121</v>
      </c>
      <c r="AU84" s="219" t="s">
        <v>81</v>
      </c>
      <c r="AV84" s="12" t="s">
        <v>83</v>
      </c>
      <c r="AW84" s="12" t="s">
        <v>34</v>
      </c>
      <c r="AX84" s="12" t="s">
        <v>73</v>
      </c>
      <c r="AY84" s="219" t="s">
        <v>114</v>
      </c>
    </row>
    <row r="85" s="13" customFormat="1">
      <c r="A85" s="13"/>
      <c r="B85" s="220"/>
      <c r="C85" s="221"/>
      <c r="D85" s="210" t="s">
        <v>121</v>
      </c>
      <c r="E85" s="222" t="s">
        <v>21</v>
      </c>
      <c r="F85" s="223" t="s">
        <v>124</v>
      </c>
      <c r="G85" s="221"/>
      <c r="H85" s="224">
        <v>4</v>
      </c>
      <c r="I85" s="225"/>
      <c r="J85" s="221"/>
      <c r="K85" s="221"/>
      <c r="L85" s="226"/>
      <c r="M85" s="227"/>
      <c r="N85" s="228"/>
      <c r="O85" s="228"/>
      <c r="P85" s="228"/>
      <c r="Q85" s="228"/>
      <c r="R85" s="228"/>
      <c r="S85" s="228"/>
      <c r="T85" s="229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0" t="s">
        <v>121</v>
      </c>
      <c r="AU85" s="230" t="s">
        <v>81</v>
      </c>
      <c r="AV85" s="13" t="s">
        <v>113</v>
      </c>
      <c r="AW85" s="13" t="s">
        <v>34</v>
      </c>
      <c r="AX85" s="13" t="s">
        <v>81</v>
      </c>
      <c r="AY85" s="230" t="s">
        <v>114</v>
      </c>
    </row>
    <row r="86" s="2" customFormat="1" ht="55.5" customHeight="1">
      <c r="A86" s="37"/>
      <c r="B86" s="38"/>
      <c r="C86" s="195" t="s">
        <v>83</v>
      </c>
      <c r="D86" s="195" t="s">
        <v>115</v>
      </c>
      <c r="E86" s="196" t="s">
        <v>125</v>
      </c>
      <c r="F86" s="197" t="s">
        <v>126</v>
      </c>
      <c r="G86" s="198" t="s">
        <v>118</v>
      </c>
      <c r="H86" s="199">
        <v>9</v>
      </c>
      <c r="I86" s="200"/>
      <c r="J86" s="201">
        <f>ROUND(I86*H86,2)</f>
        <v>0</v>
      </c>
      <c r="K86" s="197" t="s">
        <v>119</v>
      </c>
      <c r="L86" s="43"/>
      <c r="M86" s="202" t="s">
        <v>21</v>
      </c>
      <c r="N86" s="203" t="s">
        <v>44</v>
      </c>
      <c r="O86" s="83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6" t="s">
        <v>113</v>
      </c>
      <c r="AT86" s="206" t="s">
        <v>115</v>
      </c>
      <c r="AU86" s="206" t="s">
        <v>81</v>
      </c>
      <c r="AY86" s="16" t="s">
        <v>114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6" t="s">
        <v>81</v>
      </c>
      <c r="BK86" s="207">
        <f>ROUND(I86*H86,2)</f>
        <v>0</v>
      </c>
      <c r="BL86" s="16" t="s">
        <v>113</v>
      </c>
      <c r="BM86" s="206" t="s">
        <v>127</v>
      </c>
    </row>
    <row r="87" s="2" customFormat="1" ht="55.5" customHeight="1">
      <c r="A87" s="37"/>
      <c r="B87" s="38"/>
      <c r="C87" s="195" t="s">
        <v>128</v>
      </c>
      <c r="D87" s="195" t="s">
        <v>115</v>
      </c>
      <c r="E87" s="196" t="s">
        <v>129</v>
      </c>
      <c r="F87" s="197" t="s">
        <v>130</v>
      </c>
      <c r="G87" s="198" t="s">
        <v>118</v>
      </c>
      <c r="H87" s="199">
        <v>1</v>
      </c>
      <c r="I87" s="200"/>
      <c r="J87" s="201">
        <f>ROUND(I87*H87,2)</f>
        <v>0</v>
      </c>
      <c r="K87" s="197" t="s">
        <v>119</v>
      </c>
      <c r="L87" s="43"/>
      <c r="M87" s="202" t="s">
        <v>21</v>
      </c>
      <c r="N87" s="203" t="s">
        <v>44</v>
      </c>
      <c r="O87" s="83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6" t="s">
        <v>113</v>
      </c>
      <c r="AT87" s="206" t="s">
        <v>115</v>
      </c>
      <c r="AU87" s="206" t="s">
        <v>81</v>
      </c>
      <c r="AY87" s="16" t="s">
        <v>114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6" t="s">
        <v>81</v>
      </c>
      <c r="BK87" s="207">
        <f>ROUND(I87*H87,2)</f>
        <v>0</v>
      </c>
      <c r="BL87" s="16" t="s">
        <v>113</v>
      </c>
      <c r="BM87" s="206" t="s">
        <v>131</v>
      </c>
    </row>
    <row r="88" s="2" customFormat="1" ht="66.75" customHeight="1">
      <c r="A88" s="37"/>
      <c r="B88" s="38"/>
      <c r="C88" s="195" t="s">
        <v>113</v>
      </c>
      <c r="D88" s="195" t="s">
        <v>115</v>
      </c>
      <c r="E88" s="196" t="s">
        <v>132</v>
      </c>
      <c r="F88" s="197" t="s">
        <v>133</v>
      </c>
      <c r="G88" s="198" t="s">
        <v>118</v>
      </c>
      <c r="H88" s="199">
        <v>11</v>
      </c>
      <c r="I88" s="200"/>
      <c r="J88" s="201">
        <f>ROUND(I88*H88,2)</f>
        <v>0</v>
      </c>
      <c r="K88" s="197" t="s">
        <v>119</v>
      </c>
      <c r="L88" s="43"/>
      <c r="M88" s="202" t="s">
        <v>21</v>
      </c>
      <c r="N88" s="203" t="s">
        <v>44</v>
      </c>
      <c r="O88" s="83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6" t="s">
        <v>113</v>
      </c>
      <c r="AT88" s="206" t="s">
        <v>115</v>
      </c>
      <c r="AU88" s="206" t="s">
        <v>81</v>
      </c>
      <c r="AY88" s="16" t="s">
        <v>114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6" t="s">
        <v>81</v>
      </c>
      <c r="BK88" s="207">
        <f>ROUND(I88*H88,2)</f>
        <v>0</v>
      </c>
      <c r="BL88" s="16" t="s">
        <v>113</v>
      </c>
      <c r="BM88" s="206" t="s">
        <v>134</v>
      </c>
    </row>
    <row r="89" s="12" customFormat="1">
      <c r="A89" s="12"/>
      <c r="B89" s="208"/>
      <c r="C89" s="209"/>
      <c r="D89" s="210" t="s">
        <v>121</v>
      </c>
      <c r="E89" s="211" t="s">
        <v>21</v>
      </c>
      <c r="F89" s="212" t="s">
        <v>135</v>
      </c>
      <c r="G89" s="209"/>
      <c r="H89" s="213">
        <v>11</v>
      </c>
      <c r="I89" s="214"/>
      <c r="J89" s="209"/>
      <c r="K89" s="209"/>
      <c r="L89" s="215"/>
      <c r="M89" s="216"/>
      <c r="N89" s="217"/>
      <c r="O89" s="217"/>
      <c r="P89" s="217"/>
      <c r="Q89" s="217"/>
      <c r="R89" s="217"/>
      <c r="S89" s="217"/>
      <c r="T89" s="218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19" t="s">
        <v>121</v>
      </c>
      <c r="AU89" s="219" t="s">
        <v>81</v>
      </c>
      <c r="AV89" s="12" t="s">
        <v>83</v>
      </c>
      <c r="AW89" s="12" t="s">
        <v>34</v>
      </c>
      <c r="AX89" s="12" t="s">
        <v>73</v>
      </c>
      <c r="AY89" s="219" t="s">
        <v>114</v>
      </c>
    </row>
    <row r="90" s="13" customFormat="1">
      <c r="A90" s="13"/>
      <c r="B90" s="220"/>
      <c r="C90" s="221"/>
      <c r="D90" s="210" t="s">
        <v>121</v>
      </c>
      <c r="E90" s="222" t="s">
        <v>21</v>
      </c>
      <c r="F90" s="223" t="s">
        <v>124</v>
      </c>
      <c r="G90" s="221"/>
      <c r="H90" s="224">
        <v>11</v>
      </c>
      <c r="I90" s="225"/>
      <c r="J90" s="221"/>
      <c r="K90" s="221"/>
      <c r="L90" s="226"/>
      <c r="M90" s="227"/>
      <c r="N90" s="228"/>
      <c r="O90" s="228"/>
      <c r="P90" s="228"/>
      <c r="Q90" s="228"/>
      <c r="R90" s="228"/>
      <c r="S90" s="228"/>
      <c r="T90" s="22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0" t="s">
        <v>121</v>
      </c>
      <c r="AU90" s="230" t="s">
        <v>81</v>
      </c>
      <c r="AV90" s="13" t="s">
        <v>113</v>
      </c>
      <c r="AW90" s="13" t="s">
        <v>34</v>
      </c>
      <c r="AX90" s="13" t="s">
        <v>81</v>
      </c>
      <c r="AY90" s="230" t="s">
        <v>114</v>
      </c>
    </row>
    <row r="91" s="2" customFormat="1" ht="66.75" customHeight="1">
      <c r="A91" s="37"/>
      <c r="B91" s="38"/>
      <c r="C91" s="195" t="s">
        <v>136</v>
      </c>
      <c r="D91" s="195" t="s">
        <v>115</v>
      </c>
      <c r="E91" s="196" t="s">
        <v>137</v>
      </c>
      <c r="F91" s="197" t="s">
        <v>138</v>
      </c>
      <c r="G91" s="198" t="s">
        <v>118</v>
      </c>
      <c r="H91" s="199">
        <v>1</v>
      </c>
      <c r="I91" s="200"/>
      <c r="J91" s="201">
        <f>ROUND(I91*H91,2)</f>
        <v>0</v>
      </c>
      <c r="K91" s="197" t="s">
        <v>119</v>
      </c>
      <c r="L91" s="43"/>
      <c r="M91" s="202" t="s">
        <v>21</v>
      </c>
      <c r="N91" s="203" t="s">
        <v>44</v>
      </c>
      <c r="O91" s="83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6" t="s">
        <v>113</v>
      </c>
      <c r="AT91" s="206" t="s">
        <v>115</v>
      </c>
      <c r="AU91" s="206" t="s">
        <v>81</v>
      </c>
      <c r="AY91" s="16" t="s">
        <v>114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6" t="s">
        <v>81</v>
      </c>
      <c r="BK91" s="207">
        <f>ROUND(I91*H91,2)</f>
        <v>0</v>
      </c>
      <c r="BL91" s="16" t="s">
        <v>113</v>
      </c>
      <c r="BM91" s="206" t="s">
        <v>139</v>
      </c>
    </row>
    <row r="92" s="2" customFormat="1" ht="55.5" customHeight="1">
      <c r="A92" s="37"/>
      <c r="B92" s="38"/>
      <c r="C92" s="195" t="s">
        <v>140</v>
      </c>
      <c r="D92" s="195" t="s">
        <v>115</v>
      </c>
      <c r="E92" s="196" t="s">
        <v>141</v>
      </c>
      <c r="F92" s="197" t="s">
        <v>142</v>
      </c>
      <c r="G92" s="198" t="s">
        <v>118</v>
      </c>
      <c r="H92" s="199">
        <v>7</v>
      </c>
      <c r="I92" s="200"/>
      <c r="J92" s="201">
        <f>ROUND(I92*H92,2)</f>
        <v>0</v>
      </c>
      <c r="K92" s="197" t="s">
        <v>119</v>
      </c>
      <c r="L92" s="43"/>
      <c r="M92" s="202" t="s">
        <v>21</v>
      </c>
      <c r="N92" s="203" t="s">
        <v>44</v>
      </c>
      <c r="O92" s="83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6" t="s">
        <v>113</v>
      </c>
      <c r="AT92" s="206" t="s">
        <v>115</v>
      </c>
      <c r="AU92" s="206" t="s">
        <v>81</v>
      </c>
      <c r="AY92" s="16" t="s">
        <v>114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6" t="s">
        <v>81</v>
      </c>
      <c r="BK92" s="207">
        <f>ROUND(I92*H92,2)</f>
        <v>0</v>
      </c>
      <c r="BL92" s="16" t="s">
        <v>113</v>
      </c>
      <c r="BM92" s="206" t="s">
        <v>143</v>
      </c>
    </row>
    <row r="93" s="2" customFormat="1">
      <c r="A93" s="37"/>
      <c r="B93" s="38"/>
      <c r="C93" s="195" t="s">
        <v>144</v>
      </c>
      <c r="D93" s="195" t="s">
        <v>115</v>
      </c>
      <c r="E93" s="196" t="s">
        <v>145</v>
      </c>
      <c r="F93" s="197" t="s">
        <v>146</v>
      </c>
      <c r="G93" s="198" t="s">
        <v>118</v>
      </c>
      <c r="H93" s="199">
        <v>1</v>
      </c>
      <c r="I93" s="200"/>
      <c r="J93" s="201">
        <f>ROUND(I93*H93,2)</f>
        <v>0</v>
      </c>
      <c r="K93" s="197" t="s">
        <v>119</v>
      </c>
      <c r="L93" s="43"/>
      <c r="M93" s="202" t="s">
        <v>21</v>
      </c>
      <c r="N93" s="203" t="s">
        <v>44</v>
      </c>
      <c r="O93" s="83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6" t="s">
        <v>113</v>
      </c>
      <c r="AT93" s="206" t="s">
        <v>115</v>
      </c>
      <c r="AU93" s="206" t="s">
        <v>81</v>
      </c>
      <c r="AY93" s="16" t="s">
        <v>114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6" t="s">
        <v>81</v>
      </c>
      <c r="BK93" s="207">
        <f>ROUND(I93*H93,2)</f>
        <v>0</v>
      </c>
      <c r="BL93" s="16" t="s">
        <v>113</v>
      </c>
      <c r="BM93" s="206" t="s">
        <v>147</v>
      </c>
    </row>
    <row r="94" s="12" customFormat="1">
      <c r="A94" s="12"/>
      <c r="B94" s="208"/>
      <c r="C94" s="209"/>
      <c r="D94" s="210" t="s">
        <v>121</v>
      </c>
      <c r="E94" s="211" t="s">
        <v>21</v>
      </c>
      <c r="F94" s="212" t="s">
        <v>148</v>
      </c>
      <c r="G94" s="209"/>
      <c r="H94" s="213">
        <v>1</v>
      </c>
      <c r="I94" s="214"/>
      <c r="J94" s="209"/>
      <c r="K94" s="209"/>
      <c r="L94" s="215"/>
      <c r="M94" s="216"/>
      <c r="N94" s="217"/>
      <c r="O94" s="217"/>
      <c r="P94" s="217"/>
      <c r="Q94" s="217"/>
      <c r="R94" s="217"/>
      <c r="S94" s="217"/>
      <c r="T94" s="218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19" t="s">
        <v>121</v>
      </c>
      <c r="AU94" s="219" t="s">
        <v>81</v>
      </c>
      <c r="AV94" s="12" t="s">
        <v>83</v>
      </c>
      <c r="AW94" s="12" t="s">
        <v>34</v>
      </c>
      <c r="AX94" s="12" t="s">
        <v>73</v>
      </c>
      <c r="AY94" s="219" t="s">
        <v>114</v>
      </c>
    </row>
    <row r="95" s="13" customFormat="1">
      <c r="A95" s="13"/>
      <c r="B95" s="220"/>
      <c r="C95" s="221"/>
      <c r="D95" s="210" t="s">
        <v>121</v>
      </c>
      <c r="E95" s="222" t="s">
        <v>21</v>
      </c>
      <c r="F95" s="223" t="s">
        <v>124</v>
      </c>
      <c r="G95" s="221"/>
      <c r="H95" s="224">
        <v>1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0" t="s">
        <v>121</v>
      </c>
      <c r="AU95" s="230" t="s">
        <v>81</v>
      </c>
      <c r="AV95" s="13" t="s">
        <v>113</v>
      </c>
      <c r="AW95" s="13" t="s">
        <v>34</v>
      </c>
      <c r="AX95" s="13" t="s">
        <v>81</v>
      </c>
      <c r="AY95" s="230" t="s">
        <v>114</v>
      </c>
    </row>
    <row r="96" s="2" customFormat="1" ht="66.75" customHeight="1">
      <c r="A96" s="37"/>
      <c r="B96" s="38"/>
      <c r="C96" s="195" t="s">
        <v>149</v>
      </c>
      <c r="D96" s="195" t="s">
        <v>115</v>
      </c>
      <c r="E96" s="196" t="s">
        <v>150</v>
      </c>
      <c r="F96" s="197" t="s">
        <v>151</v>
      </c>
      <c r="G96" s="198" t="s">
        <v>118</v>
      </c>
      <c r="H96" s="199">
        <v>3</v>
      </c>
      <c r="I96" s="200"/>
      <c r="J96" s="201">
        <f>ROUND(I96*H96,2)</f>
        <v>0</v>
      </c>
      <c r="K96" s="197" t="s">
        <v>119</v>
      </c>
      <c r="L96" s="43"/>
      <c r="M96" s="202" t="s">
        <v>21</v>
      </c>
      <c r="N96" s="203" t="s">
        <v>44</v>
      </c>
      <c r="O96" s="83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6" t="s">
        <v>113</v>
      </c>
      <c r="AT96" s="206" t="s">
        <v>115</v>
      </c>
      <c r="AU96" s="206" t="s">
        <v>81</v>
      </c>
      <c r="AY96" s="16" t="s">
        <v>114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6" t="s">
        <v>81</v>
      </c>
      <c r="BK96" s="207">
        <f>ROUND(I96*H96,2)</f>
        <v>0</v>
      </c>
      <c r="BL96" s="16" t="s">
        <v>113</v>
      </c>
      <c r="BM96" s="206" t="s">
        <v>152</v>
      </c>
    </row>
    <row r="97" s="12" customFormat="1">
      <c r="A97" s="12"/>
      <c r="B97" s="208"/>
      <c r="C97" s="209"/>
      <c r="D97" s="210" t="s">
        <v>121</v>
      </c>
      <c r="E97" s="211" t="s">
        <v>21</v>
      </c>
      <c r="F97" s="212" t="s">
        <v>153</v>
      </c>
      <c r="G97" s="209"/>
      <c r="H97" s="213">
        <v>3</v>
      </c>
      <c r="I97" s="214"/>
      <c r="J97" s="209"/>
      <c r="K97" s="209"/>
      <c r="L97" s="215"/>
      <c r="M97" s="216"/>
      <c r="N97" s="217"/>
      <c r="O97" s="217"/>
      <c r="P97" s="217"/>
      <c r="Q97" s="217"/>
      <c r="R97" s="217"/>
      <c r="S97" s="217"/>
      <c r="T97" s="218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19" t="s">
        <v>121</v>
      </c>
      <c r="AU97" s="219" t="s">
        <v>81</v>
      </c>
      <c r="AV97" s="12" t="s">
        <v>83</v>
      </c>
      <c r="AW97" s="12" t="s">
        <v>34</v>
      </c>
      <c r="AX97" s="12" t="s">
        <v>73</v>
      </c>
      <c r="AY97" s="219" t="s">
        <v>114</v>
      </c>
    </row>
    <row r="98" s="13" customFormat="1">
      <c r="A98" s="13"/>
      <c r="B98" s="220"/>
      <c r="C98" s="221"/>
      <c r="D98" s="210" t="s">
        <v>121</v>
      </c>
      <c r="E98" s="222" t="s">
        <v>21</v>
      </c>
      <c r="F98" s="223" t="s">
        <v>124</v>
      </c>
      <c r="G98" s="221"/>
      <c r="H98" s="224">
        <v>3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121</v>
      </c>
      <c r="AU98" s="230" t="s">
        <v>81</v>
      </c>
      <c r="AV98" s="13" t="s">
        <v>113</v>
      </c>
      <c r="AW98" s="13" t="s">
        <v>34</v>
      </c>
      <c r="AX98" s="13" t="s">
        <v>81</v>
      </c>
      <c r="AY98" s="230" t="s">
        <v>114</v>
      </c>
    </row>
    <row r="99" s="2" customFormat="1" ht="55.5" customHeight="1">
      <c r="A99" s="37"/>
      <c r="B99" s="38"/>
      <c r="C99" s="195" t="s">
        <v>154</v>
      </c>
      <c r="D99" s="195" t="s">
        <v>115</v>
      </c>
      <c r="E99" s="196" t="s">
        <v>155</v>
      </c>
      <c r="F99" s="197" t="s">
        <v>156</v>
      </c>
      <c r="G99" s="198" t="s">
        <v>118</v>
      </c>
      <c r="H99" s="199">
        <v>1</v>
      </c>
      <c r="I99" s="200"/>
      <c r="J99" s="201">
        <f>ROUND(I99*H99,2)</f>
        <v>0</v>
      </c>
      <c r="K99" s="197" t="s">
        <v>119</v>
      </c>
      <c r="L99" s="43"/>
      <c r="M99" s="202" t="s">
        <v>21</v>
      </c>
      <c r="N99" s="203" t="s">
        <v>44</v>
      </c>
      <c r="O99" s="83"/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6" t="s">
        <v>113</v>
      </c>
      <c r="AT99" s="206" t="s">
        <v>115</v>
      </c>
      <c r="AU99" s="206" t="s">
        <v>81</v>
      </c>
      <c r="AY99" s="16" t="s">
        <v>114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6" t="s">
        <v>81</v>
      </c>
      <c r="BK99" s="207">
        <f>ROUND(I99*H99,2)</f>
        <v>0</v>
      </c>
      <c r="BL99" s="16" t="s">
        <v>113</v>
      </c>
      <c r="BM99" s="206" t="s">
        <v>157</v>
      </c>
    </row>
    <row r="100" s="12" customFormat="1">
      <c r="A100" s="12"/>
      <c r="B100" s="208"/>
      <c r="C100" s="209"/>
      <c r="D100" s="210" t="s">
        <v>121</v>
      </c>
      <c r="E100" s="211" t="s">
        <v>21</v>
      </c>
      <c r="F100" s="212" t="s">
        <v>158</v>
      </c>
      <c r="G100" s="209"/>
      <c r="H100" s="213">
        <v>1</v>
      </c>
      <c r="I100" s="214"/>
      <c r="J100" s="209"/>
      <c r="K100" s="209"/>
      <c r="L100" s="215"/>
      <c r="M100" s="216"/>
      <c r="N100" s="217"/>
      <c r="O100" s="217"/>
      <c r="P100" s="217"/>
      <c r="Q100" s="217"/>
      <c r="R100" s="217"/>
      <c r="S100" s="217"/>
      <c r="T100" s="218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19" t="s">
        <v>121</v>
      </c>
      <c r="AU100" s="219" t="s">
        <v>81</v>
      </c>
      <c r="AV100" s="12" t="s">
        <v>83</v>
      </c>
      <c r="AW100" s="12" t="s">
        <v>34</v>
      </c>
      <c r="AX100" s="12" t="s">
        <v>73</v>
      </c>
      <c r="AY100" s="219" t="s">
        <v>114</v>
      </c>
    </row>
    <row r="101" s="13" customFormat="1">
      <c r="A101" s="13"/>
      <c r="B101" s="220"/>
      <c r="C101" s="221"/>
      <c r="D101" s="210" t="s">
        <v>121</v>
      </c>
      <c r="E101" s="222" t="s">
        <v>21</v>
      </c>
      <c r="F101" s="223" t="s">
        <v>124</v>
      </c>
      <c r="G101" s="221"/>
      <c r="H101" s="224">
        <v>1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121</v>
      </c>
      <c r="AU101" s="230" t="s">
        <v>81</v>
      </c>
      <c r="AV101" s="13" t="s">
        <v>113</v>
      </c>
      <c r="AW101" s="13" t="s">
        <v>34</v>
      </c>
      <c r="AX101" s="13" t="s">
        <v>81</v>
      </c>
      <c r="AY101" s="230" t="s">
        <v>114</v>
      </c>
    </row>
    <row r="102" s="2" customFormat="1" ht="55.5" customHeight="1">
      <c r="A102" s="37"/>
      <c r="B102" s="38"/>
      <c r="C102" s="195" t="s">
        <v>159</v>
      </c>
      <c r="D102" s="195" t="s">
        <v>115</v>
      </c>
      <c r="E102" s="196" t="s">
        <v>160</v>
      </c>
      <c r="F102" s="197" t="s">
        <v>161</v>
      </c>
      <c r="G102" s="198" t="s">
        <v>118</v>
      </c>
      <c r="H102" s="199">
        <v>2</v>
      </c>
      <c r="I102" s="200"/>
      <c r="J102" s="201">
        <f>ROUND(I102*H102,2)</f>
        <v>0</v>
      </c>
      <c r="K102" s="197" t="s">
        <v>119</v>
      </c>
      <c r="L102" s="43"/>
      <c r="M102" s="202" t="s">
        <v>21</v>
      </c>
      <c r="N102" s="203" t="s">
        <v>44</v>
      </c>
      <c r="O102" s="83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6" t="s">
        <v>113</v>
      </c>
      <c r="AT102" s="206" t="s">
        <v>115</v>
      </c>
      <c r="AU102" s="206" t="s">
        <v>81</v>
      </c>
      <c r="AY102" s="16" t="s">
        <v>114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6" t="s">
        <v>81</v>
      </c>
      <c r="BK102" s="207">
        <f>ROUND(I102*H102,2)</f>
        <v>0</v>
      </c>
      <c r="BL102" s="16" t="s">
        <v>113</v>
      </c>
      <c r="BM102" s="206" t="s">
        <v>162</v>
      </c>
    </row>
    <row r="103" s="2" customFormat="1" ht="55.5" customHeight="1">
      <c r="A103" s="37"/>
      <c r="B103" s="38"/>
      <c r="C103" s="195" t="s">
        <v>163</v>
      </c>
      <c r="D103" s="195" t="s">
        <v>115</v>
      </c>
      <c r="E103" s="196" t="s">
        <v>164</v>
      </c>
      <c r="F103" s="197" t="s">
        <v>165</v>
      </c>
      <c r="G103" s="198" t="s">
        <v>118</v>
      </c>
      <c r="H103" s="199">
        <v>10</v>
      </c>
      <c r="I103" s="200"/>
      <c r="J103" s="201">
        <f>ROUND(I103*H103,2)</f>
        <v>0</v>
      </c>
      <c r="K103" s="197" t="s">
        <v>119</v>
      </c>
      <c r="L103" s="43"/>
      <c r="M103" s="202" t="s">
        <v>21</v>
      </c>
      <c r="N103" s="203" t="s">
        <v>44</v>
      </c>
      <c r="O103" s="83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6" t="s">
        <v>113</v>
      </c>
      <c r="AT103" s="206" t="s">
        <v>115</v>
      </c>
      <c r="AU103" s="206" t="s">
        <v>81</v>
      </c>
      <c r="AY103" s="16" t="s">
        <v>114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6" t="s">
        <v>81</v>
      </c>
      <c r="BK103" s="207">
        <f>ROUND(I103*H103,2)</f>
        <v>0</v>
      </c>
      <c r="BL103" s="16" t="s">
        <v>113</v>
      </c>
      <c r="BM103" s="206" t="s">
        <v>166</v>
      </c>
    </row>
    <row r="104" s="12" customFormat="1">
      <c r="A104" s="12"/>
      <c r="B104" s="208"/>
      <c r="C104" s="209"/>
      <c r="D104" s="210" t="s">
        <v>121</v>
      </c>
      <c r="E104" s="211" t="s">
        <v>21</v>
      </c>
      <c r="F104" s="212" t="s">
        <v>167</v>
      </c>
      <c r="G104" s="209"/>
      <c r="H104" s="213">
        <v>10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19" t="s">
        <v>121</v>
      </c>
      <c r="AU104" s="219" t="s">
        <v>81</v>
      </c>
      <c r="AV104" s="12" t="s">
        <v>83</v>
      </c>
      <c r="AW104" s="12" t="s">
        <v>34</v>
      </c>
      <c r="AX104" s="12" t="s">
        <v>73</v>
      </c>
      <c r="AY104" s="219" t="s">
        <v>114</v>
      </c>
    </row>
    <row r="105" s="13" customFormat="1">
      <c r="A105" s="13"/>
      <c r="B105" s="220"/>
      <c r="C105" s="221"/>
      <c r="D105" s="210" t="s">
        <v>121</v>
      </c>
      <c r="E105" s="222" t="s">
        <v>21</v>
      </c>
      <c r="F105" s="223" t="s">
        <v>124</v>
      </c>
      <c r="G105" s="221"/>
      <c r="H105" s="224">
        <v>10</v>
      </c>
      <c r="I105" s="225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121</v>
      </c>
      <c r="AU105" s="230" t="s">
        <v>81</v>
      </c>
      <c r="AV105" s="13" t="s">
        <v>113</v>
      </c>
      <c r="AW105" s="13" t="s">
        <v>34</v>
      </c>
      <c r="AX105" s="13" t="s">
        <v>81</v>
      </c>
      <c r="AY105" s="230" t="s">
        <v>114</v>
      </c>
    </row>
    <row r="106" s="2" customFormat="1" ht="55.5" customHeight="1">
      <c r="A106" s="37"/>
      <c r="B106" s="38"/>
      <c r="C106" s="195" t="s">
        <v>168</v>
      </c>
      <c r="D106" s="195" t="s">
        <v>115</v>
      </c>
      <c r="E106" s="196" t="s">
        <v>169</v>
      </c>
      <c r="F106" s="197" t="s">
        <v>170</v>
      </c>
      <c r="G106" s="198" t="s">
        <v>118</v>
      </c>
      <c r="H106" s="199">
        <v>1</v>
      </c>
      <c r="I106" s="200"/>
      <c r="J106" s="201">
        <f>ROUND(I106*H106,2)</f>
        <v>0</v>
      </c>
      <c r="K106" s="197" t="s">
        <v>119</v>
      </c>
      <c r="L106" s="43"/>
      <c r="M106" s="202" t="s">
        <v>21</v>
      </c>
      <c r="N106" s="203" t="s">
        <v>44</v>
      </c>
      <c r="O106" s="83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6" t="s">
        <v>113</v>
      </c>
      <c r="AT106" s="206" t="s">
        <v>115</v>
      </c>
      <c r="AU106" s="206" t="s">
        <v>81</v>
      </c>
      <c r="AY106" s="16" t="s">
        <v>114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6" t="s">
        <v>81</v>
      </c>
      <c r="BK106" s="207">
        <f>ROUND(I106*H106,2)</f>
        <v>0</v>
      </c>
      <c r="BL106" s="16" t="s">
        <v>113</v>
      </c>
      <c r="BM106" s="206" t="s">
        <v>171</v>
      </c>
    </row>
    <row r="107" s="2" customFormat="1" ht="55.5" customHeight="1">
      <c r="A107" s="37"/>
      <c r="B107" s="38"/>
      <c r="C107" s="195" t="s">
        <v>172</v>
      </c>
      <c r="D107" s="195" t="s">
        <v>115</v>
      </c>
      <c r="E107" s="196" t="s">
        <v>173</v>
      </c>
      <c r="F107" s="197" t="s">
        <v>174</v>
      </c>
      <c r="G107" s="198" t="s">
        <v>118</v>
      </c>
      <c r="H107" s="199">
        <v>1264</v>
      </c>
      <c r="I107" s="200"/>
      <c r="J107" s="201">
        <f>ROUND(I107*H107,2)</f>
        <v>0</v>
      </c>
      <c r="K107" s="197" t="s">
        <v>119</v>
      </c>
      <c r="L107" s="43"/>
      <c r="M107" s="202" t="s">
        <v>21</v>
      </c>
      <c r="N107" s="203" t="s">
        <v>44</v>
      </c>
      <c r="O107" s="83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6" t="s">
        <v>113</v>
      </c>
      <c r="AT107" s="206" t="s">
        <v>115</v>
      </c>
      <c r="AU107" s="206" t="s">
        <v>81</v>
      </c>
      <c r="AY107" s="16" t="s">
        <v>114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6" t="s">
        <v>81</v>
      </c>
      <c r="BK107" s="207">
        <f>ROUND(I107*H107,2)</f>
        <v>0</v>
      </c>
      <c r="BL107" s="16" t="s">
        <v>113</v>
      </c>
      <c r="BM107" s="206" t="s">
        <v>175</v>
      </c>
    </row>
    <row r="108" s="12" customFormat="1">
      <c r="A108" s="12"/>
      <c r="B108" s="208"/>
      <c r="C108" s="209"/>
      <c r="D108" s="210" t="s">
        <v>121</v>
      </c>
      <c r="E108" s="211" t="s">
        <v>21</v>
      </c>
      <c r="F108" s="212" t="s">
        <v>176</v>
      </c>
      <c r="G108" s="209"/>
      <c r="H108" s="213">
        <v>1200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19" t="s">
        <v>121</v>
      </c>
      <c r="AU108" s="219" t="s">
        <v>81</v>
      </c>
      <c r="AV108" s="12" t="s">
        <v>83</v>
      </c>
      <c r="AW108" s="12" t="s">
        <v>34</v>
      </c>
      <c r="AX108" s="12" t="s">
        <v>73</v>
      </c>
      <c r="AY108" s="219" t="s">
        <v>114</v>
      </c>
    </row>
    <row r="109" s="12" customFormat="1">
      <c r="A109" s="12"/>
      <c r="B109" s="208"/>
      <c r="C109" s="209"/>
      <c r="D109" s="210" t="s">
        <v>121</v>
      </c>
      <c r="E109" s="211" t="s">
        <v>21</v>
      </c>
      <c r="F109" s="212" t="s">
        <v>177</v>
      </c>
      <c r="G109" s="209"/>
      <c r="H109" s="213">
        <v>1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19" t="s">
        <v>121</v>
      </c>
      <c r="AU109" s="219" t="s">
        <v>81</v>
      </c>
      <c r="AV109" s="12" t="s">
        <v>83</v>
      </c>
      <c r="AW109" s="12" t="s">
        <v>34</v>
      </c>
      <c r="AX109" s="12" t="s">
        <v>73</v>
      </c>
      <c r="AY109" s="219" t="s">
        <v>114</v>
      </c>
    </row>
    <row r="110" s="12" customFormat="1">
      <c r="A110" s="12"/>
      <c r="B110" s="208"/>
      <c r="C110" s="209"/>
      <c r="D110" s="210" t="s">
        <v>121</v>
      </c>
      <c r="E110" s="211" t="s">
        <v>21</v>
      </c>
      <c r="F110" s="212" t="s">
        <v>178</v>
      </c>
      <c r="G110" s="209"/>
      <c r="H110" s="213">
        <v>30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19" t="s">
        <v>121</v>
      </c>
      <c r="AU110" s="219" t="s">
        <v>81</v>
      </c>
      <c r="AV110" s="12" t="s">
        <v>83</v>
      </c>
      <c r="AW110" s="12" t="s">
        <v>34</v>
      </c>
      <c r="AX110" s="12" t="s">
        <v>73</v>
      </c>
      <c r="AY110" s="219" t="s">
        <v>114</v>
      </c>
    </row>
    <row r="111" s="12" customFormat="1">
      <c r="A111" s="12"/>
      <c r="B111" s="208"/>
      <c r="C111" s="209"/>
      <c r="D111" s="210" t="s">
        <v>121</v>
      </c>
      <c r="E111" s="211" t="s">
        <v>21</v>
      </c>
      <c r="F111" s="212" t="s">
        <v>179</v>
      </c>
      <c r="G111" s="209"/>
      <c r="H111" s="213">
        <v>15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19" t="s">
        <v>121</v>
      </c>
      <c r="AU111" s="219" t="s">
        <v>81</v>
      </c>
      <c r="AV111" s="12" t="s">
        <v>83</v>
      </c>
      <c r="AW111" s="12" t="s">
        <v>34</v>
      </c>
      <c r="AX111" s="12" t="s">
        <v>73</v>
      </c>
      <c r="AY111" s="219" t="s">
        <v>114</v>
      </c>
    </row>
    <row r="112" s="12" customFormat="1">
      <c r="A112" s="12"/>
      <c r="B112" s="208"/>
      <c r="C112" s="209"/>
      <c r="D112" s="210" t="s">
        <v>121</v>
      </c>
      <c r="E112" s="211" t="s">
        <v>21</v>
      </c>
      <c r="F112" s="212" t="s">
        <v>180</v>
      </c>
      <c r="G112" s="209"/>
      <c r="H112" s="213">
        <v>3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19" t="s">
        <v>121</v>
      </c>
      <c r="AU112" s="219" t="s">
        <v>81</v>
      </c>
      <c r="AV112" s="12" t="s">
        <v>83</v>
      </c>
      <c r="AW112" s="12" t="s">
        <v>34</v>
      </c>
      <c r="AX112" s="12" t="s">
        <v>73</v>
      </c>
      <c r="AY112" s="219" t="s">
        <v>114</v>
      </c>
    </row>
    <row r="113" s="12" customFormat="1">
      <c r="A113" s="12"/>
      <c r="B113" s="208"/>
      <c r="C113" s="209"/>
      <c r="D113" s="210" t="s">
        <v>121</v>
      </c>
      <c r="E113" s="211" t="s">
        <v>21</v>
      </c>
      <c r="F113" s="212" t="s">
        <v>181</v>
      </c>
      <c r="G113" s="209"/>
      <c r="H113" s="213">
        <v>8</v>
      </c>
      <c r="I113" s="214"/>
      <c r="J113" s="209"/>
      <c r="K113" s="209"/>
      <c r="L113" s="215"/>
      <c r="M113" s="216"/>
      <c r="N113" s="217"/>
      <c r="O113" s="217"/>
      <c r="P113" s="217"/>
      <c r="Q113" s="217"/>
      <c r="R113" s="217"/>
      <c r="S113" s="217"/>
      <c r="T113" s="218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19" t="s">
        <v>121</v>
      </c>
      <c r="AU113" s="219" t="s">
        <v>81</v>
      </c>
      <c r="AV113" s="12" t="s">
        <v>83</v>
      </c>
      <c r="AW113" s="12" t="s">
        <v>34</v>
      </c>
      <c r="AX113" s="12" t="s">
        <v>73</v>
      </c>
      <c r="AY113" s="219" t="s">
        <v>114</v>
      </c>
    </row>
    <row r="114" s="12" customFormat="1">
      <c r="A114" s="12"/>
      <c r="B114" s="208"/>
      <c r="C114" s="209"/>
      <c r="D114" s="210" t="s">
        <v>121</v>
      </c>
      <c r="E114" s="211" t="s">
        <v>21</v>
      </c>
      <c r="F114" s="212" t="s">
        <v>182</v>
      </c>
      <c r="G114" s="209"/>
      <c r="H114" s="213">
        <v>7</v>
      </c>
      <c r="I114" s="214"/>
      <c r="J114" s="209"/>
      <c r="K114" s="209"/>
      <c r="L114" s="215"/>
      <c r="M114" s="216"/>
      <c r="N114" s="217"/>
      <c r="O114" s="217"/>
      <c r="P114" s="217"/>
      <c r="Q114" s="217"/>
      <c r="R114" s="217"/>
      <c r="S114" s="217"/>
      <c r="T114" s="218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19" t="s">
        <v>121</v>
      </c>
      <c r="AU114" s="219" t="s">
        <v>81</v>
      </c>
      <c r="AV114" s="12" t="s">
        <v>83</v>
      </c>
      <c r="AW114" s="12" t="s">
        <v>34</v>
      </c>
      <c r="AX114" s="12" t="s">
        <v>73</v>
      </c>
      <c r="AY114" s="219" t="s">
        <v>114</v>
      </c>
    </row>
    <row r="115" s="13" customFormat="1">
      <c r="A115" s="13"/>
      <c r="B115" s="220"/>
      <c r="C115" s="221"/>
      <c r="D115" s="210" t="s">
        <v>121</v>
      </c>
      <c r="E115" s="222" t="s">
        <v>21</v>
      </c>
      <c r="F115" s="223" t="s">
        <v>124</v>
      </c>
      <c r="G115" s="221"/>
      <c r="H115" s="224">
        <v>1264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0" t="s">
        <v>121</v>
      </c>
      <c r="AU115" s="230" t="s">
        <v>81</v>
      </c>
      <c r="AV115" s="13" t="s">
        <v>113</v>
      </c>
      <c r="AW115" s="13" t="s">
        <v>34</v>
      </c>
      <c r="AX115" s="13" t="s">
        <v>81</v>
      </c>
      <c r="AY115" s="230" t="s">
        <v>114</v>
      </c>
    </row>
    <row r="116" s="2" customFormat="1" ht="55.5" customHeight="1">
      <c r="A116" s="37"/>
      <c r="B116" s="38"/>
      <c r="C116" s="195" t="s">
        <v>183</v>
      </c>
      <c r="D116" s="195" t="s">
        <v>115</v>
      </c>
      <c r="E116" s="196" t="s">
        <v>184</v>
      </c>
      <c r="F116" s="197" t="s">
        <v>185</v>
      </c>
      <c r="G116" s="198" t="s">
        <v>118</v>
      </c>
      <c r="H116" s="199">
        <v>3</v>
      </c>
      <c r="I116" s="200"/>
      <c r="J116" s="201">
        <f>ROUND(I116*H116,2)</f>
        <v>0</v>
      </c>
      <c r="K116" s="197" t="s">
        <v>119</v>
      </c>
      <c r="L116" s="43"/>
      <c r="M116" s="202" t="s">
        <v>21</v>
      </c>
      <c r="N116" s="203" t="s">
        <v>44</v>
      </c>
      <c r="O116" s="83"/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6" t="s">
        <v>113</v>
      </c>
      <c r="AT116" s="206" t="s">
        <v>115</v>
      </c>
      <c r="AU116" s="206" t="s">
        <v>81</v>
      </c>
      <c r="AY116" s="16" t="s">
        <v>114</v>
      </c>
      <c r="BE116" s="207">
        <f>IF(N116="základní",J116,0)</f>
        <v>0</v>
      </c>
      <c r="BF116" s="207">
        <f>IF(N116="snížená",J116,0)</f>
        <v>0</v>
      </c>
      <c r="BG116" s="207">
        <f>IF(N116="zákl. přenesená",J116,0)</f>
        <v>0</v>
      </c>
      <c r="BH116" s="207">
        <f>IF(N116="sníž. přenesená",J116,0)</f>
        <v>0</v>
      </c>
      <c r="BI116" s="207">
        <f>IF(N116="nulová",J116,0)</f>
        <v>0</v>
      </c>
      <c r="BJ116" s="16" t="s">
        <v>81</v>
      </c>
      <c r="BK116" s="207">
        <f>ROUND(I116*H116,2)</f>
        <v>0</v>
      </c>
      <c r="BL116" s="16" t="s">
        <v>113</v>
      </c>
      <c r="BM116" s="206" t="s">
        <v>186</v>
      </c>
    </row>
    <row r="117" s="2" customFormat="1">
      <c r="A117" s="37"/>
      <c r="B117" s="38"/>
      <c r="C117" s="195" t="s">
        <v>8</v>
      </c>
      <c r="D117" s="195" t="s">
        <v>115</v>
      </c>
      <c r="E117" s="196" t="s">
        <v>187</v>
      </c>
      <c r="F117" s="197" t="s">
        <v>188</v>
      </c>
      <c r="G117" s="198" t="s">
        <v>118</v>
      </c>
      <c r="H117" s="199">
        <v>5</v>
      </c>
      <c r="I117" s="200"/>
      <c r="J117" s="201">
        <f>ROUND(I117*H117,2)</f>
        <v>0</v>
      </c>
      <c r="K117" s="197" t="s">
        <v>119</v>
      </c>
      <c r="L117" s="43"/>
      <c r="M117" s="202" t="s">
        <v>21</v>
      </c>
      <c r="N117" s="203" t="s">
        <v>44</v>
      </c>
      <c r="O117" s="83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6" t="s">
        <v>113</v>
      </c>
      <c r="AT117" s="206" t="s">
        <v>115</v>
      </c>
      <c r="AU117" s="206" t="s">
        <v>81</v>
      </c>
      <c r="AY117" s="16" t="s">
        <v>114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6" t="s">
        <v>81</v>
      </c>
      <c r="BK117" s="207">
        <f>ROUND(I117*H117,2)</f>
        <v>0</v>
      </c>
      <c r="BL117" s="16" t="s">
        <v>113</v>
      </c>
      <c r="BM117" s="206" t="s">
        <v>189</v>
      </c>
    </row>
    <row r="118" s="2" customFormat="1" ht="55.5" customHeight="1">
      <c r="A118" s="37"/>
      <c r="B118" s="38"/>
      <c r="C118" s="195" t="s">
        <v>190</v>
      </c>
      <c r="D118" s="195" t="s">
        <v>115</v>
      </c>
      <c r="E118" s="196" t="s">
        <v>191</v>
      </c>
      <c r="F118" s="197" t="s">
        <v>192</v>
      </c>
      <c r="G118" s="198" t="s">
        <v>118</v>
      </c>
      <c r="H118" s="199">
        <v>10</v>
      </c>
      <c r="I118" s="200"/>
      <c r="J118" s="201">
        <f>ROUND(I118*H118,2)</f>
        <v>0</v>
      </c>
      <c r="K118" s="197" t="s">
        <v>119</v>
      </c>
      <c r="L118" s="43"/>
      <c r="M118" s="202" t="s">
        <v>21</v>
      </c>
      <c r="N118" s="203" t="s">
        <v>44</v>
      </c>
      <c r="O118" s="83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6" t="s">
        <v>113</v>
      </c>
      <c r="AT118" s="206" t="s">
        <v>115</v>
      </c>
      <c r="AU118" s="206" t="s">
        <v>81</v>
      </c>
      <c r="AY118" s="16" t="s">
        <v>114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6" t="s">
        <v>81</v>
      </c>
      <c r="BK118" s="207">
        <f>ROUND(I118*H118,2)</f>
        <v>0</v>
      </c>
      <c r="BL118" s="16" t="s">
        <v>113</v>
      </c>
      <c r="BM118" s="206" t="s">
        <v>193</v>
      </c>
    </row>
    <row r="119" s="2" customFormat="1" ht="66.75" customHeight="1">
      <c r="A119" s="37"/>
      <c r="B119" s="38"/>
      <c r="C119" s="195" t="s">
        <v>194</v>
      </c>
      <c r="D119" s="195" t="s">
        <v>115</v>
      </c>
      <c r="E119" s="196" t="s">
        <v>195</v>
      </c>
      <c r="F119" s="197" t="s">
        <v>196</v>
      </c>
      <c r="G119" s="198" t="s">
        <v>118</v>
      </c>
      <c r="H119" s="199">
        <v>150</v>
      </c>
      <c r="I119" s="200"/>
      <c r="J119" s="201">
        <f>ROUND(I119*H119,2)</f>
        <v>0</v>
      </c>
      <c r="K119" s="197" t="s">
        <v>119</v>
      </c>
      <c r="L119" s="43"/>
      <c r="M119" s="202" t="s">
        <v>21</v>
      </c>
      <c r="N119" s="203" t="s">
        <v>44</v>
      </c>
      <c r="O119" s="83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6" t="s">
        <v>113</v>
      </c>
      <c r="AT119" s="206" t="s">
        <v>115</v>
      </c>
      <c r="AU119" s="206" t="s">
        <v>81</v>
      </c>
      <c r="AY119" s="16" t="s">
        <v>114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6" t="s">
        <v>81</v>
      </c>
      <c r="BK119" s="207">
        <f>ROUND(I119*H119,2)</f>
        <v>0</v>
      </c>
      <c r="BL119" s="16" t="s">
        <v>113</v>
      </c>
      <c r="BM119" s="206" t="s">
        <v>197</v>
      </c>
    </row>
    <row r="120" s="12" customFormat="1">
      <c r="A120" s="12"/>
      <c r="B120" s="208"/>
      <c r="C120" s="209"/>
      <c r="D120" s="210" t="s">
        <v>121</v>
      </c>
      <c r="E120" s="211" t="s">
        <v>21</v>
      </c>
      <c r="F120" s="212" t="s">
        <v>198</v>
      </c>
      <c r="G120" s="209"/>
      <c r="H120" s="213">
        <v>25</v>
      </c>
      <c r="I120" s="214"/>
      <c r="J120" s="209"/>
      <c r="K120" s="209"/>
      <c r="L120" s="215"/>
      <c r="M120" s="216"/>
      <c r="N120" s="217"/>
      <c r="O120" s="217"/>
      <c r="P120" s="217"/>
      <c r="Q120" s="217"/>
      <c r="R120" s="217"/>
      <c r="S120" s="217"/>
      <c r="T120" s="218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19" t="s">
        <v>121</v>
      </c>
      <c r="AU120" s="219" t="s">
        <v>81</v>
      </c>
      <c r="AV120" s="12" t="s">
        <v>83</v>
      </c>
      <c r="AW120" s="12" t="s">
        <v>34</v>
      </c>
      <c r="AX120" s="12" t="s">
        <v>73</v>
      </c>
      <c r="AY120" s="219" t="s">
        <v>114</v>
      </c>
    </row>
    <row r="121" s="12" customFormat="1">
      <c r="A121" s="12"/>
      <c r="B121" s="208"/>
      <c r="C121" s="209"/>
      <c r="D121" s="210" t="s">
        <v>121</v>
      </c>
      <c r="E121" s="211" t="s">
        <v>21</v>
      </c>
      <c r="F121" s="212" t="s">
        <v>199</v>
      </c>
      <c r="G121" s="209"/>
      <c r="H121" s="213">
        <v>120</v>
      </c>
      <c r="I121" s="214"/>
      <c r="J121" s="209"/>
      <c r="K121" s="209"/>
      <c r="L121" s="215"/>
      <c r="M121" s="216"/>
      <c r="N121" s="217"/>
      <c r="O121" s="217"/>
      <c r="P121" s="217"/>
      <c r="Q121" s="217"/>
      <c r="R121" s="217"/>
      <c r="S121" s="217"/>
      <c r="T121" s="218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19" t="s">
        <v>121</v>
      </c>
      <c r="AU121" s="219" t="s">
        <v>81</v>
      </c>
      <c r="AV121" s="12" t="s">
        <v>83</v>
      </c>
      <c r="AW121" s="12" t="s">
        <v>34</v>
      </c>
      <c r="AX121" s="12" t="s">
        <v>73</v>
      </c>
      <c r="AY121" s="219" t="s">
        <v>114</v>
      </c>
    </row>
    <row r="122" s="12" customFormat="1">
      <c r="A122" s="12"/>
      <c r="B122" s="208"/>
      <c r="C122" s="209"/>
      <c r="D122" s="210" t="s">
        <v>121</v>
      </c>
      <c r="E122" s="211" t="s">
        <v>21</v>
      </c>
      <c r="F122" s="212" t="s">
        <v>200</v>
      </c>
      <c r="G122" s="209"/>
      <c r="H122" s="213">
        <v>4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19" t="s">
        <v>121</v>
      </c>
      <c r="AU122" s="219" t="s">
        <v>81</v>
      </c>
      <c r="AV122" s="12" t="s">
        <v>83</v>
      </c>
      <c r="AW122" s="12" t="s">
        <v>34</v>
      </c>
      <c r="AX122" s="12" t="s">
        <v>73</v>
      </c>
      <c r="AY122" s="219" t="s">
        <v>114</v>
      </c>
    </row>
    <row r="123" s="12" customFormat="1">
      <c r="A123" s="12"/>
      <c r="B123" s="208"/>
      <c r="C123" s="209"/>
      <c r="D123" s="210" t="s">
        <v>121</v>
      </c>
      <c r="E123" s="211" t="s">
        <v>21</v>
      </c>
      <c r="F123" s="212" t="s">
        <v>201</v>
      </c>
      <c r="G123" s="209"/>
      <c r="H123" s="213">
        <v>1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19" t="s">
        <v>121</v>
      </c>
      <c r="AU123" s="219" t="s">
        <v>81</v>
      </c>
      <c r="AV123" s="12" t="s">
        <v>83</v>
      </c>
      <c r="AW123" s="12" t="s">
        <v>34</v>
      </c>
      <c r="AX123" s="12" t="s">
        <v>73</v>
      </c>
      <c r="AY123" s="219" t="s">
        <v>114</v>
      </c>
    </row>
    <row r="124" s="13" customFormat="1">
      <c r="A124" s="13"/>
      <c r="B124" s="220"/>
      <c r="C124" s="221"/>
      <c r="D124" s="210" t="s">
        <v>121</v>
      </c>
      <c r="E124" s="222" t="s">
        <v>21</v>
      </c>
      <c r="F124" s="223" t="s">
        <v>124</v>
      </c>
      <c r="G124" s="221"/>
      <c r="H124" s="224">
        <v>150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121</v>
      </c>
      <c r="AU124" s="230" t="s">
        <v>81</v>
      </c>
      <c r="AV124" s="13" t="s">
        <v>113</v>
      </c>
      <c r="AW124" s="13" t="s">
        <v>34</v>
      </c>
      <c r="AX124" s="13" t="s">
        <v>81</v>
      </c>
      <c r="AY124" s="230" t="s">
        <v>114</v>
      </c>
    </row>
    <row r="125" s="2" customFormat="1" ht="66.75" customHeight="1">
      <c r="A125" s="37"/>
      <c r="B125" s="38"/>
      <c r="C125" s="195" t="s">
        <v>202</v>
      </c>
      <c r="D125" s="195" t="s">
        <v>115</v>
      </c>
      <c r="E125" s="196" t="s">
        <v>203</v>
      </c>
      <c r="F125" s="197" t="s">
        <v>204</v>
      </c>
      <c r="G125" s="198" t="s">
        <v>118</v>
      </c>
      <c r="H125" s="199">
        <v>2</v>
      </c>
      <c r="I125" s="200"/>
      <c r="J125" s="201">
        <f>ROUND(I125*H125,2)</f>
        <v>0</v>
      </c>
      <c r="K125" s="197" t="s">
        <v>119</v>
      </c>
      <c r="L125" s="43"/>
      <c r="M125" s="202" t="s">
        <v>21</v>
      </c>
      <c r="N125" s="203" t="s">
        <v>44</v>
      </c>
      <c r="O125" s="83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6" t="s">
        <v>113</v>
      </c>
      <c r="AT125" s="206" t="s">
        <v>115</v>
      </c>
      <c r="AU125" s="206" t="s">
        <v>81</v>
      </c>
      <c r="AY125" s="16" t="s">
        <v>114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6" t="s">
        <v>81</v>
      </c>
      <c r="BK125" s="207">
        <f>ROUND(I125*H125,2)</f>
        <v>0</v>
      </c>
      <c r="BL125" s="16" t="s">
        <v>113</v>
      </c>
      <c r="BM125" s="206" t="s">
        <v>205</v>
      </c>
    </row>
    <row r="126" s="2" customFormat="1" ht="66.75" customHeight="1">
      <c r="A126" s="37"/>
      <c r="B126" s="38"/>
      <c r="C126" s="195" t="s">
        <v>206</v>
      </c>
      <c r="D126" s="195" t="s">
        <v>115</v>
      </c>
      <c r="E126" s="196" t="s">
        <v>207</v>
      </c>
      <c r="F126" s="197" t="s">
        <v>208</v>
      </c>
      <c r="G126" s="198" t="s">
        <v>118</v>
      </c>
      <c r="H126" s="199">
        <v>1</v>
      </c>
      <c r="I126" s="200"/>
      <c r="J126" s="201">
        <f>ROUND(I126*H126,2)</f>
        <v>0</v>
      </c>
      <c r="K126" s="197" t="s">
        <v>119</v>
      </c>
      <c r="L126" s="43"/>
      <c r="M126" s="202" t="s">
        <v>21</v>
      </c>
      <c r="N126" s="203" t="s">
        <v>44</v>
      </c>
      <c r="O126" s="83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6" t="s">
        <v>113</v>
      </c>
      <c r="AT126" s="206" t="s">
        <v>115</v>
      </c>
      <c r="AU126" s="206" t="s">
        <v>81</v>
      </c>
      <c r="AY126" s="16" t="s">
        <v>114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81</v>
      </c>
      <c r="BK126" s="207">
        <f>ROUND(I126*H126,2)</f>
        <v>0</v>
      </c>
      <c r="BL126" s="16" t="s">
        <v>113</v>
      </c>
      <c r="BM126" s="206" t="s">
        <v>209</v>
      </c>
    </row>
    <row r="127" s="2" customFormat="1" ht="66.75" customHeight="1">
      <c r="A127" s="37"/>
      <c r="B127" s="38"/>
      <c r="C127" s="195" t="s">
        <v>210</v>
      </c>
      <c r="D127" s="195" t="s">
        <v>115</v>
      </c>
      <c r="E127" s="196" t="s">
        <v>211</v>
      </c>
      <c r="F127" s="197" t="s">
        <v>212</v>
      </c>
      <c r="G127" s="198" t="s">
        <v>118</v>
      </c>
      <c r="H127" s="199">
        <v>1</v>
      </c>
      <c r="I127" s="200"/>
      <c r="J127" s="201">
        <f>ROUND(I127*H127,2)</f>
        <v>0</v>
      </c>
      <c r="K127" s="197" t="s">
        <v>119</v>
      </c>
      <c r="L127" s="43"/>
      <c r="M127" s="202" t="s">
        <v>21</v>
      </c>
      <c r="N127" s="203" t="s">
        <v>44</v>
      </c>
      <c r="O127" s="83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6" t="s">
        <v>113</v>
      </c>
      <c r="AT127" s="206" t="s">
        <v>115</v>
      </c>
      <c r="AU127" s="206" t="s">
        <v>81</v>
      </c>
      <c r="AY127" s="16" t="s">
        <v>114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81</v>
      </c>
      <c r="BK127" s="207">
        <f>ROUND(I127*H127,2)</f>
        <v>0</v>
      </c>
      <c r="BL127" s="16" t="s">
        <v>113</v>
      </c>
      <c r="BM127" s="206" t="s">
        <v>213</v>
      </c>
    </row>
    <row r="128" s="2" customFormat="1" ht="55.5" customHeight="1">
      <c r="A128" s="37"/>
      <c r="B128" s="38"/>
      <c r="C128" s="195" t="s">
        <v>7</v>
      </c>
      <c r="D128" s="195" t="s">
        <v>115</v>
      </c>
      <c r="E128" s="196" t="s">
        <v>214</v>
      </c>
      <c r="F128" s="197" t="s">
        <v>215</v>
      </c>
      <c r="G128" s="198" t="s">
        <v>118</v>
      </c>
      <c r="H128" s="199">
        <v>27</v>
      </c>
      <c r="I128" s="200"/>
      <c r="J128" s="201">
        <f>ROUND(I128*H128,2)</f>
        <v>0</v>
      </c>
      <c r="K128" s="197" t="s">
        <v>119</v>
      </c>
      <c r="L128" s="43"/>
      <c r="M128" s="202" t="s">
        <v>21</v>
      </c>
      <c r="N128" s="203" t="s">
        <v>44</v>
      </c>
      <c r="O128" s="83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6" t="s">
        <v>113</v>
      </c>
      <c r="AT128" s="206" t="s">
        <v>115</v>
      </c>
      <c r="AU128" s="206" t="s">
        <v>81</v>
      </c>
      <c r="AY128" s="16" t="s">
        <v>114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" t="s">
        <v>81</v>
      </c>
      <c r="BK128" s="207">
        <f>ROUND(I128*H128,2)</f>
        <v>0</v>
      </c>
      <c r="BL128" s="16" t="s">
        <v>113</v>
      </c>
      <c r="BM128" s="206" t="s">
        <v>216</v>
      </c>
    </row>
    <row r="129" s="12" customFormat="1">
      <c r="A129" s="12"/>
      <c r="B129" s="208"/>
      <c r="C129" s="209"/>
      <c r="D129" s="210" t="s">
        <v>121</v>
      </c>
      <c r="E129" s="211" t="s">
        <v>21</v>
      </c>
      <c r="F129" s="212" t="s">
        <v>217</v>
      </c>
      <c r="G129" s="209"/>
      <c r="H129" s="213">
        <v>15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19" t="s">
        <v>121</v>
      </c>
      <c r="AU129" s="219" t="s">
        <v>81</v>
      </c>
      <c r="AV129" s="12" t="s">
        <v>83</v>
      </c>
      <c r="AW129" s="12" t="s">
        <v>34</v>
      </c>
      <c r="AX129" s="12" t="s">
        <v>73</v>
      </c>
      <c r="AY129" s="219" t="s">
        <v>114</v>
      </c>
    </row>
    <row r="130" s="12" customFormat="1">
      <c r="A130" s="12"/>
      <c r="B130" s="208"/>
      <c r="C130" s="209"/>
      <c r="D130" s="210" t="s">
        <v>121</v>
      </c>
      <c r="E130" s="211" t="s">
        <v>21</v>
      </c>
      <c r="F130" s="212" t="s">
        <v>218</v>
      </c>
      <c r="G130" s="209"/>
      <c r="H130" s="213">
        <v>12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19" t="s">
        <v>121</v>
      </c>
      <c r="AU130" s="219" t="s">
        <v>81</v>
      </c>
      <c r="AV130" s="12" t="s">
        <v>83</v>
      </c>
      <c r="AW130" s="12" t="s">
        <v>34</v>
      </c>
      <c r="AX130" s="12" t="s">
        <v>73</v>
      </c>
      <c r="AY130" s="219" t="s">
        <v>114</v>
      </c>
    </row>
    <row r="131" s="13" customFormat="1">
      <c r="A131" s="13"/>
      <c r="B131" s="220"/>
      <c r="C131" s="221"/>
      <c r="D131" s="210" t="s">
        <v>121</v>
      </c>
      <c r="E131" s="222" t="s">
        <v>21</v>
      </c>
      <c r="F131" s="223" t="s">
        <v>124</v>
      </c>
      <c r="G131" s="221"/>
      <c r="H131" s="224">
        <v>27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121</v>
      </c>
      <c r="AU131" s="230" t="s">
        <v>81</v>
      </c>
      <c r="AV131" s="13" t="s">
        <v>113</v>
      </c>
      <c r="AW131" s="13" t="s">
        <v>34</v>
      </c>
      <c r="AX131" s="13" t="s">
        <v>81</v>
      </c>
      <c r="AY131" s="230" t="s">
        <v>114</v>
      </c>
    </row>
    <row r="132" s="2" customFormat="1" ht="55.5" customHeight="1">
      <c r="A132" s="37"/>
      <c r="B132" s="38"/>
      <c r="C132" s="195" t="s">
        <v>219</v>
      </c>
      <c r="D132" s="195" t="s">
        <v>115</v>
      </c>
      <c r="E132" s="196" t="s">
        <v>220</v>
      </c>
      <c r="F132" s="197" t="s">
        <v>221</v>
      </c>
      <c r="G132" s="198" t="s">
        <v>118</v>
      </c>
      <c r="H132" s="199">
        <v>1</v>
      </c>
      <c r="I132" s="200"/>
      <c r="J132" s="201">
        <f>ROUND(I132*H132,2)</f>
        <v>0</v>
      </c>
      <c r="K132" s="197" t="s">
        <v>119</v>
      </c>
      <c r="L132" s="43"/>
      <c r="M132" s="202" t="s">
        <v>21</v>
      </c>
      <c r="N132" s="203" t="s">
        <v>44</v>
      </c>
      <c r="O132" s="83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6" t="s">
        <v>113</v>
      </c>
      <c r="AT132" s="206" t="s">
        <v>115</v>
      </c>
      <c r="AU132" s="206" t="s">
        <v>81</v>
      </c>
      <c r="AY132" s="16" t="s">
        <v>114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81</v>
      </c>
      <c r="BK132" s="207">
        <f>ROUND(I132*H132,2)</f>
        <v>0</v>
      </c>
      <c r="BL132" s="16" t="s">
        <v>113</v>
      </c>
      <c r="BM132" s="206" t="s">
        <v>222</v>
      </c>
    </row>
    <row r="133" s="2" customFormat="1">
      <c r="A133" s="37"/>
      <c r="B133" s="38"/>
      <c r="C133" s="195" t="s">
        <v>223</v>
      </c>
      <c r="D133" s="195" t="s">
        <v>115</v>
      </c>
      <c r="E133" s="196" t="s">
        <v>224</v>
      </c>
      <c r="F133" s="197" t="s">
        <v>225</v>
      </c>
      <c r="G133" s="198" t="s">
        <v>118</v>
      </c>
      <c r="H133" s="199">
        <v>1</v>
      </c>
      <c r="I133" s="200"/>
      <c r="J133" s="201">
        <f>ROUND(I133*H133,2)</f>
        <v>0</v>
      </c>
      <c r="K133" s="197" t="s">
        <v>119</v>
      </c>
      <c r="L133" s="43"/>
      <c r="M133" s="202" t="s">
        <v>21</v>
      </c>
      <c r="N133" s="203" t="s">
        <v>44</v>
      </c>
      <c r="O133" s="83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6" t="s">
        <v>113</v>
      </c>
      <c r="AT133" s="206" t="s">
        <v>115</v>
      </c>
      <c r="AU133" s="206" t="s">
        <v>81</v>
      </c>
      <c r="AY133" s="16" t="s">
        <v>114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81</v>
      </c>
      <c r="BK133" s="207">
        <f>ROUND(I133*H133,2)</f>
        <v>0</v>
      </c>
      <c r="BL133" s="16" t="s">
        <v>113</v>
      </c>
      <c r="BM133" s="206" t="s">
        <v>226</v>
      </c>
    </row>
    <row r="134" s="2" customFormat="1" ht="55.5" customHeight="1">
      <c r="A134" s="37"/>
      <c r="B134" s="38"/>
      <c r="C134" s="195" t="s">
        <v>227</v>
      </c>
      <c r="D134" s="195" t="s">
        <v>115</v>
      </c>
      <c r="E134" s="196" t="s">
        <v>228</v>
      </c>
      <c r="F134" s="197" t="s">
        <v>229</v>
      </c>
      <c r="G134" s="198" t="s">
        <v>118</v>
      </c>
      <c r="H134" s="199">
        <v>1</v>
      </c>
      <c r="I134" s="200"/>
      <c r="J134" s="201">
        <f>ROUND(I134*H134,2)</f>
        <v>0</v>
      </c>
      <c r="K134" s="197" t="s">
        <v>119</v>
      </c>
      <c r="L134" s="43"/>
      <c r="M134" s="202" t="s">
        <v>21</v>
      </c>
      <c r="N134" s="203" t="s">
        <v>44</v>
      </c>
      <c r="O134" s="83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6" t="s">
        <v>113</v>
      </c>
      <c r="AT134" s="206" t="s">
        <v>115</v>
      </c>
      <c r="AU134" s="206" t="s">
        <v>81</v>
      </c>
      <c r="AY134" s="16" t="s">
        <v>114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6" t="s">
        <v>81</v>
      </c>
      <c r="BK134" s="207">
        <f>ROUND(I134*H134,2)</f>
        <v>0</v>
      </c>
      <c r="BL134" s="16" t="s">
        <v>113</v>
      </c>
      <c r="BM134" s="206" t="s">
        <v>230</v>
      </c>
    </row>
    <row r="135" s="2" customFormat="1" ht="55.5" customHeight="1">
      <c r="A135" s="37"/>
      <c r="B135" s="38"/>
      <c r="C135" s="195" t="s">
        <v>231</v>
      </c>
      <c r="D135" s="195" t="s">
        <v>115</v>
      </c>
      <c r="E135" s="196" t="s">
        <v>232</v>
      </c>
      <c r="F135" s="197" t="s">
        <v>233</v>
      </c>
      <c r="G135" s="198" t="s">
        <v>118</v>
      </c>
      <c r="H135" s="199">
        <v>16</v>
      </c>
      <c r="I135" s="200"/>
      <c r="J135" s="201">
        <f>ROUND(I135*H135,2)</f>
        <v>0</v>
      </c>
      <c r="K135" s="197" t="s">
        <v>119</v>
      </c>
      <c r="L135" s="43"/>
      <c r="M135" s="202" t="s">
        <v>21</v>
      </c>
      <c r="N135" s="203" t="s">
        <v>44</v>
      </c>
      <c r="O135" s="83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6" t="s">
        <v>113</v>
      </c>
      <c r="AT135" s="206" t="s">
        <v>115</v>
      </c>
      <c r="AU135" s="206" t="s">
        <v>81</v>
      </c>
      <c r="AY135" s="16" t="s">
        <v>114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81</v>
      </c>
      <c r="BK135" s="207">
        <f>ROUND(I135*H135,2)</f>
        <v>0</v>
      </c>
      <c r="BL135" s="16" t="s">
        <v>113</v>
      </c>
      <c r="BM135" s="206" t="s">
        <v>234</v>
      </c>
    </row>
    <row r="136" s="12" customFormat="1">
      <c r="A136" s="12"/>
      <c r="B136" s="208"/>
      <c r="C136" s="209"/>
      <c r="D136" s="210" t="s">
        <v>121</v>
      </c>
      <c r="E136" s="211" t="s">
        <v>21</v>
      </c>
      <c r="F136" s="212" t="s">
        <v>235</v>
      </c>
      <c r="G136" s="209"/>
      <c r="H136" s="213">
        <v>2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19" t="s">
        <v>121</v>
      </c>
      <c r="AU136" s="219" t="s">
        <v>81</v>
      </c>
      <c r="AV136" s="12" t="s">
        <v>83</v>
      </c>
      <c r="AW136" s="12" t="s">
        <v>34</v>
      </c>
      <c r="AX136" s="12" t="s">
        <v>73</v>
      </c>
      <c r="AY136" s="219" t="s">
        <v>114</v>
      </c>
    </row>
    <row r="137" s="12" customFormat="1">
      <c r="A137" s="12"/>
      <c r="B137" s="208"/>
      <c r="C137" s="209"/>
      <c r="D137" s="210" t="s">
        <v>121</v>
      </c>
      <c r="E137" s="211" t="s">
        <v>21</v>
      </c>
      <c r="F137" s="212" t="s">
        <v>236</v>
      </c>
      <c r="G137" s="209"/>
      <c r="H137" s="213">
        <v>2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19" t="s">
        <v>121</v>
      </c>
      <c r="AU137" s="219" t="s">
        <v>81</v>
      </c>
      <c r="AV137" s="12" t="s">
        <v>83</v>
      </c>
      <c r="AW137" s="12" t="s">
        <v>34</v>
      </c>
      <c r="AX137" s="12" t="s">
        <v>73</v>
      </c>
      <c r="AY137" s="219" t="s">
        <v>114</v>
      </c>
    </row>
    <row r="138" s="12" customFormat="1">
      <c r="A138" s="12"/>
      <c r="B138" s="208"/>
      <c r="C138" s="209"/>
      <c r="D138" s="210" t="s">
        <v>121</v>
      </c>
      <c r="E138" s="211" t="s">
        <v>21</v>
      </c>
      <c r="F138" s="212" t="s">
        <v>237</v>
      </c>
      <c r="G138" s="209"/>
      <c r="H138" s="213">
        <v>12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19" t="s">
        <v>121</v>
      </c>
      <c r="AU138" s="219" t="s">
        <v>81</v>
      </c>
      <c r="AV138" s="12" t="s">
        <v>83</v>
      </c>
      <c r="AW138" s="12" t="s">
        <v>34</v>
      </c>
      <c r="AX138" s="12" t="s">
        <v>73</v>
      </c>
      <c r="AY138" s="219" t="s">
        <v>114</v>
      </c>
    </row>
    <row r="139" s="13" customFormat="1">
      <c r="A139" s="13"/>
      <c r="B139" s="220"/>
      <c r="C139" s="221"/>
      <c r="D139" s="210" t="s">
        <v>121</v>
      </c>
      <c r="E139" s="222" t="s">
        <v>21</v>
      </c>
      <c r="F139" s="223" t="s">
        <v>124</v>
      </c>
      <c r="G139" s="221"/>
      <c r="H139" s="224">
        <v>16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121</v>
      </c>
      <c r="AU139" s="230" t="s">
        <v>81</v>
      </c>
      <c r="AV139" s="13" t="s">
        <v>113</v>
      </c>
      <c r="AW139" s="13" t="s">
        <v>34</v>
      </c>
      <c r="AX139" s="13" t="s">
        <v>81</v>
      </c>
      <c r="AY139" s="230" t="s">
        <v>114</v>
      </c>
    </row>
    <row r="140" s="2" customFormat="1" ht="55.5" customHeight="1">
      <c r="A140" s="37"/>
      <c r="B140" s="38"/>
      <c r="C140" s="195" t="s">
        <v>238</v>
      </c>
      <c r="D140" s="195" t="s">
        <v>115</v>
      </c>
      <c r="E140" s="196" t="s">
        <v>239</v>
      </c>
      <c r="F140" s="197" t="s">
        <v>240</v>
      </c>
      <c r="G140" s="198" t="s">
        <v>118</v>
      </c>
      <c r="H140" s="199">
        <v>1</v>
      </c>
      <c r="I140" s="200"/>
      <c r="J140" s="201">
        <f>ROUND(I140*H140,2)</f>
        <v>0</v>
      </c>
      <c r="K140" s="197" t="s">
        <v>119</v>
      </c>
      <c r="L140" s="43"/>
      <c r="M140" s="202" t="s">
        <v>21</v>
      </c>
      <c r="N140" s="203" t="s">
        <v>44</v>
      </c>
      <c r="O140" s="83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6" t="s">
        <v>113</v>
      </c>
      <c r="AT140" s="206" t="s">
        <v>115</v>
      </c>
      <c r="AU140" s="206" t="s">
        <v>81</v>
      </c>
      <c r="AY140" s="16" t="s">
        <v>114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81</v>
      </c>
      <c r="BK140" s="207">
        <f>ROUND(I140*H140,2)</f>
        <v>0</v>
      </c>
      <c r="BL140" s="16" t="s">
        <v>113</v>
      </c>
      <c r="BM140" s="206" t="s">
        <v>241</v>
      </c>
    </row>
    <row r="141" s="2" customFormat="1">
      <c r="A141" s="37"/>
      <c r="B141" s="38"/>
      <c r="C141" s="195" t="s">
        <v>242</v>
      </c>
      <c r="D141" s="195" t="s">
        <v>115</v>
      </c>
      <c r="E141" s="196" t="s">
        <v>243</v>
      </c>
      <c r="F141" s="197" t="s">
        <v>244</v>
      </c>
      <c r="G141" s="198" t="s">
        <v>118</v>
      </c>
      <c r="H141" s="199">
        <v>1</v>
      </c>
      <c r="I141" s="200"/>
      <c r="J141" s="201">
        <f>ROUND(I141*H141,2)</f>
        <v>0</v>
      </c>
      <c r="K141" s="197" t="s">
        <v>119</v>
      </c>
      <c r="L141" s="43"/>
      <c r="M141" s="202" t="s">
        <v>21</v>
      </c>
      <c r="N141" s="203" t="s">
        <v>44</v>
      </c>
      <c r="O141" s="83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6" t="s">
        <v>113</v>
      </c>
      <c r="AT141" s="206" t="s">
        <v>115</v>
      </c>
      <c r="AU141" s="206" t="s">
        <v>81</v>
      </c>
      <c r="AY141" s="16" t="s">
        <v>114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6" t="s">
        <v>81</v>
      </c>
      <c r="BK141" s="207">
        <f>ROUND(I141*H141,2)</f>
        <v>0</v>
      </c>
      <c r="BL141" s="16" t="s">
        <v>113</v>
      </c>
      <c r="BM141" s="206" t="s">
        <v>245</v>
      </c>
    </row>
    <row r="142" s="2" customFormat="1" ht="55.5" customHeight="1">
      <c r="A142" s="37"/>
      <c r="B142" s="38"/>
      <c r="C142" s="195" t="s">
        <v>246</v>
      </c>
      <c r="D142" s="195" t="s">
        <v>115</v>
      </c>
      <c r="E142" s="196" t="s">
        <v>247</v>
      </c>
      <c r="F142" s="197" t="s">
        <v>248</v>
      </c>
      <c r="G142" s="198" t="s">
        <v>118</v>
      </c>
      <c r="H142" s="199">
        <v>1</v>
      </c>
      <c r="I142" s="200"/>
      <c r="J142" s="201">
        <f>ROUND(I142*H142,2)</f>
        <v>0</v>
      </c>
      <c r="K142" s="197" t="s">
        <v>119</v>
      </c>
      <c r="L142" s="43"/>
      <c r="M142" s="202" t="s">
        <v>21</v>
      </c>
      <c r="N142" s="203" t="s">
        <v>44</v>
      </c>
      <c r="O142" s="83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6" t="s">
        <v>113</v>
      </c>
      <c r="AT142" s="206" t="s">
        <v>115</v>
      </c>
      <c r="AU142" s="206" t="s">
        <v>81</v>
      </c>
      <c r="AY142" s="16" t="s">
        <v>114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81</v>
      </c>
      <c r="BK142" s="207">
        <f>ROUND(I142*H142,2)</f>
        <v>0</v>
      </c>
      <c r="BL142" s="16" t="s">
        <v>113</v>
      </c>
      <c r="BM142" s="206" t="s">
        <v>249</v>
      </c>
    </row>
    <row r="143" s="2" customFormat="1" ht="55.5" customHeight="1">
      <c r="A143" s="37"/>
      <c r="B143" s="38"/>
      <c r="C143" s="195" t="s">
        <v>250</v>
      </c>
      <c r="D143" s="195" t="s">
        <v>115</v>
      </c>
      <c r="E143" s="196" t="s">
        <v>251</v>
      </c>
      <c r="F143" s="197" t="s">
        <v>252</v>
      </c>
      <c r="G143" s="198" t="s">
        <v>118</v>
      </c>
      <c r="H143" s="199">
        <v>3</v>
      </c>
      <c r="I143" s="200"/>
      <c r="J143" s="201">
        <f>ROUND(I143*H143,2)</f>
        <v>0</v>
      </c>
      <c r="K143" s="197" t="s">
        <v>119</v>
      </c>
      <c r="L143" s="43"/>
      <c r="M143" s="202" t="s">
        <v>21</v>
      </c>
      <c r="N143" s="203" t="s">
        <v>44</v>
      </c>
      <c r="O143" s="83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6" t="s">
        <v>113</v>
      </c>
      <c r="AT143" s="206" t="s">
        <v>115</v>
      </c>
      <c r="AU143" s="206" t="s">
        <v>81</v>
      </c>
      <c r="AY143" s="16" t="s">
        <v>114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81</v>
      </c>
      <c r="BK143" s="207">
        <f>ROUND(I143*H143,2)</f>
        <v>0</v>
      </c>
      <c r="BL143" s="16" t="s">
        <v>113</v>
      </c>
      <c r="BM143" s="206" t="s">
        <v>253</v>
      </c>
    </row>
    <row r="144" s="12" customFormat="1">
      <c r="A144" s="12"/>
      <c r="B144" s="208"/>
      <c r="C144" s="209"/>
      <c r="D144" s="210" t="s">
        <v>121</v>
      </c>
      <c r="E144" s="211" t="s">
        <v>21</v>
      </c>
      <c r="F144" s="212" t="s">
        <v>254</v>
      </c>
      <c r="G144" s="209"/>
      <c r="H144" s="213">
        <v>3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19" t="s">
        <v>121</v>
      </c>
      <c r="AU144" s="219" t="s">
        <v>81</v>
      </c>
      <c r="AV144" s="12" t="s">
        <v>83</v>
      </c>
      <c r="AW144" s="12" t="s">
        <v>34</v>
      </c>
      <c r="AX144" s="12" t="s">
        <v>73</v>
      </c>
      <c r="AY144" s="219" t="s">
        <v>114</v>
      </c>
    </row>
    <row r="145" s="13" customFormat="1">
      <c r="A145" s="13"/>
      <c r="B145" s="220"/>
      <c r="C145" s="221"/>
      <c r="D145" s="210" t="s">
        <v>121</v>
      </c>
      <c r="E145" s="222" t="s">
        <v>21</v>
      </c>
      <c r="F145" s="223" t="s">
        <v>124</v>
      </c>
      <c r="G145" s="221"/>
      <c r="H145" s="224">
        <v>3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121</v>
      </c>
      <c r="AU145" s="230" t="s">
        <v>81</v>
      </c>
      <c r="AV145" s="13" t="s">
        <v>113</v>
      </c>
      <c r="AW145" s="13" t="s">
        <v>34</v>
      </c>
      <c r="AX145" s="13" t="s">
        <v>81</v>
      </c>
      <c r="AY145" s="230" t="s">
        <v>114</v>
      </c>
    </row>
    <row r="146" s="2" customFormat="1" ht="55.5" customHeight="1">
      <c r="A146" s="37"/>
      <c r="B146" s="38"/>
      <c r="C146" s="195" t="s">
        <v>255</v>
      </c>
      <c r="D146" s="195" t="s">
        <v>115</v>
      </c>
      <c r="E146" s="196" t="s">
        <v>256</v>
      </c>
      <c r="F146" s="197" t="s">
        <v>257</v>
      </c>
      <c r="G146" s="198" t="s">
        <v>118</v>
      </c>
      <c r="H146" s="199">
        <v>1</v>
      </c>
      <c r="I146" s="200"/>
      <c r="J146" s="201">
        <f>ROUND(I146*H146,2)</f>
        <v>0</v>
      </c>
      <c r="K146" s="197" t="s">
        <v>119</v>
      </c>
      <c r="L146" s="43"/>
      <c r="M146" s="202" t="s">
        <v>21</v>
      </c>
      <c r="N146" s="203" t="s">
        <v>44</v>
      </c>
      <c r="O146" s="83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6" t="s">
        <v>113</v>
      </c>
      <c r="AT146" s="206" t="s">
        <v>115</v>
      </c>
      <c r="AU146" s="206" t="s">
        <v>81</v>
      </c>
      <c r="AY146" s="16" t="s">
        <v>114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81</v>
      </c>
      <c r="BK146" s="207">
        <f>ROUND(I146*H146,2)</f>
        <v>0</v>
      </c>
      <c r="BL146" s="16" t="s">
        <v>113</v>
      </c>
      <c r="BM146" s="206" t="s">
        <v>258</v>
      </c>
    </row>
    <row r="147" s="2" customFormat="1" ht="55.5" customHeight="1">
      <c r="A147" s="37"/>
      <c r="B147" s="38"/>
      <c r="C147" s="195" t="s">
        <v>259</v>
      </c>
      <c r="D147" s="195" t="s">
        <v>115</v>
      </c>
      <c r="E147" s="196" t="s">
        <v>260</v>
      </c>
      <c r="F147" s="197" t="s">
        <v>261</v>
      </c>
      <c r="G147" s="198" t="s">
        <v>118</v>
      </c>
      <c r="H147" s="199">
        <v>1</v>
      </c>
      <c r="I147" s="200"/>
      <c r="J147" s="201">
        <f>ROUND(I147*H147,2)</f>
        <v>0</v>
      </c>
      <c r="K147" s="197" t="s">
        <v>119</v>
      </c>
      <c r="L147" s="43"/>
      <c r="M147" s="202" t="s">
        <v>21</v>
      </c>
      <c r="N147" s="203" t="s">
        <v>44</v>
      </c>
      <c r="O147" s="83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6" t="s">
        <v>113</v>
      </c>
      <c r="AT147" s="206" t="s">
        <v>115</v>
      </c>
      <c r="AU147" s="206" t="s">
        <v>81</v>
      </c>
      <c r="AY147" s="16" t="s">
        <v>114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81</v>
      </c>
      <c r="BK147" s="207">
        <f>ROUND(I147*H147,2)</f>
        <v>0</v>
      </c>
      <c r="BL147" s="16" t="s">
        <v>113</v>
      </c>
      <c r="BM147" s="206" t="s">
        <v>262</v>
      </c>
    </row>
    <row r="148" s="2" customFormat="1" ht="55.5" customHeight="1">
      <c r="A148" s="37"/>
      <c r="B148" s="38"/>
      <c r="C148" s="195" t="s">
        <v>263</v>
      </c>
      <c r="D148" s="195" t="s">
        <v>115</v>
      </c>
      <c r="E148" s="196" t="s">
        <v>264</v>
      </c>
      <c r="F148" s="197" t="s">
        <v>265</v>
      </c>
      <c r="G148" s="198" t="s">
        <v>118</v>
      </c>
      <c r="H148" s="199">
        <v>1</v>
      </c>
      <c r="I148" s="200"/>
      <c r="J148" s="201">
        <f>ROUND(I148*H148,2)</f>
        <v>0</v>
      </c>
      <c r="K148" s="197" t="s">
        <v>119</v>
      </c>
      <c r="L148" s="43"/>
      <c r="M148" s="202" t="s">
        <v>21</v>
      </c>
      <c r="N148" s="203" t="s">
        <v>44</v>
      </c>
      <c r="O148" s="83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113</v>
      </c>
      <c r="AT148" s="206" t="s">
        <v>115</v>
      </c>
      <c r="AU148" s="206" t="s">
        <v>81</v>
      </c>
      <c r="AY148" s="16" t="s">
        <v>114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81</v>
      </c>
      <c r="BK148" s="207">
        <f>ROUND(I148*H148,2)</f>
        <v>0</v>
      </c>
      <c r="BL148" s="16" t="s">
        <v>113</v>
      </c>
      <c r="BM148" s="206" t="s">
        <v>266</v>
      </c>
    </row>
    <row r="149" s="12" customFormat="1">
      <c r="A149" s="12"/>
      <c r="B149" s="208"/>
      <c r="C149" s="209"/>
      <c r="D149" s="210" t="s">
        <v>121</v>
      </c>
      <c r="E149" s="211" t="s">
        <v>21</v>
      </c>
      <c r="F149" s="212" t="s">
        <v>81</v>
      </c>
      <c r="G149" s="209"/>
      <c r="H149" s="213">
        <v>1</v>
      </c>
      <c r="I149" s="214"/>
      <c r="J149" s="209"/>
      <c r="K149" s="209"/>
      <c r="L149" s="215"/>
      <c r="M149" s="216"/>
      <c r="N149" s="217"/>
      <c r="O149" s="217"/>
      <c r="P149" s="217"/>
      <c r="Q149" s="217"/>
      <c r="R149" s="217"/>
      <c r="S149" s="217"/>
      <c r="T149" s="218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19" t="s">
        <v>121</v>
      </c>
      <c r="AU149" s="219" t="s">
        <v>81</v>
      </c>
      <c r="AV149" s="12" t="s">
        <v>83</v>
      </c>
      <c r="AW149" s="12" t="s">
        <v>34</v>
      </c>
      <c r="AX149" s="12" t="s">
        <v>73</v>
      </c>
      <c r="AY149" s="219" t="s">
        <v>114</v>
      </c>
    </row>
    <row r="150" s="13" customFormat="1">
      <c r="A150" s="13"/>
      <c r="B150" s="220"/>
      <c r="C150" s="221"/>
      <c r="D150" s="210" t="s">
        <v>121</v>
      </c>
      <c r="E150" s="222" t="s">
        <v>21</v>
      </c>
      <c r="F150" s="223" t="s">
        <v>124</v>
      </c>
      <c r="G150" s="221"/>
      <c r="H150" s="224">
        <v>1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0" t="s">
        <v>121</v>
      </c>
      <c r="AU150" s="230" t="s">
        <v>81</v>
      </c>
      <c r="AV150" s="13" t="s">
        <v>113</v>
      </c>
      <c r="AW150" s="13" t="s">
        <v>34</v>
      </c>
      <c r="AX150" s="13" t="s">
        <v>81</v>
      </c>
      <c r="AY150" s="230" t="s">
        <v>114</v>
      </c>
    </row>
    <row r="151" s="2" customFormat="1" ht="55.5" customHeight="1">
      <c r="A151" s="37"/>
      <c r="B151" s="38"/>
      <c r="C151" s="195" t="s">
        <v>267</v>
      </c>
      <c r="D151" s="195" t="s">
        <v>115</v>
      </c>
      <c r="E151" s="196" t="s">
        <v>268</v>
      </c>
      <c r="F151" s="197" t="s">
        <v>269</v>
      </c>
      <c r="G151" s="198" t="s">
        <v>118</v>
      </c>
      <c r="H151" s="199">
        <v>1</v>
      </c>
      <c r="I151" s="200"/>
      <c r="J151" s="201">
        <f>ROUND(I151*H151,2)</f>
        <v>0</v>
      </c>
      <c r="K151" s="197" t="s">
        <v>119</v>
      </c>
      <c r="L151" s="43"/>
      <c r="M151" s="202" t="s">
        <v>21</v>
      </c>
      <c r="N151" s="203" t="s">
        <v>44</v>
      </c>
      <c r="O151" s="83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6" t="s">
        <v>113</v>
      </c>
      <c r="AT151" s="206" t="s">
        <v>115</v>
      </c>
      <c r="AU151" s="206" t="s">
        <v>81</v>
      </c>
      <c r="AY151" s="16" t="s">
        <v>114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6" t="s">
        <v>81</v>
      </c>
      <c r="BK151" s="207">
        <f>ROUND(I151*H151,2)</f>
        <v>0</v>
      </c>
      <c r="BL151" s="16" t="s">
        <v>113</v>
      </c>
      <c r="BM151" s="206" t="s">
        <v>270</v>
      </c>
    </row>
    <row r="152" s="2" customFormat="1" ht="55.5" customHeight="1">
      <c r="A152" s="37"/>
      <c r="B152" s="38"/>
      <c r="C152" s="195" t="s">
        <v>271</v>
      </c>
      <c r="D152" s="195" t="s">
        <v>115</v>
      </c>
      <c r="E152" s="196" t="s">
        <v>272</v>
      </c>
      <c r="F152" s="197" t="s">
        <v>273</v>
      </c>
      <c r="G152" s="198" t="s">
        <v>118</v>
      </c>
      <c r="H152" s="199">
        <v>5</v>
      </c>
      <c r="I152" s="200"/>
      <c r="J152" s="201">
        <f>ROUND(I152*H152,2)</f>
        <v>0</v>
      </c>
      <c r="K152" s="197" t="s">
        <v>119</v>
      </c>
      <c r="L152" s="43"/>
      <c r="M152" s="202" t="s">
        <v>21</v>
      </c>
      <c r="N152" s="203" t="s">
        <v>44</v>
      </c>
      <c r="O152" s="83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6" t="s">
        <v>113</v>
      </c>
      <c r="AT152" s="206" t="s">
        <v>115</v>
      </c>
      <c r="AU152" s="206" t="s">
        <v>81</v>
      </c>
      <c r="AY152" s="16" t="s">
        <v>114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81</v>
      </c>
      <c r="BK152" s="207">
        <f>ROUND(I152*H152,2)</f>
        <v>0</v>
      </c>
      <c r="BL152" s="16" t="s">
        <v>113</v>
      </c>
      <c r="BM152" s="206" t="s">
        <v>274</v>
      </c>
    </row>
    <row r="153" s="2" customFormat="1" ht="55.5" customHeight="1">
      <c r="A153" s="37"/>
      <c r="B153" s="38"/>
      <c r="C153" s="195" t="s">
        <v>275</v>
      </c>
      <c r="D153" s="195" t="s">
        <v>115</v>
      </c>
      <c r="E153" s="196" t="s">
        <v>276</v>
      </c>
      <c r="F153" s="197" t="s">
        <v>277</v>
      </c>
      <c r="G153" s="198" t="s">
        <v>118</v>
      </c>
      <c r="H153" s="199">
        <v>1</v>
      </c>
      <c r="I153" s="200"/>
      <c r="J153" s="201">
        <f>ROUND(I153*H153,2)</f>
        <v>0</v>
      </c>
      <c r="K153" s="197" t="s">
        <v>119</v>
      </c>
      <c r="L153" s="43"/>
      <c r="M153" s="202" t="s">
        <v>21</v>
      </c>
      <c r="N153" s="203" t="s">
        <v>44</v>
      </c>
      <c r="O153" s="83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6" t="s">
        <v>113</v>
      </c>
      <c r="AT153" s="206" t="s">
        <v>115</v>
      </c>
      <c r="AU153" s="206" t="s">
        <v>81</v>
      </c>
      <c r="AY153" s="16" t="s">
        <v>114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81</v>
      </c>
      <c r="BK153" s="207">
        <f>ROUND(I153*H153,2)</f>
        <v>0</v>
      </c>
      <c r="BL153" s="16" t="s">
        <v>113</v>
      </c>
      <c r="BM153" s="206" t="s">
        <v>278</v>
      </c>
    </row>
    <row r="154" s="2" customFormat="1">
      <c r="A154" s="37"/>
      <c r="B154" s="38"/>
      <c r="C154" s="195" t="s">
        <v>279</v>
      </c>
      <c r="D154" s="195" t="s">
        <v>115</v>
      </c>
      <c r="E154" s="196" t="s">
        <v>280</v>
      </c>
      <c r="F154" s="197" t="s">
        <v>281</v>
      </c>
      <c r="G154" s="198" t="s">
        <v>118</v>
      </c>
      <c r="H154" s="199">
        <v>1</v>
      </c>
      <c r="I154" s="200"/>
      <c r="J154" s="201">
        <f>ROUND(I154*H154,2)</f>
        <v>0</v>
      </c>
      <c r="K154" s="197" t="s">
        <v>119</v>
      </c>
      <c r="L154" s="43"/>
      <c r="M154" s="202" t="s">
        <v>21</v>
      </c>
      <c r="N154" s="203" t="s">
        <v>44</v>
      </c>
      <c r="O154" s="83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6" t="s">
        <v>113</v>
      </c>
      <c r="AT154" s="206" t="s">
        <v>115</v>
      </c>
      <c r="AU154" s="206" t="s">
        <v>81</v>
      </c>
      <c r="AY154" s="16" t="s">
        <v>114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6" t="s">
        <v>81</v>
      </c>
      <c r="BK154" s="207">
        <f>ROUND(I154*H154,2)</f>
        <v>0</v>
      </c>
      <c r="BL154" s="16" t="s">
        <v>113</v>
      </c>
      <c r="BM154" s="206" t="s">
        <v>282</v>
      </c>
    </row>
    <row r="155" s="2" customFormat="1" ht="55.5" customHeight="1">
      <c r="A155" s="37"/>
      <c r="B155" s="38"/>
      <c r="C155" s="195" t="s">
        <v>283</v>
      </c>
      <c r="D155" s="195" t="s">
        <v>115</v>
      </c>
      <c r="E155" s="196" t="s">
        <v>284</v>
      </c>
      <c r="F155" s="197" t="s">
        <v>285</v>
      </c>
      <c r="G155" s="198" t="s">
        <v>118</v>
      </c>
      <c r="H155" s="199">
        <v>1</v>
      </c>
      <c r="I155" s="200"/>
      <c r="J155" s="201">
        <f>ROUND(I155*H155,2)</f>
        <v>0</v>
      </c>
      <c r="K155" s="197" t="s">
        <v>119</v>
      </c>
      <c r="L155" s="43"/>
      <c r="M155" s="202" t="s">
        <v>21</v>
      </c>
      <c r="N155" s="203" t="s">
        <v>44</v>
      </c>
      <c r="O155" s="83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6" t="s">
        <v>113</v>
      </c>
      <c r="AT155" s="206" t="s">
        <v>115</v>
      </c>
      <c r="AU155" s="206" t="s">
        <v>81</v>
      </c>
      <c r="AY155" s="16" t="s">
        <v>114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81</v>
      </c>
      <c r="BK155" s="207">
        <f>ROUND(I155*H155,2)</f>
        <v>0</v>
      </c>
      <c r="BL155" s="16" t="s">
        <v>113</v>
      </c>
      <c r="BM155" s="206" t="s">
        <v>286</v>
      </c>
    </row>
    <row r="156" s="2" customFormat="1">
      <c r="A156" s="37"/>
      <c r="B156" s="38"/>
      <c r="C156" s="195" t="s">
        <v>287</v>
      </c>
      <c r="D156" s="195" t="s">
        <v>115</v>
      </c>
      <c r="E156" s="196" t="s">
        <v>288</v>
      </c>
      <c r="F156" s="197" t="s">
        <v>289</v>
      </c>
      <c r="G156" s="198" t="s">
        <v>118</v>
      </c>
      <c r="H156" s="199">
        <v>2</v>
      </c>
      <c r="I156" s="200"/>
      <c r="J156" s="201">
        <f>ROUND(I156*H156,2)</f>
        <v>0</v>
      </c>
      <c r="K156" s="197" t="s">
        <v>119</v>
      </c>
      <c r="L156" s="43"/>
      <c r="M156" s="202" t="s">
        <v>21</v>
      </c>
      <c r="N156" s="203" t="s">
        <v>44</v>
      </c>
      <c r="O156" s="83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6" t="s">
        <v>113</v>
      </c>
      <c r="AT156" s="206" t="s">
        <v>115</v>
      </c>
      <c r="AU156" s="206" t="s">
        <v>81</v>
      </c>
      <c r="AY156" s="16" t="s">
        <v>114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" t="s">
        <v>81</v>
      </c>
      <c r="BK156" s="207">
        <f>ROUND(I156*H156,2)</f>
        <v>0</v>
      </c>
      <c r="BL156" s="16" t="s">
        <v>113</v>
      </c>
      <c r="BM156" s="206" t="s">
        <v>290</v>
      </c>
    </row>
    <row r="157" s="2" customFormat="1" ht="55.5" customHeight="1">
      <c r="A157" s="37"/>
      <c r="B157" s="38"/>
      <c r="C157" s="195" t="s">
        <v>291</v>
      </c>
      <c r="D157" s="195" t="s">
        <v>115</v>
      </c>
      <c r="E157" s="196" t="s">
        <v>292</v>
      </c>
      <c r="F157" s="197" t="s">
        <v>293</v>
      </c>
      <c r="G157" s="198" t="s">
        <v>118</v>
      </c>
      <c r="H157" s="199">
        <v>1</v>
      </c>
      <c r="I157" s="200"/>
      <c r="J157" s="201">
        <f>ROUND(I157*H157,2)</f>
        <v>0</v>
      </c>
      <c r="K157" s="197" t="s">
        <v>119</v>
      </c>
      <c r="L157" s="43"/>
      <c r="M157" s="202" t="s">
        <v>21</v>
      </c>
      <c r="N157" s="203" t="s">
        <v>44</v>
      </c>
      <c r="O157" s="83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6" t="s">
        <v>113</v>
      </c>
      <c r="AT157" s="206" t="s">
        <v>115</v>
      </c>
      <c r="AU157" s="206" t="s">
        <v>81</v>
      </c>
      <c r="AY157" s="16" t="s">
        <v>114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81</v>
      </c>
      <c r="BK157" s="207">
        <f>ROUND(I157*H157,2)</f>
        <v>0</v>
      </c>
      <c r="BL157" s="16" t="s">
        <v>113</v>
      </c>
      <c r="BM157" s="206" t="s">
        <v>294</v>
      </c>
    </row>
    <row r="158" s="2" customFormat="1">
      <c r="A158" s="37"/>
      <c r="B158" s="38"/>
      <c r="C158" s="195" t="s">
        <v>295</v>
      </c>
      <c r="D158" s="195" t="s">
        <v>115</v>
      </c>
      <c r="E158" s="196" t="s">
        <v>296</v>
      </c>
      <c r="F158" s="197" t="s">
        <v>297</v>
      </c>
      <c r="G158" s="198" t="s">
        <v>118</v>
      </c>
      <c r="H158" s="199">
        <v>1</v>
      </c>
      <c r="I158" s="200"/>
      <c r="J158" s="201">
        <f>ROUND(I158*H158,2)</f>
        <v>0</v>
      </c>
      <c r="K158" s="197" t="s">
        <v>119</v>
      </c>
      <c r="L158" s="43"/>
      <c r="M158" s="202" t="s">
        <v>21</v>
      </c>
      <c r="N158" s="203" t="s">
        <v>44</v>
      </c>
      <c r="O158" s="83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6" t="s">
        <v>113</v>
      </c>
      <c r="AT158" s="206" t="s">
        <v>115</v>
      </c>
      <c r="AU158" s="206" t="s">
        <v>81</v>
      </c>
      <c r="AY158" s="16" t="s">
        <v>114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" t="s">
        <v>81</v>
      </c>
      <c r="BK158" s="207">
        <f>ROUND(I158*H158,2)</f>
        <v>0</v>
      </c>
      <c r="BL158" s="16" t="s">
        <v>113</v>
      </c>
      <c r="BM158" s="206" t="s">
        <v>298</v>
      </c>
    </row>
    <row r="159" s="2" customFormat="1" ht="55.5" customHeight="1">
      <c r="A159" s="37"/>
      <c r="B159" s="38"/>
      <c r="C159" s="195" t="s">
        <v>299</v>
      </c>
      <c r="D159" s="195" t="s">
        <v>115</v>
      </c>
      <c r="E159" s="196" t="s">
        <v>300</v>
      </c>
      <c r="F159" s="197" t="s">
        <v>301</v>
      </c>
      <c r="G159" s="198" t="s">
        <v>118</v>
      </c>
      <c r="H159" s="199">
        <v>1</v>
      </c>
      <c r="I159" s="200"/>
      <c r="J159" s="201">
        <f>ROUND(I159*H159,2)</f>
        <v>0</v>
      </c>
      <c r="K159" s="197" t="s">
        <v>119</v>
      </c>
      <c r="L159" s="43"/>
      <c r="M159" s="202" t="s">
        <v>21</v>
      </c>
      <c r="N159" s="203" t="s">
        <v>44</v>
      </c>
      <c r="O159" s="83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6" t="s">
        <v>113</v>
      </c>
      <c r="AT159" s="206" t="s">
        <v>115</v>
      </c>
      <c r="AU159" s="206" t="s">
        <v>81</v>
      </c>
      <c r="AY159" s="16" t="s">
        <v>114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81</v>
      </c>
      <c r="BK159" s="207">
        <f>ROUND(I159*H159,2)</f>
        <v>0</v>
      </c>
      <c r="BL159" s="16" t="s">
        <v>113</v>
      </c>
      <c r="BM159" s="206" t="s">
        <v>302</v>
      </c>
    </row>
    <row r="160" s="2" customFormat="1" ht="55.5" customHeight="1">
      <c r="A160" s="37"/>
      <c r="B160" s="38"/>
      <c r="C160" s="195" t="s">
        <v>303</v>
      </c>
      <c r="D160" s="195" t="s">
        <v>115</v>
      </c>
      <c r="E160" s="196" t="s">
        <v>304</v>
      </c>
      <c r="F160" s="197" t="s">
        <v>305</v>
      </c>
      <c r="G160" s="198" t="s">
        <v>118</v>
      </c>
      <c r="H160" s="199">
        <v>1</v>
      </c>
      <c r="I160" s="200"/>
      <c r="J160" s="201">
        <f>ROUND(I160*H160,2)</f>
        <v>0</v>
      </c>
      <c r="K160" s="197" t="s">
        <v>119</v>
      </c>
      <c r="L160" s="43"/>
      <c r="M160" s="202" t="s">
        <v>21</v>
      </c>
      <c r="N160" s="203" t="s">
        <v>44</v>
      </c>
      <c r="O160" s="83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6" t="s">
        <v>113</v>
      </c>
      <c r="AT160" s="206" t="s">
        <v>115</v>
      </c>
      <c r="AU160" s="206" t="s">
        <v>81</v>
      </c>
      <c r="AY160" s="16" t="s">
        <v>114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" t="s">
        <v>81</v>
      </c>
      <c r="BK160" s="207">
        <f>ROUND(I160*H160,2)</f>
        <v>0</v>
      </c>
      <c r="BL160" s="16" t="s">
        <v>113</v>
      </c>
      <c r="BM160" s="206" t="s">
        <v>306</v>
      </c>
    </row>
    <row r="161" s="2" customFormat="1" ht="55.5" customHeight="1">
      <c r="A161" s="37"/>
      <c r="B161" s="38"/>
      <c r="C161" s="195" t="s">
        <v>307</v>
      </c>
      <c r="D161" s="195" t="s">
        <v>115</v>
      </c>
      <c r="E161" s="196" t="s">
        <v>308</v>
      </c>
      <c r="F161" s="197" t="s">
        <v>309</v>
      </c>
      <c r="G161" s="198" t="s">
        <v>118</v>
      </c>
      <c r="H161" s="199">
        <v>1</v>
      </c>
      <c r="I161" s="200"/>
      <c r="J161" s="201">
        <f>ROUND(I161*H161,2)</f>
        <v>0</v>
      </c>
      <c r="K161" s="197" t="s">
        <v>119</v>
      </c>
      <c r="L161" s="43"/>
      <c r="M161" s="202" t="s">
        <v>21</v>
      </c>
      <c r="N161" s="203" t="s">
        <v>44</v>
      </c>
      <c r="O161" s="83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6" t="s">
        <v>113</v>
      </c>
      <c r="AT161" s="206" t="s">
        <v>115</v>
      </c>
      <c r="AU161" s="206" t="s">
        <v>81</v>
      </c>
      <c r="AY161" s="16" t="s">
        <v>114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6" t="s">
        <v>81</v>
      </c>
      <c r="BK161" s="207">
        <f>ROUND(I161*H161,2)</f>
        <v>0</v>
      </c>
      <c r="BL161" s="16" t="s">
        <v>113</v>
      </c>
      <c r="BM161" s="206" t="s">
        <v>310</v>
      </c>
    </row>
    <row r="162" s="2" customFormat="1">
      <c r="A162" s="37"/>
      <c r="B162" s="38"/>
      <c r="C162" s="195" t="s">
        <v>311</v>
      </c>
      <c r="D162" s="195" t="s">
        <v>115</v>
      </c>
      <c r="E162" s="196" t="s">
        <v>312</v>
      </c>
      <c r="F162" s="197" t="s">
        <v>313</v>
      </c>
      <c r="G162" s="198" t="s">
        <v>118</v>
      </c>
      <c r="H162" s="199">
        <v>1</v>
      </c>
      <c r="I162" s="200"/>
      <c r="J162" s="201">
        <f>ROUND(I162*H162,2)</f>
        <v>0</v>
      </c>
      <c r="K162" s="197" t="s">
        <v>119</v>
      </c>
      <c r="L162" s="43"/>
      <c r="M162" s="202" t="s">
        <v>21</v>
      </c>
      <c r="N162" s="203" t="s">
        <v>44</v>
      </c>
      <c r="O162" s="83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6" t="s">
        <v>113</v>
      </c>
      <c r="AT162" s="206" t="s">
        <v>115</v>
      </c>
      <c r="AU162" s="206" t="s">
        <v>81</v>
      </c>
      <c r="AY162" s="16" t="s">
        <v>114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81</v>
      </c>
      <c r="BK162" s="207">
        <f>ROUND(I162*H162,2)</f>
        <v>0</v>
      </c>
      <c r="BL162" s="16" t="s">
        <v>113</v>
      </c>
      <c r="BM162" s="206" t="s">
        <v>314</v>
      </c>
    </row>
    <row r="163" s="2" customFormat="1">
      <c r="A163" s="37"/>
      <c r="B163" s="38"/>
      <c r="C163" s="195" t="s">
        <v>315</v>
      </c>
      <c r="D163" s="195" t="s">
        <v>115</v>
      </c>
      <c r="E163" s="196" t="s">
        <v>316</v>
      </c>
      <c r="F163" s="197" t="s">
        <v>317</v>
      </c>
      <c r="G163" s="198" t="s">
        <v>118</v>
      </c>
      <c r="H163" s="199">
        <v>2</v>
      </c>
      <c r="I163" s="200"/>
      <c r="J163" s="201">
        <f>ROUND(I163*H163,2)</f>
        <v>0</v>
      </c>
      <c r="K163" s="197" t="s">
        <v>119</v>
      </c>
      <c r="L163" s="43"/>
      <c r="M163" s="202" t="s">
        <v>21</v>
      </c>
      <c r="N163" s="203" t="s">
        <v>44</v>
      </c>
      <c r="O163" s="83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6" t="s">
        <v>113</v>
      </c>
      <c r="AT163" s="206" t="s">
        <v>115</v>
      </c>
      <c r="AU163" s="206" t="s">
        <v>81</v>
      </c>
      <c r="AY163" s="16" t="s">
        <v>114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81</v>
      </c>
      <c r="BK163" s="207">
        <f>ROUND(I163*H163,2)</f>
        <v>0</v>
      </c>
      <c r="BL163" s="16" t="s">
        <v>113</v>
      </c>
      <c r="BM163" s="206" t="s">
        <v>318</v>
      </c>
    </row>
    <row r="164" s="2" customFormat="1" ht="55.5" customHeight="1">
      <c r="A164" s="37"/>
      <c r="B164" s="38"/>
      <c r="C164" s="195" t="s">
        <v>319</v>
      </c>
      <c r="D164" s="195" t="s">
        <v>115</v>
      </c>
      <c r="E164" s="196" t="s">
        <v>320</v>
      </c>
      <c r="F164" s="197" t="s">
        <v>321</v>
      </c>
      <c r="G164" s="198" t="s">
        <v>118</v>
      </c>
      <c r="H164" s="199">
        <v>4</v>
      </c>
      <c r="I164" s="200"/>
      <c r="J164" s="201">
        <f>ROUND(I164*H164,2)</f>
        <v>0</v>
      </c>
      <c r="K164" s="197" t="s">
        <v>119</v>
      </c>
      <c r="L164" s="43"/>
      <c r="M164" s="202" t="s">
        <v>21</v>
      </c>
      <c r="N164" s="203" t="s">
        <v>44</v>
      </c>
      <c r="O164" s="83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6" t="s">
        <v>113</v>
      </c>
      <c r="AT164" s="206" t="s">
        <v>115</v>
      </c>
      <c r="AU164" s="206" t="s">
        <v>81</v>
      </c>
      <c r="AY164" s="16" t="s">
        <v>114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81</v>
      </c>
      <c r="BK164" s="207">
        <f>ROUND(I164*H164,2)</f>
        <v>0</v>
      </c>
      <c r="BL164" s="16" t="s">
        <v>113</v>
      </c>
      <c r="BM164" s="206" t="s">
        <v>322</v>
      </c>
    </row>
    <row r="165" s="12" customFormat="1">
      <c r="A165" s="12"/>
      <c r="B165" s="208"/>
      <c r="C165" s="209"/>
      <c r="D165" s="210" t="s">
        <v>121</v>
      </c>
      <c r="E165" s="211" t="s">
        <v>21</v>
      </c>
      <c r="F165" s="212" t="s">
        <v>323</v>
      </c>
      <c r="G165" s="209"/>
      <c r="H165" s="213">
        <v>1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19" t="s">
        <v>121</v>
      </c>
      <c r="AU165" s="219" t="s">
        <v>81</v>
      </c>
      <c r="AV165" s="12" t="s">
        <v>83</v>
      </c>
      <c r="AW165" s="12" t="s">
        <v>34</v>
      </c>
      <c r="AX165" s="12" t="s">
        <v>73</v>
      </c>
      <c r="AY165" s="219" t="s">
        <v>114</v>
      </c>
    </row>
    <row r="166" s="12" customFormat="1">
      <c r="A166" s="12"/>
      <c r="B166" s="208"/>
      <c r="C166" s="209"/>
      <c r="D166" s="210" t="s">
        <v>121</v>
      </c>
      <c r="E166" s="211" t="s">
        <v>21</v>
      </c>
      <c r="F166" s="212" t="s">
        <v>324</v>
      </c>
      <c r="G166" s="209"/>
      <c r="H166" s="213">
        <v>1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19" t="s">
        <v>121</v>
      </c>
      <c r="AU166" s="219" t="s">
        <v>81</v>
      </c>
      <c r="AV166" s="12" t="s">
        <v>83</v>
      </c>
      <c r="AW166" s="12" t="s">
        <v>34</v>
      </c>
      <c r="AX166" s="12" t="s">
        <v>73</v>
      </c>
      <c r="AY166" s="219" t="s">
        <v>114</v>
      </c>
    </row>
    <row r="167" s="12" customFormat="1">
      <c r="A167" s="12"/>
      <c r="B167" s="208"/>
      <c r="C167" s="209"/>
      <c r="D167" s="210" t="s">
        <v>121</v>
      </c>
      <c r="E167" s="211" t="s">
        <v>21</v>
      </c>
      <c r="F167" s="212" t="s">
        <v>325</v>
      </c>
      <c r="G167" s="209"/>
      <c r="H167" s="213">
        <v>1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19" t="s">
        <v>121</v>
      </c>
      <c r="AU167" s="219" t="s">
        <v>81</v>
      </c>
      <c r="AV167" s="12" t="s">
        <v>83</v>
      </c>
      <c r="AW167" s="12" t="s">
        <v>34</v>
      </c>
      <c r="AX167" s="12" t="s">
        <v>73</v>
      </c>
      <c r="AY167" s="219" t="s">
        <v>114</v>
      </c>
    </row>
    <row r="168" s="12" customFormat="1">
      <c r="A168" s="12"/>
      <c r="B168" s="208"/>
      <c r="C168" s="209"/>
      <c r="D168" s="210" t="s">
        <v>121</v>
      </c>
      <c r="E168" s="211" t="s">
        <v>21</v>
      </c>
      <c r="F168" s="212" t="s">
        <v>326</v>
      </c>
      <c r="G168" s="209"/>
      <c r="H168" s="213">
        <v>1</v>
      </c>
      <c r="I168" s="214"/>
      <c r="J168" s="209"/>
      <c r="K168" s="209"/>
      <c r="L168" s="215"/>
      <c r="M168" s="216"/>
      <c r="N168" s="217"/>
      <c r="O168" s="217"/>
      <c r="P168" s="217"/>
      <c r="Q168" s="217"/>
      <c r="R168" s="217"/>
      <c r="S168" s="217"/>
      <c r="T168" s="218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19" t="s">
        <v>121</v>
      </c>
      <c r="AU168" s="219" t="s">
        <v>81</v>
      </c>
      <c r="AV168" s="12" t="s">
        <v>83</v>
      </c>
      <c r="AW168" s="12" t="s">
        <v>34</v>
      </c>
      <c r="AX168" s="12" t="s">
        <v>73</v>
      </c>
      <c r="AY168" s="219" t="s">
        <v>114</v>
      </c>
    </row>
    <row r="169" s="13" customFormat="1">
      <c r="A169" s="13"/>
      <c r="B169" s="220"/>
      <c r="C169" s="221"/>
      <c r="D169" s="210" t="s">
        <v>121</v>
      </c>
      <c r="E169" s="222" t="s">
        <v>21</v>
      </c>
      <c r="F169" s="223" t="s">
        <v>124</v>
      </c>
      <c r="G169" s="221"/>
      <c r="H169" s="224">
        <v>4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121</v>
      </c>
      <c r="AU169" s="230" t="s">
        <v>81</v>
      </c>
      <c r="AV169" s="13" t="s">
        <v>113</v>
      </c>
      <c r="AW169" s="13" t="s">
        <v>34</v>
      </c>
      <c r="AX169" s="13" t="s">
        <v>81</v>
      </c>
      <c r="AY169" s="230" t="s">
        <v>114</v>
      </c>
    </row>
    <row r="170" s="2" customFormat="1">
      <c r="A170" s="37"/>
      <c r="B170" s="38"/>
      <c r="C170" s="195" t="s">
        <v>327</v>
      </c>
      <c r="D170" s="195" t="s">
        <v>115</v>
      </c>
      <c r="E170" s="196" t="s">
        <v>328</v>
      </c>
      <c r="F170" s="197" t="s">
        <v>329</v>
      </c>
      <c r="G170" s="198" t="s">
        <v>118</v>
      </c>
      <c r="H170" s="199">
        <v>3</v>
      </c>
      <c r="I170" s="200"/>
      <c r="J170" s="201">
        <f>ROUND(I170*H170,2)</f>
        <v>0</v>
      </c>
      <c r="K170" s="197" t="s">
        <v>119</v>
      </c>
      <c r="L170" s="43"/>
      <c r="M170" s="202" t="s">
        <v>21</v>
      </c>
      <c r="N170" s="203" t="s">
        <v>44</v>
      </c>
      <c r="O170" s="83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6" t="s">
        <v>113</v>
      </c>
      <c r="AT170" s="206" t="s">
        <v>115</v>
      </c>
      <c r="AU170" s="206" t="s">
        <v>81</v>
      </c>
      <c r="AY170" s="16" t="s">
        <v>114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81</v>
      </c>
      <c r="BK170" s="207">
        <f>ROUND(I170*H170,2)</f>
        <v>0</v>
      </c>
      <c r="BL170" s="16" t="s">
        <v>113</v>
      </c>
      <c r="BM170" s="206" t="s">
        <v>330</v>
      </c>
    </row>
    <row r="171" s="2" customFormat="1" ht="16.5" customHeight="1">
      <c r="A171" s="37"/>
      <c r="B171" s="38"/>
      <c r="C171" s="195" t="s">
        <v>331</v>
      </c>
      <c r="D171" s="195" t="s">
        <v>115</v>
      </c>
      <c r="E171" s="196" t="s">
        <v>332</v>
      </c>
      <c r="F171" s="197" t="s">
        <v>333</v>
      </c>
      <c r="G171" s="198" t="s">
        <v>118</v>
      </c>
      <c r="H171" s="199">
        <v>10</v>
      </c>
      <c r="I171" s="200"/>
      <c r="J171" s="201">
        <f>ROUND(I171*H171,2)</f>
        <v>0</v>
      </c>
      <c r="K171" s="197" t="s">
        <v>119</v>
      </c>
      <c r="L171" s="43"/>
      <c r="M171" s="202" t="s">
        <v>21</v>
      </c>
      <c r="N171" s="203" t="s">
        <v>44</v>
      </c>
      <c r="O171" s="83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6" t="s">
        <v>113</v>
      </c>
      <c r="AT171" s="206" t="s">
        <v>115</v>
      </c>
      <c r="AU171" s="206" t="s">
        <v>81</v>
      </c>
      <c r="AY171" s="16" t="s">
        <v>114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81</v>
      </c>
      <c r="BK171" s="207">
        <f>ROUND(I171*H171,2)</f>
        <v>0</v>
      </c>
      <c r="BL171" s="16" t="s">
        <v>113</v>
      </c>
      <c r="BM171" s="206" t="s">
        <v>334</v>
      </c>
    </row>
    <row r="172" s="2" customFormat="1" ht="16.5" customHeight="1">
      <c r="A172" s="37"/>
      <c r="B172" s="38"/>
      <c r="C172" s="195" t="s">
        <v>335</v>
      </c>
      <c r="D172" s="195" t="s">
        <v>115</v>
      </c>
      <c r="E172" s="196" t="s">
        <v>336</v>
      </c>
      <c r="F172" s="197" t="s">
        <v>337</v>
      </c>
      <c r="G172" s="198" t="s">
        <v>118</v>
      </c>
      <c r="H172" s="199">
        <v>10</v>
      </c>
      <c r="I172" s="200"/>
      <c r="J172" s="201">
        <f>ROUND(I172*H172,2)</f>
        <v>0</v>
      </c>
      <c r="K172" s="197" t="s">
        <v>119</v>
      </c>
      <c r="L172" s="43"/>
      <c r="M172" s="202" t="s">
        <v>21</v>
      </c>
      <c r="N172" s="203" t="s">
        <v>44</v>
      </c>
      <c r="O172" s="83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6" t="s">
        <v>113</v>
      </c>
      <c r="AT172" s="206" t="s">
        <v>115</v>
      </c>
      <c r="AU172" s="206" t="s">
        <v>81</v>
      </c>
      <c r="AY172" s="16" t="s">
        <v>114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6" t="s">
        <v>81</v>
      </c>
      <c r="BK172" s="207">
        <f>ROUND(I172*H172,2)</f>
        <v>0</v>
      </c>
      <c r="BL172" s="16" t="s">
        <v>113</v>
      </c>
      <c r="BM172" s="206" t="s">
        <v>338</v>
      </c>
    </row>
    <row r="173" s="2" customFormat="1">
      <c r="A173" s="37"/>
      <c r="B173" s="38"/>
      <c r="C173" s="195" t="s">
        <v>339</v>
      </c>
      <c r="D173" s="195" t="s">
        <v>115</v>
      </c>
      <c r="E173" s="196" t="s">
        <v>340</v>
      </c>
      <c r="F173" s="197" t="s">
        <v>341</v>
      </c>
      <c r="G173" s="198" t="s">
        <v>118</v>
      </c>
      <c r="H173" s="199">
        <v>2</v>
      </c>
      <c r="I173" s="200"/>
      <c r="J173" s="201">
        <f>ROUND(I173*H173,2)</f>
        <v>0</v>
      </c>
      <c r="K173" s="197" t="s">
        <v>119</v>
      </c>
      <c r="L173" s="43"/>
      <c r="M173" s="202" t="s">
        <v>21</v>
      </c>
      <c r="N173" s="203" t="s">
        <v>44</v>
      </c>
      <c r="O173" s="83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6" t="s">
        <v>113</v>
      </c>
      <c r="AT173" s="206" t="s">
        <v>115</v>
      </c>
      <c r="AU173" s="206" t="s">
        <v>81</v>
      </c>
      <c r="AY173" s="16" t="s">
        <v>114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81</v>
      </c>
      <c r="BK173" s="207">
        <f>ROUND(I173*H173,2)</f>
        <v>0</v>
      </c>
      <c r="BL173" s="16" t="s">
        <v>113</v>
      </c>
      <c r="BM173" s="206" t="s">
        <v>342</v>
      </c>
    </row>
    <row r="174" s="12" customFormat="1">
      <c r="A174" s="12"/>
      <c r="B174" s="208"/>
      <c r="C174" s="209"/>
      <c r="D174" s="210" t="s">
        <v>121</v>
      </c>
      <c r="E174" s="211" t="s">
        <v>21</v>
      </c>
      <c r="F174" s="212" t="s">
        <v>343</v>
      </c>
      <c r="G174" s="209"/>
      <c r="H174" s="213">
        <v>2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19" t="s">
        <v>121</v>
      </c>
      <c r="AU174" s="219" t="s">
        <v>81</v>
      </c>
      <c r="AV174" s="12" t="s">
        <v>83</v>
      </c>
      <c r="AW174" s="12" t="s">
        <v>34</v>
      </c>
      <c r="AX174" s="12" t="s">
        <v>73</v>
      </c>
      <c r="AY174" s="219" t="s">
        <v>114</v>
      </c>
    </row>
    <row r="175" s="13" customFormat="1">
      <c r="A175" s="13"/>
      <c r="B175" s="220"/>
      <c r="C175" s="221"/>
      <c r="D175" s="210" t="s">
        <v>121</v>
      </c>
      <c r="E175" s="222" t="s">
        <v>21</v>
      </c>
      <c r="F175" s="223" t="s">
        <v>124</v>
      </c>
      <c r="G175" s="221"/>
      <c r="H175" s="224">
        <v>2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0" t="s">
        <v>121</v>
      </c>
      <c r="AU175" s="230" t="s">
        <v>81</v>
      </c>
      <c r="AV175" s="13" t="s">
        <v>113</v>
      </c>
      <c r="AW175" s="13" t="s">
        <v>34</v>
      </c>
      <c r="AX175" s="13" t="s">
        <v>81</v>
      </c>
      <c r="AY175" s="230" t="s">
        <v>114</v>
      </c>
    </row>
    <row r="176" s="2" customFormat="1" ht="55.5" customHeight="1">
      <c r="A176" s="37"/>
      <c r="B176" s="38"/>
      <c r="C176" s="195" t="s">
        <v>344</v>
      </c>
      <c r="D176" s="195" t="s">
        <v>115</v>
      </c>
      <c r="E176" s="196" t="s">
        <v>345</v>
      </c>
      <c r="F176" s="197" t="s">
        <v>346</v>
      </c>
      <c r="G176" s="198" t="s">
        <v>118</v>
      </c>
      <c r="H176" s="199">
        <v>1</v>
      </c>
      <c r="I176" s="200"/>
      <c r="J176" s="201">
        <f>ROUND(I176*H176,2)</f>
        <v>0</v>
      </c>
      <c r="K176" s="197" t="s">
        <v>119</v>
      </c>
      <c r="L176" s="43"/>
      <c r="M176" s="202" t="s">
        <v>21</v>
      </c>
      <c r="N176" s="203" t="s">
        <v>44</v>
      </c>
      <c r="O176" s="83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6" t="s">
        <v>113</v>
      </c>
      <c r="AT176" s="206" t="s">
        <v>115</v>
      </c>
      <c r="AU176" s="206" t="s">
        <v>81</v>
      </c>
      <c r="AY176" s="16" t="s">
        <v>114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81</v>
      </c>
      <c r="BK176" s="207">
        <f>ROUND(I176*H176,2)</f>
        <v>0</v>
      </c>
      <c r="BL176" s="16" t="s">
        <v>113</v>
      </c>
      <c r="BM176" s="206" t="s">
        <v>347</v>
      </c>
    </row>
    <row r="177" s="2" customFormat="1">
      <c r="A177" s="37"/>
      <c r="B177" s="38"/>
      <c r="C177" s="195" t="s">
        <v>348</v>
      </c>
      <c r="D177" s="195" t="s">
        <v>115</v>
      </c>
      <c r="E177" s="196" t="s">
        <v>349</v>
      </c>
      <c r="F177" s="197" t="s">
        <v>350</v>
      </c>
      <c r="G177" s="198" t="s">
        <v>118</v>
      </c>
      <c r="H177" s="199">
        <v>1</v>
      </c>
      <c r="I177" s="200"/>
      <c r="J177" s="201">
        <f>ROUND(I177*H177,2)</f>
        <v>0</v>
      </c>
      <c r="K177" s="197" t="s">
        <v>119</v>
      </c>
      <c r="L177" s="43"/>
      <c r="M177" s="202" t="s">
        <v>21</v>
      </c>
      <c r="N177" s="203" t="s">
        <v>44</v>
      </c>
      <c r="O177" s="83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6" t="s">
        <v>113</v>
      </c>
      <c r="AT177" s="206" t="s">
        <v>115</v>
      </c>
      <c r="AU177" s="206" t="s">
        <v>81</v>
      </c>
      <c r="AY177" s="16" t="s">
        <v>114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6" t="s">
        <v>81</v>
      </c>
      <c r="BK177" s="207">
        <f>ROUND(I177*H177,2)</f>
        <v>0</v>
      </c>
      <c r="BL177" s="16" t="s">
        <v>113</v>
      </c>
      <c r="BM177" s="206" t="s">
        <v>351</v>
      </c>
    </row>
    <row r="178" s="2" customFormat="1">
      <c r="A178" s="37"/>
      <c r="B178" s="38"/>
      <c r="C178" s="195" t="s">
        <v>352</v>
      </c>
      <c r="D178" s="195" t="s">
        <v>115</v>
      </c>
      <c r="E178" s="196" t="s">
        <v>353</v>
      </c>
      <c r="F178" s="197" t="s">
        <v>354</v>
      </c>
      <c r="G178" s="198" t="s">
        <v>118</v>
      </c>
      <c r="H178" s="199">
        <v>6</v>
      </c>
      <c r="I178" s="200"/>
      <c r="J178" s="201">
        <f>ROUND(I178*H178,2)</f>
        <v>0</v>
      </c>
      <c r="K178" s="197" t="s">
        <v>119</v>
      </c>
      <c r="L178" s="43"/>
      <c r="M178" s="202" t="s">
        <v>21</v>
      </c>
      <c r="N178" s="203" t="s">
        <v>44</v>
      </c>
      <c r="O178" s="83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6" t="s">
        <v>113</v>
      </c>
      <c r="AT178" s="206" t="s">
        <v>115</v>
      </c>
      <c r="AU178" s="206" t="s">
        <v>81</v>
      </c>
      <c r="AY178" s="16" t="s">
        <v>114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6" t="s">
        <v>81</v>
      </c>
      <c r="BK178" s="207">
        <f>ROUND(I178*H178,2)</f>
        <v>0</v>
      </c>
      <c r="BL178" s="16" t="s">
        <v>113</v>
      </c>
      <c r="BM178" s="206" t="s">
        <v>355</v>
      </c>
    </row>
    <row r="179" s="12" customFormat="1">
      <c r="A179" s="12"/>
      <c r="B179" s="208"/>
      <c r="C179" s="209"/>
      <c r="D179" s="210" t="s">
        <v>121</v>
      </c>
      <c r="E179" s="211" t="s">
        <v>21</v>
      </c>
      <c r="F179" s="212" t="s">
        <v>356</v>
      </c>
      <c r="G179" s="209"/>
      <c r="H179" s="213">
        <v>2</v>
      </c>
      <c r="I179" s="214"/>
      <c r="J179" s="209"/>
      <c r="K179" s="209"/>
      <c r="L179" s="215"/>
      <c r="M179" s="216"/>
      <c r="N179" s="217"/>
      <c r="O179" s="217"/>
      <c r="P179" s="217"/>
      <c r="Q179" s="217"/>
      <c r="R179" s="217"/>
      <c r="S179" s="217"/>
      <c r="T179" s="218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19" t="s">
        <v>121</v>
      </c>
      <c r="AU179" s="219" t="s">
        <v>81</v>
      </c>
      <c r="AV179" s="12" t="s">
        <v>83</v>
      </c>
      <c r="AW179" s="12" t="s">
        <v>34</v>
      </c>
      <c r="AX179" s="12" t="s">
        <v>73</v>
      </c>
      <c r="AY179" s="219" t="s">
        <v>114</v>
      </c>
    </row>
    <row r="180" s="12" customFormat="1">
      <c r="A180" s="12"/>
      <c r="B180" s="208"/>
      <c r="C180" s="209"/>
      <c r="D180" s="210" t="s">
        <v>121</v>
      </c>
      <c r="E180" s="211" t="s">
        <v>21</v>
      </c>
      <c r="F180" s="212" t="s">
        <v>357</v>
      </c>
      <c r="G180" s="209"/>
      <c r="H180" s="213">
        <v>4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19" t="s">
        <v>121</v>
      </c>
      <c r="AU180" s="219" t="s">
        <v>81</v>
      </c>
      <c r="AV180" s="12" t="s">
        <v>83</v>
      </c>
      <c r="AW180" s="12" t="s">
        <v>34</v>
      </c>
      <c r="AX180" s="12" t="s">
        <v>73</v>
      </c>
      <c r="AY180" s="219" t="s">
        <v>114</v>
      </c>
    </row>
    <row r="181" s="13" customFormat="1">
      <c r="A181" s="13"/>
      <c r="B181" s="220"/>
      <c r="C181" s="221"/>
      <c r="D181" s="210" t="s">
        <v>121</v>
      </c>
      <c r="E181" s="222" t="s">
        <v>21</v>
      </c>
      <c r="F181" s="223" t="s">
        <v>124</v>
      </c>
      <c r="G181" s="221"/>
      <c r="H181" s="224">
        <v>6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0" t="s">
        <v>121</v>
      </c>
      <c r="AU181" s="230" t="s">
        <v>81</v>
      </c>
      <c r="AV181" s="13" t="s">
        <v>113</v>
      </c>
      <c r="AW181" s="13" t="s">
        <v>34</v>
      </c>
      <c r="AX181" s="13" t="s">
        <v>81</v>
      </c>
      <c r="AY181" s="230" t="s">
        <v>114</v>
      </c>
    </row>
    <row r="182" s="2" customFormat="1">
      <c r="A182" s="37"/>
      <c r="B182" s="38"/>
      <c r="C182" s="195" t="s">
        <v>358</v>
      </c>
      <c r="D182" s="195" t="s">
        <v>115</v>
      </c>
      <c r="E182" s="196" t="s">
        <v>359</v>
      </c>
      <c r="F182" s="197" t="s">
        <v>360</v>
      </c>
      <c r="G182" s="198" t="s">
        <v>118</v>
      </c>
      <c r="H182" s="199">
        <v>1</v>
      </c>
      <c r="I182" s="200"/>
      <c r="J182" s="201">
        <f>ROUND(I182*H182,2)</f>
        <v>0</v>
      </c>
      <c r="K182" s="197" t="s">
        <v>119</v>
      </c>
      <c r="L182" s="43"/>
      <c r="M182" s="202" t="s">
        <v>21</v>
      </c>
      <c r="N182" s="203" t="s">
        <v>44</v>
      </c>
      <c r="O182" s="83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6" t="s">
        <v>113</v>
      </c>
      <c r="AT182" s="206" t="s">
        <v>115</v>
      </c>
      <c r="AU182" s="206" t="s">
        <v>81</v>
      </c>
      <c r="AY182" s="16" t="s">
        <v>114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81</v>
      </c>
      <c r="BK182" s="207">
        <f>ROUND(I182*H182,2)</f>
        <v>0</v>
      </c>
      <c r="BL182" s="16" t="s">
        <v>113</v>
      </c>
      <c r="BM182" s="206" t="s">
        <v>361</v>
      </c>
    </row>
    <row r="183" s="2" customFormat="1" ht="55.5" customHeight="1">
      <c r="A183" s="37"/>
      <c r="B183" s="38"/>
      <c r="C183" s="195" t="s">
        <v>362</v>
      </c>
      <c r="D183" s="195" t="s">
        <v>115</v>
      </c>
      <c r="E183" s="196" t="s">
        <v>363</v>
      </c>
      <c r="F183" s="197" t="s">
        <v>364</v>
      </c>
      <c r="G183" s="198" t="s">
        <v>118</v>
      </c>
      <c r="H183" s="199">
        <v>1</v>
      </c>
      <c r="I183" s="200"/>
      <c r="J183" s="201">
        <f>ROUND(I183*H183,2)</f>
        <v>0</v>
      </c>
      <c r="K183" s="197" t="s">
        <v>119</v>
      </c>
      <c r="L183" s="43"/>
      <c r="M183" s="202" t="s">
        <v>21</v>
      </c>
      <c r="N183" s="203" t="s">
        <v>44</v>
      </c>
      <c r="O183" s="83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6" t="s">
        <v>113</v>
      </c>
      <c r="AT183" s="206" t="s">
        <v>115</v>
      </c>
      <c r="AU183" s="206" t="s">
        <v>81</v>
      </c>
      <c r="AY183" s="16" t="s">
        <v>114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6" t="s">
        <v>81</v>
      </c>
      <c r="BK183" s="207">
        <f>ROUND(I183*H183,2)</f>
        <v>0</v>
      </c>
      <c r="BL183" s="16" t="s">
        <v>113</v>
      </c>
      <c r="BM183" s="206" t="s">
        <v>365</v>
      </c>
    </row>
    <row r="184" s="2" customFormat="1">
      <c r="A184" s="37"/>
      <c r="B184" s="38"/>
      <c r="C184" s="195" t="s">
        <v>366</v>
      </c>
      <c r="D184" s="195" t="s">
        <v>115</v>
      </c>
      <c r="E184" s="196" t="s">
        <v>367</v>
      </c>
      <c r="F184" s="197" t="s">
        <v>368</v>
      </c>
      <c r="G184" s="198" t="s">
        <v>118</v>
      </c>
      <c r="H184" s="199">
        <v>3</v>
      </c>
      <c r="I184" s="200"/>
      <c r="J184" s="201">
        <f>ROUND(I184*H184,2)</f>
        <v>0</v>
      </c>
      <c r="K184" s="197" t="s">
        <v>119</v>
      </c>
      <c r="L184" s="43"/>
      <c r="M184" s="202" t="s">
        <v>21</v>
      </c>
      <c r="N184" s="203" t="s">
        <v>44</v>
      </c>
      <c r="O184" s="83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6" t="s">
        <v>113</v>
      </c>
      <c r="AT184" s="206" t="s">
        <v>115</v>
      </c>
      <c r="AU184" s="206" t="s">
        <v>81</v>
      </c>
      <c r="AY184" s="16" t="s">
        <v>114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81</v>
      </c>
      <c r="BK184" s="207">
        <f>ROUND(I184*H184,2)</f>
        <v>0</v>
      </c>
      <c r="BL184" s="16" t="s">
        <v>113</v>
      </c>
      <c r="BM184" s="206" t="s">
        <v>369</v>
      </c>
    </row>
    <row r="185" s="12" customFormat="1">
      <c r="A185" s="12"/>
      <c r="B185" s="208"/>
      <c r="C185" s="209"/>
      <c r="D185" s="210" t="s">
        <v>121</v>
      </c>
      <c r="E185" s="211" t="s">
        <v>21</v>
      </c>
      <c r="F185" s="212" t="s">
        <v>370</v>
      </c>
      <c r="G185" s="209"/>
      <c r="H185" s="213">
        <v>2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19" t="s">
        <v>121</v>
      </c>
      <c r="AU185" s="219" t="s">
        <v>81</v>
      </c>
      <c r="AV185" s="12" t="s">
        <v>83</v>
      </c>
      <c r="AW185" s="12" t="s">
        <v>34</v>
      </c>
      <c r="AX185" s="12" t="s">
        <v>73</v>
      </c>
      <c r="AY185" s="219" t="s">
        <v>114</v>
      </c>
    </row>
    <row r="186" s="12" customFormat="1">
      <c r="A186" s="12"/>
      <c r="B186" s="208"/>
      <c r="C186" s="209"/>
      <c r="D186" s="210" t="s">
        <v>121</v>
      </c>
      <c r="E186" s="211" t="s">
        <v>21</v>
      </c>
      <c r="F186" s="212" t="s">
        <v>371</v>
      </c>
      <c r="G186" s="209"/>
      <c r="H186" s="213">
        <v>1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19" t="s">
        <v>121</v>
      </c>
      <c r="AU186" s="219" t="s">
        <v>81</v>
      </c>
      <c r="AV186" s="12" t="s">
        <v>83</v>
      </c>
      <c r="AW186" s="12" t="s">
        <v>34</v>
      </c>
      <c r="AX186" s="12" t="s">
        <v>73</v>
      </c>
      <c r="AY186" s="219" t="s">
        <v>114</v>
      </c>
    </row>
    <row r="187" s="13" customFormat="1">
      <c r="A187" s="13"/>
      <c r="B187" s="220"/>
      <c r="C187" s="221"/>
      <c r="D187" s="210" t="s">
        <v>121</v>
      </c>
      <c r="E187" s="222" t="s">
        <v>21</v>
      </c>
      <c r="F187" s="223" t="s">
        <v>124</v>
      </c>
      <c r="G187" s="221"/>
      <c r="H187" s="224">
        <v>3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121</v>
      </c>
      <c r="AU187" s="230" t="s">
        <v>81</v>
      </c>
      <c r="AV187" s="13" t="s">
        <v>113</v>
      </c>
      <c r="AW187" s="13" t="s">
        <v>34</v>
      </c>
      <c r="AX187" s="13" t="s">
        <v>81</v>
      </c>
      <c r="AY187" s="230" t="s">
        <v>114</v>
      </c>
    </row>
    <row r="188" s="2" customFormat="1">
      <c r="A188" s="37"/>
      <c r="B188" s="38"/>
      <c r="C188" s="195" t="s">
        <v>372</v>
      </c>
      <c r="D188" s="195" t="s">
        <v>115</v>
      </c>
      <c r="E188" s="196" t="s">
        <v>373</v>
      </c>
      <c r="F188" s="197" t="s">
        <v>374</v>
      </c>
      <c r="G188" s="198" t="s">
        <v>118</v>
      </c>
      <c r="H188" s="199">
        <v>1</v>
      </c>
      <c r="I188" s="200"/>
      <c r="J188" s="201">
        <f>ROUND(I188*H188,2)</f>
        <v>0</v>
      </c>
      <c r="K188" s="197" t="s">
        <v>119</v>
      </c>
      <c r="L188" s="43"/>
      <c r="M188" s="202" t="s">
        <v>21</v>
      </c>
      <c r="N188" s="203" t="s">
        <v>44</v>
      </c>
      <c r="O188" s="83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6" t="s">
        <v>113</v>
      </c>
      <c r="AT188" s="206" t="s">
        <v>115</v>
      </c>
      <c r="AU188" s="206" t="s">
        <v>81</v>
      </c>
      <c r="AY188" s="16" t="s">
        <v>114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6" t="s">
        <v>81</v>
      </c>
      <c r="BK188" s="207">
        <f>ROUND(I188*H188,2)</f>
        <v>0</v>
      </c>
      <c r="BL188" s="16" t="s">
        <v>113</v>
      </c>
      <c r="BM188" s="206" t="s">
        <v>375</v>
      </c>
    </row>
    <row r="189" s="2" customFormat="1">
      <c r="A189" s="37"/>
      <c r="B189" s="38"/>
      <c r="C189" s="195" t="s">
        <v>376</v>
      </c>
      <c r="D189" s="195" t="s">
        <v>115</v>
      </c>
      <c r="E189" s="196" t="s">
        <v>377</v>
      </c>
      <c r="F189" s="197" t="s">
        <v>378</v>
      </c>
      <c r="G189" s="198" t="s">
        <v>118</v>
      </c>
      <c r="H189" s="199">
        <v>8</v>
      </c>
      <c r="I189" s="200"/>
      <c r="J189" s="201">
        <f>ROUND(I189*H189,2)</f>
        <v>0</v>
      </c>
      <c r="K189" s="197" t="s">
        <v>119</v>
      </c>
      <c r="L189" s="43"/>
      <c r="M189" s="202" t="s">
        <v>21</v>
      </c>
      <c r="N189" s="203" t="s">
        <v>44</v>
      </c>
      <c r="O189" s="83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6" t="s">
        <v>113</v>
      </c>
      <c r="AT189" s="206" t="s">
        <v>115</v>
      </c>
      <c r="AU189" s="206" t="s">
        <v>81</v>
      </c>
      <c r="AY189" s="16" t="s">
        <v>114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81</v>
      </c>
      <c r="BK189" s="207">
        <f>ROUND(I189*H189,2)</f>
        <v>0</v>
      </c>
      <c r="BL189" s="16" t="s">
        <v>113</v>
      </c>
      <c r="BM189" s="206" t="s">
        <v>379</v>
      </c>
    </row>
    <row r="190" s="2" customFormat="1" ht="55.5" customHeight="1">
      <c r="A190" s="37"/>
      <c r="B190" s="38"/>
      <c r="C190" s="195" t="s">
        <v>380</v>
      </c>
      <c r="D190" s="195" t="s">
        <v>115</v>
      </c>
      <c r="E190" s="196" t="s">
        <v>381</v>
      </c>
      <c r="F190" s="197" t="s">
        <v>382</v>
      </c>
      <c r="G190" s="198" t="s">
        <v>118</v>
      </c>
      <c r="H190" s="199">
        <v>1</v>
      </c>
      <c r="I190" s="200"/>
      <c r="J190" s="201">
        <f>ROUND(I190*H190,2)</f>
        <v>0</v>
      </c>
      <c r="K190" s="197" t="s">
        <v>119</v>
      </c>
      <c r="L190" s="43"/>
      <c r="M190" s="202" t="s">
        <v>21</v>
      </c>
      <c r="N190" s="203" t="s">
        <v>44</v>
      </c>
      <c r="O190" s="83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6" t="s">
        <v>113</v>
      </c>
      <c r="AT190" s="206" t="s">
        <v>115</v>
      </c>
      <c r="AU190" s="206" t="s">
        <v>81</v>
      </c>
      <c r="AY190" s="16" t="s">
        <v>114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6" t="s">
        <v>81</v>
      </c>
      <c r="BK190" s="207">
        <f>ROUND(I190*H190,2)</f>
        <v>0</v>
      </c>
      <c r="BL190" s="16" t="s">
        <v>113</v>
      </c>
      <c r="BM190" s="206" t="s">
        <v>383</v>
      </c>
    </row>
    <row r="191" s="2" customFormat="1" ht="55.5" customHeight="1">
      <c r="A191" s="37"/>
      <c r="B191" s="38"/>
      <c r="C191" s="195" t="s">
        <v>384</v>
      </c>
      <c r="D191" s="195" t="s">
        <v>115</v>
      </c>
      <c r="E191" s="196" t="s">
        <v>385</v>
      </c>
      <c r="F191" s="197" t="s">
        <v>386</v>
      </c>
      <c r="G191" s="198" t="s">
        <v>118</v>
      </c>
      <c r="H191" s="199">
        <v>9</v>
      </c>
      <c r="I191" s="200"/>
      <c r="J191" s="201">
        <f>ROUND(I191*H191,2)</f>
        <v>0</v>
      </c>
      <c r="K191" s="197" t="s">
        <v>119</v>
      </c>
      <c r="L191" s="43"/>
      <c r="M191" s="202" t="s">
        <v>21</v>
      </c>
      <c r="N191" s="203" t="s">
        <v>44</v>
      </c>
      <c r="O191" s="83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6" t="s">
        <v>113</v>
      </c>
      <c r="AT191" s="206" t="s">
        <v>115</v>
      </c>
      <c r="AU191" s="206" t="s">
        <v>81</v>
      </c>
      <c r="AY191" s="16" t="s">
        <v>114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6" t="s">
        <v>81</v>
      </c>
      <c r="BK191" s="207">
        <f>ROUND(I191*H191,2)</f>
        <v>0</v>
      </c>
      <c r="BL191" s="16" t="s">
        <v>113</v>
      </c>
      <c r="BM191" s="206" t="s">
        <v>387</v>
      </c>
    </row>
    <row r="192" s="12" customFormat="1">
      <c r="A192" s="12"/>
      <c r="B192" s="208"/>
      <c r="C192" s="209"/>
      <c r="D192" s="210" t="s">
        <v>121</v>
      </c>
      <c r="E192" s="211" t="s">
        <v>21</v>
      </c>
      <c r="F192" s="212" t="s">
        <v>388</v>
      </c>
      <c r="G192" s="209"/>
      <c r="H192" s="213">
        <v>1</v>
      </c>
      <c r="I192" s="214"/>
      <c r="J192" s="209"/>
      <c r="K192" s="209"/>
      <c r="L192" s="215"/>
      <c r="M192" s="216"/>
      <c r="N192" s="217"/>
      <c r="O192" s="217"/>
      <c r="P192" s="217"/>
      <c r="Q192" s="217"/>
      <c r="R192" s="217"/>
      <c r="S192" s="217"/>
      <c r="T192" s="218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19" t="s">
        <v>121</v>
      </c>
      <c r="AU192" s="219" t="s">
        <v>81</v>
      </c>
      <c r="AV192" s="12" t="s">
        <v>83</v>
      </c>
      <c r="AW192" s="12" t="s">
        <v>34</v>
      </c>
      <c r="AX192" s="12" t="s">
        <v>73</v>
      </c>
      <c r="AY192" s="219" t="s">
        <v>114</v>
      </c>
    </row>
    <row r="193" s="12" customFormat="1">
      <c r="A193" s="12"/>
      <c r="B193" s="208"/>
      <c r="C193" s="209"/>
      <c r="D193" s="210" t="s">
        <v>121</v>
      </c>
      <c r="E193" s="211" t="s">
        <v>21</v>
      </c>
      <c r="F193" s="212" t="s">
        <v>389</v>
      </c>
      <c r="G193" s="209"/>
      <c r="H193" s="213">
        <v>6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19" t="s">
        <v>121</v>
      </c>
      <c r="AU193" s="219" t="s">
        <v>81</v>
      </c>
      <c r="AV193" s="12" t="s">
        <v>83</v>
      </c>
      <c r="AW193" s="12" t="s">
        <v>34</v>
      </c>
      <c r="AX193" s="12" t="s">
        <v>73</v>
      </c>
      <c r="AY193" s="219" t="s">
        <v>114</v>
      </c>
    </row>
    <row r="194" s="12" customFormat="1">
      <c r="A194" s="12"/>
      <c r="B194" s="208"/>
      <c r="C194" s="209"/>
      <c r="D194" s="210" t="s">
        <v>121</v>
      </c>
      <c r="E194" s="211" t="s">
        <v>21</v>
      </c>
      <c r="F194" s="212" t="s">
        <v>390</v>
      </c>
      <c r="G194" s="209"/>
      <c r="H194" s="213">
        <v>2</v>
      </c>
      <c r="I194" s="214"/>
      <c r="J194" s="209"/>
      <c r="K194" s="209"/>
      <c r="L194" s="215"/>
      <c r="M194" s="216"/>
      <c r="N194" s="217"/>
      <c r="O194" s="217"/>
      <c r="P194" s="217"/>
      <c r="Q194" s="217"/>
      <c r="R194" s="217"/>
      <c r="S194" s="217"/>
      <c r="T194" s="218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19" t="s">
        <v>121</v>
      </c>
      <c r="AU194" s="219" t="s">
        <v>81</v>
      </c>
      <c r="AV194" s="12" t="s">
        <v>83</v>
      </c>
      <c r="AW194" s="12" t="s">
        <v>34</v>
      </c>
      <c r="AX194" s="12" t="s">
        <v>73</v>
      </c>
      <c r="AY194" s="219" t="s">
        <v>114</v>
      </c>
    </row>
    <row r="195" s="13" customFormat="1">
      <c r="A195" s="13"/>
      <c r="B195" s="220"/>
      <c r="C195" s="221"/>
      <c r="D195" s="210" t="s">
        <v>121</v>
      </c>
      <c r="E195" s="222" t="s">
        <v>21</v>
      </c>
      <c r="F195" s="223" t="s">
        <v>124</v>
      </c>
      <c r="G195" s="221"/>
      <c r="H195" s="224">
        <v>9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0" t="s">
        <v>121</v>
      </c>
      <c r="AU195" s="230" t="s">
        <v>81</v>
      </c>
      <c r="AV195" s="13" t="s">
        <v>113</v>
      </c>
      <c r="AW195" s="13" t="s">
        <v>34</v>
      </c>
      <c r="AX195" s="13" t="s">
        <v>81</v>
      </c>
      <c r="AY195" s="230" t="s">
        <v>114</v>
      </c>
    </row>
    <row r="196" s="2" customFormat="1" ht="55.5" customHeight="1">
      <c r="A196" s="37"/>
      <c r="B196" s="38"/>
      <c r="C196" s="195" t="s">
        <v>391</v>
      </c>
      <c r="D196" s="195" t="s">
        <v>115</v>
      </c>
      <c r="E196" s="196" t="s">
        <v>392</v>
      </c>
      <c r="F196" s="197" t="s">
        <v>393</v>
      </c>
      <c r="G196" s="198" t="s">
        <v>118</v>
      </c>
      <c r="H196" s="199">
        <v>1</v>
      </c>
      <c r="I196" s="200"/>
      <c r="J196" s="201">
        <f>ROUND(I196*H196,2)</f>
        <v>0</v>
      </c>
      <c r="K196" s="197" t="s">
        <v>119</v>
      </c>
      <c r="L196" s="43"/>
      <c r="M196" s="202" t="s">
        <v>21</v>
      </c>
      <c r="N196" s="203" t="s">
        <v>44</v>
      </c>
      <c r="O196" s="83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6" t="s">
        <v>113</v>
      </c>
      <c r="AT196" s="206" t="s">
        <v>115</v>
      </c>
      <c r="AU196" s="206" t="s">
        <v>81</v>
      </c>
      <c r="AY196" s="16" t="s">
        <v>114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6" t="s">
        <v>81</v>
      </c>
      <c r="BK196" s="207">
        <f>ROUND(I196*H196,2)</f>
        <v>0</v>
      </c>
      <c r="BL196" s="16" t="s">
        <v>113</v>
      </c>
      <c r="BM196" s="206" t="s">
        <v>394</v>
      </c>
    </row>
    <row r="197" s="2" customFormat="1">
      <c r="A197" s="37"/>
      <c r="B197" s="38"/>
      <c r="C197" s="195" t="s">
        <v>395</v>
      </c>
      <c r="D197" s="195" t="s">
        <v>115</v>
      </c>
      <c r="E197" s="196" t="s">
        <v>396</v>
      </c>
      <c r="F197" s="197" t="s">
        <v>397</v>
      </c>
      <c r="G197" s="198" t="s">
        <v>118</v>
      </c>
      <c r="H197" s="199">
        <v>12</v>
      </c>
      <c r="I197" s="200"/>
      <c r="J197" s="201">
        <f>ROUND(I197*H197,2)</f>
        <v>0</v>
      </c>
      <c r="K197" s="197" t="s">
        <v>119</v>
      </c>
      <c r="L197" s="43"/>
      <c r="M197" s="202" t="s">
        <v>21</v>
      </c>
      <c r="N197" s="203" t="s">
        <v>44</v>
      </c>
      <c r="O197" s="83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6" t="s">
        <v>113</v>
      </c>
      <c r="AT197" s="206" t="s">
        <v>115</v>
      </c>
      <c r="AU197" s="206" t="s">
        <v>81</v>
      </c>
      <c r="AY197" s="16" t="s">
        <v>114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6" t="s">
        <v>81</v>
      </c>
      <c r="BK197" s="207">
        <f>ROUND(I197*H197,2)</f>
        <v>0</v>
      </c>
      <c r="BL197" s="16" t="s">
        <v>113</v>
      </c>
      <c r="BM197" s="206" t="s">
        <v>398</v>
      </c>
    </row>
    <row r="198" s="12" customFormat="1">
      <c r="A198" s="12"/>
      <c r="B198" s="208"/>
      <c r="C198" s="209"/>
      <c r="D198" s="210" t="s">
        <v>121</v>
      </c>
      <c r="E198" s="211" t="s">
        <v>21</v>
      </c>
      <c r="F198" s="212" t="s">
        <v>399</v>
      </c>
      <c r="G198" s="209"/>
      <c r="H198" s="213">
        <v>12</v>
      </c>
      <c r="I198" s="214"/>
      <c r="J198" s="209"/>
      <c r="K198" s="209"/>
      <c r="L198" s="215"/>
      <c r="M198" s="216"/>
      <c r="N198" s="217"/>
      <c r="O198" s="217"/>
      <c r="P198" s="217"/>
      <c r="Q198" s="217"/>
      <c r="R198" s="217"/>
      <c r="S198" s="217"/>
      <c r="T198" s="218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19" t="s">
        <v>121</v>
      </c>
      <c r="AU198" s="219" t="s">
        <v>81</v>
      </c>
      <c r="AV198" s="12" t="s">
        <v>83</v>
      </c>
      <c r="AW198" s="12" t="s">
        <v>34</v>
      </c>
      <c r="AX198" s="12" t="s">
        <v>73</v>
      </c>
      <c r="AY198" s="219" t="s">
        <v>114</v>
      </c>
    </row>
    <row r="199" s="13" customFormat="1">
      <c r="A199" s="13"/>
      <c r="B199" s="220"/>
      <c r="C199" s="221"/>
      <c r="D199" s="210" t="s">
        <v>121</v>
      </c>
      <c r="E199" s="222" t="s">
        <v>21</v>
      </c>
      <c r="F199" s="223" t="s">
        <v>124</v>
      </c>
      <c r="G199" s="221"/>
      <c r="H199" s="224">
        <v>12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0" t="s">
        <v>121</v>
      </c>
      <c r="AU199" s="230" t="s">
        <v>81</v>
      </c>
      <c r="AV199" s="13" t="s">
        <v>113</v>
      </c>
      <c r="AW199" s="13" t="s">
        <v>34</v>
      </c>
      <c r="AX199" s="13" t="s">
        <v>81</v>
      </c>
      <c r="AY199" s="230" t="s">
        <v>114</v>
      </c>
    </row>
    <row r="200" s="2" customFormat="1" ht="55.5" customHeight="1">
      <c r="A200" s="37"/>
      <c r="B200" s="38"/>
      <c r="C200" s="195" t="s">
        <v>400</v>
      </c>
      <c r="D200" s="195" t="s">
        <v>115</v>
      </c>
      <c r="E200" s="196" t="s">
        <v>401</v>
      </c>
      <c r="F200" s="197" t="s">
        <v>402</v>
      </c>
      <c r="G200" s="198" t="s">
        <v>118</v>
      </c>
      <c r="H200" s="199">
        <v>1</v>
      </c>
      <c r="I200" s="200"/>
      <c r="J200" s="201">
        <f>ROUND(I200*H200,2)</f>
        <v>0</v>
      </c>
      <c r="K200" s="197" t="s">
        <v>119</v>
      </c>
      <c r="L200" s="43"/>
      <c r="M200" s="202" t="s">
        <v>21</v>
      </c>
      <c r="N200" s="203" t="s">
        <v>44</v>
      </c>
      <c r="O200" s="83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6" t="s">
        <v>113</v>
      </c>
      <c r="AT200" s="206" t="s">
        <v>115</v>
      </c>
      <c r="AU200" s="206" t="s">
        <v>81</v>
      </c>
      <c r="AY200" s="16" t="s">
        <v>114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6" t="s">
        <v>81</v>
      </c>
      <c r="BK200" s="207">
        <f>ROUND(I200*H200,2)</f>
        <v>0</v>
      </c>
      <c r="BL200" s="16" t="s">
        <v>113</v>
      </c>
      <c r="BM200" s="206" t="s">
        <v>403</v>
      </c>
    </row>
    <row r="201" s="2" customFormat="1" ht="55.5" customHeight="1">
      <c r="A201" s="37"/>
      <c r="B201" s="38"/>
      <c r="C201" s="195" t="s">
        <v>404</v>
      </c>
      <c r="D201" s="195" t="s">
        <v>115</v>
      </c>
      <c r="E201" s="196" t="s">
        <v>405</v>
      </c>
      <c r="F201" s="197" t="s">
        <v>406</v>
      </c>
      <c r="G201" s="198" t="s">
        <v>118</v>
      </c>
      <c r="H201" s="199">
        <v>1</v>
      </c>
      <c r="I201" s="200"/>
      <c r="J201" s="201">
        <f>ROUND(I201*H201,2)</f>
        <v>0</v>
      </c>
      <c r="K201" s="197" t="s">
        <v>119</v>
      </c>
      <c r="L201" s="43"/>
      <c r="M201" s="202" t="s">
        <v>21</v>
      </c>
      <c r="N201" s="203" t="s">
        <v>44</v>
      </c>
      <c r="O201" s="83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6" t="s">
        <v>113</v>
      </c>
      <c r="AT201" s="206" t="s">
        <v>115</v>
      </c>
      <c r="AU201" s="206" t="s">
        <v>81</v>
      </c>
      <c r="AY201" s="16" t="s">
        <v>114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6" t="s">
        <v>81</v>
      </c>
      <c r="BK201" s="207">
        <f>ROUND(I201*H201,2)</f>
        <v>0</v>
      </c>
      <c r="BL201" s="16" t="s">
        <v>113</v>
      </c>
      <c r="BM201" s="206" t="s">
        <v>407</v>
      </c>
    </row>
    <row r="202" s="2" customFormat="1">
      <c r="A202" s="37"/>
      <c r="B202" s="38"/>
      <c r="C202" s="195" t="s">
        <v>408</v>
      </c>
      <c r="D202" s="195" t="s">
        <v>115</v>
      </c>
      <c r="E202" s="196" t="s">
        <v>409</v>
      </c>
      <c r="F202" s="197" t="s">
        <v>410</v>
      </c>
      <c r="G202" s="198" t="s">
        <v>118</v>
      </c>
      <c r="H202" s="199">
        <v>352</v>
      </c>
      <c r="I202" s="200"/>
      <c r="J202" s="201">
        <f>ROUND(I202*H202,2)</f>
        <v>0</v>
      </c>
      <c r="K202" s="197" t="s">
        <v>119</v>
      </c>
      <c r="L202" s="43"/>
      <c r="M202" s="202" t="s">
        <v>21</v>
      </c>
      <c r="N202" s="203" t="s">
        <v>44</v>
      </c>
      <c r="O202" s="83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6" t="s">
        <v>113</v>
      </c>
      <c r="AT202" s="206" t="s">
        <v>115</v>
      </c>
      <c r="AU202" s="206" t="s">
        <v>81</v>
      </c>
      <c r="AY202" s="16" t="s">
        <v>114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6" t="s">
        <v>81</v>
      </c>
      <c r="BK202" s="207">
        <f>ROUND(I202*H202,2)</f>
        <v>0</v>
      </c>
      <c r="BL202" s="16" t="s">
        <v>113</v>
      </c>
      <c r="BM202" s="206" t="s">
        <v>411</v>
      </c>
    </row>
    <row r="203" s="12" customFormat="1">
      <c r="A203" s="12"/>
      <c r="B203" s="208"/>
      <c r="C203" s="209"/>
      <c r="D203" s="210" t="s">
        <v>121</v>
      </c>
      <c r="E203" s="211" t="s">
        <v>21</v>
      </c>
      <c r="F203" s="212" t="s">
        <v>412</v>
      </c>
      <c r="G203" s="209"/>
      <c r="H203" s="213">
        <v>7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19" t="s">
        <v>121</v>
      </c>
      <c r="AU203" s="219" t="s">
        <v>81</v>
      </c>
      <c r="AV203" s="12" t="s">
        <v>83</v>
      </c>
      <c r="AW203" s="12" t="s">
        <v>34</v>
      </c>
      <c r="AX203" s="12" t="s">
        <v>73</v>
      </c>
      <c r="AY203" s="219" t="s">
        <v>114</v>
      </c>
    </row>
    <row r="204" s="12" customFormat="1">
      <c r="A204" s="12"/>
      <c r="B204" s="208"/>
      <c r="C204" s="209"/>
      <c r="D204" s="210" t="s">
        <v>121</v>
      </c>
      <c r="E204" s="211" t="s">
        <v>21</v>
      </c>
      <c r="F204" s="212" t="s">
        <v>413</v>
      </c>
      <c r="G204" s="209"/>
      <c r="H204" s="213">
        <v>37</v>
      </c>
      <c r="I204" s="214"/>
      <c r="J204" s="209"/>
      <c r="K204" s="209"/>
      <c r="L204" s="215"/>
      <c r="M204" s="216"/>
      <c r="N204" s="217"/>
      <c r="O204" s="217"/>
      <c r="P204" s="217"/>
      <c r="Q204" s="217"/>
      <c r="R204" s="217"/>
      <c r="S204" s="217"/>
      <c r="T204" s="218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19" t="s">
        <v>121</v>
      </c>
      <c r="AU204" s="219" t="s">
        <v>81</v>
      </c>
      <c r="AV204" s="12" t="s">
        <v>83</v>
      </c>
      <c r="AW204" s="12" t="s">
        <v>34</v>
      </c>
      <c r="AX204" s="12" t="s">
        <v>73</v>
      </c>
      <c r="AY204" s="219" t="s">
        <v>114</v>
      </c>
    </row>
    <row r="205" s="12" customFormat="1">
      <c r="A205" s="12"/>
      <c r="B205" s="208"/>
      <c r="C205" s="209"/>
      <c r="D205" s="210" t="s">
        <v>121</v>
      </c>
      <c r="E205" s="211" t="s">
        <v>21</v>
      </c>
      <c r="F205" s="212" t="s">
        <v>414</v>
      </c>
      <c r="G205" s="209"/>
      <c r="H205" s="213">
        <v>308</v>
      </c>
      <c r="I205" s="214"/>
      <c r="J205" s="209"/>
      <c r="K205" s="209"/>
      <c r="L205" s="215"/>
      <c r="M205" s="216"/>
      <c r="N205" s="217"/>
      <c r="O205" s="217"/>
      <c r="P205" s="217"/>
      <c r="Q205" s="217"/>
      <c r="R205" s="217"/>
      <c r="S205" s="217"/>
      <c r="T205" s="218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19" t="s">
        <v>121</v>
      </c>
      <c r="AU205" s="219" t="s">
        <v>81</v>
      </c>
      <c r="AV205" s="12" t="s">
        <v>83</v>
      </c>
      <c r="AW205" s="12" t="s">
        <v>34</v>
      </c>
      <c r="AX205" s="12" t="s">
        <v>73</v>
      </c>
      <c r="AY205" s="219" t="s">
        <v>114</v>
      </c>
    </row>
    <row r="206" s="13" customFormat="1">
      <c r="A206" s="13"/>
      <c r="B206" s="220"/>
      <c r="C206" s="221"/>
      <c r="D206" s="210" t="s">
        <v>121</v>
      </c>
      <c r="E206" s="222" t="s">
        <v>21</v>
      </c>
      <c r="F206" s="223" t="s">
        <v>124</v>
      </c>
      <c r="G206" s="221"/>
      <c r="H206" s="224">
        <v>352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0" t="s">
        <v>121</v>
      </c>
      <c r="AU206" s="230" t="s">
        <v>81</v>
      </c>
      <c r="AV206" s="13" t="s">
        <v>113</v>
      </c>
      <c r="AW206" s="13" t="s">
        <v>34</v>
      </c>
      <c r="AX206" s="13" t="s">
        <v>81</v>
      </c>
      <c r="AY206" s="230" t="s">
        <v>114</v>
      </c>
    </row>
    <row r="207" s="2" customFormat="1" ht="55.5" customHeight="1">
      <c r="A207" s="37"/>
      <c r="B207" s="38"/>
      <c r="C207" s="195" t="s">
        <v>415</v>
      </c>
      <c r="D207" s="195" t="s">
        <v>115</v>
      </c>
      <c r="E207" s="196" t="s">
        <v>416</v>
      </c>
      <c r="F207" s="197" t="s">
        <v>417</v>
      </c>
      <c r="G207" s="198" t="s">
        <v>118</v>
      </c>
      <c r="H207" s="199">
        <v>2</v>
      </c>
      <c r="I207" s="200"/>
      <c r="J207" s="201">
        <f>ROUND(I207*H207,2)</f>
        <v>0</v>
      </c>
      <c r="K207" s="197" t="s">
        <v>119</v>
      </c>
      <c r="L207" s="43"/>
      <c r="M207" s="202" t="s">
        <v>21</v>
      </c>
      <c r="N207" s="203" t="s">
        <v>44</v>
      </c>
      <c r="O207" s="83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6" t="s">
        <v>113</v>
      </c>
      <c r="AT207" s="206" t="s">
        <v>115</v>
      </c>
      <c r="AU207" s="206" t="s">
        <v>81</v>
      </c>
      <c r="AY207" s="16" t="s">
        <v>114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16" t="s">
        <v>81</v>
      </c>
      <c r="BK207" s="207">
        <f>ROUND(I207*H207,2)</f>
        <v>0</v>
      </c>
      <c r="BL207" s="16" t="s">
        <v>113</v>
      </c>
      <c r="BM207" s="206" t="s">
        <v>418</v>
      </c>
    </row>
    <row r="208" s="2" customFormat="1" ht="55.5" customHeight="1">
      <c r="A208" s="37"/>
      <c r="B208" s="38"/>
      <c r="C208" s="195" t="s">
        <v>419</v>
      </c>
      <c r="D208" s="195" t="s">
        <v>115</v>
      </c>
      <c r="E208" s="196" t="s">
        <v>420</v>
      </c>
      <c r="F208" s="197" t="s">
        <v>421</v>
      </c>
      <c r="G208" s="198" t="s">
        <v>118</v>
      </c>
      <c r="H208" s="199">
        <v>2</v>
      </c>
      <c r="I208" s="200"/>
      <c r="J208" s="201">
        <f>ROUND(I208*H208,2)</f>
        <v>0</v>
      </c>
      <c r="K208" s="197" t="s">
        <v>119</v>
      </c>
      <c r="L208" s="43"/>
      <c r="M208" s="202" t="s">
        <v>21</v>
      </c>
      <c r="N208" s="203" t="s">
        <v>44</v>
      </c>
      <c r="O208" s="83"/>
      <c r="P208" s="204">
        <f>O208*H208</f>
        <v>0</v>
      </c>
      <c r="Q208" s="204">
        <v>0</v>
      </c>
      <c r="R208" s="204">
        <f>Q208*H208</f>
        <v>0</v>
      </c>
      <c r="S208" s="204">
        <v>0</v>
      </c>
      <c r="T208" s="20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6" t="s">
        <v>113</v>
      </c>
      <c r="AT208" s="206" t="s">
        <v>115</v>
      </c>
      <c r="AU208" s="206" t="s">
        <v>81</v>
      </c>
      <c r="AY208" s="16" t="s">
        <v>114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6" t="s">
        <v>81</v>
      </c>
      <c r="BK208" s="207">
        <f>ROUND(I208*H208,2)</f>
        <v>0</v>
      </c>
      <c r="BL208" s="16" t="s">
        <v>113</v>
      </c>
      <c r="BM208" s="206" t="s">
        <v>422</v>
      </c>
    </row>
    <row r="209" s="2" customFormat="1" ht="55.5" customHeight="1">
      <c r="A209" s="37"/>
      <c r="B209" s="38"/>
      <c r="C209" s="195" t="s">
        <v>423</v>
      </c>
      <c r="D209" s="195" t="s">
        <v>115</v>
      </c>
      <c r="E209" s="196" t="s">
        <v>424</v>
      </c>
      <c r="F209" s="197" t="s">
        <v>425</v>
      </c>
      <c r="G209" s="198" t="s">
        <v>118</v>
      </c>
      <c r="H209" s="199">
        <v>20</v>
      </c>
      <c r="I209" s="200"/>
      <c r="J209" s="201">
        <f>ROUND(I209*H209,2)</f>
        <v>0</v>
      </c>
      <c r="K209" s="197" t="s">
        <v>119</v>
      </c>
      <c r="L209" s="43"/>
      <c r="M209" s="202" t="s">
        <v>21</v>
      </c>
      <c r="N209" s="203" t="s">
        <v>44</v>
      </c>
      <c r="O209" s="83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6" t="s">
        <v>113</v>
      </c>
      <c r="AT209" s="206" t="s">
        <v>115</v>
      </c>
      <c r="AU209" s="206" t="s">
        <v>81</v>
      </c>
      <c r="AY209" s="16" t="s">
        <v>114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6" t="s">
        <v>81</v>
      </c>
      <c r="BK209" s="207">
        <f>ROUND(I209*H209,2)</f>
        <v>0</v>
      </c>
      <c r="BL209" s="16" t="s">
        <v>113</v>
      </c>
      <c r="BM209" s="206" t="s">
        <v>426</v>
      </c>
    </row>
    <row r="210" s="2" customFormat="1" ht="55.5" customHeight="1">
      <c r="A210" s="37"/>
      <c r="B210" s="38"/>
      <c r="C210" s="195" t="s">
        <v>427</v>
      </c>
      <c r="D210" s="195" t="s">
        <v>115</v>
      </c>
      <c r="E210" s="196" t="s">
        <v>428</v>
      </c>
      <c r="F210" s="197" t="s">
        <v>429</v>
      </c>
      <c r="G210" s="198" t="s">
        <v>118</v>
      </c>
      <c r="H210" s="199">
        <v>1</v>
      </c>
      <c r="I210" s="200"/>
      <c r="J210" s="201">
        <f>ROUND(I210*H210,2)</f>
        <v>0</v>
      </c>
      <c r="K210" s="197" t="s">
        <v>119</v>
      </c>
      <c r="L210" s="43"/>
      <c r="M210" s="202" t="s">
        <v>21</v>
      </c>
      <c r="N210" s="203" t="s">
        <v>44</v>
      </c>
      <c r="O210" s="83"/>
      <c r="P210" s="204">
        <f>O210*H210</f>
        <v>0</v>
      </c>
      <c r="Q210" s="204">
        <v>0</v>
      </c>
      <c r="R210" s="204">
        <f>Q210*H210</f>
        <v>0</v>
      </c>
      <c r="S210" s="204">
        <v>0</v>
      </c>
      <c r="T210" s="20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6" t="s">
        <v>113</v>
      </c>
      <c r="AT210" s="206" t="s">
        <v>115</v>
      </c>
      <c r="AU210" s="206" t="s">
        <v>81</v>
      </c>
      <c r="AY210" s="16" t="s">
        <v>114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6" t="s">
        <v>81</v>
      </c>
      <c r="BK210" s="207">
        <f>ROUND(I210*H210,2)</f>
        <v>0</v>
      </c>
      <c r="BL210" s="16" t="s">
        <v>113</v>
      </c>
      <c r="BM210" s="206" t="s">
        <v>430</v>
      </c>
    </row>
    <row r="211" s="2" customFormat="1">
      <c r="A211" s="37"/>
      <c r="B211" s="38"/>
      <c r="C211" s="195" t="s">
        <v>431</v>
      </c>
      <c r="D211" s="195" t="s">
        <v>115</v>
      </c>
      <c r="E211" s="196" t="s">
        <v>432</v>
      </c>
      <c r="F211" s="197" t="s">
        <v>433</v>
      </c>
      <c r="G211" s="198" t="s">
        <v>118</v>
      </c>
      <c r="H211" s="199">
        <v>5</v>
      </c>
      <c r="I211" s="200"/>
      <c r="J211" s="201">
        <f>ROUND(I211*H211,2)</f>
        <v>0</v>
      </c>
      <c r="K211" s="197" t="s">
        <v>119</v>
      </c>
      <c r="L211" s="43"/>
      <c r="M211" s="202" t="s">
        <v>21</v>
      </c>
      <c r="N211" s="203" t="s">
        <v>44</v>
      </c>
      <c r="O211" s="83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6" t="s">
        <v>113</v>
      </c>
      <c r="AT211" s="206" t="s">
        <v>115</v>
      </c>
      <c r="AU211" s="206" t="s">
        <v>81</v>
      </c>
      <c r="AY211" s="16" t="s">
        <v>114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6" t="s">
        <v>81</v>
      </c>
      <c r="BK211" s="207">
        <f>ROUND(I211*H211,2)</f>
        <v>0</v>
      </c>
      <c r="BL211" s="16" t="s">
        <v>113</v>
      </c>
      <c r="BM211" s="206" t="s">
        <v>434</v>
      </c>
    </row>
    <row r="212" s="2" customFormat="1">
      <c r="A212" s="37"/>
      <c r="B212" s="38"/>
      <c r="C212" s="195" t="s">
        <v>435</v>
      </c>
      <c r="D212" s="195" t="s">
        <v>115</v>
      </c>
      <c r="E212" s="196" t="s">
        <v>436</v>
      </c>
      <c r="F212" s="197" t="s">
        <v>437</v>
      </c>
      <c r="G212" s="198" t="s">
        <v>118</v>
      </c>
      <c r="H212" s="199">
        <v>3</v>
      </c>
      <c r="I212" s="200"/>
      <c r="J212" s="201">
        <f>ROUND(I212*H212,2)</f>
        <v>0</v>
      </c>
      <c r="K212" s="197" t="s">
        <v>119</v>
      </c>
      <c r="L212" s="43"/>
      <c r="M212" s="202" t="s">
        <v>21</v>
      </c>
      <c r="N212" s="203" t="s">
        <v>44</v>
      </c>
      <c r="O212" s="83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6" t="s">
        <v>113</v>
      </c>
      <c r="AT212" s="206" t="s">
        <v>115</v>
      </c>
      <c r="AU212" s="206" t="s">
        <v>81</v>
      </c>
      <c r="AY212" s="16" t="s">
        <v>114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6" t="s">
        <v>81</v>
      </c>
      <c r="BK212" s="207">
        <f>ROUND(I212*H212,2)</f>
        <v>0</v>
      </c>
      <c r="BL212" s="16" t="s">
        <v>113</v>
      </c>
      <c r="BM212" s="206" t="s">
        <v>438</v>
      </c>
    </row>
    <row r="213" s="2" customFormat="1" ht="55.5" customHeight="1">
      <c r="A213" s="37"/>
      <c r="B213" s="38"/>
      <c r="C213" s="195" t="s">
        <v>439</v>
      </c>
      <c r="D213" s="195" t="s">
        <v>115</v>
      </c>
      <c r="E213" s="196" t="s">
        <v>440</v>
      </c>
      <c r="F213" s="197" t="s">
        <v>441</v>
      </c>
      <c r="G213" s="198" t="s">
        <v>118</v>
      </c>
      <c r="H213" s="199">
        <v>8</v>
      </c>
      <c r="I213" s="200"/>
      <c r="J213" s="201">
        <f>ROUND(I213*H213,2)</f>
        <v>0</v>
      </c>
      <c r="K213" s="197" t="s">
        <v>119</v>
      </c>
      <c r="L213" s="43"/>
      <c r="M213" s="202" t="s">
        <v>21</v>
      </c>
      <c r="N213" s="203" t="s">
        <v>44</v>
      </c>
      <c r="O213" s="83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6" t="s">
        <v>113</v>
      </c>
      <c r="AT213" s="206" t="s">
        <v>115</v>
      </c>
      <c r="AU213" s="206" t="s">
        <v>81</v>
      </c>
      <c r="AY213" s="16" t="s">
        <v>114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6" t="s">
        <v>81</v>
      </c>
      <c r="BK213" s="207">
        <f>ROUND(I213*H213,2)</f>
        <v>0</v>
      </c>
      <c r="BL213" s="16" t="s">
        <v>113</v>
      </c>
      <c r="BM213" s="206" t="s">
        <v>442</v>
      </c>
    </row>
    <row r="214" s="12" customFormat="1">
      <c r="A214" s="12"/>
      <c r="B214" s="208"/>
      <c r="C214" s="209"/>
      <c r="D214" s="210" t="s">
        <v>121</v>
      </c>
      <c r="E214" s="211" t="s">
        <v>21</v>
      </c>
      <c r="F214" s="212" t="s">
        <v>443</v>
      </c>
      <c r="G214" s="209"/>
      <c r="H214" s="213">
        <v>8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19" t="s">
        <v>121</v>
      </c>
      <c r="AU214" s="219" t="s">
        <v>81</v>
      </c>
      <c r="AV214" s="12" t="s">
        <v>83</v>
      </c>
      <c r="AW214" s="12" t="s">
        <v>34</v>
      </c>
      <c r="AX214" s="12" t="s">
        <v>73</v>
      </c>
      <c r="AY214" s="219" t="s">
        <v>114</v>
      </c>
    </row>
    <row r="215" s="13" customFormat="1">
      <c r="A215" s="13"/>
      <c r="B215" s="220"/>
      <c r="C215" s="221"/>
      <c r="D215" s="210" t="s">
        <v>121</v>
      </c>
      <c r="E215" s="222" t="s">
        <v>21</v>
      </c>
      <c r="F215" s="223" t="s">
        <v>124</v>
      </c>
      <c r="G215" s="221"/>
      <c r="H215" s="224">
        <v>8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0" t="s">
        <v>121</v>
      </c>
      <c r="AU215" s="230" t="s">
        <v>81</v>
      </c>
      <c r="AV215" s="13" t="s">
        <v>113</v>
      </c>
      <c r="AW215" s="13" t="s">
        <v>34</v>
      </c>
      <c r="AX215" s="13" t="s">
        <v>81</v>
      </c>
      <c r="AY215" s="230" t="s">
        <v>114</v>
      </c>
    </row>
    <row r="216" s="2" customFormat="1">
      <c r="A216" s="37"/>
      <c r="B216" s="38"/>
      <c r="C216" s="195" t="s">
        <v>444</v>
      </c>
      <c r="D216" s="195" t="s">
        <v>115</v>
      </c>
      <c r="E216" s="196" t="s">
        <v>445</v>
      </c>
      <c r="F216" s="197" t="s">
        <v>446</v>
      </c>
      <c r="G216" s="198" t="s">
        <v>118</v>
      </c>
      <c r="H216" s="199">
        <v>1</v>
      </c>
      <c r="I216" s="200"/>
      <c r="J216" s="201">
        <f>ROUND(I216*H216,2)</f>
        <v>0</v>
      </c>
      <c r="K216" s="197" t="s">
        <v>119</v>
      </c>
      <c r="L216" s="43"/>
      <c r="M216" s="202" t="s">
        <v>21</v>
      </c>
      <c r="N216" s="203" t="s">
        <v>44</v>
      </c>
      <c r="O216" s="83"/>
      <c r="P216" s="204">
        <f>O216*H216</f>
        <v>0</v>
      </c>
      <c r="Q216" s="204">
        <v>0</v>
      </c>
      <c r="R216" s="204">
        <f>Q216*H216</f>
        <v>0</v>
      </c>
      <c r="S216" s="204">
        <v>0</v>
      </c>
      <c r="T216" s="20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6" t="s">
        <v>113</v>
      </c>
      <c r="AT216" s="206" t="s">
        <v>115</v>
      </c>
      <c r="AU216" s="206" t="s">
        <v>81</v>
      </c>
      <c r="AY216" s="16" t="s">
        <v>114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16" t="s">
        <v>81</v>
      </c>
      <c r="BK216" s="207">
        <f>ROUND(I216*H216,2)</f>
        <v>0</v>
      </c>
      <c r="BL216" s="16" t="s">
        <v>113</v>
      </c>
      <c r="BM216" s="206" t="s">
        <v>447</v>
      </c>
    </row>
    <row r="217" s="2" customFormat="1" ht="55.5" customHeight="1">
      <c r="A217" s="37"/>
      <c r="B217" s="38"/>
      <c r="C217" s="195" t="s">
        <v>448</v>
      </c>
      <c r="D217" s="195" t="s">
        <v>115</v>
      </c>
      <c r="E217" s="196" t="s">
        <v>449</v>
      </c>
      <c r="F217" s="197" t="s">
        <v>450</v>
      </c>
      <c r="G217" s="198" t="s">
        <v>118</v>
      </c>
      <c r="H217" s="199">
        <v>1</v>
      </c>
      <c r="I217" s="200"/>
      <c r="J217" s="201">
        <f>ROUND(I217*H217,2)</f>
        <v>0</v>
      </c>
      <c r="K217" s="197" t="s">
        <v>119</v>
      </c>
      <c r="L217" s="43"/>
      <c r="M217" s="202" t="s">
        <v>21</v>
      </c>
      <c r="N217" s="203" t="s">
        <v>44</v>
      </c>
      <c r="O217" s="83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6" t="s">
        <v>113</v>
      </c>
      <c r="AT217" s="206" t="s">
        <v>115</v>
      </c>
      <c r="AU217" s="206" t="s">
        <v>81</v>
      </c>
      <c r="AY217" s="16" t="s">
        <v>114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6" t="s">
        <v>81</v>
      </c>
      <c r="BK217" s="207">
        <f>ROUND(I217*H217,2)</f>
        <v>0</v>
      </c>
      <c r="BL217" s="16" t="s">
        <v>113</v>
      </c>
      <c r="BM217" s="206" t="s">
        <v>451</v>
      </c>
    </row>
    <row r="218" s="2" customFormat="1">
      <c r="A218" s="37"/>
      <c r="B218" s="38"/>
      <c r="C218" s="195" t="s">
        <v>452</v>
      </c>
      <c r="D218" s="195" t="s">
        <v>115</v>
      </c>
      <c r="E218" s="196" t="s">
        <v>453</v>
      </c>
      <c r="F218" s="197" t="s">
        <v>454</v>
      </c>
      <c r="G218" s="198" t="s">
        <v>118</v>
      </c>
      <c r="H218" s="199">
        <v>1</v>
      </c>
      <c r="I218" s="200"/>
      <c r="J218" s="201">
        <f>ROUND(I218*H218,2)</f>
        <v>0</v>
      </c>
      <c r="K218" s="197" t="s">
        <v>119</v>
      </c>
      <c r="L218" s="43"/>
      <c r="M218" s="202" t="s">
        <v>21</v>
      </c>
      <c r="N218" s="203" t="s">
        <v>44</v>
      </c>
      <c r="O218" s="83"/>
      <c r="P218" s="204">
        <f>O218*H218</f>
        <v>0</v>
      </c>
      <c r="Q218" s="204">
        <v>0</v>
      </c>
      <c r="R218" s="204">
        <f>Q218*H218</f>
        <v>0</v>
      </c>
      <c r="S218" s="204">
        <v>0</v>
      </c>
      <c r="T218" s="20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6" t="s">
        <v>113</v>
      </c>
      <c r="AT218" s="206" t="s">
        <v>115</v>
      </c>
      <c r="AU218" s="206" t="s">
        <v>81</v>
      </c>
      <c r="AY218" s="16" t="s">
        <v>114</v>
      </c>
      <c r="BE218" s="207">
        <f>IF(N218="základní",J218,0)</f>
        <v>0</v>
      </c>
      <c r="BF218" s="207">
        <f>IF(N218="snížená",J218,0)</f>
        <v>0</v>
      </c>
      <c r="BG218" s="207">
        <f>IF(N218="zákl. přenesená",J218,0)</f>
        <v>0</v>
      </c>
      <c r="BH218" s="207">
        <f>IF(N218="sníž. přenesená",J218,0)</f>
        <v>0</v>
      </c>
      <c r="BI218" s="207">
        <f>IF(N218="nulová",J218,0)</f>
        <v>0</v>
      </c>
      <c r="BJ218" s="16" t="s">
        <v>81</v>
      </c>
      <c r="BK218" s="207">
        <f>ROUND(I218*H218,2)</f>
        <v>0</v>
      </c>
      <c r="BL218" s="16" t="s">
        <v>113</v>
      </c>
      <c r="BM218" s="206" t="s">
        <v>455</v>
      </c>
    </row>
    <row r="219" s="2" customFormat="1">
      <c r="A219" s="37"/>
      <c r="B219" s="38"/>
      <c r="C219" s="195" t="s">
        <v>456</v>
      </c>
      <c r="D219" s="195" t="s">
        <v>115</v>
      </c>
      <c r="E219" s="196" t="s">
        <v>457</v>
      </c>
      <c r="F219" s="197" t="s">
        <v>458</v>
      </c>
      <c r="G219" s="198" t="s">
        <v>118</v>
      </c>
      <c r="H219" s="199">
        <v>1</v>
      </c>
      <c r="I219" s="200"/>
      <c r="J219" s="201">
        <f>ROUND(I219*H219,2)</f>
        <v>0</v>
      </c>
      <c r="K219" s="197" t="s">
        <v>119</v>
      </c>
      <c r="L219" s="43"/>
      <c r="M219" s="202" t="s">
        <v>21</v>
      </c>
      <c r="N219" s="203" t="s">
        <v>44</v>
      </c>
      <c r="O219" s="83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6" t="s">
        <v>113</v>
      </c>
      <c r="AT219" s="206" t="s">
        <v>115</v>
      </c>
      <c r="AU219" s="206" t="s">
        <v>81</v>
      </c>
      <c r="AY219" s="16" t="s">
        <v>114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6" t="s">
        <v>81</v>
      </c>
      <c r="BK219" s="207">
        <f>ROUND(I219*H219,2)</f>
        <v>0</v>
      </c>
      <c r="BL219" s="16" t="s">
        <v>113</v>
      </c>
      <c r="BM219" s="206" t="s">
        <v>459</v>
      </c>
    </row>
    <row r="220" s="2" customFormat="1">
      <c r="A220" s="37"/>
      <c r="B220" s="38"/>
      <c r="C220" s="195" t="s">
        <v>460</v>
      </c>
      <c r="D220" s="195" t="s">
        <v>115</v>
      </c>
      <c r="E220" s="196" t="s">
        <v>461</v>
      </c>
      <c r="F220" s="197" t="s">
        <v>462</v>
      </c>
      <c r="G220" s="198" t="s">
        <v>118</v>
      </c>
      <c r="H220" s="199">
        <v>1</v>
      </c>
      <c r="I220" s="200"/>
      <c r="J220" s="201">
        <f>ROUND(I220*H220,2)</f>
        <v>0</v>
      </c>
      <c r="K220" s="197" t="s">
        <v>119</v>
      </c>
      <c r="L220" s="43"/>
      <c r="M220" s="202" t="s">
        <v>21</v>
      </c>
      <c r="N220" s="203" t="s">
        <v>44</v>
      </c>
      <c r="O220" s="83"/>
      <c r="P220" s="204">
        <f>O220*H220</f>
        <v>0</v>
      </c>
      <c r="Q220" s="204">
        <v>0</v>
      </c>
      <c r="R220" s="204">
        <f>Q220*H220</f>
        <v>0</v>
      </c>
      <c r="S220" s="204">
        <v>0</v>
      </c>
      <c r="T220" s="20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6" t="s">
        <v>113</v>
      </c>
      <c r="AT220" s="206" t="s">
        <v>115</v>
      </c>
      <c r="AU220" s="206" t="s">
        <v>81</v>
      </c>
      <c r="AY220" s="16" t="s">
        <v>114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16" t="s">
        <v>81</v>
      </c>
      <c r="BK220" s="207">
        <f>ROUND(I220*H220,2)</f>
        <v>0</v>
      </c>
      <c r="BL220" s="16" t="s">
        <v>113</v>
      </c>
      <c r="BM220" s="206" t="s">
        <v>463</v>
      </c>
    </row>
    <row r="221" s="2" customFormat="1">
      <c r="A221" s="37"/>
      <c r="B221" s="38"/>
      <c r="C221" s="195" t="s">
        <v>464</v>
      </c>
      <c r="D221" s="195" t="s">
        <v>115</v>
      </c>
      <c r="E221" s="196" t="s">
        <v>465</v>
      </c>
      <c r="F221" s="197" t="s">
        <v>466</v>
      </c>
      <c r="G221" s="198" t="s">
        <v>118</v>
      </c>
      <c r="H221" s="199">
        <v>3</v>
      </c>
      <c r="I221" s="200"/>
      <c r="J221" s="201">
        <f>ROUND(I221*H221,2)</f>
        <v>0</v>
      </c>
      <c r="K221" s="197" t="s">
        <v>119</v>
      </c>
      <c r="L221" s="43"/>
      <c r="M221" s="202" t="s">
        <v>21</v>
      </c>
      <c r="N221" s="203" t="s">
        <v>44</v>
      </c>
      <c r="O221" s="83"/>
      <c r="P221" s="204">
        <f>O221*H221</f>
        <v>0</v>
      </c>
      <c r="Q221" s="204">
        <v>0</v>
      </c>
      <c r="R221" s="204">
        <f>Q221*H221</f>
        <v>0</v>
      </c>
      <c r="S221" s="204">
        <v>0</v>
      </c>
      <c r="T221" s="20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6" t="s">
        <v>113</v>
      </c>
      <c r="AT221" s="206" t="s">
        <v>115</v>
      </c>
      <c r="AU221" s="206" t="s">
        <v>81</v>
      </c>
      <c r="AY221" s="16" t="s">
        <v>114</v>
      </c>
      <c r="BE221" s="207">
        <f>IF(N221="základní",J221,0)</f>
        <v>0</v>
      </c>
      <c r="BF221" s="207">
        <f>IF(N221="snížená",J221,0)</f>
        <v>0</v>
      </c>
      <c r="BG221" s="207">
        <f>IF(N221="zákl. přenesená",J221,0)</f>
        <v>0</v>
      </c>
      <c r="BH221" s="207">
        <f>IF(N221="sníž. přenesená",J221,0)</f>
        <v>0</v>
      </c>
      <c r="BI221" s="207">
        <f>IF(N221="nulová",J221,0)</f>
        <v>0</v>
      </c>
      <c r="BJ221" s="16" t="s">
        <v>81</v>
      </c>
      <c r="BK221" s="207">
        <f>ROUND(I221*H221,2)</f>
        <v>0</v>
      </c>
      <c r="BL221" s="16" t="s">
        <v>113</v>
      </c>
      <c r="BM221" s="206" t="s">
        <v>467</v>
      </c>
    </row>
    <row r="222" s="2" customFormat="1">
      <c r="A222" s="37"/>
      <c r="B222" s="38"/>
      <c r="C222" s="195" t="s">
        <v>468</v>
      </c>
      <c r="D222" s="195" t="s">
        <v>115</v>
      </c>
      <c r="E222" s="196" t="s">
        <v>469</v>
      </c>
      <c r="F222" s="197" t="s">
        <v>470</v>
      </c>
      <c r="G222" s="198" t="s">
        <v>118</v>
      </c>
      <c r="H222" s="199">
        <v>20</v>
      </c>
      <c r="I222" s="200"/>
      <c r="J222" s="201">
        <f>ROUND(I222*H222,2)</f>
        <v>0</v>
      </c>
      <c r="K222" s="197" t="s">
        <v>119</v>
      </c>
      <c r="L222" s="43"/>
      <c r="M222" s="202" t="s">
        <v>21</v>
      </c>
      <c r="N222" s="203" t="s">
        <v>44</v>
      </c>
      <c r="O222" s="83"/>
      <c r="P222" s="204">
        <f>O222*H222</f>
        <v>0</v>
      </c>
      <c r="Q222" s="204">
        <v>0</v>
      </c>
      <c r="R222" s="204">
        <f>Q222*H222</f>
        <v>0</v>
      </c>
      <c r="S222" s="204">
        <v>0</v>
      </c>
      <c r="T222" s="20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6" t="s">
        <v>113</v>
      </c>
      <c r="AT222" s="206" t="s">
        <v>115</v>
      </c>
      <c r="AU222" s="206" t="s">
        <v>81</v>
      </c>
      <c r="AY222" s="16" t="s">
        <v>114</v>
      </c>
      <c r="BE222" s="207">
        <f>IF(N222="základní",J222,0)</f>
        <v>0</v>
      </c>
      <c r="BF222" s="207">
        <f>IF(N222="snížená",J222,0)</f>
        <v>0</v>
      </c>
      <c r="BG222" s="207">
        <f>IF(N222="zákl. přenesená",J222,0)</f>
        <v>0</v>
      </c>
      <c r="BH222" s="207">
        <f>IF(N222="sníž. přenesená",J222,0)</f>
        <v>0</v>
      </c>
      <c r="BI222" s="207">
        <f>IF(N222="nulová",J222,0)</f>
        <v>0</v>
      </c>
      <c r="BJ222" s="16" t="s">
        <v>81</v>
      </c>
      <c r="BK222" s="207">
        <f>ROUND(I222*H222,2)</f>
        <v>0</v>
      </c>
      <c r="BL222" s="16" t="s">
        <v>113</v>
      </c>
      <c r="BM222" s="206" t="s">
        <v>471</v>
      </c>
    </row>
    <row r="223" s="2" customFormat="1">
      <c r="A223" s="37"/>
      <c r="B223" s="38"/>
      <c r="C223" s="195" t="s">
        <v>472</v>
      </c>
      <c r="D223" s="195" t="s">
        <v>115</v>
      </c>
      <c r="E223" s="196" t="s">
        <v>473</v>
      </c>
      <c r="F223" s="197" t="s">
        <v>474</v>
      </c>
      <c r="G223" s="198" t="s">
        <v>118</v>
      </c>
      <c r="H223" s="199">
        <v>26</v>
      </c>
      <c r="I223" s="200"/>
      <c r="J223" s="201">
        <f>ROUND(I223*H223,2)</f>
        <v>0</v>
      </c>
      <c r="K223" s="197" t="s">
        <v>119</v>
      </c>
      <c r="L223" s="43"/>
      <c r="M223" s="202" t="s">
        <v>21</v>
      </c>
      <c r="N223" s="203" t="s">
        <v>44</v>
      </c>
      <c r="O223" s="83"/>
      <c r="P223" s="204">
        <f>O223*H223</f>
        <v>0</v>
      </c>
      <c r="Q223" s="204">
        <v>0</v>
      </c>
      <c r="R223" s="204">
        <f>Q223*H223</f>
        <v>0</v>
      </c>
      <c r="S223" s="204">
        <v>0</v>
      </c>
      <c r="T223" s="20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6" t="s">
        <v>113</v>
      </c>
      <c r="AT223" s="206" t="s">
        <v>115</v>
      </c>
      <c r="AU223" s="206" t="s">
        <v>81</v>
      </c>
      <c r="AY223" s="16" t="s">
        <v>114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6" t="s">
        <v>81</v>
      </c>
      <c r="BK223" s="207">
        <f>ROUND(I223*H223,2)</f>
        <v>0</v>
      </c>
      <c r="BL223" s="16" t="s">
        <v>113</v>
      </c>
      <c r="BM223" s="206" t="s">
        <v>475</v>
      </c>
    </row>
    <row r="224" s="2" customFormat="1">
      <c r="A224" s="37"/>
      <c r="B224" s="38"/>
      <c r="C224" s="195" t="s">
        <v>476</v>
      </c>
      <c r="D224" s="195" t="s">
        <v>115</v>
      </c>
      <c r="E224" s="196" t="s">
        <v>477</v>
      </c>
      <c r="F224" s="197" t="s">
        <v>478</v>
      </c>
      <c r="G224" s="198" t="s">
        <v>118</v>
      </c>
      <c r="H224" s="199">
        <v>10</v>
      </c>
      <c r="I224" s="200"/>
      <c r="J224" s="201">
        <f>ROUND(I224*H224,2)</f>
        <v>0</v>
      </c>
      <c r="K224" s="197" t="s">
        <v>119</v>
      </c>
      <c r="L224" s="43"/>
      <c r="M224" s="202" t="s">
        <v>21</v>
      </c>
      <c r="N224" s="203" t="s">
        <v>44</v>
      </c>
      <c r="O224" s="83"/>
      <c r="P224" s="204">
        <f>O224*H224</f>
        <v>0</v>
      </c>
      <c r="Q224" s="204">
        <v>0</v>
      </c>
      <c r="R224" s="204">
        <f>Q224*H224</f>
        <v>0</v>
      </c>
      <c r="S224" s="204">
        <v>0</v>
      </c>
      <c r="T224" s="20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6" t="s">
        <v>113</v>
      </c>
      <c r="AT224" s="206" t="s">
        <v>115</v>
      </c>
      <c r="AU224" s="206" t="s">
        <v>81</v>
      </c>
      <c r="AY224" s="16" t="s">
        <v>114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16" t="s">
        <v>81</v>
      </c>
      <c r="BK224" s="207">
        <f>ROUND(I224*H224,2)</f>
        <v>0</v>
      </c>
      <c r="BL224" s="16" t="s">
        <v>113</v>
      </c>
      <c r="BM224" s="206" t="s">
        <v>479</v>
      </c>
    </row>
    <row r="225" s="2" customFormat="1">
      <c r="A225" s="37"/>
      <c r="B225" s="38"/>
      <c r="C225" s="195" t="s">
        <v>480</v>
      </c>
      <c r="D225" s="195" t="s">
        <v>115</v>
      </c>
      <c r="E225" s="196" t="s">
        <v>481</v>
      </c>
      <c r="F225" s="197" t="s">
        <v>482</v>
      </c>
      <c r="G225" s="198" t="s">
        <v>118</v>
      </c>
      <c r="H225" s="199">
        <v>11</v>
      </c>
      <c r="I225" s="200"/>
      <c r="J225" s="201">
        <f>ROUND(I225*H225,2)</f>
        <v>0</v>
      </c>
      <c r="K225" s="197" t="s">
        <v>119</v>
      </c>
      <c r="L225" s="43"/>
      <c r="M225" s="202" t="s">
        <v>21</v>
      </c>
      <c r="N225" s="203" t="s">
        <v>44</v>
      </c>
      <c r="O225" s="83"/>
      <c r="P225" s="204">
        <f>O225*H225</f>
        <v>0</v>
      </c>
      <c r="Q225" s="204">
        <v>0</v>
      </c>
      <c r="R225" s="204">
        <f>Q225*H225</f>
        <v>0</v>
      </c>
      <c r="S225" s="204">
        <v>0</v>
      </c>
      <c r="T225" s="20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6" t="s">
        <v>113</v>
      </c>
      <c r="AT225" s="206" t="s">
        <v>115</v>
      </c>
      <c r="AU225" s="206" t="s">
        <v>81</v>
      </c>
      <c r="AY225" s="16" t="s">
        <v>114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6" t="s">
        <v>81</v>
      </c>
      <c r="BK225" s="207">
        <f>ROUND(I225*H225,2)</f>
        <v>0</v>
      </c>
      <c r="BL225" s="16" t="s">
        <v>113</v>
      </c>
      <c r="BM225" s="206" t="s">
        <v>483</v>
      </c>
    </row>
    <row r="226" s="2" customFormat="1">
      <c r="A226" s="37"/>
      <c r="B226" s="38"/>
      <c r="C226" s="195" t="s">
        <v>484</v>
      </c>
      <c r="D226" s="195" t="s">
        <v>115</v>
      </c>
      <c r="E226" s="196" t="s">
        <v>485</v>
      </c>
      <c r="F226" s="197" t="s">
        <v>486</v>
      </c>
      <c r="G226" s="198" t="s">
        <v>118</v>
      </c>
      <c r="H226" s="199">
        <v>10</v>
      </c>
      <c r="I226" s="200"/>
      <c r="J226" s="201">
        <f>ROUND(I226*H226,2)</f>
        <v>0</v>
      </c>
      <c r="K226" s="197" t="s">
        <v>119</v>
      </c>
      <c r="L226" s="43"/>
      <c r="M226" s="202" t="s">
        <v>21</v>
      </c>
      <c r="N226" s="203" t="s">
        <v>44</v>
      </c>
      <c r="O226" s="83"/>
      <c r="P226" s="204">
        <f>O226*H226</f>
        <v>0</v>
      </c>
      <c r="Q226" s="204">
        <v>0</v>
      </c>
      <c r="R226" s="204">
        <f>Q226*H226</f>
        <v>0</v>
      </c>
      <c r="S226" s="204">
        <v>0</v>
      </c>
      <c r="T226" s="20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6" t="s">
        <v>113</v>
      </c>
      <c r="AT226" s="206" t="s">
        <v>115</v>
      </c>
      <c r="AU226" s="206" t="s">
        <v>81</v>
      </c>
      <c r="AY226" s="16" t="s">
        <v>114</v>
      </c>
      <c r="BE226" s="207">
        <f>IF(N226="základní",J226,0)</f>
        <v>0</v>
      </c>
      <c r="BF226" s="207">
        <f>IF(N226="snížená",J226,0)</f>
        <v>0</v>
      </c>
      <c r="BG226" s="207">
        <f>IF(N226="zákl. přenesená",J226,0)</f>
        <v>0</v>
      </c>
      <c r="BH226" s="207">
        <f>IF(N226="sníž. přenesená",J226,0)</f>
        <v>0</v>
      </c>
      <c r="BI226" s="207">
        <f>IF(N226="nulová",J226,0)</f>
        <v>0</v>
      </c>
      <c r="BJ226" s="16" t="s">
        <v>81</v>
      </c>
      <c r="BK226" s="207">
        <f>ROUND(I226*H226,2)</f>
        <v>0</v>
      </c>
      <c r="BL226" s="16" t="s">
        <v>113</v>
      </c>
      <c r="BM226" s="206" t="s">
        <v>487</v>
      </c>
    </row>
    <row r="227" s="2" customFormat="1">
      <c r="A227" s="37"/>
      <c r="B227" s="38"/>
      <c r="C227" s="195" t="s">
        <v>488</v>
      </c>
      <c r="D227" s="195" t="s">
        <v>115</v>
      </c>
      <c r="E227" s="196" t="s">
        <v>489</v>
      </c>
      <c r="F227" s="197" t="s">
        <v>490</v>
      </c>
      <c r="G227" s="198" t="s">
        <v>118</v>
      </c>
      <c r="H227" s="199">
        <v>23</v>
      </c>
      <c r="I227" s="200"/>
      <c r="J227" s="201">
        <f>ROUND(I227*H227,2)</f>
        <v>0</v>
      </c>
      <c r="K227" s="197" t="s">
        <v>119</v>
      </c>
      <c r="L227" s="43"/>
      <c r="M227" s="202" t="s">
        <v>21</v>
      </c>
      <c r="N227" s="203" t="s">
        <v>44</v>
      </c>
      <c r="O227" s="83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6" t="s">
        <v>113</v>
      </c>
      <c r="AT227" s="206" t="s">
        <v>115</v>
      </c>
      <c r="AU227" s="206" t="s">
        <v>81</v>
      </c>
      <c r="AY227" s="16" t="s">
        <v>114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6" t="s">
        <v>81</v>
      </c>
      <c r="BK227" s="207">
        <f>ROUND(I227*H227,2)</f>
        <v>0</v>
      </c>
      <c r="BL227" s="16" t="s">
        <v>113</v>
      </c>
      <c r="BM227" s="206" t="s">
        <v>491</v>
      </c>
    </row>
    <row r="228" s="2" customFormat="1">
      <c r="A228" s="37"/>
      <c r="B228" s="38"/>
      <c r="C228" s="195" t="s">
        <v>492</v>
      </c>
      <c r="D228" s="195" t="s">
        <v>115</v>
      </c>
      <c r="E228" s="196" t="s">
        <v>493</v>
      </c>
      <c r="F228" s="197" t="s">
        <v>494</v>
      </c>
      <c r="G228" s="198" t="s">
        <v>118</v>
      </c>
      <c r="H228" s="199">
        <v>9</v>
      </c>
      <c r="I228" s="200"/>
      <c r="J228" s="201">
        <f>ROUND(I228*H228,2)</f>
        <v>0</v>
      </c>
      <c r="K228" s="197" t="s">
        <v>119</v>
      </c>
      <c r="L228" s="43"/>
      <c r="M228" s="202" t="s">
        <v>21</v>
      </c>
      <c r="N228" s="203" t="s">
        <v>44</v>
      </c>
      <c r="O228" s="83"/>
      <c r="P228" s="204">
        <f>O228*H228</f>
        <v>0</v>
      </c>
      <c r="Q228" s="204">
        <v>0</v>
      </c>
      <c r="R228" s="204">
        <f>Q228*H228</f>
        <v>0</v>
      </c>
      <c r="S228" s="204">
        <v>0</v>
      </c>
      <c r="T228" s="20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6" t="s">
        <v>113</v>
      </c>
      <c r="AT228" s="206" t="s">
        <v>115</v>
      </c>
      <c r="AU228" s="206" t="s">
        <v>81</v>
      </c>
      <c r="AY228" s="16" t="s">
        <v>114</v>
      </c>
      <c r="BE228" s="207">
        <f>IF(N228="základní",J228,0)</f>
        <v>0</v>
      </c>
      <c r="BF228" s="207">
        <f>IF(N228="snížená",J228,0)</f>
        <v>0</v>
      </c>
      <c r="BG228" s="207">
        <f>IF(N228="zákl. přenesená",J228,0)</f>
        <v>0</v>
      </c>
      <c r="BH228" s="207">
        <f>IF(N228="sníž. přenesená",J228,0)</f>
        <v>0</v>
      </c>
      <c r="BI228" s="207">
        <f>IF(N228="nulová",J228,0)</f>
        <v>0</v>
      </c>
      <c r="BJ228" s="16" t="s">
        <v>81</v>
      </c>
      <c r="BK228" s="207">
        <f>ROUND(I228*H228,2)</f>
        <v>0</v>
      </c>
      <c r="BL228" s="16" t="s">
        <v>113</v>
      </c>
      <c r="BM228" s="206" t="s">
        <v>495</v>
      </c>
    </row>
    <row r="229" s="2" customFormat="1">
      <c r="A229" s="37"/>
      <c r="B229" s="38"/>
      <c r="C229" s="195" t="s">
        <v>496</v>
      </c>
      <c r="D229" s="195" t="s">
        <v>115</v>
      </c>
      <c r="E229" s="196" t="s">
        <v>497</v>
      </c>
      <c r="F229" s="197" t="s">
        <v>498</v>
      </c>
      <c r="G229" s="198" t="s">
        <v>118</v>
      </c>
      <c r="H229" s="199">
        <v>1</v>
      </c>
      <c r="I229" s="200"/>
      <c r="J229" s="201">
        <f>ROUND(I229*H229,2)</f>
        <v>0</v>
      </c>
      <c r="K229" s="197" t="s">
        <v>119</v>
      </c>
      <c r="L229" s="43"/>
      <c r="M229" s="202" t="s">
        <v>21</v>
      </c>
      <c r="N229" s="203" t="s">
        <v>44</v>
      </c>
      <c r="O229" s="83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6" t="s">
        <v>113</v>
      </c>
      <c r="AT229" s="206" t="s">
        <v>115</v>
      </c>
      <c r="AU229" s="206" t="s">
        <v>81</v>
      </c>
      <c r="AY229" s="16" t="s">
        <v>114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6" t="s">
        <v>81</v>
      </c>
      <c r="BK229" s="207">
        <f>ROUND(I229*H229,2)</f>
        <v>0</v>
      </c>
      <c r="BL229" s="16" t="s">
        <v>113</v>
      </c>
      <c r="BM229" s="206" t="s">
        <v>499</v>
      </c>
    </row>
    <row r="230" s="2" customFormat="1">
      <c r="A230" s="37"/>
      <c r="B230" s="38"/>
      <c r="C230" s="195" t="s">
        <v>500</v>
      </c>
      <c r="D230" s="195" t="s">
        <v>115</v>
      </c>
      <c r="E230" s="196" t="s">
        <v>501</v>
      </c>
      <c r="F230" s="197" t="s">
        <v>502</v>
      </c>
      <c r="G230" s="198" t="s">
        <v>118</v>
      </c>
      <c r="H230" s="199">
        <v>15</v>
      </c>
      <c r="I230" s="200"/>
      <c r="J230" s="201">
        <f>ROUND(I230*H230,2)</f>
        <v>0</v>
      </c>
      <c r="K230" s="197" t="s">
        <v>119</v>
      </c>
      <c r="L230" s="43"/>
      <c r="M230" s="202" t="s">
        <v>21</v>
      </c>
      <c r="N230" s="203" t="s">
        <v>44</v>
      </c>
      <c r="O230" s="83"/>
      <c r="P230" s="204">
        <f>O230*H230</f>
        <v>0</v>
      </c>
      <c r="Q230" s="204">
        <v>0</v>
      </c>
      <c r="R230" s="204">
        <f>Q230*H230</f>
        <v>0</v>
      </c>
      <c r="S230" s="204">
        <v>0</v>
      </c>
      <c r="T230" s="20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6" t="s">
        <v>113</v>
      </c>
      <c r="AT230" s="206" t="s">
        <v>115</v>
      </c>
      <c r="AU230" s="206" t="s">
        <v>81</v>
      </c>
      <c r="AY230" s="16" t="s">
        <v>114</v>
      </c>
      <c r="BE230" s="207">
        <f>IF(N230="základní",J230,0)</f>
        <v>0</v>
      </c>
      <c r="BF230" s="207">
        <f>IF(N230="snížená",J230,0)</f>
        <v>0</v>
      </c>
      <c r="BG230" s="207">
        <f>IF(N230="zákl. přenesená",J230,0)</f>
        <v>0</v>
      </c>
      <c r="BH230" s="207">
        <f>IF(N230="sníž. přenesená",J230,0)</f>
        <v>0</v>
      </c>
      <c r="BI230" s="207">
        <f>IF(N230="nulová",J230,0)</f>
        <v>0</v>
      </c>
      <c r="BJ230" s="16" t="s">
        <v>81</v>
      </c>
      <c r="BK230" s="207">
        <f>ROUND(I230*H230,2)</f>
        <v>0</v>
      </c>
      <c r="BL230" s="16" t="s">
        <v>113</v>
      </c>
      <c r="BM230" s="206" t="s">
        <v>503</v>
      </c>
    </row>
    <row r="231" s="2" customFormat="1">
      <c r="A231" s="37"/>
      <c r="B231" s="38"/>
      <c r="C231" s="195" t="s">
        <v>504</v>
      </c>
      <c r="D231" s="195" t="s">
        <v>115</v>
      </c>
      <c r="E231" s="196" t="s">
        <v>505</v>
      </c>
      <c r="F231" s="197" t="s">
        <v>506</v>
      </c>
      <c r="G231" s="198" t="s">
        <v>118</v>
      </c>
      <c r="H231" s="199">
        <v>3</v>
      </c>
      <c r="I231" s="200"/>
      <c r="J231" s="201">
        <f>ROUND(I231*H231,2)</f>
        <v>0</v>
      </c>
      <c r="K231" s="197" t="s">
        <v>119</v>
      </c>
      <c r="L231" s="43"/>
      <c r="M231" s="202" t="s">
        <v>21</v>
      </c>
      <c r="N231" s="203" t="s">
        <v>44</v>
      </c>
      <c r="O231" s="83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6" t="s">
        <v>113</v>
      </c>
      <c r="AT231" s="206" t="s">
        <v>115</v>
      </c>
      <c r="AU231" s="206" t="s">
        <v>81</v>
      </c>
      <c r="AY231" s="16" t="s">
        <v>114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6" t="s">
        <v>81</v>
      </c>
      <c r="BK231" s="207">
        <f>ROUND(I231*H231,2)</f>
        <v>0</v>
      </c>
      <c r="BL231" s="16" t="s">
        <v>113</v>
      </c>
      <c r="BM231" s="206" t="s">
        <v>507</v>
      </c>
    </row>
    <row r="232" s="2" customFormat="1">
      <c r="A232" s="37"/>
      <c r="B232" s="38"/>
      <c r="C232" s="195" t="s">
        <v>508</v>
      </c>
      <c r="D232" s="195" t="s">
        <v>115</v>
      </c>
      <c r="E232" s="196" t="s">
        <v>509</v>
      </c>
      <c r="F232" s="197" t="s">
        <v>510</v>
      </c>
      <c r="G232" s="198" t="s">
        <v>118</v>
      </c>
      <c r="H232" s="199">
        <v>52</v>
      </c>
      <c r="I232" s="200"/>
      <c r="J232" s="201">
        <f>ROUND(I232*H232,2)</f>
        <v>0</v>
      </c>
      <c r="K232" s="197" t="s">
        <v>119</v>
      </c>
      <c r="L232" s="43"/>
      <c r="M232" s="202" t="s">
        <v>21</v>
      </c>
      <c r="N232" s="203" t="s">
        <v>44</v>
      </c>
      <c r="O232" s="83"/>
      <c r="P232" s="204">
        <f>O232*H232</f>
        <v>0</v>
      </c>
      <c r="Q232" s="204">
        <v>0</v>
      </c>
      <c r="R232" s="204">
        <f>Q232*H232</f>
        <v>0</v>
      </c>
      <c r="S232" s="204">
        <v>0</v>
      </c>
      <c r="T232" s="20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6" t="s">
        <v>113</v>
      </c>
      <c r="AT232" s="206" t="s">
        <v>115</v>
      </c>
      <c r="AU232" s="206" t="s">
        <v>81</v>
      </c>
      <c r="AY232" s="16" t="s">
        <v>114</v>
      </c>
      <c r="BE232" s="207">
        <f>IF(N232="základní",J232,0)</f>
        <v>0</v>
      </c>
      <c r="BF232" s="207">
        <f>IF(N232="snížená",J232,0)</f>
        <v>0</v>
      </c>
      <c r="BG232" s="207">
        <f>IF(N232="zákl. přenesená",J232,0)</f>
        <v>0</v>
      </c>
      <c r="BH232" s="207">
        <f>IF(N232="sníž. přenesená",J232,0)</f>
        <v>0</v>
      </c>
      <c r="BI232" s="207">
        <f>IF(N232="nulová",J232,0)</f>
        <v>0</v>
      </c>
      <c r="BJ232" s="16" t="s">
        <v>81</v>
      </c>
      <c r="BK232" s="207">
        <f>ROUND(I232*H232,2)</f>
        <v>0</v>
      </c>
      <c r="BL232" s="16" t="s">
        <v>113</v>
      </c>
      <c r="BM232" s="206" t="s">
        <v>511</v>
      </c>
    </row>
    <row r="233" s="2" customFormat="1">
      <c r="A233" s="37"/>
      <c r="B233" s="38"/>
      <c r="C233" s="195" t="s">
        <v>512</v>
      </c>
      <c r="D233" s="195" t="s">
        <v>115</v>
      </c>
      <c r="E233" s="196" t="s">
        <v>513</v>
      </c>
      <c r="F233" s="197" t="s">
        <v>514</v>
      </c>
      <c r="G233" s="198" t="s">
        <v>118</v>
      </c>
      <c r="H233" s="199">
        <v>74</v>
      </c>
      <c r="I233" s="200"/>
      <c r="J233" s="201">
        <f>ROUND(I233*H233,2)</f>
        <v>0</v>
      </c>
      <c r="K233" s="197" t="s">
        <v>119</v>
      </c>
      <c r="L233" s="43"/>
      <c r="M233" s="202" t="s">
        <v>21</v>
      </c>
      <c r="N233" s="203" t="s">
        <v>44</v>
      </c>
      <c r="O233" s="83"/>
      <c r="P233" s="204">
        <f>O233*H233</f>
        <v>0</v>
      </c>
      <c r="Q233" s="204">
        <v>0</v>
      </c>
      <c r="R233" s="204">
        <f>Q233*H233</f>
        <v>0</v>
      </c>
      <c r="S233" s="204">
        <v>0</v>
      </c>
      <c r="T233" s="20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6" t="s">
        <v>113</v>
      </c>
      <c r="AT233" s="206" t="s">
        <v>115</v>
      </c>
      <c r="AU233" s="206" t="s">
        <v>81</v>
      </c>
      <c r="AY233" s="16" t="s">
        <v>114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6" t="s">
        <v>81</v>
      </c>
      <c r="BK233" s="207">
        <f>ROUND(I233*H233,2)</f>
        <v>0</v>
      </c>
      <c r="BL233" s="16" t="s">
        <v>113</v>
      </c>
      <c r="BM233" s="206" t="s">
        <v>515</v>
      </c>
    </row>
    <row r="234" s="2" customFormat="1">
      <c r="A234" s="37"/>
      <c r="B234" s="38"/>
      <c r="C234" s="195" t="s">
        <v>516</v>
      </c>
      <c r="D234" s="195" t="s">
        <v>115</v>
      </c>
      <c r="E234" s="196" t="s">
        <v>517</v>
      </c>
      <c r="F234" s="197" t="s">
        <v>518</v>
      </c>
      <c r="G234" s="198" t="s">
        <v>118</v>
      </c>
      <c r="H234" s="199">
        <v>1</v>
      </c>
      <c r="I234" s="200"/>
      <c r="J234" s="201">
        <f>ROUND(I234*H234,2)</f>
        <v>0</v>
      </c>
      <c r="K234" s="197" t="s">
        <v>119</v>
      </c>
      <c r="L234" s="43"/>
      <c r="M234" s="202" t="s">
        <v>21</v>
      </c>
      <c r="N234" s="203" t="s">
        <v>44</v>
      </c>
      <c r="O234" s="83"/>
      <c r="P234" s="204">
        <f>O234*H234</f>
        <v>0</v>
      </c>
      <c r="Q234" s="204">
        <v>0</v>
      </c>
      <c r="R234" s="204">
        <f>Q234*H234</f>
        <v>0</v>
      </c>
      <c r="S234" s="204">
        <v>0</v>
      </c>
      <c r="T234" s="20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6" t="s">
        <v>113</v>
      </c>
      <c r="AT234" s="206" t="s">
        <v>115</v>
      </c>
      <c r="AU234" s="206" t="s">
        <v>81</v>
      </c>
      <c r="AY234" s="16" t="s">
        <v>114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6" t="s">
        <v>81</v>
      </c>
      <c r="BK234" s="207">
        <f>ROUND(I234*H234,2)</f>
        <v>0</v>
      </c>
      <c r="BL234" s="16" t="s">
        <v>113</v>
      </c>
      <c r="BM234" s="206" t="s">
        <v>519</v>
      </c>
    </row>
    <row r="235" s="2" customFormat="1">
      <c r="A235" s="37"/>
      <c r="B235" s="38"/>
      <c r="C235" s="195" t="s">
        <v>520</v>
      </c>
      <c r="D235" s="195" t="s">
        <v>115</v>
      </c>
      <c r="E235" s="196" t="s">
        <v>521</v>
      </c>
      <c r="F235" s="197" t="s">
        <v>522</v>
      </c>
      <c r="G235" s="198" t="s">
        <v>118</v>
      </c>
      <c r="H235" s="199">
        <v>5</v>
      </c>
      <c r="I235" s="200"/>
      <c r="J235" s="201">
        <f>ROUND(I235*H235,2)</f>
        <v>0</v>
      </c>
      <c r="K235" s="197" t="s">
        <v>119</v>
      </c>
      <c r="L235" s="43"/>
      <c r="M235" s="202" t="s">
        <v>21</v>
      </c>
      <c r="N235" s="203" t="s">
        <v>44</v>
      </c>
      <c r="O235" s="83"/>
      <c r="P235" s="204">
        <f>O235*H235</f>
        <v>0</v>
      </c>
      <c r="Q235" s="204">
        <v>0</v>
      </c>
      <c r="R235" s="204">
        <f>Q235*H235</f>
        <v>0</v>
      </c>
      <c r="S235" s="204">
        <v>0</v>
      </c>
      <c r="T235" s="20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6" t="s">
        <v>113</v>
      </c>
      <c r="AT235" s="206" t="s">
        <v>115</v>
      </c>
      <c r="AU235" s="206" t="s">
        <v>81</v>
      </c>
      <c r="AY235" s="16" t="s">
        <v>114</v>
      </c>
      <c r="BE235" s="207">
        <f>IF(N235="základní",J235,0)</f>
        <v>0</v>
      </c>
      <c r="BF235" s="207">
        <f>IF(N235="snížená",J235,0)</f>
        <v>0</v>
      </c>
      <c r="BG235" s="207">
        <f>IF(N235="zákl. přenesená",J235,0)</f>
        <v>0</v>
      </c>
      <c r="BH235" s="207">
        <f>IF(N235="sníž. přenesená",J235,0)</f>
        <v>0</v>
      </c>
      <c r="BI235" s="207">
        <f>IF(N235="nulová",J235,0)</f>
        <v>0</v>
      </c>
      <c r="BJ235" s="16" t="s">
        <v>81</v>
      </c>
      <c r="BK235" s="207">
        <f>ROUND(I235*H235,2)</f>
        <v>0</v>
      </c>
      <c r="BL235" s="16" t="s">
        <v>113</v>
      </c>
      <c r="BM235" s="206" t="s">
        <v>523</v>
      </c>
    </row>
    <row r="236" s="2" customFormat="1">
      <c r="A236" s="37"/>
      <c r="B236" s="38"/>
      <c r="C236" s="195" t="s">
        <v>524</v>
      </c>
      <c r="D236" s="195" t="s">
        <v>115</v>
      </c>
      <c r="E236" s="196" t="s">
        <v>525</v>
      </c>
      <c r="F236" s="197" t="s">
        <v>526</v>
      </c>
      <c r="G236" s="198" t="s">
        <v>118</v>
      </c>
      <c r="H236" s="199">
        <v>1</v>
      </c>
      <c r="I236" s="200"/>
      <c r="J236" s="201">
        <f>ROUND(I236*H236,2)</f>
        <v>0</v>
      </c>
      <c r="K236" s="197" t="s">
        <v>119</v>
      </c>
      <c r="L236" s="43"/>
      <c r="M236" s="202" t="s">
        <v>21</v>
      </c>
      <c r="N236" s="203" t="s">
        <v>44</v>
      </c>
      <c r="O236" s="83"/>
      <c r="P236" s="204">
        <f>O236*H236</f>
        <v>0</v>
      </c>
      <c r="Q236" s="204">
        <v>0</v>
      </c>
      <c r="R236" s="204">
        <f>Q236*H236</f>
        <v>0</v>
      </c>
      <c r="S236" s="204">
        <v>0</v>
      </c>
      <c r="T236" s="20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6" t="s">
        <v>113</v>
      </c>
      <c r="AT236" s="206" t="s">
        <v>115</v>
      </c>
      <c r="AU236" s="206" t="s">
        <v>81</v>
      </c>
      <c r="AY236" s="16" t="s">
        <v>114</v>
      </c>
      <c r="BE236" s="207">
        <f>IF(N236="základní",J236,0)</f>
        <v>0</v>
      </c>
      <c r="BF236" s="207">
        <f>IF(N236="snížená",J236,0)</f>
        <v>0</v>
      </c>
      <c r="BG236" s="207">
        <f>IF(N236="zákl. přenesená",J236,0)</f>
        <v>0</v>
      </c>
      <c r="BH236" s="207">
        <f>IF(N236="sníž. přenesená",J236,0)</f>
        <v>0</v>
      </c>
      <c r="BI236" s="207">
        <f>IF(N236="nulová",J236,0)</f>
        <v>0</v>
      </c>
      <c r="BJ236" s="16" t="s">
        <v>81</v>
      </c>
      <c r="BK236" s="207">
        <f>ROUND(I236*H236,2)</f>
        <v>0</v>
      </c>
      <c r="BL236" s="16" t="s">
        <v>113</v>
      </c>
      <c r="BM236" s="206" t="s">
        <v>527</v>
      </c>
    </row>
    <row r="237" s="2" customFormat="1">
      <c r="A237" s="37"/>
      <c r="B237" s="38"/>
      <c r="C237" s="195" t="s">
        <v>528</v>
      </c>
      <c r="D237" s="195" t="s">
        <v>115</v>
      </c>
      <c r="E237" s="196" t="s">
        <v>529</v>
      </c>
      <c r="F237" s="197" t="s">
        <v>530</v>
      </c>
      <c r="G237" s="198" t="s">
        <v>118</v>
      </c>
      <c r="H237" s="199">
        <v>1</v>
      </c>
      <c r="I237" s="200"/>
      <c r="J237" s="201">
        <f>ROUND(I237*H237,2)</f>
        <v>0</v>
      </c>
      <c r="K237" s="197" t="s">
        <v>119</v>
      </c>
      <c r="L237" s="43"/>
      <c r="M237" s="202" t="s">
        <v>21</v>
      </c>
      <c r="N237" s="203" t="s">
        <v>44</v>
      </c>
      <c r="O237" s="83"/>
      <c r="P237" s="204">
        <f>O237*H237</f>
        <v>0</v>
      </c>
      <c r="Q237" s="204">
        <v>0</v>
      </c>
      <c r="R237" s="204">
        <f>Q237*H237</f>
        <v>0</v>
      </c>
      <c r="S237" s="204">
        <v>0</v>
      </c>
      <c r="T237" s="20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6" t="s">
        <v>113</v>
      </c>
      <c r="AT237" s="206" t="s">
        <v>115</v>
      </c>
      <c r="AU237" s="206" t="s">
        <v>81</v>
      </c>
      <c r="AY237" s="16" t="s">
        <v>114</v>
      </c>
      <c r="BE237" s="207">
        <f>IF(N237="základní",J237,0)</f>
        <v>0</v>
      </c>
      <c r="BF237" s="207">
        <f>IF(N237="snížená",J237,0)</f>
        <v>0</v>
      </c>
      <c r="BG237" s="207">
        <f>IF(N237="zákl. přenesená",J237,0)</f>
        <v>0</v>
      </c>
      <c r="BH237" s="207">
        <f>IF(N237="sníž. přenesená",J237,0)</f>
        <v>0</v>
      </c>
      <c r="BI237" s="207">
        <f>IF(N237="nulová",J237,0)</f>
        <v>0</v>
      </c>
      <c r="BJ237" s="16" t="s">
        <v>81</v>
      </c>
      <c r="BK237" s="207">
        <f>ROUND(I237*H237,2)</f>
        <v>0</v>
      </c>
      <c r="BL237" s="16" t="s">
        <v>113</v>
      </c>
      <c r="BM237" s="206" t="s">
        <v>531</v>
      </c>
    </row>
    <row r="238" s="2" customFormat="1" ht="55.5" customHeight="1">
      <c r="A238" s="37"/>
      <c r="B238" s="38"/>
      <c r="C238" s="195" t="s">
        <v>532</v>
      </c>
      <c r="D238" s="195" t="s">
        <v>115</v>
      </c>
      <c r="E238" s="196" t="s">
        <v>533</v>
      </c>
      <c r="F238" s="197" t="s">
        <v>534</v>
      </c>
      <c r="G238" s="198" t="s">
        <v>118</v>
      </c>
      <c r="H238" s="199">
        <v>1</v>
      </c>
      <c r="I238" s="200"/>
      <c r="J238" s="201">
        <f>ROUND(I238*H238,2)</f>
        <v>0</v>
      </c>
      <c r="K238" s="197" t="s">
        <v>119</v>
      </c>
      <c r="L238" s="43"/>
      <c r="M238" s="202" t="s">
        <v>21</v>
      </c>
      <c r="N238" s="203" t="s">
        <v>44</v>
      </c>
      <c r="O238" s="83"/>
      <c r="P238" s="204">
        <f>O238*H238</f>
        <v>0</v>
      </c>
      <c r="Q238" s="204">
        <v>0</v>
      </c>
      <c r="R238" s="204">
        <f>Q238*H238</f>
        <v>0</v>
      </c>
      <c r="S238" s="204">
        <v>0</v>
      </c>
      <c r="T238" s="20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6" t="s">
        <v>113</v>
      </c>
      <c r="AT238" s="206" t="s">
        <v>115</v>
      </c>
      <c r="AU238" s="206" t="s">
        <v>81</v>
      </c>
      <c r="AY238" s="16" t="s">
        <v>114</v>
      </c>
      <c r="BE238" s="207">
        <f>IF(N238="základní",J238,0)</f>
        <v>0</v>
      </c>
      <c r="BF238" s="207">
        <f>IF(N238="snížená",J238,0)</f>
        <v>0</v>
      </c>
      <c r="BG238" s="207">
        <f>IF(N238="zákl. přenesená",J238,0)</f>
        <v>0</v>
      </c>
      <c r="BH238" s="207">
        <f>IF(N238="sníž. přenesená",J238,0)</f>
        <v>0</v>
      </c>
      <c r="BI238" s="207">
        <f>IF(N238="nulová",J238,0)</f>
        <v>0</v>
      </c>
      <c r="BJ238" s="16" t="s">
        <v>81</v>
      </c>
      <c r="BK238" s="207">
        <f>ROUND(I238*H238,2)</f>
        <v>0</v>
      </c>
      <c r="BL238" s="16" t="s">
        <v>113</v>
      </c>
      <c r="BM238" s="206" t="s">
        <v>535</v>
      </c>
    </row>
    <row r="239" s="2" customFormat="1">
      <c r="A239" s="37"/>
      <c r="B239" s="38"/>
      <c r="C239" s="195" t="s">
        <v>536</v>
      </c>
      <c r="D239" s="195" t="s">
        <v>115</v>
      </c>
      <c r="E239" s="196" t="s">
        <v>537</v>
      </c>
      <c r="F239" s="197" t="s">
        <v>538</v>
      </c>
      <c r="G239" s="198" t="s">
        <v>118</v>
      </c>
      <c r="H239" s="199">
        <v>1</v>
      </c>
      <c r="I239" s="200"/>
      <c r="J239" s="201">
        <f>ROUND(I239*H239,2)</f>
        <v>0</v>
      </c>
      <c r="K239" s="197" t="s">
        <v>119</v>
      </c>
      <c r="L239" s="43"/>
      <c r="M239" s="202" t="s">
        <v>21</v>
      </c>
      <c r="N239" s="203" t="s">
        <v>44</v>
      </c>
      <c r="O239" s="83"/>
      <c r="P239" s="204">
        <f>O239*H239</f>
        <v>0</v>
      </c>
      <c r="Q239" s="204">
        <v>0</v>
      </c>
      <c r="R239" s="204">
        <f>Q239*H239</f>
        <v>0</v>
      </c>
      <c r="S239" s="204">
        <v>0</v>
      </c>
      <c r="T239" s="20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6" t="s">
        <v>113</v>
      </c>
      <c r="AT239" s="206" t="s">
        <v>115</v>
      </c>
      <c r="AU239" s="206" t="s">
        <v>81</v>
      </c>
      <c r="AY239" s="16" t="s">
        <v>114</v>
      </c>
      <c r="BE239" s="207">
        <f>IF(N239="základní",J239,0)</f>
        <v>0</v>
      </c>
      <c r="BF239" s="207">
        <f>IF(N239="snížená",J239,0)</f>
        <v>0</v>
      </c>
      <c r="BG239" s="207">
        <f>IF(N239="zákl. přenesená",J239,0)</f>
        <v>0</v>
      </c>
      <c r="BH239" s="207">
        <f>IF(N239="sníž. přenesená",J239,0)</f>
        <v>0</v>
      </c>
      <c r="BI239" s="207">
        <f>IF(N239="nulová",J239,0)</f>
        <v>0</v>
      </c>
      <c r="BJ239" s="16" t="s">
        <v>81</v>
      </c>
      <c r="BK239" s="207">
        <f>ROUND(I239*H239,2)</f>
        <v>0</v>
      </c>
      <c r="BL239" s="16" t="s">
        <v>113</v>
      </c>
      <c r="BM239" s="206" t="s">
        <v>539</v>
      </c>
    </row>
    <row r="240" s="2" customFormat="1">
      <c r="A240" s="37"/>
      <c r="B240" s="38"/>
      <c r="C240" s="195" t="s">
        <v>540</v>
      </c>
      <c r="D240" s="195" t="s">
        <v>115</v>
      </c>
      <c r="E240" s="196" t="s">
        <v>541</v>
      </c>
      <c r="F240" s="197" t="s">
        <v>542</v>
      </c>
      <c r="G240" s="198" t="s">
        <v>118</v>
      </c>
      <c r="H240" s="199">
        <v>1</v>
      </c>
      <c r="I240" s="200"/>
      <c r="J240" s="201">
        <f>ROUND(I240*H240,2)</f>
        <v>0</v>
      </c>
      <c r="K240" s="197" t="s">
        <v>119</v>
      </c>
      <c r="L240" s="43"/>
      <c r="M240" s="202" t="s">
        <v>21</v>
      </c>
      <c r="N240" s="203" t="s">
        <v>44</v>
      </c>
      <c r="O240" s="83"/>
      <c r="P240" s="204">
        <f>O240*H240</f>
        <v>0</v>
      </c>
      <c r="Q240" s="204">
        <v>0</v>
      </c>
      <c r="R240" s="204">
        <f>Q240*H240</f>
        <v>0</v>
      </c>
      <c r="S240" s="204">
        <v>0</v>
      </c>
      <c r="T240" s="20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6" t="s">
        <v>113</v>
      </c>
      <c r="AT240" s="206" t="s">
        <v>115</v>
      </c>
      <c r="AU240" s="206" t="s">
        <v>81</v>
      </c>
      <c r="AY240" s="16" t="s">
        <v>114</v>
      </c>
      <c r="BE240" s="207">
        <f>IF(N240="základní",J240,0)</f>
        <v>0</v>
      </c>
      <c r="BF240" s="207">
        <f>IF(N240="snížená",J240,0)</f>
        <v>0</v>
      </c>
      <c r="BG240" s="207">
        <f>IF(N240="zákl. přenesená",J240,0)</f>
        <v>0</v>
      </c>
      <c r="BH240" s="207">
        <f>IF(N240="sníž. přenesená",J240,0)</f>
        <v>0</v>
      </c>
      <c r="BI240" s="207">
        <f>IF(N240="nulová",J240,0)</f>
        <v>0</v>
      </c>
      <c r="BJ240" s="16" t="s">
        <v>81</v>
      </c>
      <c r="BK240" s="207">
        <f>ROUND(I240*H240,2)</f>
        <v>0</v>
      </c>
      <c r="BL240" s="16" t="s">
        <v>113</v>
      </c>
      <c r="BM240" s="206" t="s">
        <v>543</v>
      </c>
    </row>
    <row r="241" s="2" customFormat="1">
      <c r="A241" s="37"/>
      <c r="B241" s="38"/>
      <c r="C241" s="195" t="s">
        <v>544</v>
      </c>
      <c r="D241" s="195" t="s">
        <v>115</v>
      </c>
      <c r="E241" s="196" t="s">
        <v>545</v>
      </c>
      <c r="F241" s="197" t="s">
        <v>546</v>
      </c>
      <c r="G241" s="198" t="s">
        <v>118</v>
      </c>
      <c r="H241" s="199">
        <v>1</v>
      </c>
      <c r="I241" s="200"/>
      <c r="J241" s="201">
        <f>ROUND(I241*H241,2)</f>
        <v>0</v>
      </c>
      <c r="K241" s="197" t="s">
        <v>119</v>
      </c>
      <c r="L241" s="43"/>
      <c r="M241" s="202" t="s">
        <v>21</v>
      </c>
      <c r="N241" s="203" t="s">
        <v>44</v>
      </c>
      <c r="O241" s="83"/>
      <c r="P241" s="204">
        <f>O241*H241</f>
        <v>0</v>
      </c>
      <c r="Q241" s="204">
        <v>0</v>
      </c>
      <c r="R241" s="204">
        <f>Q241*H241</f>
        <v>0</v>
      </c>
      <c r="S241" s="204">
        <v>0</v>
      </c>
      <c r="T241" s="20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6" t="s">
        <v>113</v>
      </c>
      <c r="AT241" s="206" t="s">
        <v>115</v>
      </c>
      <c r="AU241" s="206" t="s">
        <v>81</v>
      </c>
      <c r="AY241" s="16" t="s">
        <v>114</v>
      </c>
      <c r="BE241" s="207">
        <f>IF(N241="základní",J241,0)</f>
        <v>0</v>
      </c>
      <c r="BF241" s="207">
        <f>IF(N241="snížená",J241,0)</f>
        <v>0</v>
      </c>
      <c r="BG241" s="207">
        <f>IF(N241="zákl. přenesená",J241,0)</f>
        <v>0</v>
      </c>
      <c r="BH241" s="207">
        <f>IF(N241="sníž. přenesená",J241,0)</f>
        <v>0</v>
      </c>
      <c r="BI241" s="207">
        <f>IF(N241="nulová",J241,0)</f>
        <v>0</v>
      </c>
      <c r="BJ241" s="16" t="s">
        <v>81</v>
      </c>
      <c r="BK241" s="207">
        <f>ROUND(I241*H241,2)</f>
        <v>0</v>
      </c>
      <c r="BL241" s="16" t="s">
        <v>113</v>
      </c>
      <c r="BM241" s="206" t="s">
        <v>547</v>
      </c>
    </row>
    <row r="242" s="2" customFormat="1">
      <c r="A242" s="37"/>
      <c r="B242" s="38"/>
      <c r="C242" s="195" t="s">
        <v>548</v>
      </c>
      <c r="D242" s="195" t="s">
        <v>115</v>
      </c>
      <c r="E242" s="196" t="s">
        <v>549</v>
      </c>
      <c r="F242" s="197" t="s">
        <v>550</v>
      </c>
      <c r="G242" s="198" t="s">
        <v>118</v>
      </c>
      <c r="H242" s="199">
        <v>1</v>
      </c>
      <c r="I242" s="200"/>
      <c r="J242" s="201">
        <f>ROUND(I242*H242,2)</f>
        <v>0</v>
      </c>
      <c r="K242" s="197" t="s">
        <v>119</v>
      </c>
      <c r="L242" s="43"/>
      <c r="M242" s="202" t="s">
        <v>21</v>
      </c>
      <c r="N242" s="203" t="s">
        <v>44</v>
      </c>
      <c r="O242" s="83"/>
      <c r="P242" s="204">
        <f>O242*H242</f>
        <v>0</v>
      </c>
      <c r="Q242" s="204">
        <v>0</v>
      </c>
      <c r="R242" s="204">
        <f>Q242*H242</f>
        <v>0</v>
      </c>
      <c r="S242" s="204">
        <v>0</v>
      </c>
      <c r="T242" s="20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6" t="s">
        <v>113</v>
      </c>
      <c r="AT242" s="206" t="s">
        <v>115</v>
      </c>
      <c r="AU242" s="206" t="s">
        <v>81</v>
      </c>
      <c r="AY242" s="16" t="s">
        <v>114</v>
      </c>
      <c r="BE242" s="207">
        <f>IF(N242="základní",J242,0)</f>
        <v>0</v>
      </c>
      <c r="BF242" s="207">
        <f>IF(N242="snížená",J242,0)</f>
        <v>0</v>
      </c>
      <c r="BG242" s="207">
        <f>IF(N242="zákl. přenesená",J242,0)</f>
        <v>0</v>
      </c>
      <c r="BH242" s="207">
        <f>IF(N242="sníž. přenesená",J242,0)</f>
        <v>0</v>
      </c>
      <c r="BI242" s="207">
        <f>IF(N242="nulová",J242,0)</f>
        <v>0</v>
      </c>
      <c r="BJ242" s="16" t="s">
        <v>81</v>
      </c>
      <c r="BK242" s="207">
        <f>ROUND(I242*H242,2)</f>
        <v>0</v>
      </c>
      <c r="BL242" s="16" t="s">
        <v>113</v>
      </c>
      <c r="BM242" s="206" t="s">
        <v>551</v>
      </c>
    </row>
    <row r="243" s="2" customFormat="1">
      <c r="A243" s="37"/>
      <c r="B243" s="38"/>
      <c r="C243" s="195" t="s">
        <v>552</v>
      </c>
      <c r="D243" s="195" t="s">
        <v>115</v>
      </c>
      <c r="E243" s="196" t="s">
        <v>553</v>
      </c>
      <c r="F243" s="197" t="s">
        <v>554</v>
      </c>
      <c r="G243" s="198" t="s">
        <v>118</v>
      </c>
      <c r="H243" s="199">
        <v>1</v>
      </c>
      <c r="I243" s="200"/>
      <c r="J243" s="201">
        <f>ROUND(I243*H243,2)</f>
        <v>0</v>
      </c>
      <c r="K243" s="197" t="s">
        <v>119</v>
      </c>
      <c r="L243" s="43"/>
      <c r="M243" s="202" t="s">
        <v>21</v>
      </c>
      <c r="N243" s="203" t="s">
        <v>44</v>
      </c>
      <c r="O243" s="83"/>
      <c r="P243" s="204">
        <f>O243*H243</f>
        <v>0</v>
      </c>
      <c r="Q243" s="204">
        <v>0</v>
      </c>
      <c r="R243" s="204">
        <f>Q243*H243</f>
        <v>0</v>
      </c>
      <c r="S243" s="204">
        <v>0</v>
      </c>
      <c r="T243" s="20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6" t="s">
        <v>113</v>
      </c>
      <c r="AT243" s="206" t="s">
        <v>115</v>
      </c>
      <c r="AU243" s="206" t="s">
        <v>81</v>
      </c>
      <c r="AY243" s="16" t="s">
        <v>114</v>
      </c>
      <c r="BE243" s="207">
        <f>IF(N243="základní",J243,0)</f>
        <v>0</v>
      </c>
      <c r="BF243" s="207">
        <f>IF(N243="snížená",J243,0)</f>
        <v>0</v>
      </c>
      <c r="BG243" s="207">
        <f>IF(N243="zákl. přenesená",J243,0)</f>
        <v>0</v>
      </c>
      <c r="BH243" s="207">
        <f>IF(N243="sníž. přenesená",J243,0)</f>
        <v>0</v>
      </c>
      <c r="BI243" s="207">
        <f>IF(N243="nulová",J243,0)</f>
        <v>0</v>
      </c>
      <c r="BJ243" s="16" t="s">
        <v>81</v>
      </c>
      <c r="BK243" s="207">
        <f>ROUND(I243*H243,2)</f>
        <v>0</v>
      </c>
      <c r="BL243" s="16" t="s">
        <v>113</v>
      </c>
      <c r="BM243" s="206" t="s">
        <v>555</v>
      </c>
    </row>
    <row r="244" s="2" customFormat="1" ht="55.5" customHeight="1">
      <c r="A244" s="37"/>
      <c r="B244" s="38"/>
      <c r="C244" s="195" t="s">
        <v>556</v>
      </c>
      <c r="D244" s="195" t="s">
        <v>115</v>
      </c>
      <c r="E244" s="196" t="s">
        <v>557</v>
      </c>
      <c r="F244" s="197" t="s">
        <v>558</v>
      </c>
      <c r="G244" s="198" t="s">
        <v>118</v>
      </c>
      <c r="H244" s="199">
        <v>1</v>
      </c>
      <c r="I244" s="200"/>
      <c r="J244" s="201">
        <f>ROUND(I244*H244,2)</f>
        <v>0</v>
      </c>
      <c r="K244" s="197" t="s">
        <v>119</v>
      </c>
      <c r="L244" s="43"/>
      <c r="M244" s="202" t="s">
        <v>21</v>
      </c>
      <c r="N244" s="203" t="s">
        <v>44</v>
      </c>
      <c r="O244" s="83"/>
      <c r="P244" s="204">
        <f>O244*H244</f>
        <v>0</v>
      </c>
      <c r="Q244" s="204">
        <v>0</v>
      </c>
      <c r="R244" s="204">
        <f>Q244*H244</f>
        <v>0</v>
      </c>
      <c r="S244" s="204">
        <v>0</v>
      </c>
      <c r="T244" s="20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6" t="s">
        <v>113</v>
      </c>
      <c r="AT244" s="206" t="s">
        <v>115</v>
      </c>
      <c r="AU244" s="206" t="s">
        <v>81</v>
      </c>
      <c r="AY244" s="16" t="s">
        <v>114</v>
      </c>
      <c r="BE244" s="207">
        <f>IF(N244="základní",J244,0)</f>
        <v>0</v>
      </c>
      <c r="BF244" s="207">
        <f>IF(N244="snížená",J244,0)</f>
        <v>0</v>
      </c>
      <c r="BG244" s="207">
        <f>IF(N244="zákl. přenesená",J244,0)</f>
        <v>0</v>
      </c>
      <c r="BH244" s="207">
        <f>IF(N244="sníž. přenesená",J244,0)</f>
        <v>0</v>
      </c>
      <c r="BI244" s="207">
        <f>IF(N244="nulová",J244,0)</f>
        <v>0</v>
      </c>
      <c r="BJ244" s="16" t="s">
        <v>81</v>
      </c>
      <c r="BK244" s="207">
        <f>ROUND(I244*H244,2)</f>
        <v>0</v>
      </c>
      <c r="BL244" s="16" t="s">
        <v>113</v>
      </c>
      <c r="BM244" s="206" t="s">
        <v>559</v>
      </c>
    </row>
    <row r="245" s="2" customFormat="1">
      <c r="A245" s="37"/>
      <c r="B245" s="38"/>
      <c r="C245" s="195" t="s">
        <v>560</v>
      </c>
      <c r="D245" s="195" t="s">
        <v>115</v>
      </c>
      <c r="E245" s="196" t="s">
        <v>561</v>
      </c>
      <c r="F245" s="197" t="s">
        <v>562</v>
      </c>
      <c r="G245" s="198" t="s">
        <v>118</v>
      </c>
      <c r="H245" s="199">
        <v>1</v>
      </c>
      <c r="I245" s="200"/>
      <c r="J245" s="201">
        <f>ROUND(I245*H245,2)</f>
        <v>0</v>
      </c>
      <c r="K245" s="197" t="s">
        <v>119</v>
      </c>
      <c r="L245" s="43"/>
      <c r="M245" s="202" t="s">
        <v>21</v>
      </c>
      <c r="N245" s="203" t="s">
        <v>44</v>
      </c>
      <c r="O245" s="83"/>
      <c r="P245" s="204">
        <f>O245*H245</f>
        <v>0</v>
      </c>
      <c r="Q245" s="204">
        <v>0</v>
      </c>
      <c r="R245" s="204">
        <f>Q245*H245</f>
        <v>0</v>
      </c>
      <c r="S245" s="204">
        <v>0</v>
      </c>
      <c r="T245" s="20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6" t="s">
        <v>113</v>
      </c>
      <c r="AT245" s="206" t="s">
        <v>115</v>
      </c>
      <c r="AU245" s="206" t="s">
        <v>81</v>
      </c>
      <c r="AY245" s="16" t="s">
        <v>114</v>
      </c>
      <c r="BE245" s="207">
        <f>IF(N245="základní",J245,0)</f>
        <v>0</v>
      </c>
      <c r="BF245" s="207">
        <f>IF(N245="snížená",J245,0)</f>
        <v>0</v>
      </c>
      <c r="BG245" s="207">
        <f>IF(N245="zákl. přenesená",J245,0)</f>
        <v>0</v>
      </c>
      <c r="BH245" s="207">
        <f>IF(N245="sníž. přenesená",J245,0)</f>
        <v>0</v>
      </c>
      <c r="BI245" s="207">
        <f>IF(N245="nulová",J245,0)</f>
        <v>0</v>
      </c>
      <c r="BJ245" s="16" t="s">
        <v>81</v>
      </c>
      <c r="BK245" s="207">
        <f>ROUND(I245*H245,2)</f>
        <v>0</v>
      </c>
      <c r="BL245" s="16" t="s">
        <v>113</v>
      </c>
      <c r="BM245" s="206" t="s">
        <v>563</v>
      </c>
    </row>
    <row r="246" s="2" customFormat="1" ht="55.5" customHeight="1">
      <c r="A246" s="37"/>
      <c r="B246" s="38"/>
      <c r="C246" s="195" t="s">
        <v>564</v>
      </c>
      <c r="D246" s="195" t="s">
        <v>115</v>
      </c>
      <c r="E246" s="196" t="s">
        <v>565</v>
      </c>
      <c r="F246" s="197" t="s">
        <v>566</v>
      </c>
      <c r="G246" s="198" t="s">
        <v>118</v>
      </c>
      <c r="H246" s="199">
        <v>1</v>
      </c>
      <c r="I246" s="200"/>
      <c r="J246" s="201">
        <f>ROUND(I246*H246,2)</f>
        <v>0</v>
      </c>
      <c r="K246" s="197" t="s">
        <v>119</v>
      </c>
      <c r="L246" s="43"/>
      <c r="M246" s="202" t="s">
        <v>21</v>
      </c>
      <c r="N246" s="203" t="s">
        <v>44</v>
      </c>
      <c r="O246" s="83"/>
      <c r="P246" s="204">
        <f>O246*H246</f>
        <v>0</v>
      </c>
      <c r="Q246" s="204">
        <v>0</v>
      </c>
      <c r="R246" s="204">
        <f>Q246*H246</f>
        <v>0</v>
      </c>
      <c r="S246" s="204">
        <v>0</v>
      </c>
      <c r="T246" s="20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6" t="s">
        <v>113</v>
      </c>
      <c r="AT246" s="206" t="s">
        <v>115</v>
      </c>
      <c r="AU246" s="206" t="s">
        <v>81</v>
      </c>
      <c r="AY246" s="16" t="s">
        <v>114</v>
      </c>
      <c r="BE246" s="207">
        <f>IF(N246="základní",J246,0)</f>
        <v>0</v>
      </c>
      <c r="BF246" s="207">
        <f>IF(N246="snížená",J246,0)</f>
        <v>0</v>
      </c>
      <c r="BG246" s="207">
        <f>IF(N246="zákl. přenesená",J246,0)</f>
        <v>0</v>
      </c>
      <c r="BH246" s="207">
        <f>IF(N246="sníž. přenesená",J246,0)</f>
        <v>0</v>
      </c>
      <c r="BI246" s="207">
        <f>IF(N246="nulová",J246,0)</f>
        <v>0</v>
      </c>
      <c r="BJ246" s="16" t="s">
        <v>81</v>
      </c>
      <c r="BK246" s="207">
        <f>ROUND(I246*H246,2)</f>
        <v>0</v>
      </c>
      <c r="BL246" s="16" t="s">
        <v>113</v>
      </c>
      <c r="BM246" s="206" t="s">
        <v>567</v>
      </c>
    </row>
    <row r="247" s="2" customFormat="1" ht="55.5" customHeight="1">
      <c r="A247" s="37"/>
      <c r="B247" s="38"/>
      <c r="C247" s="195" t="s">
        <v>568</v>
      </c>
      <c r="D247" s="195" t="s">
        <v>115</v>
      </c>
      <c r="E247" s="196" t="s">
        <v>569</v>
      </c>
      <c r="F247" s="197" t="s">
        <v>570</v>
      </c>
      <c r="G247" s="198" t="s">
        <v>118</v>
      </c>
      <c r="H247" s="199">
        <v>10</v>
      </c>
      <c r="I247" s="200"/>
      <c r="J247" s="201">
        <f>ROUND(I247*H247,2)</f>
        <v>0</v>
      </c>
      <c r="K247" s="197" t="s">
        <v>119</v>
      </c>
      <c r="L247" s="43"/>
      <c r="M247" s="202" t="s">
        <v>21</v>
      </c>
      <c r="N247" s="203" t="s">
        <v>44</v>
      </c>
      <c r="O247" s="83"/>
      <c r="P247" s="204">
        <f>O247*H247</f>
        <v>0</v>
      </c>
      <c r="Q247" s="204">
        <v>0</v>
      </c>
      <c r="R247" s="204">
        <f>Q247*H247</f>
        <v>0</v>
      </c>
      <c r="S247" s="204">
        <v>0</v>
      </c>
      <c r="T247" s="20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6" t="s">
        <v>113</v>
      </c>
      <c r="AT247" s="206" t="s">
        <v>115</v>
      </c>
      <c r="AU247" s="206" t="s">
        <v>81</v>
      </c>
      <c r="AY247" s="16" t="s">
        <v>114</v>
      </c>
      <c r="BE247" s="207">
        <f>IF(N247="základní",J247,0)</f>
        <v>0</v>
      </c>
      <c r="BF247" s="207">
        <f>IF(N247="snížená",J247,0)</f>
        <v>0</v>
      </c>
      <c r="BG247" s="207">
        <f>IF(N247="zákl. přenesená",J247,0)</f>
        <v>0</v>
      </c>
      <c r="BH247" s="207">
        <f>IF(N247="sníž. přenesená",J247,0)</f>
        <v>0</v>
      </c>
      <c r="BI247" s="207">
        <f>IF(N247="nulová",J247,0)</f>
        <v>0</v>
      </c>
      <c r="BJ247" s="16" t="s">
        <v>81</v>
      </c>
      <c r="BK247" s="207">
        <f>ROUND(I247*H247,2)</f>
        <v>0</v>
      </c>
      <c r="BL247" s="16" t="s">
        <v>113</v>
      </c>
      <c r="BM247" s="206" t="s">
        <v>571</v>
      </c>
    </row>
    <row r="248" s="2" customFormat="1" ht="16.5" customHeight="1">
      <c r="A248" s="37"/>
      <c r="B248" s="38"/>
      <c r="C248" s="195" t="s">
        <v>572</v>
      </c>
      <c r="D248" s="195" t="s">
        <v>115</v>
      </c>
      <c r="E248" s="196" t="s">
        <v>573</v>
      </c>
      <c r="F248" s="197" t="s">
        <v>574</v>
      </c>
      <c r="G248" s="198" t="s">
        <v>118</v>
      </c>
      <c r="H248" s="199">
        <v>5</v>
      </c>
      <c r="I248" s="200"/>
      <c r="J248" s="201">
        <f>ROUND(I248*H248,2)</f>
        <v>0</v>
      </c>
      <c r="K248" s="197" t="s">
        <v>119</v>
      </c>
      <c r="L248" s="43"/>
      <c r="M248" s="202" t="s">
        <v>21</v>
      </c>
      <c r="N248" s="203" t="s">
        <v>44</v>
      </c>
      <c r="O248" s="83"/>
      <c r="P248" s="204">
        <f>O248*H248</f>
        <v>0</v>
      </c>
      <c r="Q248" s="204">
        <v>0</v>
      </c>
      <c r="R248" s="204">
        <f>Q248*H248</f>
        <v>0</v>
      </c>
      <c r="S248" s="204">
        <v>0</v>
      </c>
      <c r="T248" s="20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06" t="s">
        <v>113</v>
      </c>
      <c r="AT248" s="206" t="s">
        <v>115</v>
      </c>
      <c r="AU248" s="206" t="s">
        <v>81</v>
      </c>
      <c r="AY248" s="16" t="s">
        <v>114</v>
      </c>
      <c r="BE248" s="207">
        <f>IF(N248="základní",J248,0)</f>
        <v>0</v>
      </c>
      <c r="BF248" s="207">
        <f>IF(N248="snížená",J248,0)</f>
        <v>0</v>
      </c>
      <c r="BG248" s="207">
        <f>IF(N248="zákl. přenesená",J248,0)</f>
        <v>0</v>
      </c>
      <c r="BH248" s="207">
        <f>IF(N248="sníž. přenesená",J248,0)</f>
        <v>0</v>
      </c>
      <c r="BI248" s="207">
        <f>IF(N248="nulová",J248,0)</f>
        <v>0</v>
      </c>
      <c r="BJ248" s="16" t="s">
        <v>81</v>
      </c>
      <c r="BK248" s="207">
        <f>ROUND(I248*H248,2)</f>
        <v>0</v>
      </c>
      <c r="BL248" s="16" t="s">
        <v>113</v>
      </c>
      <c r="BM248" s="206" t="s">
        <v>575</v>
      </c>
    </row>
    <row r="249" s="2" customFormat="1">
      <c r="A249" s="37"/>
      <c r="B249" s="38"/>
      <c r="C249" s="195" t="s">
        <v>576</v>
      </c>
      <c r="D249" s="195" t="s">
        <v>115</v>
      </c>
      <c r="E249" s="196" t="s">
        <v>577</v>
      </c>
      <c r="F249" s="197" t="s">
        <v>578</v>
      </c>
      <c r="G249" s="198" t="s">
        <v>579</v>
      </c>
      <c r="H249" s="199">
        <v>1400</v>
      </c>
      <c r="I249" s="200"/>
      <c r="J249" s="201">
        <f>ROUND(I249*H249,2)</f>
        <v>0</v>
      </c>
      <c r="K249" s="197" t="s">
        <v>119</v>
      </c>
      <c r="L249" s="43"/>
      <c r="M249" s="202" t="s">
        <v>21</v>
      </c>
      <c r="N249" s="203" t="s">
        <v>44</v>
      </c>
      <c r="O249" s="83"/>
      <c r="P249" s="204">
        <f>O249*H249</f>
        <v>0</v>
      </c>
      <c r="Q249" s="204">
        <v>0</v>
      </c>
      <c r="R249" s="204">
        <f>Q249*H249</f>
        <v>0</v>
      </c>
      <c r="S249" s="204">
        <v>0</v>
      </c>
      <c r="T249" s="20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6" t="s">
        <v>580</v>
      </c>
      <c r="AT249" s="206" t="s">
        <v>115</v>
      </c>
      <c r="AU249" s="206" t="s">
        <v>81</v>
      </c>
      <c r="AY249" s="16" t="s">
        <v>114</v>
      </c>
      <c r="BE249" s="207">
        <f>IF(N249="základní",J249,0)</f>
        <v>0</v>
      </c>
      <c r="BF249" s="207">
        <f>IF(N249="snížená",J249,0)</f>
        <v>0</v>
      </c>
      <c r="BG249" s="207">
        <f>IF(N249="zákl. přenesená",J249,0)</f>
        <v>0</v>
      </c>
      <c r="BH249" s="207">
        <f>IF(N249="sníž. přenesená",J249,0)</f>
        <v>0</v>
      </c>
      <c r="BI249" s="207">
        <f>IF(N249="nulová",J249,0)</f>
        <v>0</v>
      </c>
      <c r="BJ249" s="16" t="s">
        <v>81</v>
      </c>
      <c r="BK249" s="207">
        <f>ROUND(I249*H249,2)</f>
        <v>0</v>
      </c>
      <c r="BL249" s="16" t="s">
        <v>580</v>
      </c>
      <c r="BM249" s="206" t="s">
        <v>581</v>
      </c>
    </row>
    <row r="250" s="2" customFormat="1">
      <c r="A250" s="37"/>
      <c r="B250" s="38"/>
      <c r="C250" s="195" t="s">
        <v>582</v>
      </c>
      <c r="D250" s="195" t="s">
        <v>115</v>
      </c>
      <c r="E250" s="196" t="s">
        <v>583</v>
      </c>
      <c r="F250" s="197" t="s">
        <v>584</v>
      </c>
      <c r="G250" s="198" t="s">
        <v>579</v>
      </c>
      <c r="H250" s="199">
        <v>10</v>
      </c>
      <c r="I250" s="200"/>
      <c r="J250" s="201">
        <f>ROUND(I250*H250,2)</f>
        <v>0</v>
      </c>
      <c r="K250" s="197" t="s">
        <v>21</v>
      </c>
      <c r="L250" s="43"/>
      <c r="M250" s="202" t="s">
        <v>21</v>
      </c>
      <c r="N250" s="203" t="s">
        <v>44</v>
      </c>
      <c r="O250" s="83"/>
      <c r="P250" s="204">
        <f>O250*H250</f>
        <v>0</v>
      </c>
      <c r="Q250" s="204">
        <v>0</v>
      </c>
      <c r="R250" s="204">
        <f>Q250*H250</f>
        <v>0</v>
      </c>
      <c r="S250" s="204">
        <v>0</v>
      </c>
      <c r="T250" s="20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06" t="s">
        <v>580</v>
      </c>
      <c r="AT250" s="206" t="s">
        <v>115</v>
      </c>
      <c r="AU250" s="206" t="s">
        <v>81</v>
      </c>
      <c r="AY250" s="16" t="s">
        <v>114</v>
      </c>
      <c r="BE250" s="207">
        <f>IF(N250="základní",J250,0)</f>
        <v>0</v>
      </c>
      <c r="BF250" s="207">
        <f>IF(N250="snížená",J250,0)</f>
        <v>0</v>
      </c>
      <c r="BG250" s="207">
        <f>IF(N250="zákl. přenesená",J250,0)</f>
        <v>0</v>
      </c>
      <c r="BH250" s="207">
        <f>IF(N250="sníž. přenesená",J250,0)</f>
        <v>0</v>
      </c>
      <c r="BI250" s="207">
        <f>IF(N250="nulová",J250,0)</f>
        <v>0</v>
      </c>
      <c r="BJ250" s="16" t="s">
        <v>81</v>
      </c>
      <c r="BK250" s="207">
        <f>ROUND(I250*H250,2)</f>
        <v>0</v>
      </c>
      <c r="BL250" s="16" t="s">
        <v>580</v>
      </c>
      <c r="BM250" s="206" t="s">
        <v>585</v>
      </c>
    </row>
    <row r="251" s="2" customFormat="1" ht="16.5" customHeight="1">
      <c r="A251" s="37"/>
      <c r="B251" s="38"/>
      <c r="C251" s="231" t="s">
        <v>586</v>
      </c>
      <c r="D251" s="231" t="s">
        <v>587</v>
      </c>
      <c r="E251" s="232" t="s">
        <v>588</v>
      </c>
      <c r="F251" s="233" t="s">
        <v>589</v>
      </c>
      <c r="G251" s="234" t="s">
        <v>118</v>
      </c>
      <c r="H251" s="235">
        <v>50</v>
      </c>
      <c r="I251" s="236"/>
      <c r="J251" s="237">
        <f>ROUND(I251*H251,2)</f>
        <v>0</v>
      </c>
      <c r="K251" s="233" t="s">
        <v>119</v>
      </c>
      <c r="L251" s="238"/>
      <c r="M251" s="239" t="s">
        <v>21</v>
      </c>
      <c r="N251" s="240" t="s">
        <v>44</v>
      </c>
      <c r="O251" s="83"/>
      <c r="P251" s="204">
        <f>O251*H251</f>
        <v>0</v>
      </c>
      <c r="Q251" s="204">
        <v>0</v>
      </c>
      <c r="R251" s="204">
        <f>Q251*H251</f>
        <v>0</v>
      </c>
      <c r="S251" s="204">
        <v>0</v>
      </c>
      <c r="T251" s="20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6" t="s">
        <v>590</v>
      </c>
      <c r="AT251" s="206" t="s">
        <v>587</v>
      </c>
      <c r="AU251" s="206" t="s">
        <v>81</v>
      </c>
      <c r="AY251" s="16" t="s">
        <v>114</v>
      </c>
      <c r="BE251" s="207">
        <f>IF(N251="základní",J251,0)</f>
        <v>0</v>
      </c>
      <c r="BF251" s="207">
        <f>IF(N251="snížená",J251,0)</f>
        <v>0</v>
      </c>
      <c r="BG251" s="207">
        <f>IF(N251="zákl. přenesená",J251,0)</f>
        <v>0</v>
      </c>
      <c r="BH251" s="207">
        <f>IF(N251="sníž. přenesená",J251,0)</f>
        <v>0</v>
      </c>
      <c r="BI251" s="207">
        <f>IF(N251="nulová",J251,0)</f>
        <v>0</v>
      </c>
      <c r="BJ251" s="16" t="s">
        <v>81</v>
      </c>
      <c r="BK251" s="207">
        <f>ROUND(I251*H251,2)</f>
        <v>0</v>
      </c>
      <c r="BL251" s="16" t="s">
        <v>590</v>
      </c>
      <c r="BM251" s="206" t="s">
        <v>591</v>
      </c>
    </row>
    <row r="252" s="2" customFormat="1" ht="16.5" customHeight="1">
      <c r="A252" s="37"/>
      <c r="B252" s="38"/>
      <c r="C252" s="231" t="s">
        <v>592</v>
      </c>
      <c r="D252" s="231" t="s">
        <v>587</v>
      </c>
      <c r="E252" s="232" t="s">
        <v>593</v>
      </c>
      <c r="F252" s="233" t="s">
        <v>594</v>
      </c>
      <c r="G252" s="234" t="s">
        <v>118</v>
      </c>
      <c r="H252" s="235">
        <v>80</v>
      </c>
      <c r="I252" s="236"/>
      <c r="J252" s="237">
        <f>ROUND(I252*H252,2)</f>
        <v>0</v>
      </c>
      <c r="K252" s="233" t="s">
        <v>119</v>
      </c>
      <c r="L252" s="238"/>
      <c r="M252" s="239" t="s">
        <v>21</v>
      </c>
      <c r="N252" s="240" t="s">
        <v>44</v>
      </c>
      <c r="O252" s="83"/>
      <c r="P252" s="204">
        <f>O252*H252</f>
        <v>0</v>
      </c>
      <c r="Q252" s="204">
        <v>0</v>
      </c>
      <c r="R252" s="204">
        <f>Q252*H252</f>
        <v>0</v>
      </c>
      <c r="S252" s="204">
        <v>0</v>
      </c>
      <c r="T252" s="20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06" t="s">
        <v>590</v>
      </c>
      <c r="AT252" s="206" t="s">
        <v>587</v>
      </c>
      <c r="AU252" s="206" t="s">
        <v>81</v>
      </c>
      <c r="AY252" s="16" t="s">
        <v>114</v>
      </c>
      <c r="BE252" s="207">
        <f>IF(N252="základní",J252,0)</f>
        <v>0</v>
      </c>
      <c r="BF252" s="207">
        <f>IF(N252="snížená",J252,0)</f>
        <v>0</v>
      </c>
      <c r="BG252" s="207">
        <f>IF(N252="zákl. přenesená",J252,0)</f>
        <v>0</v>
      </c>
      <c r="BH252" s="207">
        <f>IF(N252="sníž. přenesená",J252,0)</f>
        <v>0</v>
      </c>
      <c r="BI252" s="207">
        <f>IF(N252="nulová",J252,0)</f>
        <v>0</v>
      </c>
      <c r="BJ252" s="16" t="s">
        <v>81</v>
      </c>
      <c r="BK252" s="207">
        <f>ROUND(I252*H252,2)</f>
        <v>0</v>
      </c>
      <c r="BL252" s="16" t="s">
        <v>590</v>
      </c>
      <c r="BM252" s="206" t="s">
        <v>595</v>
      </c>
    </row>
    <row r="253" s="2" customFormat="1" ht="16.5" customHeight="1">
      <c r="A253" s="37"/>
      <c r="B253" s="38"/>
      <c r="C253" s="231" t="s">
        <v>596</v>
      </c>
      <c r="D253" s="231" t="s">
        <v>587</v>
      </c>
      <c r="E253" s="232" t="s">
        <v>597</v>
      </c>
      <c r="F253" s="233" t="s">
        <v>598</v>
      </c>
      <c r="G253" s="234" t="s">
        <v>118</v>
      </c>
      <c r="H253" s="235">
        <v>70</v>
      </c>
      <c r="I253" s="236"/>
      <c r="J253" s="237">
        <f>ROUND(I253*H253,2)</f>
        <v>0</v>
      </c>
      <c r="K253" s="233" t="s">
        <v>119</v>
      </c>
      <c r="L253" s="238"/>
      <c r="M253" s="239" t="s">
        <v>21</v>
      </c>
      <c r="N253" s="240" t="s">
        <v>44</v>
      </c>
      <c r="O253" s="83"/>
      <c r="P253" s="204">
        <f>O253*H253</f>
        <v>0</v>
      </c>
      <c r="Q253" s="204">
        <v>0</v>
      </c>
      <c r="R253" s="204">
        <f>Q253*H253</f>
        <v>0</v>
      </c>
      <c r="S253" s="204">
        <v>0</v>
      </c>
      <c r="T253" s="20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6" t="s">
        <v>590</v>
      </c>
      <c r="AT253" s="206" t="s">
        <v>587</v>
      </c>
      <c r="AU253" s="206" t="s">
        <v>81</v>
      </c>
      <c r="AY253" s="16" t="s">
        <v>114</v>
      </c>
      <c r="BE253" s="207">
        <f>IF(N253="základní",J253,0)</f>
        <v>0</v>
      </c>
      <c r="BF253" s="207">
        <f>IF(N253="snížená",J253,0)</f>
        <v>0</v>
      </c>
      <c r="BG253" s="207">
        <f>IF(N253="zákl. přenesená",J253,0)</f>
        <v>0</v>
      </c>
      <c r="BH253" s="207">
        <f>IF(N253="sníž. přenesená",J253,0)</f>
        <v>0</v>
      </c>
      <c r="BI253" s="207">
        <f>IF(N253="nulová",J253,0)</f>
        <v>0</v>
      </c>
      <c r="BJ253" s="16" t="s">
        <v>81</v>
      </c>
      <c r="BK253" s="207">
        <f>ROUND(I253*H253,2)</f>
        <v>0</v>
      </c>
      <c r="BL253" s="16" t="s">
        <v>590</v>
      </c>
      <c r="BM253" s="206" t="s">
        <v>599</v>
      </c>
    </row>
    <row r="254" s="2" customFormat="1" ht="16.5" customHeight="1">
      <c r="A254" s="37"/>
      <c r="B254" s="38"/>
      <c r="C254" s="231" t="s">
        <v>600</v>
      </c>
      <c r="D254" s="231" t="s">
        <v>587</v>
      </c>
      <c r="E254" s="232" t="s">
        <v>601</v>
      </c>
      <c r="F254" s="233" t="s">
        <v>602</v>
      </c>
      <c r="G254" s="234" t="s">
        <v>118</v>
      </c>
      <c r="H254" s="235">
        <v>25</v>
      </c>
      <c r="I254" s="236"/>
      <c r="J254" s="237">
        <f>ROUND(I254*H254,2)</f>
        <v>0</v>
      </c>
      <c r="K254" s="233" t="s">
        <v>119</v>
      </c>
      <c r="L254" s="238"/>
      <c r="M254" s="241" t="s">
        <v>21</v>
      </c>
      <c r="N254" s="242" t="s">
        <v>44</v>
      </c>
      <c r="O254" s="243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6" t="s">
        <v>590</v>
      </c>
      <c r="AT254" s="206" t="s">
        <v>587</v>
      </c>
      <c r="AU254" s="206" t="s">
        <v>81</v>
      </c>
      <c r="AY254" s="16" t="s">
        <v>114</v>
      </c>
      <c r="BE254" s="207">
        <f>IF(N254="základní",J254,0)</f>
        <v>0</v>
      </c>
      <c r="BF254" s="207">
        <f>IF(N254="snížená",J254,0)</f>
        <v>0</v>
      </c>
      <c r="BG254" s="207">
        <f>IF(N254="zákl. přenesená",J254,0)</f>
        <v>0</v>
      </c>
      <c r="BH254" s="207">
        <f>IF(N254="sníž. přenesená",J254,0)</f>
        <v>0</v>
      </c>
      <c r="BI254" s="207">
        <f>IF(N254="nulová",J254,0)</f>
        <v>0</v>
      </c>
      <c r="BJ254" s="16" t="s">
        <v>81</v>
      </c>
      <c r="BK254" s="207">
        <f>ROUND(I254*H254,2)</f>
        <v>0</v>
      </c>
      <c r="BL254" s="16" t="s">
        <v>590</v>
      </c>
      <c r="BM254" s="206" t="s">
        <v>603</v>
      </c>
    </row>
    <row r="255" s="2" customFormat="1" ht="6.96" customHeight="1">
      <c r="A255" s="37"/>
      <c r="B255" s="58"/>
      <c r="C255" s="59"/>
      <c r="D255" s="59"/>
      <c r="E255" s="59"/>
      <c r="F255" s="59"/>
      <c r="G255" s="59"/>
      <c r="H255" s="59"/>
      <c r="I255" s="59"/>
      <c r="J255" s="59"/>
      <c r="K255" s="59"/>
      <c r="L255" s="43"/>
      <c r="M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</row>
  </sheetData>
  <sheetProtection sheet="1" autoFilter="0" formatColumns="0" formatRows="0" objects="1" scenarios="1" spinCount="100000" saltValue="86tHApbZYDD2ArgN1li73krQA/m8FE09vNnh7CHN69kqSAugwV2wHBAzJpKudS5w/FMtXNLTJAJ42JPwHbcsIw==" hashValue="iYFEXSSMdOzD9/VDPdUuIXbZYi1zk5LMcMwEIatlsMFIY7F+JTapZ9voLE8xuRM7kNrdw0Y5Bw5k3E/bFqYA2g==" algorithmName="SHA-512" password="CC35"/>
  <autoFilter ref="C79:K25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 a oprava výměnných dílů zabezpečovacího zařízení v obvodu SSZT 2021(FINAL)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604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21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zakázky'!AN8</f>
        <v>27. 1. 2021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ROUND((SUM(BE80:BE84)),  2)</f>
        <v>0</v>
      </c>
      <c r="G33" s="37"/>
      <c r="H33" s="37"/>
      <c r="I33" s="147">
        <v>0.20999999999999999</v>
      </c>
      <c r="J33" s="146">
        <f>ROUND(((SUM(BE80:BE84))*I33),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ROUND((SUM(BF80:BF84)),  2)</f>
        <v>0</v>
      </c>
      <c r="G34" s="37"/>
      <c r="H34" s="37"/>
      <c r="I34" s="147">
        <v>0.14999999999999999</v>
      </c>
      <c r="J34" s="146">
        <f>ROUND(((SUM(BF80:BF84))*I34),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ROUND((SUM(BG80:BG84)),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ROUND((SUM(BH80:BH84)),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ROUND((SUM(BI80:BI84)),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 a oprava výměnných dílů zabezpečovacího zařízení v obvodu SSZT 2021(FINAL)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02 - Kalibrace a opravy měřících desek DISTA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</v>
      </c>
      <c r="G52" s="39"/>
      <c r="H52" s="39"/>
      <c r="I52" s="31" t="s">
        <v>24</v>
      </c>
      <c r="J52" s="71" t="str">
        <f>IF(J12="","",J12)</f>
        <v>27. 1. 2021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Michaela Hodulová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9" customFormat="1" ht="24.96" customHeight="1">
      <c r="A60" s="9"/>
      <c r="B60" s="164"/>
      <c r="C60" s="165"/>
      <c r="D60" s="166" t="s">
        <v>97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98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 a oprava výměnných dílů zabezpečovacího zařízení v obvodu SSZT 2021(FINAL)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91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PS 02 - Kalibrace a opravy měřících desek DISTA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>Oblastní ředitelství Ostrava</v>
      </c>
      <c r="G74" s="39"/>
      <c r="H74" s="39"/>
      <c r="I74" s="31" t="s">
        <v>24</v>
      </c>
      <c r="J74" s="71" t="str">
        <f>IF(J12="","",J12)</f>
        <v>27. 1. 2021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>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Ing. Michaela Hodulová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99</v>
      </c>
      <c r="D79" s="173" t="s">
        <v>58</v>
      </c>
      <c r="E79" s="173" t="s">
        <v>54</v>
      </c>
      <c r="F79" s="173" t="s">
        <v>55</v>
      </c>
      <c r="G79" s="173" t="s">
        <v>100</v>
      </c>
      <c r="H79" s="173" t="s">
        <v>101</v>
      </c>
      <c r="I79" s="173" t="s">
        <v>102</v>
      </c>
      <c r="J79" s="173" t="s">
        <v>95</v>
      </c>
      <c r="K79" s="174" t="s">
        <v>103</v>
      </c>
      <c r="L79" s="175"/>
      <c r="M79" s="91" t="s">
        <v>21</v>
      </c>
      <c r="N79" s="92" t="s">
        <v>43</v>
      </c>
      <c r="O79" s="92" t="s">
        <v>104</v>
      </c>
      <c r="P79" s="92" t="s">
        <v>105</v>
      </c>
      <c r="Q79" s="92" t="s">
        <v>106</v>
      </c>
      <c r="R79" s="92" t="s">
        <v>107</v>
      </c>
      <c r="S79" s="92" t="s">
        <v>108</v>
      </c>
      <c r="T79" s="93" t="s">
        <v>109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110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96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111</v>
      </c>
      <c r="F81" s="184" t="s">
        <v>112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SUM(P82:P84)</f>
        <v>0</v>
      </c>
      <c r="Q81" s="189"/>
      <c r="R81" s="190">
        <f>SUM(R82:R84)</f>
        <v>0</v>
      </c>
      <c r="S81" s="189"/>
      <c r="T81" s="191">
        <f>SUM(T82:T84)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113</v>
      </c>
      <c r="AT81" s="193" t="s">
        <v>72</v>
      </c>
      <c r="AU81" s="193" t="s">
        <v>73</v>
      </c>
      <c r="AY81" s="192" t="s">
        <v>114</v>
      </c>
      <c r="BK81" s="194">
        <f>SUM(BK82:BK84)</f>
        <v>0</v>
      </c>
    </row>
    <row r="82" s="2" customFormat="1">
      <c r="A82" s="37"/>
      <c r="B82" s="38"/>
      <c r="C82" s="195" t="s">
        <v>81</v>
      </c>
      <c r="D82" s="195" t="s">
        <v>115</v>
      </c>
      <c r="E82" s="196" t="s">
        <v>605</v>
      </c>
      <c r="F82" s="197" t="s">
        <v>606</v>
      </c>
      <c r="G82" s="198" t="s">
        <v>118</v>
      </c>
      <c r="H82" s="199">
        <v>20</v>
      </c>
      <c r="I82" s="200"/>
      <c r="J82" s="201">
        <f>ROUND(I82*H82,2)</f>
        <v>0</v>
      </c>
      <c r="K82" s="197" t="s">
        <v>119</v>
      </c>
      <c r="L82" s="43"/>
      <c r="M82" s="202" t="s">
        <v>21</v>
      </c>
      <c r="N82" s="203" t="s">
        <v>44</v>
      </c>
      <c r="O82" s="83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113</v>
      </c>
      <c r="AT82" s="206" t="s">
        <v>115</v>
      </c>
      <c r="AU82" s="206" t="s">
        <v>81</v>
      </c>
      <c r="AY82" s="16" t="s">
        <v>114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81</v>
      </c>
      <c r="BK82" s="207">
        <f>ROUND(I82*H82,2)</f>
        <v>0</v>
      </c>
      <c r="BL82" s="16" t="s">
        <v>113</v>
      </c>
      <c r="BM82" s="206" t="s">
        <v>607</v>
      </c>
    </row>
    <row r="83" s="2" customFormat="1">
      <c r="A83" s="37"/>
      <c r="B83" s="38"/>
      <c r="C83" s="195" t="s">
        <v>83</v>
      </c>
      <c r="D83" s="195" t="s">
        <v>115</v>
      </c>
      <c r="E83" s="196" t="s">
        <v>608</v>
      </c>
      <c r="F83" s="197" t="s">
        <v>609</v>
      </c>
      <c r="G83" s="198" t="s">
        <v>118</v>
      </c>
      <c r="H83" s="199">
        <v>125</v>
      </c>
      <c r="I83" s="200"/>
      <c r="J83" s="201">
        <f>ROUND(I83*H83,2)</f>
        <v>0</v>
      </c>
      <c r="K83" s="197" t="s">
        <v>119</v>
      </c>
      <c r="L83" s="43"/>
      <c r="M83" s="202" t="s">
        <v>21</v>
      </c>
      <c r="N83" s="203" t="s">
        <v>44</v>
      </c>
      <c r="O83" s="83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6" t="s">
        <v>113</v>
      </c>
      <c r="AT83" s="206" t="s">
        <v>115</v>
      </c>
      <c r="AU83" s="206" t="s">
        <v>81</v>
      </c>
      <c r="AY83" s="16" t="s">
        <v>114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6" t="s">
        <v>81</v>
      </c>
      <c r="BK83" s="207">
        <f>ROUND(I83*H83,2)</f>
        <v>0</v>
      </c>
      <c r="BL83" s="16" t="s">
        <v>113</v>
      </c>
      <c r="BM83" s="206" t="s">
        <v>610</v>
      </c>
    </row>
    <row r="84" s="2" customFormat="1">
      <c r="A84" s="37"/>
      <c r="B84" s="38"/>
      <c r="C84" s="195" t="s">
        <v>128</v>
      </c>
      <c r="D84" s="195" t="s">
        <v>115</v>
      </c>
      <c r="E84" s="196" t="s">
        <v>577</v>
      </c>
      <c r="F84" s="197" t="s">
        <v>578</v>
      </c>
      <c r="G84" s="198" t="s">
        <v>579</v>
      </c>
      <c r="H84" s="199">
        <v>50</v>
      </c>
      <c r="I84" s="200"/>
      <c r="J84" s="201">
        <f>ROUND(I84*H84,2)</f>
        <v>0</v>
      </c>
      <c r="K84" s="197" t="s">
        <v>119</v>
      </c>
      <c r="L84" s="43"/>
      <c r="M84" s="246" t="s">
        <v>21</v>
      </c>
      <c r="N84" s="247" t="s">
        <v>44</v>
      </c>
      <c r="O84" s="243"/>
      <c r="P84" s="244">
        <f>O84*H84</f>
        <v>0</v>
      </c>
      <c r="Q84" s="244">
        <v>0</v>
      </c>
      <c r="R84" s="244">
        <f>Q84*H84</f>
        <v>0</v>
      </c>
      <c r="S84" s="244">
        <v>0</v>
      </c>
      <c r="T84" s="24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6" t="s">
        <v>580</v>
      </c>
      <c r="AT84" s="206" t="s">
        <v>115</v>
      </c>
      <c r="AU84" s="206" t="s">
        <v>81</v>
      </c>
      <c r="AY84" s="16" t="s">
        <v>114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" t="s">
        <v>81</v>
      </c>
      <c r="BK84" s="207">
        <f>ROUND(I84*H84,2)</f>
        <v>0</v>
      </c>
      <c r="BL84" s="16" t="s">
        <v>580</v>
      </c>
      <c r="BM84" s="206" t="s">
        <v>611</v>
      </c>
    </row>
    <row r="85" s="2" customFormat="1" ht="6.96" customHeight="1">
      <c r="A85" s="37"/>
      <c r="B85" s="58"/>
      <c r="C85" s="59"/>
      <c r="D85" s="59"/>
      <c r="E85" s="59"/>
      <c r="F85" s="59"/>
      <c r="G85" s="59"/>
      <c r="H85" s="59"/>
      <c r="I85" s="59"/>
      <c r="J85" s="59"/>
      <c r="K85" s="59"/>
      <c r="L85" s="43"/>
      <c r="M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</sheetData>
  <sheetProtection sheet="1" autoFilter="0" formatColumns="0" formatRows="0" objects="1" scenarios="1" spinCount="100000" saltValue="QjHYocWiV4xWB7rRkVGqAmnHeJoE1UafO8P8W7sVvMf6AkD8/wHzfka8Z/8aS3ofu1dTX9xViQqYvo6QwZ/TSQ==" hashValue="R7cXeW6SFKVHHYEkhHu79wcxCBIsYJ2ZBhBsJs+3dctk7QLY/a+ltFq6QR5sWp/7eCuFYKaAUxEea/JjjOepZQ==" algorithmName="SHA-512" password="CC35"/>
  <autoFilter ref="C79:K8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 a oprava výměnných dílů zabezpečovacího zařízení v obvodu SSZT 2021(FINAL)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612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zakázky'!AN8</f>
        <v>27. 1. 2021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ROUND((SUM(BE80:BE82)),  2)</f>
        <v>0</v>
      </c>
      <c r="G33" s="37"/>
      <c r="H33" s="37"/>
      <c r="I33" s="147">
        <v>0.20999999999999999</v>
      </c>
      <c r="J33" s="146">
        <f>ROUND(((SUM(BE80:BE82))*I33),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ROUND((SUM(BF80:BF82)),  2)</f>
        <v>0</v>
      </c>
      <c r="G34" s="37"/>
      <c r="H34" s="37"/>
      <c r="I34" s="147">
        <v>0.14999999999999999</v>
      </c>
      <c r="J34" s="146">
        <f>ROUND(((SUM(BF80:BF82))*I34),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ROUND((SUM(BG80:BG82)),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ROUND((SUM(BH80:BH82)),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ROUND((SUM(BI80:BI82)),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 a oprava výměnných dílů zabezpečovacího zařízení v obvodu SSZT 2021(FINAL)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VON - -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</v>
      </c>
      <c r="G52" s="39"/>
      <c r="H52" s="39"/>
      <c r="I52" s="31" t="s">
        <v>24</v>
      </c>
      <c r="J52" s="71" t="str">
        <f>IF(J12="","",J12)</f>
        <v>27. 1. 2021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Michaela Hodulová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9" customFormat="1" ht="24.96" customHeight="1">
      <c r="A60" s="9"/>
      <c r="B60" s="164"/>
      <c r="C60" s="165"/>
      <c r="D60" s="166" t="s">
        <v>613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98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 a oprava výměnných dílů zabezpečovacího zařízení v obvodu SSZT 2021(FINAL)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91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VON - -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>Oblastní ředitelství Ostrava</v>
      </c>
      <c r="G74" s="39"/>
      <c r="H74" s="39"/>
      <c r="I74" s="31" t="s">
        <v>24</v>
      </c>
      <c r="J74" s="71" t="str">
        <f>IF(J12="","",J12)</f>
        <v>27. 1. 2021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>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Ing. Michaela Hodulová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99</v>
      </c>
      <c r="D79" s="173" t="s">
        <v>58</v>
      </c>
      <c r="E79" s="173" t="s">
        <v>54</v>
      </c>
      <c r="F79" s="173" t="s">
        <v>55</v>
      </c>
      <c r="G79" s="173" t="s">
        <v>100</v>
      </c>
      <c r="H79" s="173" t="s">
        <v>101</v>
      </c>
      <c r="I79" s="173" t="s">
        <v>102</v>
      </c>
      <c r="J79" s="173" t="s">
        <v>95</v>
      </c>
      <c r="K79" s="174" t="s">
        <v>103</v>
      </c>
      <c r="L79" s="175"/>
      <c r="M79" s="91" t="s">
        <v>21</v>
      </c>
      <c r="N79" s="92" t="s">
        <v>43</v>
      </c>
      <c r="O79" s="92" t="s">
        <v>104</v>
      </c>
      <c r="P79" s="92" t="s">
        <v>105</v>
      </c>
      <c r="Q79" s="92" t="s">
        <v>106</v>
      </c>
      <c r="R79" s="92" t="s">
        <v>107</v>
      </c>
      <c r="S79" s="92" t="s">
        <v>108</v>
      </c>
      <c r="T79" s="93" t="s">
        <v>109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110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96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614</v>
      </c>
      <c r="F81" s="184" t="s">
        <v>615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P82</f>
        <v>0</v>
      </c>
      <c r="Q81" s="189"/>
      <c r="R81" s="190">
        <f>R82</f>
        <v>0</v>
      </c>
      <c r="S81" s="189"/>
      <c r="T81" s="191">
        <f>T82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136</v>
      </c>
      <c r="AT81" s="193" t="s">
        <v>72</v>
      </c>
      <c r="AU81" s="193" t="s">
        <v>73</v>
      </c>
      <c r="AY81" s="192" t="s">
        <v>114</v>
      </c>
      <c r="BK81" s="194">
        <f>BK82</f>
        <v>0</v>
      </c>
    </row>
    <row r="82" s="2" customFormat="1" ht="16.5" customHeight="1">
      <c r="A82" s="37"/>
      <c r="B82" s="38"/>
      <c r="C82" s="195" t="s">
        <v>81</v>
      </c>
      <c r="D82" s="195" t="s">
        <v>115</v>
      </c>
      <c r="E82" s="196" t="s">
        <v>616</v>
      </c>
      <c r="F82" s="197" t="s">
        <v>617</v>
      </c>
      <c r="G82" s="198" t="s">
        <v>618</v>
      </c>
      <c r="H82" s="199">
        <v>2500</v>
      </c>
      <c r="I82" s="200"/>
      <c r="J82" s="201">
        <f>ROUND(I82*H82,2)</f>
        <v>0</v>
      </c>
      <c r="K82" s="197" t="s">
        <v>119</v>
      </c>
      <c r="L82" s="43"/>
      <c r="M82" s="246" t="s">
        <v>21</v>
      </c>
      <c r="N82" s="247" t="s">
        <v>44</v>
      </c>
      <c r="O82" s="243"/>
      <c r="P82" s="244">
        <f>O82*H82</f>
        <v>0</v>
      </c>
      <c r="Q82" s="244">
        <v>0</v>
      </c>
      <c r="R82" s="244">
        <f>Q82*H82</f>
        <v>0</v>
      </c>
      <c r="S82" s="244">
        <v>0</v>
      </c>
      <c r="T82" s="24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619</v>
      </c>
      <c r="AT82" s="206" t="s">
        <v>115</v>
      </c>
      <c r="AU82" s="206" t="s">
        <v>81</v>
      </c>
      <c r="AY82" s="16" t="s">
        <v>114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81</v>
      </c>
      <c r="BK82" s="207">
        <f>ROUND(I82*H82,2)</f>
        <v>0</v>
      </c>
      <c r="BL82" s="16" t="s">
        <v>619</v>
      </c>
      <c r="BM82" s="206" t="s">
        <v>620</v>
      </c>
    </row>
    <row r="83" s="2" customFormat="1" ht="6.96" customHeight="1">
      <c r="A83" s="37"/>
      <c r="B83" s="58"/>
      <c r="C83" s="59"/>
      <c r="D83" s="59"/>
      <c r="E83" s="59"/>
      <c r="F83" s="59"/>
      <c r="G83" s="59"/>
      <c r="H83" s="59"/>
      <c r="I83" s="59"/>
      <c r="J83" s="59"/>
      <c r="K83" s="59"/>
      <c r="L83" s="43"/>
      <c r="M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</sheetData>
  <sheetProtection sheet="1" autoFilter="0" formatColumns="0" formatRows="0" objects="1" scenarios="1" spinCount="100000" saltValue="MJ4WtEq2yryxe4bB+obGq3RWfcdmP2j6oAu1Hm5QJJclkrzlV+hb6hoQzzvXT5p3wP2yNb84qkQ0ZlF7ktIZeQ==" hashValue="BTQEklwu6+cVI4jO7mSFCk+vhEwowQj4qhfVkZrf87TE8szKoDfAPbewUo+nR+o8Rk0F4IfUfsmfSn+cvaze0Q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48" customWidth="1"/>
    <col min="2" max="2" width="1.667969" style="248" customWidth="1"/>
    <col min="3" max="4" width="5" style="248" customWidth="1"/>
    <col min="5" max="5" width="11.66016" style="248" customWidth="1"/>
    <col min="6" max="6" width="9.160156" style="248" customWidth="1"/>
    <col min="7" max="7" width="5" style="248" customWidth="1"/>
    <col min="8" max="8" width="77.83203" style="248" customWidth="1"/>
    <col min="9" max="10" width="20" style="248" customWidth="1"/>
    <col min="11" max="11" width="1.667969" style="248" customWidth="1"/>
  </cols>
  <sheetData>
    <row r="1" s="1" customFormat="1" ht="37.5" customHeight="1"/>
    <row r="2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4" customFormat="1" ht="45" customHeight="1">
      <c r="B3" s="252"/>
      <c r="C3" s="253" t="s">
        <v>621</v>
      </c>
      <c r="D3" s="253"/>
      <c r="E3" s="253"/>
      <c r="F3" s="253"/>
      <c r="G3" s="253"/>
      <c r="H3" s="253"/>
      <c r="I3" s="253"/>
      <c r="J3" s="253"/>
      <c r="K3" s="254"/>
    </row>
    <row r="4" s="1" customFormat="1" ht="25.5" customHeight="1">
      <c r="B4" s="255"/>
      <c r="C4" s="256" t="s">
        <v>622</v>
      </c>
      <c r="D4" s="256"/>
      <c r="E4" s="256"/>
      <c r="F4" s="256"/>
      <c r="G4" s="256"/>
      <c r="H4" s="256"/>
      <c r="I4" s="256"/>
      <c r="J4" s="256"/>
      <c r="K4" s="257"/>
    </row>
    <row r="5" s="1" customFormat="1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s="1" customFormat="1" ht="15" customHeight="1">
      <c r="B6" s="255"/>
      <c r="C6" s="259" t="s">
        <v>623</v>
      </c>
      <c r="D6" s="259"/>
      <c r="E6" s="259"/>
      <c r="F6" s="259"/>
      <c r="G6" s="259"/>
      <c r="H6" s="259"/>
      <c r="I6" s="259"/>
      <c r="J6" s="259"/>
      <c r="K6" s="257"/>
    </row>
    <row r="7" s="1" customFormat="1" ht="15" customHeight="1">
      <c r="B7" s="260"/>
      <c r="C7" s="259" t="s">
        <v>624</v>
      </c>
      <c r="D7" s="259"/>
      <c r="E7" s="259"/>
      <c r="F7" s="259"/>
      <c r="G7" s="259"/>
      <c r="H7" s="259"/>
      <c r="I7" s="259"/>
      <c r="J7" s="259"/>
      <c r="K7" s="257"/>
    </row>
    <row r="8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="1" customFormat="1" ht="15" customHeight="1">
      <c r="B9" s="260"/>
      <c r="C9" s="259" t="s">
        <v>625</v>
      </c>
      <c r="D9" s="259"/>
      <c r="E9" s="259"/>
      <c r="F9" s="259"/>
      <c r="G9" s="259"/>
      <c r="H9" s="259"/>
      <c r="I9" s="259"/>
      <c r="J9" s="259"/>
      <c r="K9" s="257"/>
    </row>
    <row r="10" s="1" customFormat="1" ht="15" customHeight="1">
      <c r="B10" s="260"/>
      <c r="C10" s="259"/>
      <c r="D10" s="259" t="s">
        <v>626</v>
      </c>
      <c r="E10" s="259"/>
      <c r="F10" s="259"/>
      <c r="G10" s="259"/>
      <c r="H10" s="259"/>
      <c r="I10" s="259"/>
      <c r="J10" s="259"/>
      <c r="K10" s="257"/>
    </row>
    <row r="11" s="1" customFormat="1" ht="15" customHeight="1">
      <c r="B11" s="260"/>
      <c r="C11" s="261"/>
      <c r="D11" s="259" t="s">
        <v>627</v>
      </c>
      <c r="E11" s="259"/>
      <c r="F11" s="259"/>
      <c r="G11" s="259"/>
      <c r="H11" s="259"/>
      <c r="I11" s="259"/>
      <c r="J11" s="259"/>
      <c r="K11" s="257"/>
    </row>
    <row r="12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="1" customFormat="1" ht="15" customHeight="1">
      <c r="B13" s="260"/>
      <c r="C13" s="261"/>
      <c r="D13" s="262" t="s">
        <v>628</v>
      </c>
      <c r="E13" s="259"/>
      <c r="F13" s="259"/>
      <c r="G13" s="259"/>
      <c r="H13" s="259"/>
      <c r="I13" s="259"/>
      <c r="J13" s="259"/>
      <c r="K13" s="257"/>
    </row>
    <row r="14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="1" customFormat="1" ht="15" customHeight="1">
      <c r="B15" s="260"/>
      <c r="C15" s="261"/>
      <c r="D15" s="259" t="s">
        <v>629</v>
      </c>
      <c r="E15" s="259"/>
      <c r="F15" s="259"/>
      <c r="G15" s="259"/>
      <c r="H15" s="259"/>
      <c r="I15" s="259"/>
      <c r="J15" s="259"/>
      <c r="K15" s="257"/>
    </row>
    <row r="16" s="1" customFormat="1" ht="15" customHeight="1">
      <c r="B16" s="260"/>
      <c r="C16" s="261"/>
      <c r="D16" s="259" t="s">
        <v>630</v>
      </c>
      <c r="E16" s="259"/>
      <c r="F16" s="259"/>
      <c r="G16" s="259"/>
      <c r="H16" s="259"/>
      <c r="I16" s="259"/>
      <c r="J16" s="259"/>
      <c r="K16" s="257"/>
    </row>
    <row r="17" s="1" customFormat="1" ht="15" customHeight="1">
      <c r="B17" s="260"/>
      <c r="C17" s="261"/>
      <c r="D17" s="259" t="s">
        <v>631</v>
      </c>
      <c r="E17" s="259"/>
      <c r="F17" s="259"/>
      <c r="G17" s="259"/>
      <c r="H17" s="259"/>
      <c r="I17" s="259"/>
      <c r="J17" s="259"/>
      <c r="K17" s="257"/>
    </row>
    <row r="18" s="1" customFormat="1" ht="15" customHeight="1">
      <c r="B18" s="260"/>
      <c r="C18" s="261"/>
      <c r="D18" s="261"/>
      <c r="E18" s="263" t="s">
        <v>632</v>
      </c>
      <c r="F18" s="259" t="s">
        <v>633</v>
      </c>
      <c r="G18" s="259"/>
      <c r="H18" s="259"/>
      <c r="I18" s="259"/>
      <c r="J18" s="259"/>
      <c r="K18" s="257"/>
    </row>
    <row r="19" s="1" customFormat="1" ht="15" customHeight="1">
      <c r="B19" s="260"/>
      <c r="C19" s="261"/>
      <c r="D19" s="261"/>
      <c r="E19" s="263" t="s">
        <v>634</v>
      </c>
      <c r="F19" s="259" t="s">
        <v>635</v>
      </c>
      <c r="G19" s="259"/>
      <c r="H19" s="259"/>
      <c r="I19" s="259"/>
      <c r="J19" s="259"/>
      <c r="K19" s="257"/>
    </row>
    <row r="20" s="1" customFormat="1" ht="15" customHeight="1">
      <c r="B20" s="260"/>
      <c r="C20" s="261"/>
      <c r="D20" s="261"/>
      <c r="E20" s="263" t="s">
        <v>80</v>
      </c>
      <c r="F20" s="259" t="s">
        <v>636</v>
      </c>
      <c r="G20" s="259"/>
      <c r="H20" s="259"/>
      <c r="I20" s="259"/>
      <c r="J20" s="259"/>
      <c r="K20" s="257"/>
    </row>
    <row r="21" s="1" customFormat="1" ht="15" customHeight="1">
      <c r="B21" s="260"/>
      <c r="C21" s="261"/>
      <c r="D21" s="261"/>
      <c r="E21" s="263" t="s">
        <v>87</v>
      </c>
      <c r="F21" s="259" t="s">
        <v>637</v>
      </c>
      <c r="G21" s="259"/>
      <c r="H21" s="259"/>
      <c r="I21" s="259"/>
      <c r="J21" s="259"/>
      <c r="K21" s="257"/>
    </row>
    <row r="22" s="1" customFormat="1" ht="15" customHeight="1">
      <c r="B22" s="260"/>
      <c r="C22" s="261"/>
      <c r="D22" s="261"/>
      <c r="E22" s="263" t="s">
        <v>111</v>
      </c>
      <c r="F22" s="259" t="s">
        <v>112</v>
      </c>
      <c r="G22" s="259"/>
      <c r="H22" s="259"/>
      <c r="I22" s="259"/>
      <c r="J22" s="259"/>
      <c r="K22" s="257"/>
    </row>
    <row r="23" s="1" customFormat="1" ht="15" customHeight="1">
      <c r="B23" s="260"/>
      <c r="C23" s="261"/>
      <c r="D23" s="261"/>
      <c r="E23" s="263" t="s">
        <v>638</v>
      </c>
      <c r="F23" s="259" t="s">
        <v>639</v>
      </c>
      <c r="G23" s="259"/>
      <c r="H23" s="259"/>
      <c r="I23" s="259"/>
      <c r="J23" s="259"/>
      <c r="K23" s="257"/>
    </row>
    <row r="24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="1" customFormat="1" ht="15" customHeight="1">
      <c r="B25" s="260"/>
      <c r="C25" s="259" t="s">
        <v>640</v>
      </c>
      <c r="D25" s="259"/>
      <c r="E25" s="259"/>
      <c r="F25" s="259"/>
      <c r="G25" s="259"/>
      <c r="H25" s="259"/>
      <c r="I25" s="259"/>
      <c r="J25" s="259"/>
      <c r="K25" s="257"/>
    </row>
    <row r="26" s="1" customFormat="1" ht="15" customHeight="1">
      <c r="B26" s="260"/>
      <c r="C26" s="259" t="s">
        <v>641</v>
      </c>
      <c r="D26" s="259"/>
      <c r="E26" s="259"/>
      <c r="F26" s="259"/>
      <c r="G26" s="259"/>
      <c r="H26" s="259"/>
      <c r="I26" s="259"/>
      <c r="J26" s="259"/>
      <c r="K26" s="257"/>
    </row>
    <row r="27" s="1" customFormat="1" ht="15" customHeight="1">
      <c r="B27" s="260"/>
      <c r="C27" s="259"/>
      <c r="D27" s="259" t="s">
        <v>642</v>
      </c>
      <c r="E27" s="259"/>
      <c r="F27" s="259"/>
      <c r="G27" s="259"/>
      <c r="H27" s="259"/>
      <c r="I27" s="259"/>
      <c r="J27" s="259"/>
      <c r="K27" s="257"/>
    </row>
    <row r="28" s="1" customFormat="1" ht="15" customHeight="1">
      <c r="B28" s="260"/>
      <c r="C28" s="261"/>
      <c r="D28" s="259" t="s">
        <v>643</v>
      </c>
      <c r="E28" s="259"/>
      <c r="F28" s="259"/>
      <c r="G28" s="259"/>
      <c r="H28" s="259"/>
      <c r="I28" s="259"/>
      <c r="J28" s="259"/>
      <c r="K28" s="257"/>
    </row>
    <row r="29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="1" customFormat="1" ht="15" customHeight="1">
      <c r="B30" s="260"/>
      <c r="C30" s="261"/>
      <c r="D30" s="259" t="s">
        <v>644</v>
      </c>
      <c r="E30" s="259"/>
      <c r="F30" s="259"/>
      <c r="G30" s="259"/>
      <c r="H30" s="259"/>
      <c r="I30" s="259"/>
      <c r="J30" s="259"/>
      <c r="K30" s="257"/>
    </row>
    <row r="31" s="1" customFormat="1" ht="15" customHeight="1">
      <c r="B31" s="260"/>
      <c r="C31" s="261"/>
      <c r="D31" s="259" t="s">
        <v>645</v>
      </c>
      <c r="E31" s="259"/>
      <c r="F31" s="259"/>
      <c r="G31" s="259"/>
      <c r="H31" s="259"/>
      <c r="I31" s="259"/>
      <c r="J31" s="259"/>
      <c r="K31" s="257"/>
    </row>
    <row r="32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="1" customFormat="1" ht="15" customHeight="1">
      <c r="B33" s="260"/>
      <c r="C33" s="261"/>
      <c r="D33" s="259" t="s">
        <v>646</v>
      </c>
      <c r="E33" s="259"/>
      <c r="F33" s="259"/>
      <c r="G33" s="259"/>
      <c r="H33" s="259"/>
      <c r="I33" s="259"/>
      <c r="J33" s="259"/>
      <c r="K33" s="257"/>
    </row>
    <row r="34" s="1" customFormat="1" ht="15" customHeight="1">
      <c r="B34" s="260"/>
      <c r="C34" s="261"/>
      <c r="D34" s="259" t="s">
        <v>647</v>
      </c>
      <c r="E34" s="259"/>
      <c r="F34" s="259"/>
      <c r="G34" s="259"/>
      <c r="H34" s="259"/>
      <c r="I34" s="259"/>
      <c r="J34" s="259"/>
      <c r="K34" s="257"/>
    </row>
    <row r="35" s="1" customFormat="1" ht="15" customHeight="1">
      <c r="B35" s="260"/>
      <c r="C35" s="261"/>
      <c r="D35" s="259" t="s">
        <v>648</v>
      </c>
      <c r="E35" s="259"/>
      <c r="F35" s="259"/>
      <c r="G35" s="259"/>
      <c r="H35" s="259"/>
      <c r="I35" s="259"/>
      <c r="J35" s="259"/>
      <c r="K35" s="257"/>
    </row>
    <row r="36" s="1" customFormat="1" ht="15" customHeight="1">
      <c r="B36" s="260"/>
      <c r="C36" s="261"/>
      <c r="D36" s="259"/>
      <c r="E36" s="262" t="s">
        <v>99</v>
      </c>
      <c r="F36" s="259"/>
      <c r="G36" s="259" t="s">
        <v>649</v>
      </c>
      <c r="H36" s="259"/>
      <c r="I36" s="259"/>
      <c r="J36" s="259"/>
      <c r="K36" s="257"/>
    </row>
    <row r="37" s="1" customFormat="1" ht="30.75" customHeight="1">
      <c r="B37" s="260"/>
      <c r="C37" s="261"/>
      <c r="D37" s="259"/>
      <c r="E37" s="262" t="s">
        <v>650</v>
      </c>
      <c r="F37" s="259"/>
      <c r="G37" s="259" t="s">
        <v>651</v>
      </c>
      <c r="H37" s="259"/>
      <c r="I37" s="259"/>
      <c r="J37" s="259"/>
      <c r="K37" s="257"/>
    </row>
    <row r="38" s="1" customFormat="1" ht="15" customHeight="1">
      <c r="B38" s="260"/>
      <c r="C38" s="261"/>
      <c r="D38" s="259"/>
      <c r="E38" s="262" t="s">
        <v>54</v>
      </c>
      <c r="F38" s="259"/>
      <c r="G38" s="259" t="s">
        <v>652</v>
      </c>
      <c r="H38" s="259"/>
      <c r="I38" s="259"/>
      <c r="J38" s="259"/>
      <c r="K38" s="257"/>
    </row>
    <row r="39" s="1" customFormat="1" ht="15" customHeight="1">
      <c r="B39" s="260"/>
      <c r="C39" s="261"/>
      <c r="D39" s="259"/>
      <c r="E39" s="262" t="s">
        <v>55</v>
      </c>
      <c r="F39" s="259"/>
      <c r="G39" s="259" t="s">
        <v>653</v>
      </c>
      <c r="H39" s="259"/>
      <c r="I39" s="259"/>
      <c r="J39" s="259"/>
      <c r="K39" s="257"/>
    </row>
    <row r="40" s="1" customFormat="1" ht="15" customHeight="1">
      <c r="B40" s="260"/>
      <c r="C40" s="261"/>
      <c r="D40" s="259"/>
      <c r="E40" s="262" t="s">
        <v>100</v>
      </c>
      <c r="F40" s="259"/>
      <c r="G40" s="259" t="s">
        <v>654</v>
      </c>
      <c r="H40" s="259"/>
      <c r="I40" s="259"/>
      <c r="J40" s="259"/>
      <c r="K40" s="257"/>
    </row>
    <row r="41" s="1" customFormat="1" ht="15" customHeight="1">
      <c r="B41" s="260"/>
      <c r="C41" s="261"/>
      <c r="D41" s="259"/>
      <c r="E41" s="262" t="s">
        <v>101</v>
      </c>
      <c r="F41" s="259"/>
      <c r="G41" s="259" t="s">
        <v>655</v>
      </c>
      <c r="H41" s="259"/>
      <c r="I41" s="259"/>
      <c r="J41" s="259"/>
      <c r="K41" s="257"/>
    </row>
    <row r="42" s="1" customFormat="1" ht="15" customHeight="1">
      <c r="B42" s="260"/>
      <c r="C42" s="261"/>
      <c r="D42" s="259"/>
      <c r="E42" s="262" t="s">
        <v>656</v>
      </c>
      <c r="F42" s="259"/>
      <c r="G42" s="259" t="s">
        <v>657</v>
      </c>
      <c r="H42" s="259"/>
      <c r="I42" s="259"/>
      <c r="J42" s="259"/>
      <c r="K42" s="257"/>
    </row>
    <row r="43" s="1" customFormat="1" ht="15" customHeight="1">
      <c r="B43" s="260"/>
      <c r="C43" s="261"/>
      <c r="D43" s="259"/>
      <c r="E43" s="262"/>
      <c r="F43" s="259"/>
      <c r="G43" s="259" t="s">
        <v>658</v>
      </c>
      <c r="H43" s="259"/>
      <c r="I43" s="259"/>
      <c r="J43" s="259"/>
      <c r="K43" s="257"/>
    </row>
    <row r="44" s="1" customFormat="1" ht="15" customHeight="1">
      <c r="B44" s="260"/>
      <c r="C44" s="261"/>
      <c r="D44" s="259"/>
      <c r="E44" s="262" t="s">
        <v>659</v>
      </c>
      <c r="F44" s="259"/>
      <c r="G44" s="259" t="s">
        <v>660</v>
      </c>
      <c r="H44" s="259"/>
      <c r="I44" s="259"/>
      <c r="J44" s="259"/>
      <c r="K44" s="257"/>
    </row>
    <row r="45" s="1" customFormat="1" ht="15" customHeight="1">
      <c r="B45" s="260"/>
      <c r="C45" s="261"/>
      <c r="D45" s="259"/>
      <c r="E45" s="262" t="s">
        <v>103</v>
      </c>
      <c r="F45" s="259"/>
      <c r="G45" s="259" t="s">
        <v>661</v>
      </c>
      <c r="H45" s="259"/>
      <c r="I45" s="259"/>
      <c r="J45" s="259"/>
      <c r="K45" s="257"/>
    </row>
    <row r="46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="1" customFormat="1" ht="15" customHeight="1">
      <c r="B47" s="260"/>
      <c r="C47" s="261"/>
      <c r="D47" s="259" t="s">
        <v>662</v>
      </c>
      <c r="E47" s="259"/>
      <c r="F47" s="259"/>
      <c r="G47" s="259"/>
      <c r="H47" s="259"/>
      <c r="I47" s="259"/>
      <c r="J47" s="259"/>
      <c r="K47" s="257"/>
    </row>
    <row r="48" s="1" customFormat="1" ht="15" customHeight="1">
      <c r="B48" s="260"/>
      <c r="C48" s="261"/>
      <c r="D48" s="261"/>
      <c r="E48" s="259" t="s">
        <v>663</v>
      </c>
      <c r="F48" s="259"/>
      <c r="G48" s="259"/>
      <c r="H48" s="259"/>
      <c r="I48" s="259"/>
      <c r="J48" s="259"/>
      <c r="K48" s="257"/>
    </row>
    <row r="49" s="1" customFormat="1" ht="15" customHeight="1">
      <c r="B49" s="260"/>
      <c r="C49" s="261"/>
      <c r="D49" s="261"/>
      <c r="E49" s="259" t="s">
        <v>664</v>
      </c>
      <c r="F49" s="259"/>
      <c r="G49" s="259"/>
      <c r="H49" s="259"/>
      <c r="I49" s="259"/>
      <c r="J49" s="259"/>
      <c r="K49" s="257"/>
    </row>
    <row r="50" s="1" customFormat="1" ht="15" customHeight="1">
      <c r="B50" s="260"/>
      <c r="C50" s="261"/>
      <c r="D50" s="261"/>
      <c r="E50" s="259" t="s">
        <v>665</v>
      </c>
      <c r="F50" s="259"/>
      <c r="G50" s="259"/>
      <c r="H50" s="259"/>
      <c r="I50" s="259"/>
      <c r="J50" s="259"/>
      <c r="K50" s="257"/>
    </row>
    <row r="51" s="1" customFormat="1" ht="15" customHeight="1">
      <c r="B51" s="260"/>
      <c r="C51" s="261"/>
      <c r="D51" s="259" t="s">
        <v>666</v>
      </c>
      <c r="E51" s="259"/>
      <c r="F51" s="259"/>
      <c r="G51" s="259"/>
      <c r="H51" s="259"/>
      <c r="I51" s="259"/>
      <c r="J51" s="259"/>
      <c r="K51" s="257"/>
    </row>
    <row r="52" s="1" customFormat="1" ht="25.5" customHeight="1">
      <c r="B52" s="255"/>
      <c r="C52" s="256" t="s">
        <v>667</v>
      </c>
      <c r="D52" s="256"/>
      <c r="E52" s="256"/>
      <c r="F52" s="256"/>
      <c r="G52" s="256"/>
      <c r="H52" s="256"/>
      <c r="I52" s="256"/>
      <c r="J52" s="256"/>
      <c r="K52" s="257"/>
    </row>
    <row r="53" s="1" customFormat="1" ht="5.25" customHeight="1">
      <c r="B53" s="255"/>
      <c r="C53" s="258"/>
      <c r="D53" s="258"/>
      <c r="E53" s="258"/>
      <c r="F53" s="258"/>
      <c r="G53" s="258"/>
      <c r="H53" s="258"/>
      <c r="I53" s="258"/>
      <c r="J53" s="258"/>
      <c r="K53" s="257"/>
    </row>
    <row r="54" s="1" customFormat="1" ht="15" customHeight="1">
      <c r="B54" s="255"/>
      <c r="C54" s="259" t="s">
        <v>668</v>
      </c>
      <c r="D54" s="259"/>
      <c r="E54" s="259"/>
      <c r="F54" s="259"/>
      <c r="G54" s="259"/>
      <c r="H54" s="259"/>
      <c r="I54" s="259"/>
      <c r="J54" s="259"/>
      <c r="K54" s="257"/>
    </row>
    <row r="55" s="1" customFormat="1" ht="15" customHeight="1">
      <c r="B55" s="255"/>
      <c r="C55" s="259" t="s">
        <v>669</v>
      </c>
      <c r="D55" s="259"/>
      <c r="E55" s="259"/>
      <c r="F55" s="259"/>
      <c r="G55" s="259"/>
      <c r="H55" s="259"/>
      <c r="I55" s="259"/>
      <c r="J55" s="259"/>
      <c r="K55" s="257"/>
    </row>
    <row r="56" s="1" customFormat="1" ht="12.75" customHeight="1">
      <c r="B56" s="255"/>
      <c r="C56" s="259"/>
      <c r="D56" s="259"/>
      <c r="E56" s="259"/>
      <c r="F56" s="259"/>
      <c r="G56" s="259"/>
      <c r="H56" s="259"/>
      <c r="I56" s="259"/>
      <c r="J56" s="259"/>
      <c r="K56" s="257"/>
    </row>
    <row r="57" s="1" customFormat="1" ht="15" customHeight="1">
      <c r="B57" s="255"/>
      <c r="C57" s="259" t="s">
        <v>670</v>
      </c>
      <c r="D57" s="259"/>
      <c r="E57" s="259"/>
      <c r="F57" s="259"/>
      <c r="G57" s="259"/>
      <c r="H57" s="259"/>
      <c r="I57" s="259"/>
      <c r="J57" s="259"/>
      <c r="K57" s="257"/>
    </row>
    <row r="58" s="1" customFormat="1" ht="15" customHeight="1">
      <c r="B58" s="255"/>
      <c r="C58" s="261"/>
      <c r="D58" s="259" t="s">
        <v>671</v>
      </c>
      <c r="E58" s="259"/>
      <c r="F58" s="259"/>
      <c r="G58" s="259"/>
      <c r="H58" s="259"/>
      <c r="I58" s="259"/>
      <c r="J58" s="259"/>
      <c r="K58" s="257"/>
    </row>
    <row r="59" s="1" customFormat="1" ht="15" customHeight="1">
      <c r="B59" s="255"/>
      <c r="C59" s="261"/>
      <c r="D59" s="259" t="s">
        <v>672</v>
      </c>
      <c r="E59" s="259"/>
      <c r="F59" s="259"/>
      <c r="G59" s="259"/>
      <c r="H59" s="259"/>
      <c r="I59" s="259"/>
      <c r="J59" s="259"/>
      <c r="K59" s="257"/>
    </row>
    <row r="60" s="1" customFormat="1" ht="15" customHeight="1">
      <c r="B60" s="255"/>
      <c r="C60" s="261"/>
      <c r="D60" s="259" t="s">
        <v>673</v>
      </c>
      <c r="E60" s="259"/>
      <c r="F60" s="259"/>
      <c r="G60" s="259"/>
      <c r="H60" s="259"/>
      <c r="I60" s="259"/>
      <c r="J60" s="259"/>
      <c r="K60" s="257"/>
    </row>
    <row r="61" s="1" customFormat="1" ht="15" customHeight="1">
      <c r="B61" s="255"/>
      <c r="C61" s="261"/>
      <c r="D61" s="259" t="s">
        <v>674</v>
      </c>
      <c r="E61" s="259"/>
      <c r="F61" s="259"/>
      <c r="G61" s="259"/>
      <c r="H61" s="259"/>
      <c r="I61" s="259"/>
      <c r="J61" s="259"/>
      <c r="K61" s="257"/>
    </row>
    <row r="62" s="1" customFormat="1" ht="15" customHeight="1">
      <c r="B62" s="255"/>
      <c r="C62" s="261"/>
      <c r="D62" s="264" t="s">
        <v>675</v>
      </c>
      <c r="E62" s="264"/>
      <c r="F62" s="264"/>
      <c r="G62" s="264"/>
      <c r="H62" s="264"/>
      <c r="I62" s="264"/>
      <c r="J62" s="264"/>
      <c r="K62" s="257"/>
    </row>
    <row r="63" s="1" customFormat="1" ht="15" customHeight="1">
      <c r="B63" s="255"/>
      <c r="C63" s="261"/>
      <c r="D63" s="259" t="s">
        <v>676</v>
      </c>
      <c r="E63" s="259"/>
      <c r="F63" s="259"/>
      <c r="G63" s="259"/>
      <c r="H63" s="259"/>
      <c r="I63" s="259"/>
      <c r="J63" s="259"/>
      <c r="K63" s="257"/>
    </row>
    <row r="64" s="1" customFormat="1" ht="12.75" customHeight="1">
      <c r="B64" s="255"/>
      <c r="C64" s="261"/>
      <c r="D64" s="261"/>
      <c r="E64" s="265"/>
      <c r="F64" s="261"/>
      <c r="G64" s="261"/>
      <c r="H64" s="261"/>
      <c r="I64" s="261"/>
      <c r="J64" s="261"/>
      <c r="K64" s="257"/>
    </row>
    <row r="65" s="1" customFormat="1" ht="15" customHeight="1">
      <c r="B65" s="255"/>
      <c r="C65" s="261"/>
      <c r="D65" s="259" t="s">
        <v>677</v>
      </c>
      <c r="E65" s="259"/>
      <c r="F65" s="259"/>
      <c r="G65" s="259"/>
      <c r="H65" s="259"/>
      <c r="I65" s="259"/>
      <c r="J65" s="259"/>
      <c r="K65" s="257"/>
    </row>
    <row r="66" s="1" customFormat="1" ht="15" customHeight="1">
      <c r="B66" s="255"/>
      <c r="C66" s="261"/>
      <c r="D66" s="264" t="s">
        <v>678</v>
      </c>
      <c r="E66" s="264"/>
      <c r="F66" s="264"/>
      <c r="G66" s="264"/>
      <c r="H66" s="264"/>
      <c r="I66" s="264"/>
      <c r="J66" s="264"/>
      <c r="K66" s="257"/>
    </row>
    <row r="67" s="1" customFormat="1" ht="15" customHeight="1">
      <c r="B67" s="255"/>
      <c r="C67" s="261"/>
      <c r="D67" s="259" t="s">
        <v>679</v>
      </c>
      <c r="E67" s="259"/>
      <c r="F67" s="259"/>
      <c r="G67" s="259"/>
      <c r="H67" s="259"/>
      <c r="I67" s="259"/>
      <c r="J67" s="259"/>
      <c r="K67" s="257"/>
    </row>
    <row r="68" s="1" customFormat="1" ht="15" customHeight="1">
      <c r="B68" s="255"/>
      <c r="C68" s="261"/>
      <c r="D68" s="259" t="s">
        <v>680</v>
      </c>
      <c r="E68" s="259"/>
      <c r="F68" s="259"/>
      <c r="G68" s="259"/>
      <c r="H68" s="259"/>
      <c r="I68" s="259"/>
      <c r="J68" s="259"/>
      <c r="K68" s="257"/>
    </row>
    <row r="69" s="1" customFormat="1" ht="15" customHeight="1">
      <c r="B69" s="255"/>
      <c r="C69" s="261"/>
      <c r="D69" s="259" t="s">
        <v>681</v>
      </c>
      <c r="E69" s="259"/>
      <c r="F69" s="259"/>
      <c r="G69" s="259"/>
      <c r="H69" s="259"/>
      <c r="I69" s="259"/>
      <c r="J69" s="259"/>
      <c r="K69" s="257"/>
    </row>
    <row r="70" s="1" customFormat="1" ht="15" customHeight="1">
      <c r="B70" s="255"/>
      <c r="C70" s="261"/>
      <c r="D70" s="259" t="s">
        <v>682</v>
      </c>
      <c r="E70" s="259"/>
      <c r="F70" s="259"/>
      <c r="G70" s="259"/>
      <c r="H70" s="259"/>
      <c r="I70" s="259"/>
      <c r="J70" s="259"/>
      <c r="K70" s="257"/>
    </row>
    <row r="7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="1" customFormat="1" ht="45" customHeight="1">
      <c r="B75" s="274"/>
      <c r="C75" s="275" t="s">
        <v>683</v>
      </c>
      <c r="D75" s="275"/>
      <c r="E75" s="275"/>
      <c r="F75" s="275"/>
      <c r="G75" s="275"/>
      <c r="H75" s="275"/>
      <c r="I75" s="275"/>
      <c r="J75" s="275"/>
      <c r="K75" s="276"/>
    </row>
    <row r="76" s="1" customFormat="1" ht="17.25" customHeight="1">
      <c r="B76" s="274"/>
      <c r="C76" s="277" t="s">
        <v>684</v>
      </c>
      <c r="D76" s="277"/>
      <c r="E76" s="277"/>
      <c r="F76" s="277" t="s">
        <v>685</v>
      </c>
      <c r="G76" s="278"/>
      <c r="H76" s="277" t="s">
        <v>55</v>
      </c>
      <c r="I76" s="277" t="s">
        <v>58</v>
      </c>
      <c r="J76" s="277" t="s">
        <v>686</v>
      </c>
      <c r="K76" s="276"/>
    </row>
    <row r="77" s="1" customFormat="1" ht="17.25" customHeight="1">
      <c r="B77" s="274"/>
      <c r="C77" s="279" t="s">
        <v>687</v>
      </c>
      <c r="D77" s="279"/>
      <c r="E77" s="279"/>
      <c r="F77" s="280" t="s">
        <v>688</v>
      </c>
      <c r="G77" s="281"/>
      <c r="H77" s="279"/>
      <c r="I77" s="279"/>
      <c r="J77" s="279" t="s">
        <v>689</v>
      </c>
      <c r="K77" s="276"/>
    </row>
    <row r="78" s="1" customFormat="1" ht="5.25" customHeight="1">
      <c r="B78" s="274"/>
      <c r="C78" s="282"/>
      <c r="D78" s="282"/>
      <c r="E78" s="282"/>
      <c r="F78" s="282"/>
      <c r="G78" s="283"/>
      <c r="H78" s="282"/>
      <c r="I78" s="282"/>
      <c r="J78" s="282"/>
      <c r="K78" s="276"/>
    </row>
    <row r="79" s="1" customFormat="1" ht="15" customHeight="1">
      <c r="B79" s="274"/>
      <c r="C79" s="262" t="s">
        <v>54</v>
      </c>
      <c r="D79" s="284"/>
      <c r="E79" s="284"/>
      <c r="F79" s="285" t="s">
        <v>690</v>
      </c>
      <c r="G79" s="286"/>
      <c r="H79" s="262" t="s">
        <v>691</v>
      </c>
      <c r="I79" s="262" t="s">
        <v>692</v>
      </c>
      <c r="J79" s="262">
        <v>20</v>
      </c>
      <c r="K79" s="276"/>
    </row>
    <row r="80" s="1" customFormat="1" ht="15" customHeight="1">
      <c r="B80" s="274"/>
      <c r="C80" s="262" t="s">
        <v>693</v>
      </c>
      <c r="D80" s="262"/>
      <c r="E80" s="262"/>
      <c r="F80" s="285" t="s">
        <v>690</v>
      </c>
      <c r="G80" s="286"/>
      <c r="H80" s="262" t="s">
        <v>694</v>
      </c>
      <c r="I80" s="262" t="s">
        <v>692</v>
      </c>
      <c r="J80" s="262">
        <v>120</v>
      </c>
      <c r="K80" s="276"/>
    </row>
    <row r="81" s="1" customFormat="1" ht="15" customHeight="1">
      <c r="B81" s="287"/>
      <c r="C81" s="262" t="s">
        <v>695</v>
      </c>
      <c r="D81" s="262"/>
      <c r="E81" s="262"/>
      <c r="F81" s="285" t="s">
        <v>696</v>
      </c>
      <c r="G81" s="286"/>
      <c r="H81" s="262" t="s">
        <v>697</v>
      </c>
      <c r="I81" s="262" t="s">
        <v>692</v>
      </c>
      <c r="J81" s="262">
        <v>50</v>
      </c>
      <c r="K81" s="276"/>
    </row>
    <row r="82" s="1" customFormat="1" ht="15" customHeight="1">
      <c r="B82" s="287"/>
      <c r="C82" s="262" t="s">
        <v>698</v>
      </c>
      <c r="D82" s="262"/>
      <c r="E82" s="262"/>
      <c r="F82" s="285" t="s">
        <v>690</v>
      </c>
      <c r="G82" s="286"/>
      <c r="H82" s="262" t="s">
        <v>699</v>
      </c>
      <c r="I82" s="262" t="s">
        <v>700</v>
      </c>
      <c r="J82" s="262"/>
      <c r="K82" s="276"/>
    </row>
    <row r="83" s="1" customFormat="1" ht="15" customHeight="1">
      <c r="B83" s="287"/>
      <c r="C83" s="288" t="s">
        <v>701</v>
      </c>
      <c r="D83" s="288"/>
      <c r="E83" s="288"/>
      <c r="F83" s="289" t="s">
        <v>696</v>
      </c>
      <c r="G83" s="288"/>
      <c r="H83" s="288" t="s">
        <v>702</v>
      </c>
      <c r="I83" s="288" t="s">
        <v>692</v>
      </c>
      <c r="J83" s="288">
        <v>15</v>
      </c>
      <c r="K83" s="276"/>
    </row>
    <row r="84" s="1" customFormat="1" ht="15" customHeight="1">
      <c r="B84" s="287"/>
      <c r="C84" s="288" t="s">
        <v>703</v>
      </c>
      <c r="D84" s="288"/>
      <c r="E84" s="288"/>
      <c r="F84" s="289" t="s">
        <v>696</v>
      </c>
      <c r="G84" s="288"/>
      <c r="H84" s="288" t="s">
        <v>704</v>
      </c>
      <c r="I84" s="288" t="s">
        <v>692</v>
      </c>
      <c r="J84" s="288">
        <v>15</v>
      </c>
      <c r="K84" s="276"/>
    </row>
    <row r="85" s="1" customFormat="1" ht="15" customHeight="1">
      <c r="B85" s="287"/>
      <c r="C85" s="288" t="s">
        <v>705</v>
      </c>
      <c r="D85" s="288"/>
      <c r="E85" s="288"/>
      <c r="F85" s="289" t="s">
        <v>696</v>
      </c>
      <c r="G85" s="288"/>
      <c r="H85" s="288" t="s">
        <v>706</v>
      </c>
      <c r="I85" s="288" t="s">
        <v>692</v>
      </c>
      <c r="J85" s="288">
        <v>20</v>
      </c>
      <c r="K85" s="276"/>
    </row>
    <row r="86" s="1" customFormat="1" ht="15" customHeight="1">
      <c r="B86" s="287"/>
      <c r="C86" s="288" t="s">
        <v>707</v>
      </c>
      <c r="D86" s="288"/>
      <c r="E86" s="288"/>
      <c r="F86" s="289" t="s">
        <v>696</v>
      </c>
      <c r="G86" s="288"/>
      <c r="H86" s="288" t="s">
        <v>708</v>
      </c>
      <c r="I86" s="288" t="s">
        <v>692</v>
      </c>
      <c r="J86" s="288">
        <v>20</v>
      </c>
      <c r="K86" s="276"/>
    </row>
    <row r="87" s="1" customFormat="1" ht="15" customHeight="1">
      <c r="B87" s="287"/>
      <c r="C87" s="262" t="s">
        <v>709</v>
      </c>
      <c r="D87" s="262"/>
      <c r="E87" s="262"/>
      <c r="F87" s="285" t="s">
        <v>696</v>
      </c>
      <c r="G87" s="286"/>
      <c r="H87" s="262" t="s">
        <v>710</v>
      </c>
      <c r="I87" s="262" t="s">
        <v>692</v>
      </c>
      <c r="J87" s="262">
        <v>50</v>
      </c>
      <c r="K87" s="276"/>
    </row>
    <row r="88" s="1" customFormat="1" ht="15" customHeight="1">
      <c r="B88" s="287"/>
      <c r="C88" s="262" t="s">
        <v>711</v>
      </c>
      <c r="D88" s="262"/>
      <c r="E88" s="262"/>
      <c r="F88" s="285" t="s">
        <v>696</v>
      </c>
      <c r="G88" s="286"/>
      <c r="H88" s="262" t="s">
        <v>712</v>
      </c>
      <c r="I88" s="262" t="s">
        <v>692</v>
      </c>
      <c r="J88" s="262">
        <v>20</v>
      </c>
      <c r="K88" s="276"/>
    </row>
    <row r="89" s="1" customFormat="1" ht="15" customHeight="1">
      <c r="B89" s="287"/>
      <c r="C89" s="262" t="s">
        <v>713</v>
      </c>
      <c r="D89" s="262"/>
      <c r="E89" s="262"/>
      <c r="F89" s="285" t="s">
        <v>696</v>
      </c>
      <c r="G89" s="286"/>
      <c r="H89" s="262" t="s">
        <v>714</v>
      </c>
      <c r="I89" s="262" t="s">
        <v>692</v>
      </c>
      <c r="J89" s="262">
        <v>20</v>
      </c>
      <c r="K89" s="276"/>
    </row>
    <row r="90" s="1" customFormat="1" ht="15" customHeight="1">
      <c r="B90" s="287"/>
      <c r="C90" s="262" t="s">
        <v>715</v>
      </c>
      <c r="D90" s="262"/>
      <c r="E90" s="262"/>
      <c r="F90" s="285" t="s">
        <v>696</v>
      </c>
      <c r="G90" s="286"/>
      <c r="H90" s="262" t="s">
        <v>716</v>
      </c>
      <c r="I90" s="262" t="s">
        <v>692</v>
      </c>
      <c r="J90" s="262">
        <v>50</v>
      </c>
      <c r="K90" s="276"/>
    </row>
    <row r="91" s="1" customFormat="1" ht="15" customHeight="1">
      <c r="B91" s="287"/>
      <c r="C91" s="262" t="s">
        <v>717</v>
      </c>
      <c r="D91" s="262"/>
      <c r="E91" s="262"/>
      <c r="F91" s="285" t="s">
        <v>696</v>
      </c>
      <c r="G91" s="286"/>
      <c r="H91" s="262" t="s">
        <v>717</v>
      </c>
      <c r="I91" s="262" t="s">
        <v>692</v>
      </c>
      <c r="J91" s="262">
        <v>50</v>
      </c>
      <c r="K91" s="276"/>
    </row>
    <row r="92" s="1" customFormat="1" ht="15" customHeight="1">
      <c r="B92" s="287"/>
      <c r="C92" s="262" t="s">
        <v>718</v>
      </c>
      <c r="D92" s="262"/>
      <c r="E92" s="262"/>
      <c r="F92" s="285" t="s">
        <v>696</v>
      </c>
      <c r="G92" s="286"/>
      <c r="H92" s="262" t="s">
        <v>719</v>
      </c>
      <c r="I92" s="262" t="s">
        <v>692</v>
      </c>
      <c r="J92" s="262">
        <v>255</v>
      </c>
      <c r="K92" s="276"/>
    </row>
    <row r="93" s="1" customFormat="1" ht="15" customHeight="1">
      <c r="B93" s="287"/>
      <c r="C93" s="262" t="s">
        <v>720</v>
      </c>
      <c r="D93" s="262"/>
      <c r="E93" s="262"/>
      <c r="F93" s="285" t="s">
        <v>690</v>
      </c>
      <c r="G93" s="286"/>
      <c r="H93" s="262" t="s">
        <v>721</v>
      </c>
      <c r="I93" s="262" t="s">
        <v>722</v>
      </c>
      <c r="J93" s="262"/>
      <c r="K93" s="276"/>
    </row>
    <row r="94" s="1" customFormat="1" ht="15" customHeight="1">
      <c r="B94" s="287"/>
      <c r="C94" s="262" t="s">
        <v>723</v>
      </c>
      <c r="D94" s="262"/>
      <c r="E94" s="262"/>
      <c r="F94" s="285" t="s">
        <v>690</v>
      </c>
      <c r="G94" s="286"/>
      <c r="H94" s="262" t="s">
        <v>724</v>
      </c>
      <c r="I94" s="262" t="s">
        <v>725</v>
      </c>
      <c r="J94" s="262"/>
      <c r="K94" s="276"/>
    </row>
    <row r="95" s="1" customFormat="1" ht="15" customHeight="1">
      <c r="B95" s="287"/>
      <c r="C95" s="262" t="s">
        <v>726</v>
      </c>
      <c r="D95" s="262"/>
      <c r="E95" s="262"/>
      <c r="F95" s="285" t="s">
        <v>690</v>
      </c>
      <c r="G95" s="286"/>
      <c r="H95" s="262" t="s">
        <v>726</v>
      </c>
      <c r="I95" s="262" t="s">
        <v>725</v>
      </c>
      <c r="J95" s="262"/>
      <c r="K95" s="276"/>
    </row>
    <row r="96" s="1" customFormat="1" ht="15" customHeight="1">
      <c r="B96" s="287"/>
      <c r="C96" s="262" t="s">
        <v>39</v>
      </c>
      <c r="D96" s="262"/>
      <c r="E96" s="262"/>
      <c r="F96" s="285" t="s">
        <v>690</v>
      </c>
      <c r="G96" s="286"/>
      <c r="H96" s="262" t="s">
        <v>727</v>
      </c>
      <c r="I96" s="262" t="s">
        <v>725</v>
      </c>
      <c r="J96" s="262"/>
      <c r="K96" s="276"/>
    </row>
    <row r="97" s="1" customFormat="1" ht="15" customHeight="1">
      <c r="B97" s="287"/>
      <c r="C97" s="262" t="s">
        <v>49</v>
      </c>
      <c r="D97" s="262"/>
      <c r="E97" s="262"/>
      <c r="F97" s="285" t="s">
        <v>690</v>
      </c>
      <c r="G97" s="286"/>
      <c r="H97" s="262" t="s">
        <v>728</v>
      </c>
      <c r="I97" s="262" t="s">
        <v>725</v>
      </c>
      <c r="J97" s="262"/>
      <c r="K97" s="276"/>
    </row>
    <row r="98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="1" customFormat="1" ht="45" customHeight="1">
      <c r="B102" s="274"/>
      <c r="C102" s="275" t="s">
        <v>729</v>
      </c>
      <c r="D102" s="275"/>
      <c r="E102" s="275"/>
      <c r="F102" s="275"/>
      <c r="G102" s="275"/>
      <c r="H102" s="275"/>
      <c r="I102" s="275"/>
      <c r="J102" s="275"/>
      <c r="K102" s="276"/>
    </row>
    <row r="103" s="1" customFormat="1" ht="17.25" customHeight="1">
      <c r="B103" s="274"/>
      <c r="C103" s="277" t="s">
        <v>684</v>
      </c>
      <c r="D103" s="277"/>
      <c r="E103" s="277"/>
      <c r="F103" s="277" t="s">
        <v>685</v>
      </c>
      <c r="G103" s="278"/>
      <c r="H103" s="277" t="s">
        <v>55</v>
      </c>
      <c r="I103" s="277" t="s">
        <v>58</v>
      </c>
      <c r="J103" s="277" t="s">
        <v>686</v>
      </c>
      <c r="K103" s="276"/>
    </row>
    <row r="104" s="1" customFormat="1" ht="17.25" customHeight="1">
      <c r="B104" s="274"/>
      <c r="C104" s="279" t="s">
        <v>687</v>
      </c>
      <c r="D104" s="279"/>
      <c r="E104" s="279"/>
      <c r="F104" s="280" t="s">
        <v>688</v>
      </c>
      <c r="G104" s="281"/>
      <c r="H104" s="279"/>
      <c r="I104" s="279"/>
      <c r="J104" s="279" t="s">
        <v>689</v>
      </c>
      <c r="K104" s="276"/>
    </row>
    <row r="105" s="1" customFormat="1" ht="5.25" customHeight="1">
      <c r="B105" s="274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="1" customFormat="1" ht="15" customHeight="1">
      <c r="B106" s="274"/>
      <c r="C106" s="262" t="s">
        <v>54</v>
      </c>
      <c r="D106" s="284"/>
      <c r="E106" s="284"/>
      <c r="F106" s="285" t="s">
        <v>690</v>
      </c>
      <c r="G106" s="262"/>
      <c r="H106" s="262" t="s">
        <v>730</v>
      </c>
      <c r="I106" s="262" t="s">
        <v>692</v>
      </c>
      <c r="J106" s="262">
        <v>20</v>
      </c>
      <c r="K106" s="276"/>
    </row>
    <row r="107" s="1" customFormat="1" ht="15" customHeight="1">
      <c r="B107" s="274"/>
      <c r="C107" s="262" t="s">
        <v>693</v>
      </c>
      <c r="D107" s="262"/>
      <c r="E107" s="262"/>
      <c r="F107" s="285" t="s">
        <v>690</v>
      </c>
      <c r="G107" s="262"/>
      <c r="H107" s="262" t="s">
        <v>730</v>
      </c>
      <c r="I107" s="262" t="s">
        <v>692</v>
      </c>
      <c r="J107" s="262">
        <v>120</v>
      </c>
      <c r="K107" s="276"/>
    </row>
    <row r="108" s="1" customFormat="1" ht="15" customHeight="1">
      <c r="B108" s="287"/>
      <c r="C108" s="262" t="s">
        <v>695</v>
      </c>
      <c r="D108" s="262"/>
      <c r="E108" s="262"/>
      <c r="F108" s="285" t="s">
        <v>696</v>
      </c>
      <c r="G108" s="262"/>
      <c r="H108" s="262" t="s">
        <v>730</v>
      </c>
      <c r="I108" s="262" t="s">
        <v>692</v>
      </c>
      <c r="J108" s="262">
        <v>50</v>
      </c>
      <c r="K108" s="276"/>
    </row>
    <row r="109" s="1" customFormat="1" ht="15" customHeight="1">
      <c r="B109" s="287"/>
      <c r="C109" s="262" t="s">
        <v>698</v>
      </c>
      <c r="D109" s="262"/>
      <c r="E109" s="262"/>
      <c r="F109" s="285" t="s">
        <v>690</v>
      </c>
      <c r="G109" s="262"/>
      <c r="H109" s="262" t="s">
        <v>730</v>
      </c>
      <c r="I109" s="262" t="s">
        <v>700</v>
      </c>
      <c r="J109" s="262"/>
      <c r="K109" s="276"/>
    </row>
    <row r="110" s="1" customFormat="1" ht="15" customHeight="1">
      <c r="B110" s="287"/>
      <c r="C110" s="262" t="s">
        <v>709</v>
      </c>
      <c r="D110" s="262"/>
      <c r="E110" s="262"/>
      <c r="F110" s="285" t="s">
        <v>696</v>
      </c>
      <c r="G110" s="262"/>
      <c r="H110" s="262" t="s">
        <v>730</v>
      </c>
      <c r="I110" s="262" t="s">
        <v>692</v>
      </c>
      <c r="J110" s="262">
        <v>50</v>
      </c>
      <c r="K110" s="276"/>
    </row>
    <row r="111" s="1" customFormat="1" ht="15" customHeight="1">
      <c r="B111" s="287"/>
      <c r="C111" s="262" t="s">
        <v>717</v>
      </c>
      <c r="D111" s="262"/>
      <c r="E111" s="262"/>
      <c r="F111" s="285" t="s">
        <v>696</v>
      </c>
      <c r="G111" s="262"/>
      <c r="H111" s="262" t="s">
        <v>730</v>
      </c>
      <c r="I111" s="262" t="s">
        <v>692</v>
      </c>
      <c r="J111" s="262">
        <v>50</v>
      </c>
      <c r="K111" s="276"/>
    </row>
    <row r="112" s="1" customFormat="1" ht="15" customHeight="1">
      <c r="B112" s="287"/>
      <c r="C112" s="262" t="s">
        <v>715</v>
      </c>
      <c r="D112" s="262"/>
      <c r="E112" s="262"/>
      <c r="F112" s="285" t="s">
        <v>696</v>
      </c>
      <c r="G112" s="262"/>
      <c r="H112" s="262" t="s">
        <v>730</v>
      </c>
      <c r="I112" s="262" t="s">
        <v>692</v>
      </c>
      <c r="J112" s="262">
        <v>50</v>
      </c>
      <c r="K112" s="276"/>
    </row>
    <row r="113" s="1" customFormat="1" ht="15" customHeight="1">
      <c r="B113" s="287"/>
      <c r="C113" s="262" t="s">
        <v>54</v>
      </c>
      <c r="D113" s="262"/>
      <c r="E113" s="262"/>
      <c r="F113" s="285" t="s">
        <v>690</v>
      </c>
      <c r="G113" s="262"/>
      <c r="H113" s="262" t="s">
        <v>731</v>
      </c>
      <c r="I113" s="262" t="s">
        <v>692</v>
      </c>
      <c r="J113" s="262">
        <v>20</v>
      </c>
      <c r="K113" s="276"/>
    </row>
    <row r="114" s="1" customFormat="1" ht="15" customHeight="1">
      <c r="B114" s="287"/>
      <c r="C114" s="262" t="s">
        <v>732</v>
      </c>
      <c r="D114" s="262"/>
      <c r="E114" s="262"/>
      <c r="F114" s="285" t="s">
        <v>690</v>
      </c>
      <c r="G114" s="262"/>
      <c r="H114" s="262" t="s">
        <v>733</v>
      </c>
      <c r="I114" s="262" t="s">
        <v>692</v>
      </c>
      <c r="J114" s="262">
        <v>120</v>
      </c>
      <c r="K114" s="276"/>
    </row>
    <row r="115" s="1" customFormat="1" ht="15" customHeight="1">
      <c r="B115" s="287"/>
      <c r="C115" s="262" t="s">
        <v>39</v>
      </c>
      <c r="D115" s="262"/>
      <c r="E115" s="262"/>
      <c r="F115" s="285" t="s">
        <v>690</v>
      </c>
      <c r="G115" s="262"/>
      <c r="H115" s="262" t="s">
        <v>734</v>
      </c>
      <c r="I115" s="262" t="s">
        <v>725</v>
      </c>
      <c r="J115" s="262"/>
      <c r="K115" s="276"/>
    </row>
    <row r="116" s="1" customFormat="1" ht="15" customHeight="1">
      <c r="B116" s="287"/>
      <c r="C116" s="262" t="s">
        <v>49</v>
      </c>
      <c r="D116" s="262"/>
      <c r="E116" s="262"/>
      <c r="F116" s="285" t="s">
        <v>690</v>
      </c>
      <c r="G116" s="262"/>
      <c r="H116" s="262" t="s">
        <v>735</v>
      </c>
      <c r="I116" s="262" t="s">
        <v>725</v>
      </c>
      <c r="J116" s="262"/>
      <c r="K116" s="276"/>
    </row>
    <row r="117" s="1" customFormat="1" ht="15" customHeight="1">
      <c r="B117" s="287"/>
      <c r="C117" s="262" t="s">
        <v>58</v>
      </c>
      <c r="D117" s="262"/>
      <c r="E117" s="262"/>
      <c r="F117" s="285" t="s">
        <v>690</v>
      </c>
      <c r="G117" s="262"/>
      <c r="H117" s="262" t="s">
        <v>736</v>
      </c>
      <c r="I117" s="262" t="s">
        <v>737</v>
      </c>
      <c r="J117" s="262"/>
      <c r="K117" s="276"/>
    </row>
    <row r="118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="1" customFormat="1" ht="45" customHeight="1">
      <c r="B122" s="303"/>
      <c r="C122" s="253" t="s">
        <v>738</v>
      </c>
      <c r="D122" s="253"/>
      <c r="E122" s="253"/>
      <c r="F122" s="253"/>
      <c r="G122" s="253"/>
      <c r="H122" s="253"/>
      <c r="I122" s="253"/>
      <c r="J122" s="253"/>
      <c r="K122" s="304"/>
    </row>
    <row r="123" s="1" customFormat="1" ht="17.25" customHeight="1">
      <c r="B123" s="305"/>
      <c r="C123" s="277" t="s">
        <v>684</v>
      </c>
      <c r="D123" s="277"/>
      <c r="E123" s="277"/>
      <c r="F123" s="277" t="s">
        <v>685</v>
      </c>
      <c r="G123" s="278"/>
      <c r="H123" s="277" t="s">
        <v>55</v>
      </c>
      <c r="I123" s="277" t="s">
        <v>58</v>
      </c>
      <c r="J123" s="277" t="s">
        <v>686</v>
      </c>
      <c r="K123" s="306"/>
    </row>
    <row r="124" s="1" customFormat="1" ht="17.25" customHeight="1">
      <c r="B124" s="305"/>
      <c r="C124" s="279" t="s">
        <v>687</v>
      </c>
      <c r="D124" s="279"/>
      <c r="E124" s="279"/>
      <c r="F124" s="280" t="s">
        <v>688</v>
      </c>
      <c r="G124" s="281"/>
      <c r="H124" s="279"/>
      <c r="I124" s="279"/>
      <c r="J124" s="279" t="s">
        <v>689</v>
      </c>
      <c r="K124" s="306"/>
    </row>
    <row r="125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="1" customFormat="1" ht="15" customHeight="1">
      <c r="B126" s="307"/>
      <c r="C126" s="262" t="s">
        <v>693</v>
      </c>
      <c r="D126" s="284"/>
      <c r="E126" s="284"/>
      <c r="F126" s="285" t="s">
        <v>690</v>
      </c>
      <c r="G126" s="262"/>
      <c r="H126" s="262" t="s">
        <v>730</v>
      </c>
      <c r="I126" s="262" t="s">
        <v>692</v>
      </c>
      <c r="J126" s="262">
        <v>120</v>
      </c>
      <c r="K126" s="310"/>
    </row>
    <row r="127" s="1" customFormat="1" ht="15" customHeight="1">
      <c r="B127" s="307"/>
      <c r="C127" s="262" t="s">
        <v>739</v>
      </c>
      <c r="D127" s="262"/>
      <c r="E127" s="262"/>
      <c r="F127" s="285" t="s">
        <v>690</v>
      </c>
      <c r="G127" s="262"/>
      <c r="H127" s="262" t="s">
        <v>740</v>
      </c>
      <c r="I127" s="262" t="s">
        <v>692</v>
      </c>
      <c r="J127" s="262" t="s">
        <v>741</v>
      </c>
      <c r="K127" s="310"/>
    </row>
    <row r="128" s="1" customFormat="1" ht="15" customHeight="1">
      <c r="B128" s="307"/>
      <c r="C128" s="262" t="s">
        <v>638</v>
      </c>
      <c r="D128" s="262"/>
      <c r="E128" s="262"/>
      <c r="F128" s="285" t="s">
        <v>690</v>
      </c>
      <c r="G128" s="262"/>
      <c r="H128" s="262" t="s">
        <v>742</v>
      </c>
      <c r="I128" s="262" t="s">
        <v>692</v>
      </c>
      <c r="J128" s="262" t="s">
        <v>741</v>
      </c>
      <c r="K128" s="310"/>
    </row>
    <row r="129" s="1" customFormat="1" ht="15" customHeight="1">
      <c r="B129" s="307"/>
      <c r="C129" s="262" t="s">
        <v>701</v>
      </c>
      <c r="D129" s="262"/>
      <c r="E129" s="262"/>
      <c r="F129" s="285" t="s">
        <v>696</v>
      </c>
      <c r="G129" s="262"/>
      <c r="H129" s="262" t="s">
        <v>702</v>
      </c>
      <c r="I129" s="262" t="s">
        <v>692</v>
      </c>
      <c r="J129" s="262">
        <v>15</v>
      </c>
      <c r="K129" s="310"/>
    </row>
    <row r="130" s="1" customFormat="1" ht="15" customHeight="1">
      <c r="B130" s="307"/>
      <c r="C130" s="288" t="s">
        <v>703</v>
      </c>
      <c r="D130" s="288"/>
      <c r="E130" s="288"/>
      <c r="F130" s="289" t="s">
        <v>696</v>
      </c>
      <c r="G130" s="288"/>
      <c r="H130" s="288" t="s">
        <v>704</v>
      </c>
      <c r="I130" s="288" t="s">
        <v>692</v>
      </c>
      <c r="J130" s="288">
        <v>15</v>
      </c>
      <c r="K130" s="310"/>
    </row>
    <row r="131" s="1" customFormat="1" ht="15" customHeight="1">
      <c r="B131" s="307"/>
      <c r="C131" s="288" t="s">
        <v>705</v>
      </c>
      <c r="D131" s="288"/>
      <c r="E131" s="288"/>
      <c r="F131" s="289" t="s">
        <v>696</v>
      </c>
      <c r="G131" s="288"/>
      <c r="H131" s="288" t="s">
        <v>706</v>
      </c>
      <c r="I131" s="288" t="s">
        <v>692</v>
      </c>
      <c r="J131" s="288">
        <v>20</v>
      </c>
      <c r="K131" s="310"/>
    </row>
    <row r="132" s="1" customFormat="1" ht="15" customHeight="1">
      <c r="B132" s="307"/>
      <c r="C132" s="288" t="s">
        <v>707</v>
      </c>
      <c r="D132" s="288"/>
      <c r="E132" s="288"/>
      <c r="F132" s="289" t="s">
        <v>696</v>
      </c>
      <c r="G132" s="288"/>
      <c r="H132" s="288" t="s">
        <v>708</v>
      </c>
      <c r="I132" s="288" t="s">
        <v>692</v>
      </c>
      <c r="J132" s="288">
        <v>20</v>
      </c>
      <c r="K132" s="310"/>
    </row>
    <row r="133" s="1" customFormat="1" ht="15" customHeight="1">
      <c r="B133" s="307"/>
      <c r="C133" s="262" t="s">
        <v>695</v>
      </c>
      <c r="D133" s="262"/>
      <c r="E133" s="262"/>
      <c r="F133" s="285" t="s">
        <v>696</v>
      </c>
      <c r="G133" s="262"/>
      <c r="H133" s="262" t="s">
        <v>730</v>
      </c>
      <c r="I133" s="262" t="s">
        <v>692</v>
      </c>
      <c r="J133" s="262">
        <v>50</v>
      </c>
      <c r="K133" s="310"/>
    </row>
    <row r="134" s="1" customFormat="1" ht="15" customHeight="1">
      <c r="B134" s="307"/>
      <c r="C134" s="262" t="s">
        <v>709</v>
      </c>
      <c r="D134" s="262"/>
      <c r="E134" s="262"/>
      <c r="F134" s="285" t="s">
        <v>696</v>
      </c>
      <c r="G134" s="262"/>
      <c r="H134" s="262" t="s">
        <v>730</v>
      </c>
      <c r="I134" s="262" t="s">
        <v>692</v>
      </c>
      <c r="J134" s="262">
        <v>50</v>
      </c>
      <c r="K134" s="310"/>
    </row>
    <row r="135" s="1" customFormat="1" ht="15" customHeight="1">
      <c r="B135" s="307"/>
      <c r="C135" s="262" t="s">
        <v>715</v>
      </c>
      <c r="D135" s="262"/>
      <c r="E135" s="262"/>
      <c r="F135" s="285" t="s">
        <v>696</v>
      </c>
      <c r="G135" s="262"/>
      <c r="H135" s="262" t="s">
        <v>730</v>
      </c>
      <c r="I135" s="262" t="s">
        <v>692</v>
      </c>
      <c r="J135" s="262">
        <v>50</v>
      </c>
      <c r="K135" s="310"/>
    </row>
    <row r="136" s="1" customFormat="1" ht="15" customHeight="1">
      <c r="B136" s="307"/>
      <c r="C136" s="262" t="s">
        <v>717</v>
      </c>
      <c r="D136" s="262"/>
      <c r="E136" s="262"/>
      <c r="F136" s="285" t="s">
        <v>696</v>
      </c>
      <c r="G136" s="262"/>
      <c r="H136" s="262" t="s">
        <v>730</v>
      </c>
      <c r="I136" s="262" t="s">
        <v>692</v>
      </c>
      <c r="J136" s="262">
        <v>50</v>
      </c>
      <c r="K136" s="310"/>
    </row>
    <row r="137" s="1" customFormat="1" ht="15" customHeight="1">
      <c r="B137" s="307"/>
      <c r="C137" s="262" t="s">
        <v>718</v>
      </c>
      <c r="D137" s="262"/>
      <c r="E137" s="262"/>
      <c r="F137" s="285" t="s">
        <v>696</v>
      </c>
      <c r="G137" s="262"/>
      <c r="H137" s="262" t="s">
        <v>743</v>
      </c>
      <c r="I137" s="262" t="s">
        <v>692</v>
      </c>
      <c r="J137" s="262">
        <v>255</v>
      </c>
      <c r="K137" s="310"/>
    </row>
    <row r="138" s="1" customFormat="1" ht="15" customHeight="1">
      <c r="B138" s="307"/>
      <c r="C138" s="262" t="s">
        <v>720</v>
      </c>
      <c r="D138" s="262"/>
      <c r="E138" s="262"/>
      <c r="F138" s="285" t="s">
        <v>690</v>
      </c>
      <c r="G138" s="262"/>
      <c r="H138" s="262" t="s">
        <v>744</v>
      </c>
      <c r="I138" s="262" t="s">
        <v>722</v>
      </c>
      <c r="J138" s="262"/>
      <c r="K138" s="310"/>
    </row>
    <row r="139" s="1" customFormat="1" ht="15" customHeight="1">
      <c r="B139" s="307"/>
      <c r="C139" s="262" t="s">
        <v>723</v>
      </c>
      <c r="D139" s="262"/>
      <c r="E139" s="262"/>
      <c r="F139" s="285" t="s">
        <v>690</v>
      </c>
      <c r="G139" s="262"/>
      <c r="H139" s="262" t="s">
        <v>745</v>
      </c>
      <c r="I139" s="262" t="s">
        <v>725</v>
      </c>
      <c r="J139" s="262"/>
      <c r="K139" s="310"/>
    </row>
    <row r="140" s="1" customFormat="1" ht="15" customHeight="1">
      <c r="B140" s="307"/>
      <c r="C140" s="262" t="s">
        <v>726</v>
      </c>
      <c r="D140" s="262"/>
      <c r="E140" s="262"/>
      <c r="F140" s="285" t="s">
        <v>690</v>
      </c>
      <c r="G140" s="262"/>
      <c r="H140" s="262" t="s">
        <v>726</v>
      </c>
      <c r="I140" s="262" t="s">
        <v>725</v>
      </c>
      <c r="J140" s="262"/>
      <c r="K140" s="310"/>
    </row>
    <row r="141" s="1" customFormat="1" ht="15" customHeight="1">
      <c r="B141" s="307"/>
      <c r="C141" s="262" t="s">
        <v>39</v>
      </c>
      <c r="D141" s="262"/>
      <c r="E141" s="262"/>
      <c r="F141" s="285" t="s">
        <v>690</v>
      </c>
      <c r="G141" s="262"/>
      <c r="H141" s="262" t="s">
        <v>746</v>
      </c>
      <c r="I141" s="262" t="s">
        <v>725</v>
      </c>
      <c r="J141" s="262"/>
      <c r="K141" s="310"/>
    </row>
    <row r="142" s="1" customFormat="1" ht="15" customHeight="1">
      <c r="B142" s="307"/>
      <c r="C142" s="262" t="s">
        <v>747</v>
      </c>
      <c r="D142" s="262"/>
      <c r="E142" s="262"/>
      <c r="F142" s="285" t="s">
        <v>690</v>
      </c>
      <c r="G142" s="262"/>
      <c r="H142" s="262" t="s">
        <v>748</v>
      </c>
      <c r="I142" s="262" t="s">
        <v>725</v>
      </c>
      <c r="J142" s="262"/>
      <c r="K142" s="310"/>
    </row>
    <row r="143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="1" customFormat="1" ht="45" customHeight="1">
      <c r="B147" s="274"/>
      <c r="C147" s="275" t="s">
        <v>749</v>
      </c>
      <c r="D147" s="275"/>
      <c r="E147" s="275"/>
      <c r="F147" s="275"/>
      <c r="G147" s="275"/>
      <c r="H147" s="275"/>
      <c r="I147" s="275"/>
      <c r="J147" s="275"/>
      <c r="K147" s="276"/>
    </row>
    <row r="148" s="1" customFormat="1" ht="17.25" customHeight="1">
      <c r="B148" s="274"/>
      <c r="C148" s="277" t="s">
        <v>684</v>
      </c>
      <c r="D148" s="277"/>
      <c r="E148" s="277"/>
      <c r="F148" s="277" t="s">
        <v>685</v>
      </c>
      <c r="G148" s="278"/>
      <c r="H148" s="277" t="s">
        <v>55</v>
      </c>
      <c r="I148" s="277" t="s">
        <v>58</v>
      </c>
      <c r="J148" s="277" t="s">
        <v>686</v>
      </c>
      <c r="K148" s="276"/>
    </row>
    <row r="149" s="1" customFormat="1" ht="17.25" customHeight="1">
      <c r="B149" s="274"/>
      <c r="C149" s="279" t="s">
        <v>687</v>
      </c>
      <c r="D149" s="279"/>
      <c r="E149" s="279"/>
      <c r="F149" s="280" t="s">
        <v>688</v>
      </c>
      <c r="G149" s="281"/>
      <c r="H149" s="279"/>
      <c r="I149" s="279"/>
      <c r="J149" s="279" t="s">
        <v>689</v>
      </c>
      <c r="K149" s="276"/>
    </row>
    <row r="150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="1" customFormat="1" ht="15" customHeight="1">
      <c r="B151" s="287"/>
      <c r="C151" s="314" t="s">
        <v>693</v>
      </c>
      <c r="D151" s="262"/>
      <c r="E151" s="262"/>
      <c r="F151" s="315" t="s">
        <v>690</v>
      </c>
      <c r="G151" s="262"/>
      <c r="H151" s="314" t="s">
        <v>730</v>
      </c>
      <c r="I151" s="314" t="s">
        <v>692</v>
      </c>
      <c r="J151" s="314">
        <v>120</v>
      </c>
      <c r="K151" s="310"/>
    </row>
    <row r="152" s="1" customFormat="1" ht="15" customHeight="1">
      <c r="B152" s="287"/>
      <c r="C152" s="314" t="s">
        <v>739</v>
      </c>
      <c r="D152" s="262"/>
      <c r="E152" s="262"/>
      <c r="F152" s="315" t="s">
        <v>690</v>
      </c>
      <c r="G152" s="262"/>
      <c r="H152" s="314" t="s">
        <v>750</v>
      </c>
      <c r="I152" s="314" t="s">
        <v>692</v>
      </c>
      <c r="J152" s="314" t="s">
        <v>741</v>
      </c>
      <c r="K152" s="310"/>
    </row>
    <row r="153" s="1" customFormat="1" ht="15" customHeight="1">
      <c r="B153" s="287"/>
      <c r="C153" s="314" t="s">
        <v>638</v>
      </c>
      <c r="D153" s="262"/>
      <c r="E153" s="262"/>
      <c r="F153" s="315" t="s">
        <v>690</v>
      </c>
      <c r="G153" s="262"/>
      <c r="H153" s="314" t="s">
        <v>751</v>
      </c>
      <c r="I153" s="314" t="s">
        <v>692</v>
      </c>
      <c r="J153" s="314" t="s">
        <v>741</v>
      </c>
      <c r="K153" s="310"/>
    </row>
    <row r="154" s="1" customFormat="1" ht="15" customHeight="1">
      <c r="B154" s="287"/>
      <c r="C154" s="314" t="s">
        <v>695</v>
      </c>
      <c r="D154" s="262"/>
      <c r="E154" s="262"/>
      <c r="F154" s="315" t="s">
        <v>696</v>
      </c>
      <c r="G154" s="262"/>
      <c r="H154" s="314" t="s">
        <v>730</v>
      </c>
      <c r="I154" s="314" t="s">
        <v>692</v>
      </c>
      <c r="J154" s="314">
        <v>50</v>
      </c>
      <c r="K154" s="310"/>
    </row>
    <row r="155" s="1" customFormat="1" ht="15" customHeight="1">
      <c r="B155" s="287"/>
      <c r="C155" s="314" t="s">
        <v>698</v>
      </c>
      <c r="D155" s="262"/>
      <c r="E155" s="262"/>
      <c r="F155" s="315" t="s">
        <v>690</v>
      </c>
      <c r="G155" s="262"/>
      <c r="H155" s="314" t="s">
        <v>730</v>
      </c>
      <c r="I155" s="314" t="s">
        <v>700</v>
      </c>
      <c r="J155" s="314"/>
      <c r="K155" s="310"/>
    </row>
    <row r="156" s="1" customFormat="1" ht="15" customHeight="1">
      <c r="B156" s="287"/>
      <c r="C156" s="314" t="s">
        <v>709</v>
      </c>
      <c r="D156" s="262"/>
      <c r="E156" s="262"/>
      <c r="F156" s="315" t="s">
        <v>696</v>
      </c>
      <c r="G156" s="262"/>
      <c r="H156" s="314" t="s">
        <v>730</v>
      </c>
      <c r="I156" s="314" t="s">
        <v>692</v>
      </c>
      <c r="J156" s="314">
        <v>50</v>
      </c>
      <c r="K156" s="310"/>
    </row>
    <row r="157" s="1" customFormat="1" ht="15" customHeight="1">
      <c r="B157" s="287"/>
      <c r="C157" s="314" t="s">
        <v>717</v>
      </c>
      <c r="D157" s="262"/>
      <c r="E157" s="262"/>
      <c r="F157" s="315" t="s">
        <v>696</v>
      </c>
      <c r="G157" s="262"/>
      <c r="H157" s="314" t="s">
        <v>730</v>
      </c>
      <c r="I157" s="314" t="s">
        <v>692</v>
      </c>
      <c r="J157" s="314">
        <v>50</v>
      </c>
      <c r="K157" s="310"/>
    </row>
    <row r="158" s="1" customFormat="1" ht="15" customHeight="1">
      <c r="B158" s="287"/>
      <c r="C158" s="314" t="s">
        <v>715</v>
      </c>
      <c r="D158" s="262"/>
      <c r="E158" s="262"/>
      <c r="F158" s="315" t="s">
        <v>696</v>
      </c>
      <c r="G158" s="262"/>
      <c r="H158" s="314" t="s">
        <v>730</v>
      </c>
      <c r="I158" s="314" t="s">
        <v>692</v>
      </c>
      <c r="J158" s="314">
        <v>50</v>
      </c>
      <c r="K158" s="310"/>
    </row>
    <row r="159" s="1" customFormat="1" ht="15" customHeight="1">
      <c r="B159" s="287"/>
      <c r="C159" s="314" t="s">
        <v>94</v>
      </c>
      <c r="D159" s="262"/>
      <c r="E159" s="262"/>
      <c r="F159" s="315" t="s">
        <v>690</v>
      </c>
      <c r="G159" s="262"/>
      <c r="H159" s="314" t="s">
        <v>752</v>
      </c>
      <c r="I159" s="314" t="s">
        <v>692</v>
      </c>
      <c r="J159" s="314" t="s">
        <v>753</v>
      </c>
      <c r="K159" s="310"/>
    </row>
    <row r="160" s="1" customFormat="1" ht="15" customHeight="1">
      <c r="B160" s="287"/>
      <c r="C160" s="314" t="s">
        <v>754</v>
      </c>
      <c r="D160" s="262"/>
      <c r="E160" s="262"/>
      <c r="F160" s="315" t="s">
        <v>690</v>
      </c>
      <c r="G160" s="262"/>
      <c r="H160" s="314" t="s">
        <v>755</v>
      </c>
      <c r="I160" s="314" t="s">
        <v>725</v>
      </c>
      <c r="J160" s="314"/>
      <c r="K160" s="310"/>
    </row>
    <row r="161" s="1" customFormat="1" ht="15" customHeight="1">
      <c r="B161" s="316"/>
      <c r="C161" s="317"/>
      <c r="D161" s="317"/>
      <c r="E161" s="317"/>
      <c r="F161" s="317"/>
      <c r="G161" s="317"/>
      <c r="H161" s="317"/>
      <c r="I161" s="317"/>
      <c r="J161" s="317"/>
      <c r="K161" s="318"/>
    </row>
    <row r="162" s="1" customFormat="1" ht="18.75" customHeight="1">
      <c r="B162" s="298"/>
      <c r="C162" s="308"/>
      <c r="D162" s="308"/>
      <c r="E162" s="308"/>
      <c r="F162" s="319"/>
      <c r="G162" s="308"/>
      <c r="H162" s="308"/>
      <c r="I162" s="308"/>
      <c r="J162" s="308"/>
      <c r="K162" s="298"/>
    </row>
    <row r="163" s="1" customFormat="1" ht="18.75" customHeight="1">
      <c r="B163" s="298"/>
      <c r="C163" s="308"/>
      <c r="D163" s="308"/>
      <c r="E163" s="308"/>
      <c r="F163" s="319"/>
      <c r="G163" s="308"/>
      <c r="H163" s="308"/>
      <c r="I163" s="308"/>
      <c r="J163" s="308"/>
      <c r="K163" s="298"/>
    </row>
    <row r="164" s="1" customFormat="1" ht="18.75" customHeight="1">
      <c r="B164" s="298"/>
      <c r="C164" s="308"/>
      <c r="D164" s="308"/>
      <c r="E164" s="308"/>
      <c r="F164" s="319"/>
      <c r="G164" s="308"/>
      <c r="H164" s="308"/>
      <c r="I164" s="308"/>
      <c r="J164" s="308"/>
      <c r="K164" s="298"/>
    </row>
    <row r="165" s="1" customFormat="1" ht="18.75" customHeight="1">
      <c r="B165" s="298"/>
      <c r="C165" s="308"/>
      <c r="D165" s="308"/>
      <c r="E165" s="308"/>
      <c r="F165" s="319"/>
      <c r="G165" s="308"/>
      <c r="H165" s="308"/>
      <c r="I165" s="308"/>
      <c r="J165" s="308"/>
      <c r="K165" s="298"/>
    </row>
    <row r="166" s="1" customFormat="1" ht="18.75" customHeight="1">
      <c r="B166" s="298"/>
      <c r="C166" s="308"/>
      <c r="D166" s="308"/>
      <c r="E166" s="308"/>
      <c r="F166" s="319"/>
      <c r="G166" s="308"/>
      <c r="H166" s="308"/>
      <c r="I166" s="308"/>
      <c r="J166" s="308"/>
      <c r="K166" s="298"/>
    </row>
    <row r="167" s="1" customFormat="1" ht="18.75" customHeight="1">
      <c r="B167" s="298"/>
      <c r="C167" s="308"/>
      <c r="D167" s="308"/>
      <c r="E167" s="308"/>
      <c r="F167" s="319"/>
      <c r="G167" s="308"/>
      <c r="H167" s="308"/>
      <c r="I167" s="308"/>
      <c r="J167" s="308"/>
      <c r="K167" s="298"/>
    </row>
    <row r="168" s="1" customFormat="1" ht="18.75" customHeight="1">
      <c r="B168" s="298"/>
      <c r="C168" s="308"/>
      <c r="D168" s="308"/>
      <c r="E168" s="308"/>
      <c r="F168" s="319"/>
      <c r="G168" s="308"/>
      <c r="H168" s="308"/>
      <c r="I168" s="308"/>
      <c r="J168" s="308"/>
      <c r="K168" s="298"/>
    </row>
    <row r="169" s="1" customFormat="1" ht="18.75" customHeight="1">
      <c r="B169" s="270"/>
      <c r="C169" s="270"/>
      <c r="D169" s="270"/>
      <c r="E169" s="270"/>
      <c r="F169" s="270"/>
      <c r="G169" s="270"/>
      <c r="H169" s="270"/>
      <c r="I169" s="270"/>
      <c r="J169" s="270"/>
      <c r="K169" s="270"/>
    </row>
    <row r="170" s="1" customFormat="1" ht="7.5" customHeight="1">
      <c r="B170" s="249"/>
      <c r="C170" s="250"/>
      <c r="D170" s="250"/>
      <c r="E170" s="250"/>
      <c r="F170" s="250"/>
      <c r="G170" s="250"/>
      <c r="H170" s="250"/>
      <c r="I170" s="250"/>
      <c r="J170" s="250"/>
      <c r="K170" s="251"/>
    </row>
    <row r="171" s="1" customFormat="1" ht="45" customHeight="1">
      <c r="B171" s="252"/>
      <c r="C171" s="253" t="s">
        <v>756</v>
      </c>
      <c r="D171" s="253"/>
      <c r="E171" s="253"/>
      <c r="F171" s="253"/>
      <c r="G171" s="253"/>
      <c r="H171" s="253"/>
      <c r="I171" s="253"/>
      <c r="J171" s="253"/>
      <c r="K171" s="254"/>
    </row>
    <row r="172" s="1" customFormat="1" ht="17.25" customHeight="1">
      <c r="B172" s="252"/>
      <c r="C172" s="277" t="s">
        <v>684</v>
      </c>
      <c r="D172" s="277"/>
      <c r="E172" s="277"/>
      <c r="F172" s="277" t="s">
        <v>685</v>
      </c>
      <c r="G172" s="320"/>
      <c r="H172" s="321" t="s">
        <v>55</v>
      </c>
      <c r="I172" s="321" t="s">
        <v>58</v>
      </c>
      <c r="J172" s="277" t="s">
        <v>686</v>
      </c>
      <c r="K172" s="254"/>
    </row>
    <row r="173" s="1" customFormat="1" ht="17.25" customHeight="1">
      <c r="B173" s="255"/>
      <c r="C173" s="279" t="s">
        <v>687</v>
      </c>
      <c r="D173" s="279"/>
      <c r="E173" s="279"/>
      <c r="F173" s="280" t="s">
        <v>688</v>
      </c>
      <c r="G173" s="322"/>
      <c r="H173" s="323"/>
      <c r="I173" s="323"/>
      <c r="J173" s="279" t="s">
        <v>689</v>
      </c>
      <c r="K173" s="257"/>
    </row>
    <row r="174" s="1" customFormat="1" ht="5.25" customHeight="1">
      <c r="B174" s="287"/>
      <c r="C174" s="282"/>
      <c r="D174" s="282"/>
      <c r="E174" s="282"/>
      <c r="F174" s="282"/>
      <c r="G174" s="283"/>
      <c r="H174" s="282"/>
      <c r="I174" s="282"/>
      <c r="J174" s="282"/>
      <c r="K174" s="310"/>
    </row>
    <row r="175" s="1" customFormat="1" ht="15" customHeight="1">
      <c r="B175" s="287"/>
      <c r="C175" s="262" t="s">
        <v>693</v>
      </c>
      <c r="D175" s="262"/>
      <c r="E175" s="262"/>
      <c r="F175" s="285" t="s">
        <v>690</v>
      </c>
      <c r="G175" s="262"/>
      <c r="H175" s="262" t="s">
        <v>730</v>
      </c>
      <c r="I175" s="262" t="s">
        <v>692</v>
      </c>
      <c r="J175" s="262">
        <v>120</v>
      </c>
      <c r="K175" s="310"/>
    </row>
    <row r="176" s="1" customFormat="1" ht="15" customHeight="1">
      <c r="B176" s="287"/>
      <c r="C176" s="262" t="s">
        <v>739</v>
      </c>
      <c r="D176" s="262"/>
      <c r="E176" s="262"/>
      <c r="F176" s="285" t="s">
        <v>690</v>
      </c>
      <c r="G176" s="262"/>
      <c r="H176" s="262" t="s">
        <v>740</v>
      </c>
      <c r="I176" s="262" t="s">
        <v>692</v>
      </c>
      <c r="J176" s="262" t="s">
        <v>741</v>
      </c>
      <c r="K176" s="310"/>
    </row>
    <row r="177" s="1" customFormat="1" ht="15" customHeight="1">
      <c r="B177" s="287"/>
      <c r="C177" s="262" t="s">
        <v>638</v>
      </c>
      <c r="D177" s="262"/>
      <c r="E177" s="262"/>
      <c r="F177" s="285" t="s">
        <v>690</v>
      </c>
      <c r="G177" s="262"/>
      <c r="H177" s="262" t="s">
        <v>757</v>
      </c>
      <c r="I177" s="262" t="s">
        <v>692</v>
      </c>
      <c r="J177" s="262" t="s">
        <v>741</v>
      </c>
      <c r="K177" s="310"/>
    </row>
    <row r="178" s="1" customFormat="1" ht="15" customHeight="1">
      <c r="B178" s="287"/>
      <c r="C178" s="262" t="s">
        <v>695</v>
      </c>
      <c r="D178" s="262"/>
      <c r="E178" s="262"/>
      <c r="F178" s="285" t="s">
        <v>696</v>
      </c>
      <c r="G178" s="262"/>
      <c r="H178" s="262" t="s">
        <v>757</v>
      </c>
      <c r="I178" s="262" t="s">
        <v>692</v>
      </c>
      <c r="J178" s="262">
        <v>50</v>
      </c>
      <c r="K178" s="310"/>
    </row>
    <row r="179" s="1" customFormat="1" ht="15" customHeight="1">
      <c r="B179" s="287"/>
      <c r="C179" s="262" t="s">
        <v>698</v>
      </c>
      <c r="D179" s="262"/>
      <c r="E179" s="262"/>
      <c r="F179" s="285" t="s">
        <v>690</v>
      </c>
      <c r="G179" s="262"/>
      <c r="H179" s="262" t="s">
        <v>757</v>
      </c>
      <c r="I179" s="262" t="s">
        <v>700</v>
      </c>
      <c r="J179" s="262"/>
      <c r="K179" s="310"/>
    </row>
    <row r="180" s="1" customFormat="1" ht="15" customHeight="1">
      <c r="B180" s="287"/>
      <c r="C180" s="262" t="s">
        <v>709</v>
      </c>
      <c r="D180" s="262"/>
      <c r="E180" s="262"/>
      <c r="F180" s="285" t="s">
        <v>696</v>
      </c>
      <c r="G180" s="262"/>
      <c r="H180" s="262" t="s">
        <v>757</v>
      </c>
      <c r="I180" s="262" t="s">
        <v>692</v>
      </c>
      <c r="J180" s="262">
        <v>50</v>
      </c>
      <c r="K180" s="310"/>
    </row>
    <row r="181" s="1" customFormat="1" ht="15" customHeight="1">
      <c r="B181" s="287"/>
      <c r="C181" s="262" t="s">
        <v>717</v>
      </c>
      <c r="D181" s="262"/>
      <c r="E181" s="262"/>
      <c r="F181" s="285" t="s">
        <v>696</v>
      </c>
      <c r="G181" s="262"/>
      <c r="H181" s="262" t="s">
        <v>757</v>
      </c>
      <c r="I181" s="262" t="s">
        <v>692</v>
      </c>
      <c r="J181" s="262">
        <v>50</v>
      </c>
      <c r="K181" s="310"/>
    </row>
    <row r="182" s="1" customFormat="1" ht="15" customHeight="1">
      <c r="B182" s="287"/>
      <c r="C182" s="262" t="s">
        <v>715</v>
      </c>
      <c r="D182" s="262"/>
      <c r="E182" s="262"/>
      <c r="F182" s="285" t="s">
        <v>696</v>
      </c>
      <c r="G182" s="262"/>
      <c r="H182" s="262" t="s">
        <v>757</v>
      </c>
      <c r="I182" s="262" t="s">
        <v>692</v>
      </c>
      <c r="J182" s="262">
        <v>50</v>
      </c>
      <c r="K182" s="310"/>
    </row>
    <row r="183" s="1" customFormat="1" ht="15" customHeight="1">
      <c r="B183" s="287"/>
      <c r="C183" s="262" t="s">
        <v>99</v>
      </c>
      <c r="D183" s="262"/>
      <c r="E183" s="262"/>
      <c r="F183" s="285" t="s">
        <v>690</v>
      </c>
      <c r="G183" s="262"/>
      <c r="H183" s="262" t="s">
        <v>758</v>
      </c>
      <c r="I183" s="262" t="s">
        <v>759</v>
      </c>
      <c r="J183" s="262"/>
      <c r="K183" s="310"/>
    </row>
    <row r="184" s="1" customFormat="1" ht="15" customHeight="1">
      <c r="B184" s="287"/>
      <c r="C184" s="262" t="s">
        <v>58</v>
      </c>
      <c r="D184" s="262"/>
      <c r="E184" s="262"/>
      <c r="F184" s="285" t="s">
        <v>690</v>
      </c>
      <c r="G184" s="262"/>
      <c r="H184" s="262" t="s">
        <v>760</v>
      </c>
      <c r="I184" s="262" t="s">
        <v>761</v>
      </c>
      <c r="J184" s="262">
        <v>1</v>
      </c>
      <c r="K184" s="310"/>
    </row>
    <row r="185" s="1" customFormat="1" ht="15" customHeight="1">
      <c r="B185" s="287"/>
      <c r="C185" s="262" t="s">
        <v>54</v>
      </c>
      <c r="D185" s="262"/>
      <c r="E185" s="262"/>
      <c r="F185" s="285" t="s">
        <v>690</v>
      </c>
      <c r="G185" s="262"/>
      <c r="H185" s="262" t="s">
        <v>762</v>
      </c>
      <c r="I185" s="262" t="s">
        <v>692</v>
      </c>
      <c r="J185" s="262">
        <v>20</v>
      </c>
      <c r="K185" s="310"/>
    </row>
    <row r="186" s="1" customFormat="1" ht="15" customHeight="1">
      <c r="B186" s="287"/>
      <c r="C186" s="262" t="s">
        <v>55</v>
      </c>
      <c r="D186" s="262"/>
      <c r="E186" s="262"/>
      <c r="F186" s="285" t="s">
        <v>690</v>
      </c>
      <c r="G186" s="262"/>
      <c r="H186" s="262" t="s">
        <v>763</v>
      </c>
      <c r="I186" s="262" t="s">
        <v>692</v>
      </c>
      <c r="J186" s="262">
        <v>255</v>
      </c>
      <c r="K186" s="310"/>
    </row>
    <row r="187" s="1" customFormat="1" ht="15" customHeight="1">
      <c r="B187" s="287"/>
      <c r="C187" s="262" t="s">
        <v>100</v>
      </c>
      <c r="D187" s="262"/>
      <c r="E187" s="262"/>
      <c r="F187" s="285" t="s">
        <v>690</v>
      </c>
      <c r="G187" s="262"/>
      <c r="H187" s="262" t="s">
        <v>654</v>
      </c>
      <c r="I187" s="262" t="s">
        <v>692</v>
      </c>
      <c r="J187" s="262">
        <v>10</v>
      </c>
      <c r="K187" s="310"/>
    </row>
    <row r="188" s="1" customFormat="1" ht="15" customHeight="1">
      <c r="B188" s="287"/>
      <c r="C188" s="262" t="s">
        <v>101</v>
      </c>
      <c r="D188" s="262"/>
      <c r="E188" s="262"/>
      <c r="F188" s="285" t="s">
        <v>690</v>
      </c>
      <c r="G188" s="262"/>
      <c r="H188" s="262" t="s">
        <v>764</v>
      </c>
      <c r="I188" s="262" t="s">
        <v>725</v>
      </c>
      <c r="J188" s="262"/>
      <c r="K188" s="310"/>
    </row>
    <row r="189" s="1" customFormat="1" ht="15" customHeight="1">
      <c r="B189" s="287"/>
      <c r="C189" s="262" t="s">
        <v>765</v>
      </c>
      <c r="D189" s="262"/>
      <c r="E189" s="262"/>
      <c r="F189" s="285" t="s">
        <v>690</v>
      </c>
      <c r="G189" s="262"/>
      <c r="H189" s="262" t="s">
        <v>766</v>
      </c>
      <c r="I189" s="262" t="s">
        <v>725</v>
      </c>
      <c r="J189" s="262"/>
      <c r="K189" s="310"/>
    </row>
    <row r="190" s="1" customFormat="1" ht="15" customHeight="1">
      <c r="B190" s="287"/>
      <c r="C190" s="262" t="s">
        <v>754</v>
      </c>
      <c r="D190" s="262"/>
      <c r="E190" s="262"/>
      <c r="F190" s="285" t="s">
        <v>690</v>
      </c>
      <c r="G190" s="262"/>
      <c r="H190" s="262" t="s">
        <v>767</v>
      </c>
      <c r="I190" s="262" t="s">
        <v>725</v>
      </c>
      <c r="J190" s="262"/>
      <c r="K190" s="310"/>
    </row>
    <row r="191" s="1" customFormat="1" ht="15" customHeight="1">
      <c r="B191" s="287"/>
      <c r="C191" s="262" t="s">
        <v>103</v>
      </c>
      <c r="D191" s="262"/>
      <c r="E191" s="262"/>
      <c r="F191" s="285" t="s">
        <v>696</v>
      </c>
      <c r="G191" s="262"/>
      <c r="H191" s="262" t="s">
        <v>768</v>
      </c>
      <c r="I191" s="262" t="s">
        <v>692</v>
      </c>
      <c r="J191" s="262">
        <v>50</v>
      </c>
      <c r="K191" s="310"/>
    </row>
    <row r="192" s="1" customFormat="1" ht="15" customHeight="1">
      <c r="B192" s="287"/>
      <c r="C192" s="262" t="s">
        <v>769</v>
      </c>
      <c r="D192" s="262"/>
      <c r="E192" s="262"/>
      <c r="F192" s="285" t="s">
        <v>696</v>
      </c>
      <c r="G192" s="262"/>
      <c r="H192" s="262" t="s">
        <v>770</v>
      </c>
      <c r="I192" s="262" t="s">
        <v>771</v>
      </c>
      <c r="J192" s="262"/>
      <c r="K192" s="310"/>
    </row>
    <row r="193" s="1" customFormat="1" ht="15" customHeight="1">
      <c r="B193" s="287"/>
      <c r="C193" s="262" t="s">
        <v>772</v>
      </c>
      <c r="D193" s="262"/>
      <c r="E193" s="262"/>
      <c r="F193" s="285" t="s">
        <v>696</v>
      </c>
      <c r="G193" s="262"/>
      <c r="H193" s="262" t="s">
        <v>773</v>
      </c>
      <c r="I193" s="262" t="s">
        <v>771</v>
      </c>
      <c r="J193" s="262"/>
      <c r="K193" s="310"/>
    </row>
    <row r="194" s="1" customFormat="1" ht="15" customHeight="1">
      <c r="B194" s="287"/>
      <c r="C194" s="262" t="s">
        <v>774</v>
      </c>
      <c r="D194" s="262"/>
      <c r="E194" s="262"/>
      <c r="F194" s="285" t="s">
        <v>696</v>
      </c>
      <c r="G194" s="262"/>
      <c r="H194" s="262" t="s">
        <v>775</v>
      </c>
      <c r="I194" s="262" t="s">
        <v>771</v>
      </c>
      <c r="J194" s="262"/>
      <c r="K194" s="310"/>
    </row>
    <row r="195" s="1" customFormat="1" ht="15" customHeight="1">
      <c r="B195" s="287"/>
      <c r="C195" s="324" t="s">
        <v>776</v>
      </c>
      <c r="D195" s="262"/>
      <c r="E195" s="262"/>
      <c r="F195" s="285" t="s">
        <v>696</v>
      </c>
      <c r="G195" s="262"/>
      <c r="H195" s="262" t="s">
        <v>777</v>
      </c>
      <c r="I195" s="262" t="s">
        <v>778</v>
      </c>
      <c r="J195" s="325" t="s">
        <v>779</v>
      </c>
      <c r="K195" s="310"/>
    </row>
    <row r="196" s="1" customFormat="1" ht="15" customHeight="1">
      <c r="B196" s="287"/>
      <c r="C196" s="324" t="s">
        <v>43</v>
      </c>
      <c r="D196" s="262"/>
      <c r="E196" s="262"/>
      <c r="F196" s="285" t="s">
        <v>690</v>
      </c>
      <c r="G196" s="262"/>
      <c r="H196" s="259" t="s">
        <v>780</v>
      </c>
      <c r="I196" s="262" t="s">
        <v>781</v>
      </c>
      <c r="J196" s="262"/>
      <c r="K196" s="310"/>
    </row>
    <row r="197" s="1" customFormat="1" ht="15" customHeight="1">
      <c r="B197" s="287"/>
      <c r="C197" s="324" t="s">
        <v>782</v>
      </c>
      <c r="D197" s="262"/>
      <c r="E197" s="262"/>
      <c r="F197" s="285" t="s">
        <v>690</v>
      </c>
      <c r="G197" s="262"/>
      <c r="H197" s="262" t="s">
        <v>783</v>
      </c>
      <c r="I197" s="262" t="s">
        <v>725</v>
      </c>
      <c r="J197" s="262"/>
      <c r="K197" s="310"/>
    </row>
    <row r="198" s="1" customFormat="1" ht="15" customHeight="1">
      <c r="B198" s="287"/>
      <c r="C198" s="324" t="s">
        <v>784</v>
      </c>
      <c r="D198" s="262"/>
      <c r="E198" s="262"/>
      <c r="F198" s="285" t="s">
        <v>690</v>
      </c>
      <c r="G198" s="262"/>
      <c r="H198" s="262" t="s">
        <v>785</v>
      </c>
      <c r="I198" s="262" t="s">
        <v>725</v>
      </c>
      <c r="J198" s="262"/>
      <c r="K198" s="310"/>
    </row>
    <row r="199" s="1" customFormat="1" ht="15" customHeight="1">
      <c r="B199" s="287"/>
      <c r="C199" s="324" t="s">
        <v>786</v>
      </c>
      <c r="D199" s="262"/>
      <c r="E199" s="262"/>
      <c r="F199" s="285" t="s">
        <v>696</v>
      </c>
      <c r="G199" s="262"/>
      <c r="H199" s="262" t="s">
        <v>787</v>
      </c>
      <c r="I199" s="262" t="s">
        <v>725</v>
      </c>
      <c r="J199" s="262"/>
      <c r="K199" s="310"/>
    </row>
    <row r="200" s="1" customFormat="1" ht="15" customHeight="1">
      <c r="B200" s="316"/>
      <c r="C200" s="326"/>
      <c r="D200" s="317"/>
      <c r="E200" s="317"/>
      <c r="F200" s="317"/>
      <c r="G200" s="317"/>
      <c r="H200" s="317"/>
      <c r="I200" s="317"/>
      <c r="J200" s="317"/>
      <c r="K200" s="318"/>
    </row>
    <row r="201" s="1" customFormat="1" ht="18.75" customHeight="1">
      <c r="B201" s="298"/>
      <c r="C201" s="308"/>
      <c r="D201" s="308"/>
      <c r="E201" s="308"/>
      <c r="F201" s="319"/>
      <c r="G201" s="308"/>
      <c r="H201" s="308"/>
      <c r="I201" s="308"/>
      <c r="J201" s="308"/>
      <c r="K201" s="298"/>
    </row>
    <row r="202" s="1" customFormat="1" ht="18.75" customHeight="1">
      <c r="B202" s="270"/>
      <c r="C202" s="270"/>
      <c r="D202" s="270"/>
      <c r="E202" s="270"/>
      <c r="F202" s="270"/>
      <c r="G202" s="270"/>
      <c r="H202" s="270"/>
      <c r="I202" s="270"/>
      <c r="J202" s="270"/>
      <c r="K202" s="270"/>
    </row>
    <row r="203" s="1" customFormat="1" ht="13.5">
      <c r="B203" s="249"/>
      <c r="C203" s="250"/>
      <c r="D203" s="250"/>
      <c r="E203" s="250"/>
      <c r="F203" s="250"/>
      <c r="G203" s="250"/>
      <c r="H203" s="250"/>
      <c r="I203" s="250"/>
      <c r="J203" s="250"/>
      <c r="K203" s="251"/>
    </row>
    <row r="204" s="1" customFormat="1" ht="21" customHeight="1">
      <c r="B204" s="252"/>
      <c r="C204" s="253" t="s">
        <v>788</v>
      </c>
      <c r="D204" s="253"/>
      <c r="E204" s="253"/>
      <c r="F204" s="253"/>
      <c r="G204" s="253"/>
      <c r="H204" s="253"/>
      <c r="I204" s="253"/>
      <c r="J204" s="253"/>
      <c r="K204" s="254"/>
    </row>
    <row r="205" s="1" customFormat="1" ht="25.5" customHeight="1">
      <c r="B205" s="252"/>
      <c r="C205" s="327" t="s">
        <v>789</v>
      </c>
      <c r="D205" s="327"/>
      <c r="E205" s="327"/>
      <c r="F205" s="327" t="s">
        <v>790</v>
      </c>
      <c r="G205" s="328"/>
      <c r="H205" s="327" t="s">
        <v>791</v>
      </c>
      <c r="I205" s="327"/>
      <c r="J205" s="327"/>
      <c r="K205" s="254"/>
    </row>
    <row r="206" s="1" customFormat="1" ht="5.25" customHeight="1">
      <c r="B206" s="287"/>
      <c r="C206" s="282"/>
      <c r="D206" s="282"/>
      <c r="E206" s="282"/>
      <c r="F206" s="282"/>
      <c r="G206" s="308"/>
      <c r="H206" s="282"/>
      <c r="I206" s="282"/>
      <c r="J206" s="282"/>
      <c r="K206" s="310"/>
    </row>
    <row r="207" s="1" customFormat="1" ht="15" customHeight="1">
      <c r="B207" s="287"/>
      <c r="C207" s="262" t="s">
        <v>781</v>
      </c>
      <c r="D207" s="262"/>
      <c r="E207" s="262"/>
      <c r="F207" s="285" t="s">
        <v>44</v>
      </c>
      <c r="G207" s="262"/>
      <c r="H207" s="262" t="s">
        <v>792</v>
      </c>
      <c r="I207" s="262"/>
      <c r="J207" s="262"/>
      <c r="K207" s="310"/>
    </row>
    <row r="208" s="1" customFormat="1" ht="15" customHeight="1">
      <c r="B208" s="287"/>
      <c r="C208" s="262"/>
      <c r="D208" s="262"/>
      <c r="E208" s="262"/>
      <c r="F208" s="285" t="s">
        <v>45</v>
      </c>
      <c r="G208" s="262"/>
      <c r="H208" s="262" t="s">
        <v>793</v>
      </c>
      <c r="I208" s="262"/>
      <c r="J208" s="262"/>
      <c r="K208" s="310"/>
    </row>
    <row r="209" s="1" customFormat="1" ht="15" customHeight="1">
      <c r="B209" s="287"/>
      <c r="C209" s="262"/>
      <c r="D209" s="262"/>
      <c r="E209" s="262"/>
      <c r="F209" s="285" t="s">
        <v>48</v>
      </c>
      <c r="G209" s="262"/>
      <c r="H209" s="262" t="s">
        <v>794</v>
      </c>
      <c r="I209" s="262"/>
      <c r="J209" s="262"/>
      <c r="K209" s="310"/>
    </row>
    <row r="210" s="1" customFormat="1" ht="15" customHeight="1">
      <c r="B210" s="287"/>
      <c r="C210" s="262"/>
      <c r="D210" s="262"/>
      <c r="E210" s="262"/>
      <c r="F210" s="285" t="s">
        <v>46</v>
      </c>
      <c r="G210" s="262"/>
      <c r="H210" s="262" t="s">
        <v>795</v>
      </c>
      <c r="I210" s="262"/>
      <c r="J210" s="262"/>
      <c r="K210" s="310"/>
    </row>
    <row r="211" s="1" customFormat="1" ht="15" customHeight="1">
      <c r="B211" s="287"/>
      <c r="C211" s="262"/>
      <c r="D211" s="262"/>
      <c r="E211" s="262"/>
      <c r="F211" s="285" t="s">
        <v>47</v>
      </c>
      <c r="G211" s="262"/>
      <c r="H211" s="262" t="s">
        <v>796</v>
      </c>
      <c r="I211" s="262"/>
      <c r="J211" s="262"/>
      <c r="K211" s="310"/>
    </row>
    <row r="212" s="1" customFormat="1" ht="15" customHeight="1">
      <c r="B212" s="287"/>
      <c r="C212" s="262"/>
      <c r="D212" s="262"/>
      <c r="E212" s="262"/>
      <c r="F212" s="285"/>
      <c r="G212" s="262"/>
      <c r="H212" s="262"/>
      <c r="I212" s="262"/>
      <c r="J212" s="262"/>
      <c r="K212" s="310"/>
    </row>
    <row r="213" s="1" customFormat="1" ht="15" customHeight="1">
      <c r="B213" s="287"/>
      <c r="C213" s="262" t="s">
        <v>737</v>
      </c>
      <c r="D213" s="262"/>
      <c r="E213" s="262"/>
      <c r="F213" s="285" t="s">
        <v>632</v>
      </c>
      <c r="G213" s="262"/>
      <c r="H213" s="262" t="s">
        <v>797</v>
      </c>
      <c r="I213" s="262"/>
      <c r="J213" s="262"/>
      <c r="K213" s="310"/>
    </row>
    <row r="214" s="1" customFormat="1" ht="15" customHeight="1">
      <c r="B214" s="287"/>
      <c r="C214" s="262"/>
      <c r="D214" s="262"/>
      <c r="E214" s="262"/>
      <c r="F214" s="285" t="s">
        <v>80</v>
      </c>
      <c r="G214" s="262"/>
      <c r="H214" s="262" t="s">
        <v>636</v>
      </c>
      <c r="I214" s="262"/>
      <c r="J214" s="262"/>
      <c r="K214" s="310"/>
    </row>
    <row r="215" s="1" customFormat="1" ht="15" customHeight="1">
      <c r="B215" s="287"/>
      <c r="C215" s="262"/>
      <c r="D215" s="262"/>
      <c r="E215" s="262"/>
      <c r="F215" s="285" t="s">
        <v>634</v>
      </c>
      <c r="G215" s="262"/>
      <c r="H215" s="262" t="s">
        <v>798</v>
      </c>
      <c r="I215" s="262"/>
      <c r="J215" s="262"/>
      <c r="K215" s="310"/>
    </row>
    <row r="216" s="1" customFormat="1" ht="15" customHeight="1">
      <c r="B216" s="329"/>
      <c r="C216" s="262"/>
      <c r="D216" s="262"/>
      <c r="E216" s="262"/>
      <c r="F216" s="285" t="s">
        <v>87</v>
      </c>
      <c r="G216" s="324"/>
      <c r="H216" s="314" t="s">
        <v>637</v>
      </c>
      <c r="I216" s="314"/>
      <c r="J216" s="314"/>
      <c r="K216" s="330"/>
    </row>
    <row r="217" s="1" customFormat="1" ht="15" customHeight="1">
      <c r="B217" s="329"/>
      <c r="C217" s="262"/>
      <c r="D217" s="262"/>
      <c r="E217" s="262"/>
      <c r="F217" s="285" t="s">
        <v>111</v>
      </c>
      <c r="G217" s="324"/>
      <c r="H217" s="314" t="s">
        <v>799</v>
      </c>
      <c r="I217" s="314"/>
      <c r="J217" s="314"/>
      <c r="K217" s="330"/>
    </row>
    <row r="218" s="1" customFormat="1" ht="15" customHeight="1">
      <c r="B218" s="329"/>
      <c r="C218" s="262"/>
      <c r="D218" s="262"/>
      <c r="E218" s="262"/>
      <c r="F218" s="285"/>
      <c r="G218" s="324"/>
      <c r="H218" s="314"/>
      <c r="I218" s="314"/>
      <c r="J218" s="314"/>
      <c r="K218" s="330"/>
    </row>
    <row r="219" s="1" customFormat="1" ht="15" customHeight="1">
      <c r="B219" s="329"/>
      <c r="C219" s="262" t="s">
        <v>761</v>
      </c>
      <c r="D219" s="262"/>
      <c r="E219" s="262"/>
      <c r="F219" s="285">
        <v>1</v>
      </c>
      <c r="G219" s="324"/>
      <c r="H219" s="314" t="s">
        <v>800</v>
      </c>
      <c r="I219" s="314"/>
      <c r="J219" s="314"/>
      <c r="K219" s="330"/>
    </row>
    <row r="220" s="1" customFormat="1" ht="15" customHeight="1">
      <c r="B220" s="329"/>
      <c r="C220" s="262"/>
      <c r="D220" s="262"/>
      <c r="E220" s="262"/>
      <c r="F220" s="285">
        <v>2</v>
      </c>
      <c r="G220" s="324"/>
      <c r="H220" s="314" t="s">
        <v>801</v>
      </c>
      <c r="I220" s="314"/>
      <c r="J220" s="314"/>
      <c r="K220" s="330"/>
    </row>
    <row r="221" s="1" customFormat="1" ht="15" customHeight="1">
      <c r="B221" s="329"/>
      <c r="C221" s="262"/>
      <c r="D221" s="262"/>
      <c r="E221" s="262"/>
      <c r="F221" s="285">
        <v>3</v>
      </c>
      <c r="G221" s="324"/>
      <c r="H221" s="314" t="s">
        <v>802</v>
      </c>
      <c r="I221" s="314"/>
      <c r="J221" s="314"/>
      <c r="K221" s="330"/>
    </row>
    <row r="222" s="1" customFormat="1" ht="15" customHeight="1">
      <c r="B222" s="329"/>
      <c r="C222" s="262"/>
      <c r="D222" s="262"/>
      <c r="E222" s="262"/>
      <c r="F222" s="285">
        <v>4</v>
      </c>
      <c r="G222" s="324"/>
      <c r="H222" s="314" t="s">
        <v>803</v>
      </c>
      <c r="I222" s="314"/>
      <c r="J222" s="314"/>
      <c r="K222" s="330"/>
    </row>
    <row r="223" s="1" customFormat="1" ht="12.75" customHeight="1">
      <c r="B223" s="331"/>
      <c r="C223" s="332"/>
      <c r="D223" s="332"/>
      <c r="E223" s="332"/>
      <c r="F223" s="332"/>
      <c r="G223" s="332"/>
      <c r="H223" s="332"/>
      <c r="I223" s="332"/>
      <c r="J223" s="332"/>
      <c r="K223" s="33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2021-04-01T08:16:38Z</dcterms:created>
  <dcterms:modified xsi:type="dcterms:W3CDTF">2021-04-01T08:16:43Z</dcterms:modified>
</cp:coreProperties>
</file>