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45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fukci'!$A$2:$E$8</definedName>
    <definedName name="_xlnm.Print_Area" localSheetId="1">'SO 98-98'!$B$1:$L$36</definedName>
  </definedNames>
  <calcPr calcId="145621"/>
</workbook>
</file>

<file path=xl/calcChain.xml><?xml version="1.0" encoding="utf-8"?>
<calcChain xmlns="http://schemas.openxmlformats.org/spreadsheetml/2006/main">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text>
        <r>
          <rPr>
            <b/>
            <i/>
            <u/>
            <sz val="10"/>
            <color indexed="81"/>
            <rFont val="Arial"/>
            <family val="2"/>
            <charset val="238"/>
          </rPr>
          <t>Povinná položka</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text>
        <r>
          <rPr>
            <b/>
            <i/>
            <u/>
            <sz val="10"/>
            <color indexed="81"/>
            <rFont val="Arial"/>
            <family val="2"/>
            <charset val="238"/>
          </rPr>
          <t>Povinná položka</t>
        </r>
        <r>
          <rPr>
            <sz val="10"/>
            <color indexed="81"/>
            <rFont val="Arial"/>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text>
        <r>
          <rPr>
            <b/>
            <i/>
            <u/>
            <sz val="10"/>
            <color indexed="81"/>
            <rFont val="Arial"/>
            <family val="2"/>
            <charset val="238"/>
          </rPr>
          <t>Povinná položka</t>
        </r>
        <r>
          <rPr>
            <sz val="10"/>
            <color indexed="81"/>
            <rFont val="Arial"/>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<sst xmlns="http://schemas.openxmlformats.org/spreadsheetml/2006/main" count="131" uniqueCount="90">
  <si>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</si>
  <si>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</si>
  <si>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</si>
  <si>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</si>
  <si>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</si>
  <si>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</si>
  <si>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</si>
  <si>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</si>
  <si>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</si>
  <si>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</si>
  <si>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</si>
  <si>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</si>
  <si>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</si>
  <si>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</si>
  <si>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</si>
  <si>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</si>
  <si>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</si>
  <si>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</si>
  <si>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</si>
  <si>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</si>
  <si>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</si>
  <si>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</si>
  <si>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</si>
  <si>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</si>
  <si>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</si>
  <si>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</si>
  <si>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</si>
  <si>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</si>
  <si>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</si>
  <si>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</si>
  <si>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</si>
  <si>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</si>
  <si>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</si>
  <si>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</si>
  <si>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</si>
  <si>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</si>
  <si>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</si>
  <si>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</si>
  <si>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</si>
  <si>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</si>
  <si>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</si>
  <si>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</si>
  <si>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</si>
  <si>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</si>
  <si>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</si>
  <si>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</si>
  <si>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</si>
  <si>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</si>
  <si>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</si>
  <si>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</si>
  <si>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</si>
  <si>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</si>
  <si>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</si>
  <si>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</si>
  <si>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</si>
  <si>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</si>
  <si>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</si>
  <si>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</si>
  <si>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</si>
  <si>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</si>
  <si>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</si>
  <si>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</si>
  <si>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</si>
  <si>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</si>
  <si>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</si>
  <si>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</si>
  <si>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</si>
  <si>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</si>
  <si>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</si>
  <si>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</si>
  <si>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</si>
  <si>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</si>
  <si>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</si>
  <si>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</si>
  <si>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</si>
  <si>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PS 01-01-31</t>
  </si>
  <si>
    <t>V rozsahu Zjednodušené dokumentace ve stádiu 2</t>
  </si>
  <si>
    <t>SO 01-13-01</t>
  </si>
  <si>
    <t>SO 01-86-01</t>
  </si>
  <si>
    <t>SO 01-10-01</t>
  </si>
  <si>
    <t>Doplnění závor na PZS (P7628) v km 13,669 trati Olomouc – Drahanovice</t>
  </si>
  <si>
    <t>Zabezpečovací zařízení (PZS) železniční přejezd v km 13,669 (P7628)</t>
  </si>
  <si>
    <t>Železniční svršek železniční přejezd v km 13,669 (P7628)</t>
  </si>
  <si>
    <t>Konstrukce přejezdu železniční přejezd v km 13,669 (P7628)</t>
  </si>
  <si>
    <t>Přípojka napájení NN železniční přejezd v km 13,669 (P7628)</t>
  </si>
  <si>
    <t xml:space="preserve">Dodávka a montáž kompletního vnitřního a venkovního zařízení  přejezdového zabezpečovacího zařízení světelného (PZS) přejezdu P7628 včetně potřebného pomocného materiálu, softwarového vybavení a jeho dopravy.  Položka obsahuje všechny náklady na pořízení a montáž nového technologického objektu - reléový domek (RD), pořízení a montáž výstražníků a závor a související nutné kabelizace včetně pomocného materiálu a jeho dopravu. Položka obsahuje všechny náklady na úpravy vazeb na navazující zabezpečovací zařízení (ZZ) a úpravy ovládací desky v dopravní kanceláři (DK) ŽST Příkazy. V rámci tohoto PS bude zpracována a schválena nová tabulka přejezdu a všech přejezdů ve vazbě, zpracovaná a schvalená nová závěrová tabulka a situační schéma navazujícího SZZ, provedeno úplné přezkoušení nového PZS včetně vazeb  a jeho uvedení do provozu. Součástí tohoto PS budou rovněž demontáže veškerých zbytných vnitřních i venkovních prvků. PS bude realizován dle závazných norem a směrnic. -- Bude provedena náhrada stávajícího PZS bez závor novým PZS doplněným o závory. Vnitřní technologie nového PZS bude umístěna v novém technologickém objektu situovaném na pozemku ve správě Správy železnic.  Pro zjišťování volnosti kolejových úseků budou využívány nové počítače náprav. Nevyhovující stávající kabelizace bude nahrazena novou položenou ve stávající trase  (cca 820 m částečně pod komunikací). Budou použity výstražníky s LED technologií. Závory budou doplněny v souladu s MP 53749/2019-SŽDC-GŘ-O14 a TNŽ 34 2650. PZS bude vybaveno stavovou a měřící diagnostikou s online přenosem informací do diagnostického serveru na pracovišti údržby Olomouc.  Bude dodaná kompletní úprava SZZ Příkazy pro zavázání nového PZS, budou provedeny úpravy vazeb na další navazující zabezpečovací zařízení. Stavba bude koordinovaná s dalšími připravovanými akcemi.    </t>
  </si>
  <si>
    <t>V místě přejezdu dojde k rekonstrukci železničního svršku. Bude provedena směrová a výšková úprava koleje v přejezdu a v navazujících úsecích minimálně na celou délku přilehlých přechodnic a výhybek s doplněním kolejového lože.</t>
  </si>
  <si>
    <t>Dojde k demontáži stávající přejezdové konstrukce a odfrézování přilehlé živičné konstrukce vozovky k přejezdu s nutným odtěžením konstrukčních vrstev. Bude provedena montáž nové vnitřní a vnější celopryžové přejezdové konstrukce. Budou položeny nové vrstvy konstrukce živičné vozovky v oblasti přejezdu v takovém rozsahu, aby niveleta komunikace plynule navazovala na přilehlé úseky dle ČSN 73 6380.</t>
  </si>
  <si>
    <t>Pro nově řešený technologický objekt - reléový domek (RD) projektovaného PZS (P7628) bude vybudována nová přípojka NN. S ohledem na stav a konfiguraci rozvodů, bude provedeno připojení přímo z již vybudovaného hlavního rozváděče RH (umístěn vedle výpravní budovy ŽST Příkazy v sestavě SS200 a RE), kde je volná pozice FA5, osazena jistícím prvkem 3x50 A. Tato pozice bude využita a bude osazen odpovídající jistící prvek. Dle podmínek Oddělení energetiky a služeb (OES) OŘ Olomouc bude řešeno podružné měření el. energie. V rámci řešení bude z RH vedena nová zemní kabelová trasa do místa umístění nového RD, ukončena v R-PZS. Vedle nového RD bude projektován a umístěn typový napájecí pilíř R-PZS. Záložní napájení PZS bude provedeno z akumulátorových baterií s řízeným dobíječem - součást dodávky technologie PZZ. Pilíř R-PZS bude napájet současně technologii PZS a elektroinstalaci domku. Elektroinstalace domku je  součástí jeho dodávky. Kromě jištění, svodiče přepětí, přepínače sítí a ostatní výstroje bude pilíř opatřen externí přívodkou pro možnost napájení z mobilního zdroje (dieselagregátu). 
Úpravy rozváděčů:
a/ Rozváděč RH – bude na přívodu dozbrojen přepínačem sítí a externí přívodkou. Zapojení bude umožňovat připojení mobilního záložního zdroje z důvodu napájení odběru ŽST včetně technologie zabezpečovacího zařízení při výluce napájení ČEZ Distribuce a.s.. 
b/ Z důvodu stavu, stáří a technického provedení bude realizována výměna stávajícího oceloplechového rozváděče napájení RZZ, který je umístěn v chodbě VB ŽST Příkazy. Bude realizována nová plastová zapuštěná skříň s jistícími prvky stávajících obvodů včetně doplnění o svodiče přepětí a připojení na přípojnici pospojování (uzemnění).
Součástí tohoto SO je kromě demontážních prací, dodávka a montáž nového zařízení včetně uvedení do provozu dle Zákona o dráhách v platném znění včetně doprovodných vyhlášek v platných zněních. Řešení zahrnuje také provizorní a výlukové stavy a likvidaci odpadů.
SO bude realizován dle závazných norem a směrnic a to včetně podmínek EN.</t>
  </si>
  <si>
    <t>Stavba D:</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</si>
</sst>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0.00\ &quot;Kč&quot;;\-#,##0.00\ &quot;Kč&quot;"/>
    <numFmt numFmtId="43" formatCode="_-* #,##0.00\ _K_č_-;\-* #,##0.00\ _K_č_-;_-* &quot;-&quot;??\ _K_č_-;_-@_-"/>
    <numFmt numFmtId="164" formatCode="#,##0.00\ &quot;Kč&quot;"/>
    <numFmt numFmtId="165" formatCode="m\/yyyy"/>
    <numFmt numFmtId="166"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auto="1"/>
      </right>
      <top style="double">
        <color auto="1"/>
      </top>
      <bottom style="medium">
        <color indexed="64"/>
      </bottom>
      <diagonal/>
    </border>
  </borders>
  <cellStyleXfs count="5">
    <xf numFmtId="0" fontId="0" fillId="0" borderId="0"/>
    <xf numFmtId="0" fontId="1" fillId="0" borderId="0"/>
    <xf numFmtId="43"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5"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5"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6"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4"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4"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4"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5"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4"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67" xfId="1" applyFont="1" applyFill="1" applyBorder="1" applyAlignment="1">
      <alignment horizontal="left" vertical="center" wrapText="1"/>
    </xf>
    <xf numFmtId="0" fontId="7" fillId="0" borderId="68" xfId="1" applyNumberFormat="1" applyFont="1" applyFill="1" applyBorder="1" applyAlignment="1">
      <alignment horizontal="left" vertical="center" wrapText="1"/>
    </xf>
    <xf numFmtId="0" fontId="1" fillId="0" borderId="68" xfId="1" applyFont="1" applyFill="1" applyBorder="1" applyAlignment="1">
      <alignment horizontal="left" vertical="center" wrapText="1"/>
    </xf>
    <xf numFmtId="0" fontId="1" fillId="0" borderId="69" xfId="1" applyFill="1" applyBorder="1" applyAlignment="1">
      <alignment horizontal="left" vertical="center" wrapText="1"/>
    </xf>
    <xf numFmtId="4" fontId="5" fillId="0" borderId="70"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5" fontId="20" fillId="0" borderId="45" xfId="1" applyNumberFormat="1" applyFont="1" applyFill="1" applyBorder="1" applyAlignment="1" applyProtection="1">
      <alignment horizontal="left" vertical="center"/>
    </xf>
    <xf numFmtId="165" fontId="20" fillId="0" borderId="34" xfId="1" applyNumberFormat="1" applyFont="1" applyFill="1" applyBorder="1" applyAlignment="1" applyProtection="1">
      <alignment horizontal="left" vertical="center"/>
    </xf>
    <xf numFmtId="165"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18" fillId="0" borderId="12"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3"/>
  <sheetViews>
    <sheetView tabSelected="1" zoomScale="70" zoomScaleNormal="70" zoomScalePageLayoutView="70" workbookViewId="0">
      <selection activeCell="C5" sqref="C5"/>
    </sheetView>
  </sheetViews>
  <sheetFormatPr defaultColWidth="8.796875" defaultRowHeight="15" x14ac:dyDescent="0.25"/>
  <cols>
    <col min="1" max="1" width="13.5" style="15" customWidth="1"/>
    <col min="2" max="2" width="23.19921875" style="16" customWidth="1"/>
    <col min="3" max="3" width="82.796875" style="16" customWidth="1"/>
    <col min="4" max="4" width="19.19921875" style="16" customWidth="1"/>
    <col min="5" max="5" width="21.19921875" style="15" customWidth="1"/>
    <col min="6" max="6" width="8.796875" style="2"/>
    <col min="7" max="22" width="4" style="2" customWidth="1"/>
    <col min="23" max="16384" width="8.796875" style="2"/>
  </cols>
  <sheetData>
    <row r="1" spans="1:5" ht="39" customHeight="1" thickBot="1" x14ac:dyDescent="0.3">
      <c r="A1" s="68" t="s">
        <v>89</v>
      </c>
      <c r="B1" s="109" t="s">
        <v>80</v>
      </c>
      <c r="C1" s="109"/>
      <c r="D1" s="109"/>
      <c r="E1" s="110"/>
    </row>
    <row r="2" spans="1:5" ht="39" customHeight="1" thickBot="1" x14ac:dyDescent="0.3">
      <c r="A2" s="111" t="s">
        <v>1</v>
      </c>
      <c r="B2" s="112"/>
      <c r="C2" s="112"/>
      <c r="D2" s="1" t="s">
        <v>2</v>
      </c>
      <c r="E2" s="99">
        <f>SUM(E5:E43)</f>
        <v>0</v>
      </c>
    </row>
    <row r="3" spans="1:5" s="5" customFormat="1" ht="21.75" customHeight="1" x14ac:dyDescent="0.2">
      <c r="A3" s="3"/>
      <c r="B3" s="4"/>
      <c r="C3" s="113" t="s">
        <v>3</v>
      </c>
      <c r="D3" s="114"/>
      <c r="E3" s="100"/>
    </row>
    <row r="4" spans="1:5" s="5" customFormat="1" ht="36" customHeight="1" thickBot="1" x14ac:dyDescent="0.25">
      <c r="A4" s="6" t="s">
        <v>4</v>
      </c>
      <c r="B4" s="7" t="s">
        <v>5</v>
      </c>
      <c r="C4" s="8" t="s">
        <v>6</v>
      </c>
      <c r="D4" s="9" t="s">
        <v>72</v>
      </c>
      <c r="E4" s="101" t="s">
        <v>7</v>
      </c>
    </row>
    <row r="5" spans="1:5" s="10" customFormat="1" ht="267.60000000000002" customHeight="1" thickTop="1" thickBot="1" x14ac:dyDescent="0.25">
      <c r="A5" s="12" t="s">
        <v>75</v>
      </c>
      <c r="B5" s="11" t="s">
        <v>81</v>
      </c>
      <c r="C5" s="13" t="s">
        <v>85</v>
      </c>
      <c r="D5" s="14" t="s">
        <v>76</v>
      </c>
      <c r="E5" s="102"/>
    </row>
    <row r="6" spans="1:5" s="10" customFormat="1" ht="63" customHeight="1" thickTop="1" thickBot="1" x14ac:dyDescent="0.25">
      <c r="A6" s="12" t="s">
        <v>79</v>
      </c>
      <c r="B6" s="11" t="s">
        <v>82</v>
      </c>
      <c r="C6" s="13" t="s">
        <v>86</v>
      </c>
      <c r="D6" s="14" t="s">
        <v>76</v>
      </c>
      <c r="E6" s="102"/>
    </row>
    <row r="7" spans="1:5" s="10" customFormat="1" ht="85.15" customHeight="1" thickTop="1" thickBot="1" x14ac:dyDescent="0.25">
      <c r="A7" s="12" t="s">
        <v>77</v>
      </c>
      <c r="B7" s="11" t="s">
        <v>83</v>
      </c>
      <c r="C7" s="13" t="s">
        <v>87</v>
      </c>
      <c r="D7" s="14" t="s">
        <v>76</v>
      </c>
      <c r="E7" s="102"/>
    </row>
    <row r="8" spans="1:5" s="10" customFormat="1" ht="327.60000000000002" customHeight="1" thickTop="1" thickBot="1" x14ac:dyDescent="0.25">
      <c r="A8" s="104" t="s">
        <v>78</v>
      </c>
      <c r="B8" s="105" t="s">
        <v>84</v>
      </c>
      <c r="C8" s="106" t="s">
        <v>88</v>
      </c>
      <c r="D8" s="107" t="s">
        <v>76</v>
      </c>
      <c r="E8" s="108"/>
    </row>
    <row r="9" spans="1:5" x14ac:dyDescent="0.25">
      <c r="E9" s="103"/>
    </row>
    <row r="10" spans="1:5" x14ac:dyDescent="0.25">
      <c r="E10" s="103"/>
    </row>
    <row r="11" spans="1:5" x14ac:dyDescent="0.25">
      <c r="E11" s="103"/>
    </row>
    <row r="12" spans="1:5" x14ac:dyDescent="0.25">
      <c r="E12" s="103"/>
    </row>
    <row r="13" spans="1:5" x14ac:dyDescent="0.25">
      <c r="E13" s="103"/>
    </row>
    <row r="14" spans="1:5" x14ac:dyDescent="0.25">
      <c r="E14" s="103"/>
    </row>
    <row r="15" spans="1:5" x14ac:dyDescent="0.25">
      <c r="E15" s="103"/>
    </row>
    <row r="16" spans="1:5" x14ac:dyDescent="0.25">
      <c r="E16" s="103"/>
    </row>
    <row r="17" spans="5:5" x14ac:dyDescent="0.25">
      <c r="E17" s="103"/>
    </row>
    <row r="18" spans="5:5" x14ac:dyDescent="0.25">
      <c r="E18" s="103"/>
    </row>
    <row r="19" spans="5:5" x14ac:dyDescent="0.25">
      <c r="E19" s="103"/>
    </row>
    <row r="20" spans="5:5" x14ac:dyDescent="0.25">
      <c r="E20" s="103"/>
    </row>
    <row r="21" spans="5:5" x14ac:dyDescent="0.25">
      <c r="E21" s="103"/>
    </row>
    <row r="22" spans="5:5" x14ac:dyDescent="0.25">
      <c r="E22" s="103"/>
    </row>
    <row r="23" spans="5:5" x14ac:dyDescent="0.25">
      <c r="E23" s="103"/>
    </row>
    <row r="24" spans="5:5" x14ac:dyDescent="0.25">
      <c r="E24" s="103"/>
    </row>
    <row r="25" spans="5:5" x14ac:dyDescent="0.25">
      <c r="E25" s="103"/>
    </row>
    <row r="26" spans="5:5" x14ac:dyDescent="0.25">
      <c r="E26" s="103"/>
    </row>
    <row r="27" spans="5:5" x14ac:dyDescent="0.25">
      <c r="E27" s="103"/>
    </row>
    <row r="28" spans="5:5" x14ac:dyDescent="0.25">
      <c r="E28" s="103"/>
    </row>
    <row r="29" spans="5:5" x14ac:dyDescent="0.25">
      <c r="E29" s="103"/>
    </row>
    <row r="30" spans="5:5" x14ac:dyDescent="0.25">
      <c r="E30" s="103"/>
    </row>
    <row r="31" spans="5:5" x14ac:dyDescent="0.25">
      <c r="E31" s="103"/>
    </row>
    <row r="32" spans="5:5" x14ac:dyDescent="0.25">
      <c r="E32" s="103"/>
    </row>
    <row r="33" spans="5:5" x14ac:dyDescent="0.25">
      <c r="E33" s="103"/>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K14" sqref="K14"/>
    </sheetView>
  </sheetViews>
  <sheetFormatPr defaultColWidth="6.3984375" defaultRowHeight="11.25" x14ac:dyDescent="0.2"/>
  <cols>
    <col min="1" max="1" width="2.19921875" style="65" hidden="1" customWidth="1"/>
    <col min="2" max="2" width="6" style="65" customWidth="1"/>
    <col min="3" max="3" width="7.3984375" style="65" customWidth="1"/>
    <col min="4" max="4" width="7" style="65" customWidth="1"/>
    <col min="5" max="5" width="8" style="65" customWidth="1"/>
    <col min="6" max="6" width="57.296875" style="65" customWidth="1"/>
    <col min="7" max="7" width="6.296875" style="67" customWidth="1"/>
    <col min="8" max="8" width="9.09765625" style="67" customWidth="1"/>
    <col min="9" max="9" width="7.59765625" style="67" customWidth="1"/>
    <col min="10" max="10" width="7.09765625" style="67" customWidth="1"/>
    <col min="11" max="11" width="9" style="67" customWidth="1"/>
    <col min="12" max="12" width="13.296875" style="67" customWidth="1"/>
    <col min="13" max="14" width="19.796875" style="65" customWidth="1"/>
    <col min="15" max="15" width="6.3984375" style="65" customWidth="1"/>
    <col min="16" max="16384" width="6.3984375" style="65"/>
  </cols>
  <sheetData>
    <row r="1" spans="1:15" s="69" customFormat="1" ht="30.75" customHeight="1" thickTop="1" thickBot="1" x14ac:dyDescent="0.25">
      <c r="B1" s="146" t="s">
        <v>74</v>
      </c>
      <c r="C1" s="147"/>
      <c r="D1" s="147"/>
      <c r="E1" s="70"/>
      <c r="F1" s="70" t="s">
        <v>8</v>
      </c>
      <c r="G1" s="70"/>
      <c r="H1" s="71"/>
      <c r="I1" s="72"/>
      <c r="J1" s="73"/>
      <c r="K1" s="73"/>
      <c r="L1" s="74" t="s">
        <v>9</v>
      </c>
      <c r="M1" s="75"/>
    </row>
    <row r="2" spans="1:15" s="69" customFormat="1" ht="57" customHeight="1" thickTop="1" thickBot="1" x14ac:dyDescent="0.25">
      <c r="B2" s="148" t="s">
        <v>10</v>
      </c>
      <c r="C2" s="149"/>
      <c r="D2" s="18"/>
      <c r="E2" s="19"/>
      <c r="F2" s="76" t="s">
        <v>80</v>
      </c>
      <c r="G2" s="19"/>
      <c r="H2" s="77"/>
      <c r="I2" s="150" t="s">
        <v>11</v>
      </c>
      <c r="J2" s="151"/>
      <c r="K2" s="152">
        <f>SUM(L26+L36)</f>
        <v>0</v>
      </c>
      <c r="L2" s="153"/>
    </row>
    <row r="3" spans="1:15" s="69" customFormat="1" ht="42.75" customHeight="1" thickTop="1" thickBot="1" x14ac:dyDescent="0.25">
      <c r="B3" s="78" t="s">
        <v>12</v>
      </c>
      <c r="C3" s="79"/>
      <c r="D3" s="154" t="s">
        <v>9</v>
      </c>
      <c r="E3" s="154"/>
      <c r="F3" s="80" t="s">
        <v>13</v>
      </c>
      <c r="G3" s="81"/>
      <c r="H3" s="82"/>
      <c r="I3" s="83"/>
      <c r="J3" s="84"/>
      <c r="K3" s="155"/>
      <c r="L3" s="156"/>
    </row>
    <row r="4" spans="1:15" s="69" customFormat="1" ht="18" customHeight="1" thickTop="1" x14ac:dyDescent="0.2">
      <c r="B4" s="137" t="s">
        <v>14</v>
      </c>
      <c r="C4" s="131"/>
      <c r="D4" s="138"/>
      <c r="E4" s="85"/>
      <c r="F4" s="86" t="s">
        <v>15</v>
      </c>
      <c r="G4" s="87"/>
      <c r="H4" s="88"/>
      <c r="I4" s="139" t="s">
        <v>16</v>
      </c>
      <c r="J4" s="140"/>
      <c r="K4" s="89"/>
      <c r="L4" s="90"/>
    </row>
    <row r="5" spans="1:15" s="69" customFormat="1" ht="18" customHeight="1" x14ac:dyDescent="0.2">
      <c r="B5" s="91" t="s">
        <v>17</v>
      </c>
      <c r="C5" s="92"/>
      <c r="D5" s="92"/>
      <c r="E5" s="20" t="s">
        <v>18</v>
      </c>
      <c r="F5" s="141"/>
      <c r="G5" s="141"/>
      <c r="H5" s="142"/>
      <c r="I5" s="143" t="s">
        <v>19</v>
      </c>
      <c r="J5" s="138"/>
      <c r="K5" s="21"/>
      <c r="L5" s="93"/>
    </row>
    <row r="6" spans="1:15" s="69" customFormat="1" ht="18" customHeight="1" x14ac:dyDescent="0.2">
      <c r="B6" s="91" t="s">
        <v>20</v>
      </c>
      <c r="C6" s="92"/>
      <c r="D6" s="92"/>
      <c r="E6" s="21" t="s">
        <v>21</v>
      </c>
      <c r="F6" s="144"/>
      <c r="G6" s="144"/>
      <c r="H6" s="145"/>
      <c r="I6" s="143" t="s">
        <v>22</v>
      </c>
      <c r="J6" s="138"/>
      <c r="K6" s="21"/>
      <c r="L6" s="93"/>
      <c r="O6" s="94"/>
    </row>
    <row r="7" spans="1:15" s="69" customFormat="1" ht="18" customHeight="1" x14ac:dyDescent="0.2">
      <c r="B7" s="125" t="s">
        <v>23</v>
      </c>
      <c r="C7" s="126"/>
      <c r="D7" s="126"/>
      <c r="E7" s="22"/>
      <c r="F7" s="127" t="s">
        <v>24</v>
      </c>
      <c r="G7" s="128"/>
      <c r="H7" s="129"/>
      <c r="I7" s="130" t="s">
        <v>25</v>
      </c>
      <c r="J7" s="131"/>
      <c r="K7" s="23">
        <v>2020</v>
      </c>
      <c r="L7" s="95"/>
      <c r="O7" s="96"/>
    </row>
    <row r="8" spans="1:15" s="69" customFormat="1" ht="19.5" customHeight="1" thickBot="1" x14ac:dyDescent="0.25">
      <c r="B8" s="132" t="s">
        <v>26</v>
      </c>
      <c r="C8" s="133"/>
      <c r="D8" s="133"/>
      <c r="E8" s="24"/>
      <c r="F8" s="97" t="s">
        <v>73</v>
      </c>
      <c r="G8" s="134"/>
      <c r="H8" s="135"/>
      <c r="I8" s="136" t="s">
        <v>27</v>
      </c>
      <c r="J8" s="126"/>
      <c r="K8" s="25">
        <v>44166</v>
      </c>
      <c r="L8" s="98"/>
    </row>
    <row r="9" spans="1:15" s="17" customFormat="1" ht="9.75" customHeight="1" x14ac:dyDescent="0.2">
      <c r="B9" s="117" t="s">
        <v>0</v>
      </c>
      <c r="C9" s="118"/>
      <c r="D9" s="118"/>
      <c r="E9" s="118"/>
      <c r="F9" s="118"/>
      <c r="G9" s="118"/>
      <c r="H9" s="118"/>
      <c r="I9" s="118"/>
      <c r="J9" s="118"/>
      <c r="K9" s="26" t="s">
        <v>19</v>
      </c>
      <c r="L9" s="27">
        <v>0</v>
      </c>
    </row>
    <row r="10" spans="1:15" s="17" customFormat="1" ht="15" customHeight="1" x14ac:dyDescent="0.2">
      <c r="B10" s="119" t="s">
        <v>28</v>
      </c>
      <c r="C10" s="121" t="s">
        <v>29</v>
      </c>
      <c r="D10" s="121" t="s">
        <v>30</v>
      </c>
      <c r="E10" s="121" t="s">
        <v>31</v>
      </c>
      <c r="F10" s="123" t="s">
        <v>32</v>
      </c>
      <c r="G10" s="123" t="s">
        <v>33</v>
      </c>
      <c r="H10" s="123" t="s">
        <v>34</v>
      </c>
      <c r="I10" s="121" t="s">
        <v>35</v>
      </c>
      <c r="J10" s="121" t="s">
        <v>36</v>
      </c>
      <c r="K10" s="115" t="s">
        <v>37</v>
      </c>
      <c r="L10" s="116"/>
    </row>
    <row r="11" spans="1:15" s="17" customFormat="1" ht="15" customHeight="1" x14ac:dyDescent="0.2">
      <c r="B11" s="119"/>
      <c r="C11" s="121"/>
      <c r="D11" s="121"/>
      <c r="E11" s="121"/>
      <c r="F11" s="123"/>
      <c r="G11" s="123"/>
      <c r="H11" s="123"/>
      <c r="I11" s="121"/>
      <c r="J11" s="121"/>
      <c r="K11" s="115"/>
      <c r="L11" s="116"/>
    </row>
    <row r="12" spans="1:15" s="17" customFormat="1" ht="12.75" customHeight="1" thickBot="1" x14ac:dyDescent="0.25">
      <c r="B12" s="120"/>
      <c r="C12" s="122"/>
      <c r="D12" s="122"/>
      <c r="E12" s="122"/>
      <c r="F12" s="124"/>
      <c r="G12" s="124"/>
      <c r="H12" s="124"/>
      <c r="I12" s="122"/>
      <c r="J12" s="122"/>
      <c r="K12" s="28" t="s">
        <v>38</v>
      </c>
      <c r="L12" s="29" t="s">
        <v>39</v>
      </c>
    </row>
    <row r="13" spans="1:15" s="36" customFormat="1" ht="15" customHeight="1" thickBot="1" x14ac:dyDescent="0.25">
      <c r="A13" s="30" t="s">
        <v>40</v>
      </c>
      <c r="B13" s="31" t="s">
        <v>41</v>
      </c>
      <c r="C13" s="32">
        <v>1</v>
      </c>
      <c r="D13" s="33"/>
      <c r="E13" s="33"/>
      <c r="F13" s="34" t="s">
        <v>42</v>
      </c>
      <c r="G13" s="32"/>
      <c r="H13" s="32"/>
      <c r="I13" s="32"/>
      <c r="J13" s="32"/>
      <c r="K13" s="32"/>
      <c r="L13" s="35"/>
    </row>
    <row r="14" spans="1:15" s="36" customFormat="1" ht="13.5" customHeight="1" thickBot="1" x14ac:dyDescent="0.25">
      <c r="A14" s="37" t="s">
        <v>43</v>
      </c>
      <c r="B14" s="38">
        <f>1+MAX($B$13:B13)</f>
        <v>1</v>
      </c>
      <c r="C14" s="39" t="s">
        <v>44</v>
      </c>
      <c r="D14" s="40"/>
      <c r="E14" s="41" t="s">
        <v>45</v>
      </c>
      <c r="F14" s="42" t="s">
        <v>46</v>
      </c>
      <c r="G14" s="41" t="s">
        <v>47</v>
      </c>
      <c r="H14" s="43">
        <v>1</v>
      </c>
      <c r="I14" s="41"/>
      <c r="J14" s="44" t="str">
        <f>IF(I14=0,"",I14*H14)</f>
        <v/>
      </c>
      <c r="K14" s="45"/>
      <c r="L14" s="46">
        <f>ROUND((ROUND(H14,3))*(ROUND(K14,2)),2)</f>
        <v>0</v>
      </c>
    </row>
    <row r="15" spans="1:15" s="36" customFormat="1" ht="12.75" customHeight="1" x14ac:dyDescent="0.2">
      <c r="A15" s="37" t="s">
        <v>48</v>
      </c>
      <c r="B15" s="47"/>
      <c r="C15" s="48"/>
      <c r="D15" s="48"/>
      <c r="E15" s="48"/>
      <c r="F15" s="49" t="s">
        <v>49</v>
      </c>
      <c r="G15" s="50"/>
      <c r="H15" s="50"/>
      <c r="I15" s="50"/>
      <c r="J15" s="50"/>
      <c r="K15" s="50"/>
      <c r="L15" s="51"/>
    </row>
    <row r="16" spans="1:15" s="36" customFormat="1" ht="12.75" customHeight="1" x14ac:dyDescent="0.2">
      <c r="A16" s="37" t="s">
        <v>50</v>
      </c>
      <c r="B16" s="47"/>
      <c r="C16" s="48"/>
      <c r="D16" s="48"/>
      <c r="E16" s="48"/>
      <c r="F16" s="52" t="s">
        <v>51</v>
      </c>
      <c r="G16" s="50"/>
      <c r="H16" s="50"/>
      <c r="I16" s="50"/>
      <c r="J16" s="50"/>
      <c r="K16" s="50"/>
      <c r="L16" s="51"/>
    </row>
    <row r="17" spans="1:12" s="36" customFormat="1" ht="72" customHeight="1" thickBot="1" x14ac:dyDescent="0.25">
      <c r="A17" s="37" t="s">
        <v>52</v>
      </c>
      <c r="B17" s="53"/>
      <c r="C17" s="54"/>
      <c r="D17" s="54"/>
      <c r="E17" s="54"/>
      <c r="F17" s="55" t="s">
        <v>53</v>
      </c>
      <c r="G17" s="56"/>
      <c r="H17" s="56"/>
      <c r="I17" s="56"/>
      <c r="J17" s="56"/>
      <c r="K17" s="56"/>
      <c r="L17" s="57"/>
    </row>
    <row r="18" spans="1:12" s="36" customFormat="1" ht="13.5" customHeight="1" thickBot="1" x14ac:dyDescent="0.25">
      <c r="A18" s="37" t="s">
        <v>43</v>
      </c>
      <c r="B18" s="58">
        <f>1+MAX($B$13:B17)</f>
        <v>2</v>
      </c>
      <c r="C18" s="39" t="s">
        <v>54</v>
      </c>
      <c r="D18" s="40"/>
      <c r="E18" s="41" t="s">
        <v>45</v>
      </c>
      <c r="F18" s="42" t="s">
        <v>55</v>
      </c>
      <c r="G18" s="41" t="s">
        <v>47</v>
      </c>
      <c r="H18" s="43">
        <v>1</v>
      </c>
      <c r="I18" s="41"/>
      <c r="J18" s="44" t="str">
        <f>IF(I18=0,"",I18*H18)</f>
        <v/>
      </c>
      <c r="K18" s="45"/>
      <c r="L18" s="46">
        <f>ROUND((ROUND(H18,3))*(ROUND(K18,2)),2)</f>
        <v>0</v>
      </c>
    </row>
    <row r="19" spans="1:12" s="36" customFormat="1" ht="12.75" customHeight="1" x14ac:dyDescent="0.2">
      <c r="A19" s="37" t="s">
        <v>48</v>
      </c>
      <c r="B19" s="47"/>
      <c r="C19" s="48"/>
      <c r="D19" s="48"/>
      <c r="E19" s="48"/>
      <c r="F19" s="49" t="s">
        <v>56</v>
      </c>
      <c r="G19" s="50"/>
      <c r="H19" s="50"/>
      <c r="I19" s="50"/>
      <c r="J19" s="50"/>
      <c r="K19" s="50"/>
      <c r="L19" s="51"/>
    </row>
    <row r="20" spans="1:12" s="36" customFormat="1" ht="12.75" customHeight="1" x14ac:dyDescent="0.2">
      <c r="A20" s="37" t="s">
        <v>50</v>
      </c>
      <c r="B20" s="47"/>
      <c r="C20" s="48"/>
      <c r="D20" s="48"/>
      <c r="E20" s="48"/>
      <c r="F20" s="52" t="s">
        <v>51</v>
      </c>
      <c r="G20" s="50"/>
      <c r="H20" s="50"/>
      <c r="I20" s="50"/>
      <c r="J20" s="50"/>
      <c r="K20" s="50"/>
      <c r="L20" s="51"/>
    </row>
    <row r="21" spans="1:12" s="36" customFormat="1" ht="81" customHeight="1" thickBot="1" x14ac:dyDescent="0.25">
      <c r="A21" s="37" t="s">
        <v>52</v>
      </c>
      <c r="B21" s="53"/>
      <c r="C21" s="54"/>
      <c r="D21" s="54"/>
      <c r="E21" s="54"/>
      <c r="F21" s="55" t="s">
        <v>57</v>
      </c>
      <c r="G21" s="56"/>
      <c r="H21" s="56"/>
      <c r="I21" s="56"/>
      <c r="J21" s="56"/>
      <c r="K21" s="56"/>
      <c r="L21" s="57"/>
    </row>
    <row r="22" spans="1:12" s="36" customFormat="1" ht="13.5" customHeight="1" thickBot="1" x14ac:dyDescent="0.25">
      <c r="A22" s="37" t="s">
        <v>43</v>
      </c>
      <c r="B22" s="58">
        <f>1+MAX($B$13:B21)</f>
        <v>3</v>
      </c>
      <c r="C22" s="39" t="s">
        <v>58</v>
      </c>
      <c r="D22" s="40"/>
      <c r="E22" s="41" t="s">
        <v>45</v>
      </c>
      <c r="F22" s="42" t="s">
        <v>59</v>
      </c>
      <c r="G22" s="41" t="s">
        <v>47</v>
      </c>
      <c r="H22" s="43">
        <v>1</v>
      </c>
      <c r="I22" s="41"/>
      <c r="J22" s="44" t="str">
        <f>IF(I22=0,"",I22*H22)</f>
        <v/>
      </c>
      <c r="K22" s="45"/>
      <c r="L22" s="46">
        <f>ROUND((ROUND(H22,3))*(ROUND(K22,2)),2)</f>
        <v>0</v>
      </c>
    </row>
    <row r="23" spans="1:12" s="36" customFormat="1" ht="12.75" customHeight="1" x14ac:dyDescent="0.2">
      <c r="A23" s="37" t="s">
        <v>48</v>
      </c>
      <c r="B23" s="47"/>
      <c r="C23" s="48"/>
      <c r="D23" s="48"/>
      <c r="E23" s="48"/>
      <c r="F23" s="49" t="s">
        <v>60</v>
      </c>
      <c r="G23" s="50"/>
      <c r="H23" s="50"/>
      <c r="I23" s="50"/>
      <c r="J23" s="50"/>
      <c r="K23" s="50"/>
      <c r="L23" s="51"/>
    </row>
    <row r="24" spans="1:12" s="36" customFormat="1" ht="12.75" customHeight="1" x14ac:dyDescent="0.2">
      <c r="A24" s="37" t="s">
        <v>50</v>
      </c>
      <c r="B24" s="47"/>
      <c r="C24" s="48"/>
      <c r="D24" s="48"/>
      <c r="E24" s="48"/>
      <c r="F24" s="52" t="s">
        <v>51</v>
      </c>
      <c r="G24" s="50"/>
      <c r="H24" s="50"/>
      <c r="I24" s="50"/>
      <c r="J24" s="50"/>
      <c r="K24" s="50"/>
      <c r="L24" s="51"/>
    </row>
    <row r="25" spans="1:12" s="36" customFormat="1" ht="42.75" customHeight="1" thickBot="1" x14ac:dyDescent="0.25">
      <c r="A25" s="37" t="s">
        <v>52</v>
      </c>
      <c r="B25" s="53"/>
      <c r="C25" s="54"/>
      <c r="D25" s="54"/>
      <c r="E25" s="54"/>
      <c r="F25" s="55" t="s">
        <v>61</v>
      </c>
      <c r="G25" s="56"/>
      <c r="H25" s="56"/>
      <c r="I25" s="56"/>
      <c r="J25" s="56"/>
      <c r="K25" s="56"/>
      <c r="L25" s="57"/>
    </row>
    <row r="26" spans="1:12" ht="13.5" thickBot="1" x14ac:dyDescent="0.25">
      <c r="A26" s="59" t="s">
        <v>62</v>
      </c>
      <c r="B26" s="60" t="s">
        <v>63</v>
      </c>
      <c r="C26" s="61" t="s">
        <v>64</v>
      </c>
      <c r="D26" s="62"/>
      <c r="E26" s="62"/>
      <c r="F26" s="63" t="s">
        <v>42</v>
      </c>
      <c r="G26" s="61"/>
      <c r="H26" s="61"/>
      <c r="I26" s="61"/>
      <c r="J26" s="61"/>
      <c r="K26" s="61"/>
      <c r="L26" s="64">
        <f>SUM(L14:L25)</f>
        <v>0</v>
      </c>
    </row>
    <row r="27" spans="1:12" ht="13.5" thickBot="1" x14ac:dyDescent="0.25">
      <c r="A27" s="30" t="s">
        <v>40</v>
      </c>
      <c r="B27" s="31" t="s">
        <v>41</v>
      </c>
      <c r="C27" s="32">
        <v>2</v>
      </c>
      <c r="D27" s="33"/>
      <c r="E27" s="33"/>
      <c r="F27" s="34" t="s">
        <v>65</v>
      </c>
      <c r="G27" s="32"/>
      <c r="H27" s="32"/>
      <c r="I27" s="32"/>
      <c r="J27" s="32"/>
      <c r="K27" s="32"/>
      <c r="L27" s="35"/>
    </row>
    <row r="28" spans="1:12" s="36" customFormat="1" ht="13.5" customHeight="1" thickBot="1" x14ac:dyDescent="0.25">
      <c r="A28" s="37" t="s">
        <v>43</v>
      </c>
      <c r="B28" s="58">
        <f>1+MAX($B$13:B27)</f>
        <v>4</v>
      </c>
      <c r="C28" s="39"/>
      <c r="D28" s="40"/>
      <c r="E28" s="41" t="s">
        <v>45</v>
      </c>
      <c r="F28" s="42" t="s">
        <v>66</v>
      </c>
      <c r="G28" s="41" t="s">
        <v>47</v>
      </c>
      <c r="H28" s="43">
        <v>1</v>
      </c>
      <c r="I28" s="41"/>
      <c r="J28" s="44" t="str">
        <f>IF(I28=0,"",I28*H28)</f>
        <v/>
      </c>
      <c r="K28" s="45"/>
      <c r="L28" s="66">
        <f>ROUND((ROUND(H28,3))*(ROUND(K28,2)),2)</f>
        <v>0</v>
      </c>
    </row>
    <row r="29" spans="1:12" s="36" customFormat="1" ht="12.75" customHeight="1" x14ac:dyDescent="0.2">
      <c r="A29" s="37" t="s">
        <v>48</v>
      </c>
      <c r="B29" s="47"/>
      <c r="C29" s="48"/>
      <c r="D29" s="48"/>
      <c r="E29" s="48"/>
      <c r="F29" s="49" t="s">
        <v>67</v>
      </c>
      <c r="G29" s="50"/>
      <c r="H29" s="50"/>
      <c r="I29" s="50"/>
      <c r="J29" s="50"/>
      <c r="K29" s="50"/>
      <c r="L29" s="51"/>
    </row>
    <row r="30" spans="1:12" s="36" customFormat="1" ht="12.75" customHeight="1" x14ac:dyDescent="0.2">
      <c r="A30" s="37" t="s">
        <v>50</v>
      </c>
      <c r="B30" s="47"/>
      <c r="C30" s="48"/>
      <c r="D30" s="48"/>
      <c r="E30" s="48"/>
      <c r="F30" s="52" t="s">
        <v>51</v>
      </c>
      <c r="G30" s="50"/>
      <c r="H30" s="50"/>
      <c r="I30" s="50"/>
      <c r="J30" s="50"/>
      <c r="K30" s="50"/>
      <c r="L30" s="51"/>
    </row>
    <row r="31" spans="1:12" s="36" customFormat="1" ht="75" customHeight="1" thickBot="1" x14ac:dyDescent="0.25">
      <c r="A31" s="37" t="s">
        <v>52</v>
      </c>
      <c r="B31" s="53"/>
      <c r="C31" s="54"/>
      <c r="D31" s="54"/>
      <c r="E31" s="54"/>
      <c r="F31" s="55" t="s">
        <v>68</v>
      </c>
      <c r="G31" s="56"/>
      <c r="H31" s="56"/>
      <c r="I31" s="56"/>
      <c r="J31" s="56"/>
      <c r="K31" s="56"/>
      <c r="L31" s="57"/>
    </row>
    <row r="32" spans="1:12" s="36" customFormat="1" ht="13.5" customHeight="1" thickBot="1" x14ac:dyDescent="0.25">
      <c r="A32" s="37" t="s">
        <v>43</v>
      </c>
      <c r="B32" s="58">
        <f>1+MAX($B$13:B31)</f>
        <v>5</v>
      </c>
      <c r="C32" s="39"/>
      <c r="D32" s="40"/>
      <c r="E32" s="41" t="s">
        <v>45</v>
      </c>
      <c r="F32" s="42" t="s">
        <v>69</v>
      </c>
      <c r="G32" s="41" t="s">
        <v>47</v>
      </c>
      <c r="H32" s="43">
        <v>1</v>
      </c>
      <c r="I32" s="41"/>
      <c r="J32" s="44" t="str">
        <f>IF(I32=0,"",I32*H32)</f>
        <v/>
      </c>
      <c r="K32" s="45"/>
      <c r="L32" s="66">
        <f>ROUND((ROUND(H32,3))*(ROUND(K32,2)),2)</f>
        <v>0</v>
      </c>
    </row>
    <row r="33" spans="1:12" s="36" customFormat="1" ht="12.75" customHeight="1" x14ac:dyDescent="0.2">
      <c r="A33" s="37" t="s">
        <v>48</v>
      </c>
      <c r="B33" s="47"/>
      <c r="C33" s="48"/>
      <c r="D33" s="48"/>
      <c r="E33" s="48"/>
      <c r="F33" s="49" t="s">
        <v>70</v>
      </c>
      <c r="G33" s="50"/>
      <c r="H33" s="50"/>
      <c r="I33" s="50"/>
      <c r="J33" s="50"/>
      <c r="K33" s="50"/>
      <c r="L33" s="51"/>
    </row>
    <row r="34" spans="1:12" s="36" customFormat="1" ht="12.75" customHeight="1" x14ac:dyDescent="0.2">
      <c r="A34" s="37" t="s">
        <v>50</v>
      </c>
      <c r="B34" s="47"/>
      <c r="C34" s="48"/>
      <c r="D34" s="48"/>
      <c r="E34" s="48"/>
      <c r="F34" s="52" t="s">
        <v>51</v>
      </c>
      <c r="G34" s="50"/>
      <c r="H34" s="50"/>
      <c r="I34" s="50"/>
      <c r="J34" s="50"/>
      <c r="K34" s="50"/>
      <c r="L34" s="51"/>
    </row>
    <row r="35" spans="1:12" s="36" customFormat="1" ht="60" customHeight="1" thickBot="1" x14ac:dyDescent="0.25">
      <c r="A35" s="37" t="s">
        <v>52</v>
      </c>
      <c r="B35" s="53"/>
      <c r="C35" s="54"/>
      <c r="D35" s="54"/>
      <c r="E35" s="54"/>
      <c r="F35" s="55" t="s">
        <v>71</v>
      </c>
      <c r="G35" s="56"/>
      <c r="H35" s="56"/>
      <c r="I35" s="56"/>
      <c r="J35" s="56"/>
      <c r="K35" s="56"/>
      <c r="L35" s="57"/>
    </row>
    <row r="36" spans="1:12" ht="13.5" thickBot="1" x14ac:dyDescent="0.25">
      <c r="A36" s="59" t="s">
        <v>62</v>
      </c>
      <c r="B36" s="60" t="s">
        <v>63</v>
      </c>
      <c r="C36" s="61" t="s">
        <v>64</v>
      </c>
      <c r="D36" s="62"/>
      <c r="E36" s="62"/>
      <c r="F36" s="63" t="s">
        <v>65</v>
      </c>
      <c r="G36" s="61"/>
      <c r="H36" s="61"/>
      <c r="I36" s="61"/>
      <c r="J36" s="61"/>
      <c r="K36" s="61"/>
      <c r="L36" s="64">
        <f>SUM(L28:L35)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Srovnal Otakar, Ing.</cp:lastModifiedBy>
  <dcterms:created xsi:type="dcterms:W3CDTF">2020-12-08T08:47:11Z</dcterms:created>
  <dcterms:modified xsi:type="dcterms:W3CDTF">2021-03-02T08:29:48Z</dcterms:modified>
</cp:coreProperties>
</file>