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040" windowHeight="921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fukci'!$A$2:$E$6</definedName>
    <definedName name="_xlnm.Print_Area" localSheetId="1">'SO 98-98'!$B$1:$L$36</definedName>
  </definedNames>
  <calcPr calcId="145621"/>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<sst xmlns="http://schemas.openxmlformats.org/spreadsheetml/2006/main" count="122" uniqueCount="84">
  <si>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</si>
  <si>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</si>
  <si>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</si>
  <si>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</si>
  <si>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</si>
  <si>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</si>
  <si>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</si>
  <si>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</si>
  <si>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</si>
  <si>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</si>
  <si>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</si>
  <si>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</si>
  <si>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</si>
  <si>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</si>
  <si>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</si>
  <si>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</si>
  <si>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</si>
  <si>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</si>
  <si>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</si>
  <si>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</si>
  <si>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</si>
  <si>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</si>
  <si>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</si>
  <si>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</si>
  <si>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</si>
  <si>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</si>
  <si>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</si>
  <si>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</si>
  <si>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</si>
  <si>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</si>
  <si>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</si>
  <si>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</si>
  <si>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</si>
  <si>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</si>
  <si>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</si>
  <si>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</si>
  <si>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</si>
  <si>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</si>
  <si>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</si>
  <si>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</si>
  <si>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</si>
  <si>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</si>
  <si>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</si>
  <si>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</si>
  <si>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</si>
  <si>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</si>
  <si>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</si>
  <si>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</si>
  <si>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</si>
  <si>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</si>
  <si>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</si>
  <si>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</si>
  <si>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</si>
  <si>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</si>
  <si>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</si>
  <si>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</si>
  <si>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</si>
  <si>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</si>
  <si>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</si>
  <si>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</si>
  <si>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</si>
  <si>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</si>
  <si>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</si>
  <si>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</si>
  <si>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</si>
  <si>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</si>
  <si>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</si>
  <si>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</si>
  <si>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</si>
  <si>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</si>
  <si>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</si>
  <si>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</si>
  <si>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</si>
  <si>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</si>
  <si>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</si>
  <si>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Doplnění závor na PZS (P4280) v km 11,128 TÚ Hanušovice – Mikulovice</t>
  </si>
  <si>
    <t>PS 01-01-31</t>
  </si>
  <si>
    <t>Zabezpečovací zařízení (PZS) železniční přejezd v km 11,128 (P4280)</t>
  </si>
  <si>
    <t xml:space="preserve">Dodávka a montáž kompletního vnitřního a venkovního zařízení PZS přejezdu P4280 včetně potřebného pomocného materiálu, softwarového vybavení a jeho dopravy.  Položka obsahuje všechny náklady na opravu stávajícího nebo pořízení nového technologického objektu PZS - reléového domku (RD), pořízení a montáž výstražníků a závor a související nutné kabelizace včetně pomocného materiálu a jeho dopravu. Položka obsahuje všechny náklady na úpravy vazeb na navazující ZZ, úpravy kolejové desky (KD) v dopravní kanceláři (DK). V rámci tohoto PS bude zpracována a schválena nová tabulka přejezdu a všech přejezdů ve vazbě, zpracovaná a schvalená nová závěrová tabulka a situační schéma navazujícího SZZ, provedeno úplné přezkoušení nového PZS včetně vazeb a jeho uvedení do provozu. Součástí tohoto PS budou rovněž demontáže veškerých zbytných vnitřních i venkovních prvků. PS bude realizován dle závazných norem a směrnic, a to včetně podmínek TSI.                                                                                                                                                                                                            Bude provedena náhrada stávajícího PZS bez závor novým PZS doplněným o závory. Nové PZS bude situované v opraveném stávajícím nebo novém RD umístěném na pozemku ve správě Správy železnic. Vstupní dveře do RD budou v takovém provedení, aby při chůzi z RD ke skříni s venkovním telefonním objektem (VTO) a (skříňka místního ovládání (SMO) nebylo nutné obcházet křídlo dveří. VTO a SMO budou umístěny na RD nebo v jeho blízkosti. Na RD bude doplněn dveřní kontakt, který bude připraven pro budoucí zapojení do dálkové diagnostiky technologických systémů železniční dopravní cesty (DDTS ŽDC). Pro zjišťování volnosti kolejových úseků budou upraveny a doplněny stávající počítače náprav. Kabelizace v místě přejezdu bude nahrazena novou položenou ve stávajících trasách (cca 480 m částečně pod komunikací). Budou použity výstražníky s LED technologií. Před výstražníky a za pohony závor bude rovná plocha pro bezpečné provádění údržby. PZS bude vybaveno stavovou a měřící diagnostikou s online přenosem informací do diagnostického serveru a na pracovišti údržby SSZT Hanušovice.                                                                                                                         </t>
  </si>
  <si>
    <t>V rozsahu Zjednodušené dokumentace ve stádiu 2</t>
  </si>
  <si>
    <t>SO 01-86-01</t>
  </si>
  <si>
    <t>Přípojka napájení NN železniční přejezd v km 11,128 (P4280)</t>
  </si>
  <si>
    <t>Nový rozváděč RE v pilířovém provedení bude splňovat připojovací podmínky distributora ČEZ Distribuce, a.s. Pro napájení nově vyzbrojeného technologického objektu PZS - realéový domek (RD) bude využit stávající přívodní zemní kabel typu CYKY J 4x16, který je v dobrém izolačním stavu. U nově vyzbrojeného reléového domku bude přezbrojen stávající typový napájecí pilíř R-PZS pro 3-fázové napájení (rok výroby pilíře je 2016).  Záložní napájení PZS bude provedeno z akumulátorových baterií s řízeným dobíječem (součást technologie PZS). Pilíř R-PZS bude napájet kromě technologie PZS také elektroinstalaci domku, podobně jako za stávajícího stavu – pouze je nutné provést úpravu vstupních obvodů pro 3f napájení včetně rozfázování koncových obvodů. Detaily řešení, typ napájecí sítě apod., jsou předmětem související projektové dokumentace. V pilíři R-PZS je nutné upravit vstupní jištění RD včetně obvodu tlačítka nouzového vypnutí, přepínač sítí, svodič blesku a přepětí včetně připojení vnější přívodky pro možnost připojení napájení el.energií z externího mobilního zdroje (dieselagregátu). Součástí řešení je z pohledu nákladů také uvedení do provozu dle vyhl.č.100/95 Sb. a vyhotovení dokumentace skutečného provedení stavby a geodetického zaměření.
Součástí tohoto SO je kromě demontážních prací, dodávka a montáž nového zařízení včetně uvedení do provozu dle Zákona o dráhách v platném znění a doprovodných vyhlášek v platném znění. Řešení zahrnuje také provizorní a výlukové stavy, likvidaci odpadů. SO bude realizován dle závazných norem a směrnic, a to včetně podmínek TSI a EN.</t>
  </si>
  <si>
    <t>Stavba 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</si>
</sst>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7" xfId="1" applyFont="1" applyFill="1" applyBorder="1" applyAlignment="1">
      <alignment horizontal="left" vertical="center" wrapText="1"/>
    </xf>
    <xf numFmtId="0" fontId="7" fillId="0" borderId="68" xfId="1" applyNumberFormat="1" applyFont="1" applyFill="1" applyBorder="1" applyAlignment="1">
      <alignment horizontal="left" vertical="center" wrapText="1"/>
    </xf>
    <xf numFmtId="0" fontId="1" fillId="0" borderId="68" xfId="1" applyFont="1" applyFill="1" applyBorder="1" applyAlignment="1">
      <alignment horizontal="left" vertical="center" wrapText="1"/>
    </xf>
    <xf numFmtId="0" fontId="1" fillId="0" borderId="69" xfId="1" applyFill="1" applyBorder="1" applyAlignment="1">
      <alignment horizontal="left"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1"/>
  <sheetViews>
    <sheetView tabSelected="1" zoomScale="70" zoomScaleNormal="70" zoomScalePageLayoutView="70" workbookViewId="0"/>
  </sheetViews>
  <sheetFormatPr defaultColWidth="8.796875" defaultRowHeight="15" x14ac:dyDescent="0.25"/>
  <cols>
    <col min="1" max="1" width="11.0976562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83</v>
      </c>
      <c r="B1" s="109" t="s">
        <v>75</v>
      </c>
      <c r="C1" s="109"/>
      <c r="D1" s="109"/>
      <c r="E1" s="110"/>
    </row>
    <row r="2" spans="1:5" ht="39" customHeight="1" thickBot="1" x14ac:dyDescent="0.3">
      <c r="A2" s="111" t="s">
        <v>1</v>
      </c>
      <c r="B2" s="112"/>
      <c r="C2" s="112"/>
      <c r="D2" s="1" t="s">
        <v>2</v>
      </c>
      <c r="E2" s="99">
        <f>SUM(E5:E41)</f>
        <v>0</v>
      </c>
    </row>
    <row r="3" spans="1:5" s="5" customFormat="1" ht="21.75" customHeight="1" x14ac:dyDescent="0.2">
      <c r="A3" s="3"/>
      <c r="B3" s="4"/>
      <c r="C3" s="113" t="s">
        <v>3</v>
      </c>
      <c r="D3" s="114"/>
      <c r="E3" s="100"/>
    </row>
    <row r="4" spans="1:5" s="5" customFormat="1" ht="36" customHeight="1" thickBot="1" x14ac:dyDescent="0.25">
      <c r="A4" s="6" t="s">
        <v>4</v>
      </c>
      <c r="B4" s="7" t="s">
        <v>5</v>
      </c>
      <c r="C4" s="8" t="s">
        <v>6</v>
      </c>
      <c r="D4" s="9" t="s">
        <v>72</v>
      </c>
      <c r="E4" s="101" t="s">
        <v>7</v>
      </c>
    </row>
    <row r="5" spans="1:5" s="10" customFormat="1" ht="297" customHeight="1" thickTop="1" thickBot="1" x14ac:dyDescent="0.25">
      <c r="A5" s="12" t="s">
        <v>76</v>
      </c>
      <c r="B5" s="11" t="s">
        <v>77</v>
      </c>
      <c r="C5" s="13" t="s">
        <v>78</v>
      </c>
      <c r="D5" s="14" t="s">
        <v>79</v>
      </c>
      <c r="E5" s="102"/>
    </row>
    <row r="6" spans="1:5" s="10" customFormat="1" ht="243.6" customHeight="1" thickTop="1" thickBot="1" x14ac:dyDescent="0.25">
      <c r="A6" s="104" t="s">
        <v>80</v>
      </c>
      <c r="B6" s="105" t="s">
        <v>81</v>
      </c>
      <c r="C6" s="106" t="s">
        <v>82</v>
      </c>
      <c r="D6" s="107" t="s">
        <v>79</v>
      </c>
      <c r="E6" s="108"/>
    </row>
    <row r="7" spans="1:5" x14ac:dyDescent="0.25">
      <c r="E7" s="103"/>
    </row>
    <row r="8" spans="1:5" x14ac:dyDescent="0.25">
      <c r="E8" s="103"/>
    </row>
    <row r="9" spans="1:5" x14ac:dyDescent="0.25">
      <c r="E9" s="103"/>
    </row>
    <row r="10" spans="1:5" x14ac:dyDescent="0.25">
      <c r="E10" s="103"/>
    </row>
    <row r="11" spans="1:5" x14ac:dyDescent="0.25">
      <c r="E11" s="103"/>
    </row>
    <row r="12" spans="1:5" x14ac:dyDescent="0.25">
      <c r="E12" s="103"/>
    </row>
    <row r="13" spans="1:5" x14ac:dyDescent="0.25">
      <c r="E13" s="103"/>
    </row>
    <row r="14" spans="1:5" x14ac:dyDescent="0.25">
      <c r="E14" s="103"/>
    </row>
    <row r="15" spans="1:5" x14ac:dyDescent="0.25">
      <c r="E15" s="103"/>
    </row>
    <row r="16" spans="1:5" x14ac:dyDescent="0.25">
      <c r="E16" s="103"/>
    </row>
    <row r="17" spans="5:5" x14ac:dyDescent="0.25">
      <c r="E17" s="103"/>
    </row>
    <row r="18" spans="5:5" x14ac:dyDescent="0.25">
      <c r="E18" s="103"/>
    </row>
    <row r="19" spans="5:5" x14ac:dyDescent="0.25">
      <c r="E19" s="103"/>
    </row>
    <row r="20" spans="5:5" x14ac:dyDescent="0.25">
      <c r="E20" s="103"/>
    </row>
    <row r="21" spans="5:5" x14ac:dyDescent="0.25">
      <c r="E21" s="103"/>
    </row>
    <row r="22" spans="5:5" x14ac:dyDescent="0.25">
      <c r="E22" s="103"/>
    </row>
    <row r="23" spans="5:5" x14ac:dyDescent="0.25">
      <c r="E23" s="103"/>
    </row>
    <row r="24" spans="5:5" x14ac:dyDescent="0.25">
      <c r="E24" s="103"/>
    </row>
    <row r="25" spans="5:5" x14ac:dyDescent="0.25">
      <c r="E25" s="103"/>
    </row>
    <row r="26" spans="5:5" x14ac:dyDescent="0.25">
      <c r="E26" s="103"/>
    </row>
    <row r="27" spans="5:5" x14ac:dyDescent="0.25">
      <c r="E27" s="103"/>
    </row>
    <row r="28" spans="5:5" x14ac:dyDescent="0.25">
      <c r="E28" s="103"/>
    </row>
    <row r="29" spans="5:5" x14ac:dyDescent="0.25">
      <c r="E29" s="103"/>
    </row>
    <row r="30" spans="5:5" x14ac:dyDescent="0.25">
      <c r="E30" s="103"/>
    </row>
    <row r="31" spans="5:5" x14ac:dyDescent="0.25">
      <c r="E31" s="103"/>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K14" sqref="K14"/>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15" t="s">
        <v>74</v>
      </c>
      <c r="C1" s="116"/>
      <c r="D1" s="116"/>
      <c r="E1" s="70"/>
      <c r="F1" s="70" t="s">
        <v>8</v>
      </c>
      <c r="G1" s="70"/>
      <c r="H1" s="71"/>
      <c r="I1" s="72"/>
      <c r="J1" s="73"/>
      <c r="K1" s="73"/>
      <c r="L1" s="74" t="s">
        <v>9</v>
      </c>
      <c r="M1" s="75"/>
    </row>
    <row r="2" spans="1:15" s="69" customFormat="1" ht="57" customHeight="1" thickTop="1" thickBot="1" x14ac:dyDescent="0.25">
      <c r="B2" s="117" t="s">
        <v>10</v>
      </c>
      <c r="C2" s="118"/>
      <c r="D2" s="18"/>
      <c r="E2" s="19"/>
      <c r="F2" s="76" t="str">
        <f>'Požadavky na výkon a fukci'!B1</f>
        <v>Doplnění závor na PZS (P4280) v km 11,128 TÚ Hanušovice – Mikulovice</v>
      </c>
      <c r="G2" s="19"/>
      <c r="H2" s="77"/>
      <c r="I2" s="119" t="s">
        <v>11</v>
      </c>
      <c r="J2" s="120"/>
      <c r="K2" s="121">
        <f>SUM(L26+L36)</f>
        <v>0</v>
      </c>
      <c r="L2" s="122"/>
    </row>
    <row r="3" spans="1:15" s="69" customFormat="1" ht="42.75" customHeight="1" thickTop="1" thickBot="1" x14ac:dyDescent="0.25">
      <c r="B3" s="78" t="s">
        <v>12</v>
      </c>
      <c r="C3" s="79"/>
      <c r="D3" s="123" t="s">
        <v>9</v>
      </c>
      <c r="E3" s="123"/>
      <c r="F3" s="80" t="s">
        <v>13</v>
      </c>
      <c r="G3" s="81"/>
      <c r="H3" s="82"/>
      <c r="I3" s="83"/>
      <c r="J3" s="84"/>
      <c r="K3" s="124"/>
      <c r="L3" s="125"/>
    </row>
    <row r="4" spans="1:15" s="69" customFormat="1" ht="18" customHeight="1" thickTop="1" x14ac:dyDescent="0.2">
      <c r="B4" s="126" t="s">
        <v>14</v>
      </c>
      <c r="C4" s="127"/>
      <c r="D4" s="128"/>
      <c r="E4" s="85"/>
      <c r="F4" s="86" t="s">
        <v>15</v>
      </c>
      <c r="G4" s="87"/>
      <c r="H4" s="88"/>
      <c r="I4" s="129" t="s">
        <v>16</v>
      </c>
      <c r="J4" s="130"/>
      <c r="K4" s="89"/>
      <c r="L4" s="90"/>
    </row>
    <row r="5" spans="1:15" s="69" customFormat="1" ht="18" customHeight="1" x14ac:dyDescent="0.2">
      <c r="B5" s="91" t="s">
        <v>17</v>
      </c>
      <c r="C5" s="92"/>
      <c r="D5" s="92"/>
      <c r="E5" s="20" t="s">
        <v>18</v>
      </c>
      <c r="F5" s="131"/>
      <c r="G5" s="131"/>
      <c r="H5" s="132"/>
      <c r="I5" s="133" t="s">
        <v>19</v>
      </c>
      <c r="J5" s="128"/>
      <c r="K5" s="21"/>
      <c r="L5" s="93"/>
    </row>
    <row r="6" spans="1:15" s="69" customFormat="1" ht="18" customHeight="1" x14ac:dyDescent="0.2">
      <c r="B6" s="91" t="s">
        <v>20</v>
      </c>
      <c r="C6" s="92"/>
      <c r="D6" s="92"/>
      <c r="E6" s="21" t="s">
        <v>21</v>
      </c>
      <c r="F6" s="134"/>
      <c r="G6" s="134"/>
      <c r="H6" s="135"/>
      <c r="I6" s="133" t="s">
        <v>22</v>
      </c>
      <c r="J6" s="128"/>
      <c r="K6" s="21"/>
      <c r="L6" s="93"/>
      <c r="O6" s="94"/>
    </row>
    <row r="7" spans="1:15" s="69" customFormat="1" ht="18" customHeight="1" x14ac:dyDescent="0.2">
      <c r="B7" s="136" t="s">
        <v>23</v>
      </c>
      <c r="C7" s="137"/>
      <c r="D7" s="137"/>
      <c r="E7" s="22"/>
      <c r="F7" s="138" t="s">
        <v>24</v>
      </c>
      <c r="G7" s="139"/>
      <c r="H7" s="140"/>
      <c r="I7" s="141" t="s">
        <v>25</v>
      </c>
      <c r="J7" s="127"/>
      <c r="K7" s="23">
        <v>2020</v>
      </c>
      <c r="L7" s="95"/>
      <c r="O7" s="96"/>
    </row>
    <row r="8" spans="1:15" s="69" customFormat="1" ht="19.5" customHeight="1" thickBot="1" x14ac:dyDescent="0.25">
      <c r="B8" s="142" t="s">
        <v>26</v>
      </c>
      <c r="C8" s="143"/>
      <c r="D8" s="143"/>
      <c r="E8" s="24"/>
      <c r="F8" s="97" t="s">
        <v>73</v>
      </c>
      <c r="G8" s="144"/>
      <c r="H8" s="145"/>
      <c r="I8" s="146" t="s">
        <v>27</v>
      </c>
      <c r="J8" s="137"/>
      <c r="K8" s="25">
        <v>44166</v>
      </c>
      <c r="L8" s="98"/>
    </row>
    <row r="9" spans="1:15" s="17" customFormat="1" ht="9.75" customHeight="1" x14ac:dyDescent="0.2">
      <c r="B9" s="149" t="s">
        <v>0</v>
      </c>
      <c r="C9" s="150"/>
      <c r="D9" s="150"/>
      <c r="E9" s="150"/>
      <c r="F9" s="150"/>
      <c r="G9" s="150"/>
      <c r="H9" s="150"/>
      <c r="I9" s="150"/>
      <c r="J9" s="150"/>
      <c r="K9" s="26" t="s">
        <v>19</v>
      </c>
      <c r="L9" s="27">
        <v>0</v>
      </c>
    </row>
    <row r="10" spans="1:15" s="17" customFormat="1" ht="15" customHeight="1" x14ac:dyDescent="0.2">
      <c r="B10" s="151" t="s">
        <v>28</v>
      </c>
      <c r="C10" s="153" t="s">
        <v>29</v>
      </c>
      <c r="D10" s="153" t="s">
        <v>30</v>
      </c>
      <c r="E10" s="153" t="s">
        <v>31</v>
      </c>
      <c r="F10" s="155" t="s">
        <v>32</v>
      </c>
      <c r="G10" s="155" t="s">
        <v>33</v>
      </c>
      <c r="H10" s="155" t="s">
        <v>34</v>
      </c>
      <c r="I10" s="153" t="s">
        <v>35</v>
      </c>
      <c r="J10" s="153" t="s">
        <v>36</v>
      </c>
      <c r="K10" s="147" t="s">
        <v>37</v>
      </c>
      <c r="L10" s="148"/>
    </row>
    <row r="11" spans="1:15" s="17" customFormat="1" ht="15" customHeight="1" x14ac:dyDescent="0.2">
      <c r="B11" s="151"/>
      <c r="C11" s="153"/>
      <c r="D11" s="153"/>
      <c r="E11" s="153"/>
      <c r="F11" s="155"/>
      <c r="G11" s="155"/>
      <c r="H11" s="155"/>
      <c r="I11" s="153"/>
      <c r="J11" s="153"/>
      <c r="K11" s="147"/>
      <c r="L11" s="148"/>
    </row>
    <row r="12" spans="1:15" s="17" customFormat="1" ht="12.75" customHeight="1" thickBot="1" x14ac:dyDescent="0.25">
      <c r="B12" s="152"/>
      <c r="C12" s="154"/>
      <c r="D12" s="154"/>
      <c r="E12" s="154"/>
      <c r="F12" s="156"/>
      <c r="G12" s="156"/>
      <c r="H12" s="156"/>
      <c r="I12" s="154"/>
      <c r="J12" s="154"/>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c r="L14" s="46">
        <f>ROUND((ROUND(H14,3))*(ROUND(K14,2)),2)</f>
        <v>0</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0</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2021-03-02T08:18:48Z</dcterms:modified>
</cp:coreProperties>
</file>