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22" i="6"/>
  <c r="B18" i="6"/>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<sst xmlns="http://schemas.openxmlformats.org/spreadsheetml/2006/main" count="130" uniqueCount="90">
  <si>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</si>
  <si>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</si>
  <si>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</si>
  <si>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</si>
  <si>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</si>
  <si>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</si>
  <si>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</si>
  <si>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</si>
  <si>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</si>
  <si>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</si>
  <si>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</si>
  <si>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</si>
  <si>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</si>
  <si>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</si>
  <si>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</si>
  <si>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</si>
  <si>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</si>
  <si>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</si>
  <si>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</si>
  <si>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</si>
  <si>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</si>
  <si>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</si>
  <si>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</si>
  <si>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</si>
  <si>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</si>
  <si>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</si>
  <si>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</si>
  <si>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</si>
  <si>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</si>
  <si>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</si>
  <si>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</si>
  <si>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</si>
  <si>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</si>
  <si>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</si>
  <si>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</si>
  <si>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</si>
  <si>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</si>
  <si>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</si>
  <si>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</si>
  <si>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</si>
  <si>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</si>
  <si>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</si>
  <si>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</si>
  <si>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</si>
  <si>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</si>
  <si>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</si>
  <si>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</si>
  <si>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</si>
  <si>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</si>
  <si>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</si>
  <si>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</si>
  <si>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</si>
  <si>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</si>
  <si>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</si>
  <si>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</si>
  <si>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</si>
  <si>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</si>
  <si>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</si>
  <si>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</si>
  <si>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</si>
  <si>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</si>
  <si>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</si>
  <si>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</si>
  <si>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</si>
  <si>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</si>
  <si>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</si>
  <si>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</si>
  <si>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</si>
  <si>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</si>
  <si>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</si>
  <si>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</si>
  <si>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</si>
  <si>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</si>
  <si>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</si>
  <si>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</si>
  <si>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(P4325) v km 49,079 TÚ Hanušovice – Mikulovice</t>
  </si>
  <si>
    <t>PS 01-01-31</t>
  </si>
  <si>
    <t>Zabezpečovací zařízení (PZS) železniční přejezd v km 49,079 (P4325)</t>
  </si>
  <si>
    <t xml:space="preserve">Dodávka a montáž kompletního vnitřního a venkovního zařízení PZS přejezdu P4325 včetně potřebného pomocného materiálu, softwarového vybavení a jeho dopravy.  Položka obsahuje všechny náklady na pořízení nového technologického objektu PZS - reléový domek (RD), pořízení a montáž výstražníků a závor a související nutné kabelizace včetně pomocného materiálu a jeho dopravu.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Položka obsahuje všechny náklady na úpravy vazeb na navazující ZZ, úpravy kolejové desky (KD) v dopravní kanceláři (DK). V rámci tohoto PS bude zpracována a schválena nová tabulka přejezdu a všech přejezdů ve vazbě, zpracovaná a schvalená nová závěrová tabulka a situační schéma navazujícího SZZ,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 novém RD umístěném na pozemku ve správě Správy železnic. Výstroj St.1 zůstane zachována ve stávajícím RD. Pro zjišťování volnosti kolejových úseků budou  nahrazeny stávající nevyhovující kolejové obvody počítači náprav (5 ks). Nevyhovující stávající kabelizace v místě přejezdu bude nahrazena novou položenou ve stávajících trasách (cca 420 m částečně pod komunikací). Budou použity výstražníky s LED technologií. Před výstražníky a za pohony závor bude rovná plchocha pro bezpečné provádění údržby. PZS bude vybaveno informačním zařízením pro nevidomé, stavovou a měřící diagnostikou s online přenosem informací do diagnostického serveru a na pracovišti údržby Jeseník. Bude dodaná kompletní úprava staničního zabezpečovacího zařízení ŽST Mikulovice pro zavázání nového PZS.                                                                                                                                </t>
  </si>
  <si>
    <t>V rozsahu Zjednodušené dokumentace ve stádiu 2</t>
  </si>
  <si>
    <t>SO 01-10-01</t>
  </si>
  <si>
    <t>Železniční svršek železniční přejezd v km 49,079 (P4325)</t>
  </si>
  <si>
    <t>V místě přejezdu dojde k výměně opotřebovaných součástí železničního svršku. Bude provedena směrová a výšková úprava koleje v přejezdu a v navazujících úsecích minimálně na celou délku přilehlých oblouků přechodnic a výhybek s doplněním kolejového lože. Bude realizována sanace železničního spodku provedením zpevněné konstrukce pražcového podloží (ZKPP) a zřízeno jeho odvodnění.</t>
  </si>
  <si>
    <t>SO 01-13-01</t>
  </si>
  <si>
    <t>Konstrukce přejezdu železniční přejezd v km 49,079 (P4325)</t>
  </si>
  <si>
    <t>Dojde k demontáži stávající přejezdové konstrukce a odfrézování přilehlé živičné konstrukce vozovky k přejezdu s nutným odtěžením konstrukčních vrstev.   Bude provedena montáž nové pryžové přejezdové konstrukce odpovídající zatížení silniční dopravou s uložením vnějších panelů na závěrných zídkách. Budou položeny nové vrstvy konstrukce živičné vozovky v oblasti přejezdu v takovém rozsahu, aby niveleta komunikace plynule navazovala na přilehlé úseky dle ČSN 73 6380 „Železniční přejezdy a přechody“.</t>
  </si>
  <si>
    <t>SO 01-86-01</t>
  </si>
  <si>
    <t>Přípojka napájení NN železniční přejezd v km 49,079 (P4325)</t>
  </si>
  <si>
    <t>Z projektovaného RH-RZS2 (případně ze stávající kabelové skříně KS1) bude v rámci projektu a realizace přejezdu provedena zemní kabelová napájecí přípojka k techologickému objektu PZS P4325 - reléový domek (RD). Vedle RD bude postaven typový napájecí pilíř označený R-PZS. Záloha napájení PZS bude provedena z baterií s automatickým dobíječem, jako součást technologie PZS. Elektroinstalace RD je součástí řešení jeho výzbroje v rámci dodávky PZS. Elektroinstalace RD bude také napájena z nové přípojky R-PZS. Součástí řešení je z pohledu nákladů také uvedení do provozu dle vyhl.č.100/95 Sb. a vyhotovení dokumentace skutečného provedení a geodetického zaměření. Stavba bude koordinována s opravnou prací SEE OŘ Olomouc s názvem" Oprava osvětlení žst. na trati Mikulovice – Jeseník", SO 32 – Oprava silnoproudých zařízení žst. Mikulovice. 
Součástí tohoto SO je kromě demontážních prací, dodávka a montáž nového zařízení včetně uvedení do provozu dle Zákona o dráhách v platném znění a doprovodných vyhlášek v platném znění. Řešení zahrnuje také provizorní a výlukové stavy, likvidaci odpadů. SO bude realizován dle závazných norem a směrnic a to včetně podmínek TSI a EN.</t>
  </si>
  <si>
    <t>Stavba B:</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</si>
</sst>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3"/>
  <sheetViews>
    <sheetView tabSelected="1" zoomScale="70" zoomScaleNormal="70" zoomScalePageLayoutView="70" workbookViewId="0">
      <selection activeCell="C5" sqref="C5"/>
    </sheetView>
  </sheetViews>
  <sheetFormatPr defaultColWidth="8.796875"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89</v>
      </c>
      <c r="B1" s="109" t="s">
        <v>75</v>
      </c>
      <c r="C1" s="109"/>
      <c r="D1" s="109"/>
      <c r="E1" s="110"/>
    </row>
    <row r="2" spans="1:5" ht="39" customHeight="1" thickBot="1" x14ac:dyDescent="0.3">
      <c r="A2" s="111" t="s">
        <v>1</v>
      </c>
      <c r="B2" s="112"/>
      <c r="C2" s="112"/>
      <c r="D2" s="1" t="s">
        <v>2</v>
      </c>
      <c r="E2" s="99">
        <f>SUM(E5:E43)</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327.60000000000002" customHeight="1" thickTop="1" thickBot="1" x14ac:dyDescent="0.25">
      <c r="A5" s="12" t="s">
        <v>76</v>
      </c>
      <c r="B5" s="11" t="s">
        <v>77</v>
      </c>
      <c r="C5" s="13" t="s">
        <v>78</v>
      </c>
      <c r="D5" s="14" t="s">
        <v>79</v>
      </c>
      <c r="E5" s="102"/>
    </row>
    <row r="6" spans="1:5" s="10" customFormat="1" ht="92.45" customHeight="1" thickTop="1" thickBot="1" x14ac:dyDescent="0.25">
      <c r="A6" s="12" t="s">
        <v>80</v>
      </c>
      <c r="B6" s="11" t="s">
        <v>81</v>
      </c>
      <c r="C6" s="13" t="s">
        <v>82</v>
      </c>
      <c r="D6" s="14" t="s">
        <v>79</v>
      </c>
      <c r="E6" s="102"/>
    </row>
    <row r="7" spans="1:5" s="10" customFormat="1" ht="103.15" customHeight="1" thickTop="1" thickBot="1" x14ac:dyDescent="0.25">
      <c r="A7" s="12" t="s">
        <v>83</v>
      </c>
      <c r="B7" s="11" t="s">
        <v>84</v>
      </c>
      <c r="C7" s="13" t="s">
        <v>85</v>
      </c>
      <c r="D7" s="14" t="s">
        <v>79</v>
      </c>
      <c r="E7" s="102"/>
    </row>
    <row r="8" spans="1:5" s="10" customFormat="1" ht="181.9" customHeight="1" thickTop="1" thickBot="1" x14ac:dyDescent="0.25">
      <c r="A8" s="104" t="s">
        <v>86</v>
      </c>
      <c r="B8" s="105" t="s">
        <v>87</v>
      </c>
      <c r="C8" s="106" t="s">
        <v>88</v>
      </c>
      <c r="D8" s="107" t="s">
        <v>79</v>
      </c>
      <c r="E8" s="108"/>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F21" sqref="F21"/>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15" t="s">
        <v>74</v>
      </c>
      <c r="C1" s="116"/>
      <c r="D1" s="116"/>
      <c r="E1" s="70"/>
      <c r="F1" s="70" t="s">
        <v>8</v>
      </c>
      <c r="G1" s="70"/>
      <c r="H1" s="71"/>
      <c r="I1" s="72"/>
      <c r="J1" s="73"/>
      <c r="K1" s="73"/>
      <c r="L1" s="74" t="s">
        <v>9</v>
      </c>
      <c r="M1" s="75"/>
    </row>
    <row r="2" spans="1:15" s="69" customFormat="1" ht="57" customHeight="1" thickTop="1" thickBot="1" x14ac:dyDescent="0.25">
      <c r="B2" s="117" t="s">
        <v>10</v>
      </c>
      <c r="C2" s="118"/>
      <c r="D2" s="18"/>
      <c r="E2" s="19"/>
      <c r="F2" s="76" t="str">
        <f>'Požadavky na výkon a fukci'!B1</f>
        <v>Doplnění závor na PZS (P4325) v km 49,079 TÚ Hanušovice – Mikulovice</v>
      </c>
      <c r="G2" s="19"/>
      <c r="H2" s="77"/>
      <c r="I2" s="119" t="s">
        <v>11</v>
      </c>
      <c r="J2" s="120"/>
      <c r="K2" s="121">
        <f>SUM(L26+L36)</f>
        <v>1</v>
      </c>
      <c r="L2" s="122"/>
    </row>
    <row r="3" spans="1:15" s="69" customFormat="1" ht="42.75" customHeight="1" thickTop="1" thickBot="1" x14ac:dyDescent="0.25">
      <c r="B3" s="78" t="s">
        <v>12</v>
      </c>
      <c r="C3" s="79"/>
      <c r="D3" s="123" t="s">
        <v>9</v>
      </c>
      <c r="E3" s="123"/>
      <c r="F3" s="80" t="s">
        <v>13</v>
      </c>
      <c r="G3" s="81"/>
      <c r="H3" s="82"/>
      <c r="I3" s="83"/>
      <c r="J3" s="84"/>
      <c r="K3" s="124"/>
      <c r="L3" s="125"/>
    </row>
    <row r="4" spans="1:15" s="69" customFormat="1" ht="18" customHeight="1" thickTop="1" x14ac:dyDescent="0.2">
      <c r="B4" s="126" t="s">
        <v>14</v>
      </c>
      <c r="C4" s="127"/>
      <c r="D4" s="128"/>
      <c r="E4" s="85"/>
      <c r="F4" s="86" t="s">
        <v>15</v>
      </c>
      <c r="G4" s="87"/>
      <c r="H4" s="88"/>
      <c r="I4" s="129" t="s">
        <v>16</v>
      </c>
      <c r="J4" s="130"/>
      <c r="K4" s="89"/>
      <c r="L4" s="90"/>
    </row>
    <row r="5" spans="1:15" s="69" customFormat="1" ht="18" customHeight="1" x14ac:dyDescent="0.2">
      <c r="B5" s="91" t="s">
        <v>17</v>
      </c>
      <c r="C5" s="92"/>
      <c r="D5" s="92"/>
      <c r="E5" s="20" t="s">
        <v>18</v>
      </c>
      <c r="F5" s="131"/>
      <c r="G5" s="131"/>
      <c r="H5" s="132"/>
      <c r="I5" s="133" t="s">
        <v>19</v>
      </c>
      <c r="J5" s="128"/>
      <c r="K5" s="21"/>
      <c r="L5" s="93"/>
    </row>
    <row r="6" spans="1:15" s="69" customFormat="1" ht="18" customHeight="1" x14ac:dyDescent="0.2">
      <c r="B6" s="91" t="s">
        <v>20</v>
      </c>
      <c r="C6" s="92"/>
      <c r="D6" s="92"/>
      <c r="E6" s="21" t="s">
        <v>21</v>
      </c>
      <c r="F6" s="134"/>
      <c r="G6" s="134"/>
      <c r="H6" s="135"/>
      <c r="I6" s="133" t="s">
        <v>22</v>
      </c>
      <c r="J6" s="128"/>
      <c r="K6" s="21"/>
      <c r="L6" s="93"/>
      <c r="O6" s="94"/>
    </row>
    <row r="7" spans="1:15" s="69" customFormat="1" ht="18" customHeight="1" x14ac:dyDescent="0.2">
      <c r="B7" s="136" t="s">
        <v>23</v>
      </c>
      <c r="C7" s="137"/>
      <c r="D7" s="137"/>
      <c r="E7" s="22"/>
      <c r="F7" s="138" t="s">
        <v>24</v>
      </c>
      <c r="G7" s="139"/>
      <c r="H7" s="140"/>
      <c r="I7" s="141" t="s">
        <v>25</v>
      </c>
      <c r="J7" s="127"/>
      <c r="K7" s="23">
        <v>2020</v>
      </c>
      <c r="L7" s="95"/>
      <c r="O7" s="96"/>
    </row>
    <row r="8" spans="1:15" s="69" customFormat="1" ht="19.5" customHeight="1" thickBot="1" x14ac:dyDescent="0.25">
      <c r="B8" s="142" t="s">
        <v>26</v>
      </c>
      <c r="C8" s="143"/>
      <c r="D8" s="143"/>
      <c r="E8" s="24"/>
      <c r="F8" s="97" t="s">
        <v>73</v>
      </c>
      <c r="G8" s="144"/>
      <c r="H8" s="145"/>
      <c r="I8" s="146" t="s">
        <v>27</v>
      </c>
      <c r="J8" s="137"/>
      <c r="K8" s="25">
        <v>44166</v>
      </c>
      <c r="L8" s="98"/>
    </row>
    <row r="9" spans="1:15" s="17" customFormat="1" ht="9.75" customHeight="1" x14ac:dyDescent="0.2">
      <c r="B9" s="149" t="s">
        <v>0</v>
      </c>
      <c r="C9" s="150"/>
      <c r="D9" s="150"/>
      <c r="E9" s="150"/>
      <c r="F9" s="150"/>
      <c r="G9" s="150"/>
      <c r="H9" s="150"/>
      <c r="I9" s="150"/>
      <c r="J9" s="150"/>
      <c r="K9" s="26" t="s">
        <v>19</v>
      </c>
      <c r="L9" s="27">
        <v>0</v>
      </c>
    </row>
    <row r="10" spans="1:15" s="17"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7" customFormat="1" ht="15" customHeight="1" x14ac:dyDescent="0.2">
      <c r="B11" s="151"/>
      <c r="C11" s="153"/>
      <c r="D11" s="153"/>
      <c r="E11" s="153"/>
      <c r="F11" s="155"/>
      <c r="G11" s="155"/>
      <c r="H11" s="155"/>
      <c r="I11" s="153"/>
      <c r="J11" s="153"/>
      <c r="K11" s="147"/>
      <c r="L11" s="148"/>
    </row>
    <row r="12" spans="1:15" s="17" customFormat="1" ht="12.75" customHeight="1" thickBot="1" x14ac:dyDescent="0.25">
      <c r="B12" s="152"/>
      <c r="C12" s="154"/>
      <c r="D12" s="154"/>
      <c r="E12" s="154"/>
      <c r="F12" s="156"/>
      <c r="G12" s="156"/>
      <c r="H12" s="156"/>
      <c r="I12" s="154"/>
      <c r="J12" s="154"/>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v>1</v>
      </c>
      <c r="L14" s="46">
        <f>ROUND((ROUND(H14,3))*(ROUND(K14,2)),2)</f>
        <v>1</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1</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2021-02-19T07:59:24Z</dcterms:modified>
</cp:coreProperties>
</file>