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 - Oprava mostu v km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Železniční svršek...'!$C$118:$K$162</definedName>
    <definedName name="_xlnm.Print_Area" localSheetId="1">'SO 01 - Železniční svršek...'!$C$4:$J$76,'SO 01 - Železniční svršek...'!$C$106:$J$162</definedName>
    <definedName name="_xlnm.Print_Titles" localSheetId="1">'SO 01 - Železniční svršek...'!$118:$118</definedName>
    <definedName name="_xlnm._FilterDatabase" localSheetId="2" hidden="1">'SO 02 - Oprava mostu v km...'!$C$130:$K$346</definedName>
    <definedName name="_xlnm.Print_Area" localSheetId="2">'SO 02 - Oprava mostu v km...'!$C$4:$J$76,'SO 02 - Oprava mostu v km...'!$C$118:$J$346</definedName>
    <definedName name="_xlnm.Print_Titles" localSheetId="2">'SO 02 - Oprava mostu v km...'!$130:$130</definedName>
    <definedName name="_xlnm._FilterDatabase" localSheetId="3" hidden="1">'VRN - Vedlejší rozpočtové...'!$C$121:$K$138</definedName>
    <definedName name="_xlnm.Print_Area" localSheetId="3">'VRN - Vedlejší rozpočtové...'!$C$4:$J$76,'VRN - Vedlejší rozpočtové...'!$C$109:$J$138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85"/>
  <c i="3" r="J37"/>
  <c r="J36"/>
  <c i="1" r="AY96"/>
  <c i="3" r="J35"/>
  <c i="1" r="AX96"/>
  <c i="3" r="BI345"/>
  <c r="BH345"/>
  <c r="BG345"/>
  <c r="BF345"/>
  <c r="T345"/>
  <c r="T344"/>
  <c r="T343"/>
  <c r="R345"/>
  <c r="R344"/>
  <c r="R343"/>
  <c r="P345"/>
  <c r="P344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2"/>
  <c r="BH312"/>
  <c r="BG312"/>
  <c r="BF312"/>
  <c r="T312"/>
  <c r="R312"/>
  <c r="P312"/>
  <c r="BI309"/>
  <c r="BH309"/>
  <c r="BG309"/>
  <c r="BF309"/>
  <c r="T309"/>
  <c r="T308"/>
  <c r="R309"/>
  <c r="R308"/>
  <c r="P309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3"/>
  <c r="BH293"/>
  <c r="BG293"/>
  <c r="BF293"/>
  <c r="T293"/>
  <c r="R293"/>
  <c r="P293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5"/>
  <c r="E123"/>
  <c r="F89"/>
  <c r="E87"/>
  <c r="J24"/>
  <c r="E24"/>
  <c r="J92"/>
  <c r="J23"/>
  <c r="J21"/>
  <c r="E21"/>
  <c r="J127"/>
  <c r="J20"/>
  <c r="J18"/>
  <c r="E18"/>
  <c r="F128"/>
  <c r="J17"/>
  <c r="J15"/>
  <c r="E15"/>
  <c r="F91"/>
  <c r="J14"/>
  <c r="J12"/>
  <c r="J125"/>
  <c r="E7"/>
  <c r="E85"/>
  <c i="2" r="J37"/>
  <c r="J36"/>
  <c i="1" r="AY95"/>
  <c i="2" r="J35"/>
  <c i="1" r="AX95"/>
  <c i="2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109"/>
  <c i="1" r="L90"/>
  <c r="AM90"/>
  <c r="AM89"/>
  <c r="L89"/>
  <c r="AM87"/>
  <c r="L87"/>
  <c r="L85"/>
  <c r="L84"/>
  <c i="4" r="BK138"/>
  <c r="BK136"/>
  <c r="BK134"/>
  <c r="BK133"/>
  <c r="J131"/>
  <c r="J130"/>
  <c r="J128"/>
  <c r="J126"/>
  <c r="J125"/>
  <c i="3" r="J342"/>
  <c r="BK340"/>
  <c r="BK338"/>
  <c r="J336"/>
  <c r="J333"/>
  <c r="J327"/>
  <c r="BK325"/>
  <c r="J312"/>
  <c r="J309"/>
  <c r="BK307"/>
  <c r="BK304"/>
  <c r="J303"/>
  <c r="BK302"/>
  <c r="J300"/>
  <c r="BK293"/>
  <c r="J283"/>
  <c r="J281"/>
  <c r="J269"/>
  <c r="J265"/>
  <c r="J263"/>
  <c r="J259"/>
  <c r="BK249"/>
  <c r="J248"/>
  <c r="J242"/>
  <c r="BK239"/>
  <c r="BK237"/>
  <c r="J235"/>
  <c r="J232"/>
  <c r="J218"/>
  <c r="J210"/>
  <c r="BK204"/>
  <c r="J197"/>
  <c r="BK194"/>
  <c r="J190"/>
  <c r="BK184"/>
  <c r="J182"/>
  <c r="BK178"/>
  <c r="BK173"/>
  <c r="J171"/>
  <c r="BK169"/>
  <c r="BK167"/>
  <c r="BK165"/>
  <c r="BK159"/>
  <c r="J157"/>
  <c r="J155"/>
  <c r="BK149"/>
  <c r="J145"/>
  <c r="BK139"/>
  <c r="J137"/>
  <c r="J135"/>
  <c r="J133"/>
  <c i="2" r="J161"/>
  <c r="BK159"/>
  <c r="BK157"/>
  <c r="J152"/>
  <c r="J150"/>
  <c r="BK148"/>
  <c r="BK147"/>
  <c r="J145"/>
  <c r="BK144"/>
  <c r="BK139"/>
  <c r="J137"/>
  <c r="J129"/>
  <c r="BK126"/>
  <c r="BK122"/>
  <c i="4" r="J138"/>
  <c r="J136"/>
  <c r="J134"/>
  <c r="J133"/>
  <c r="BK131"/>
  <c r="BK130"/>
  <c r="BK128"/>
  <c r="BK126"/>
  <c r="BK125"/>
  <c i="3" r="BK345"/>
  <c r="J345"/>
  <c r="BK342"/>
  <c r="J340"/>
  <c r="J338"/>
  <c r="BK336"/>
  <c r="BK333"/>
  <c r="J325"/>
  <c r="J319"/>
  <c r="BK312"/>
  <c r="BK309"/>
  <c r="BK305"/>
  <c r="BK303"/>
  <c r="BK300"/>
  <c r="J287"/>
  <c r="BK281"/>
  <c r="J275"/>
  <c r="BK269"/>
  <c r="J267"/>
  <c r="BK265"/>
  <c r="BK263"/>
  <c r="J261"/>
  <c r="BK259"/>
  <c r="J257"/>
  <c r="BK255"/>
  <c r="J251"/>
  <c r="J246"/>
  <c r="J244"/>
  <c r="J239"/>
  <c r="J237"/>
  <c r="BK228"/>
  <c r="BK223"/>
  <c r="BK216"/>
  <c r="J214"/>
  <c r="BK210"/>
  <c r="BK206"/>
  <c r="J201"/>
  <c r="BK192"/>
  <c r="BK190"/>
  <c r="J188"/>
  <c r="J175"/>
  <c r="J173"/>
  <c r="BK171"/>
  <c r="J169"/>
  <c r="J167"/>
  <c r="BK163"/>
  <c r="BK161"/>
  <c r="BK157"/>
  <c r="J151"/>
  <c r="J149"/>
  <c r="J147"/>
  <c r="BK135"/>
  <c i="2" r="J148"/>
  <c r="J147"/>
  <c r="J146"/>
  <c r="BK145"/>
  <c r="J142"/>
  <c r="BK137"/>
  <c r="BK135"/>
  <c r="BK132"/>
  <c r="BK129"/>
  <c r="J126"/>
  <c r="J124"/>
  <c i="3" r="BK327"/>
  <c r="BK319"/>
  <c r="J307"/>
  <c r="J305"/>
  <c r="J304"/>
  <c r="J302"/>
  <c r="J293"/>
  <c r="BK287"/>
  <c r="BK283"/>
  <c r="BK275"/>
  <c r="BK267"/>
  <c r="BK261"/>
  <c r="BK257"/>
  <c r="J255"/>
  <c r="BK251"/>
  <c r="J249"/>
  <c r="BK248"/>
  <c r="BK246"/>
  <c r="BK244"/>
  <c r="BK242"/>
  <c r="BK235"/>
  <c r="BK232"/>
  <c r="J228"/>
  <c r="J223"/>
  <c r="BK218"/>
  <c r="J216"/>
  <c r="BK214"/>
  <c r="J206"/>
  <c r="J204"/>
  <c r="BK201"/>
  <c r="BK197"/>
  <c r="J194"/>
  <c r="J192"/>
  <c r="BK188"/>
  <c r="J184"/>
  <c r="BK182"/>
  <c r="J178"/>
  <c r="BK175"/>
  <c r="J165"/>
  <c r="J163"/>
  <c r="J161"/>
  <c r="J159"/>
  <c r="BK155"/>
  <c r="BK151"/>
  <c r="BK147"/>
  <c r="BK145"/>
  <c r="J139"/>
  <c r="BK137"/>
  <c r="BK133"/>
  <c i="2" r="BK161"/>
  <c r="J159"/>
  <c r="J157"/>
  <c r="BK152"/>
  <c r="BK150"/>
  <c r="BK146"/>
  <c r="J144"/>
  <c r="BK142"/>
  <c r="J139"/>
  <c r="J135"/>
  <c r="J132"/>
  <c r="BK124"/>
  <c r="J122"/>
  <c i="1" r="AS94"/>
  <c i="2" l="1" r="BK121"/>
  <c r="BK120"/>
  <c r="J120"/>
  <c r="J97"/>
  <c r="T121"/>
  <c r="T120"/>
  <c r="R156"/>
  <c i="3" r="P311"/>
  <c r="P310"/>
  <c i="4" r="R124"/>
  <c r="R127"/>
  <c i="2" r="P121"/>
  <c r="P120"/>
  <c r="P119"/>
  <c i="1" r="AU95"/>
  <c i="2" r="BK156"/>
  <c r="J156"/>
  <c r="J99"/>
  <c r="P156"/>
  <c i="3" r="P132"/>
  <c r="R132"/>
  <c r="BK181"/>
  <c r="J181"/>
  <c r="J100"/>
  <c r="R181"/>
  <c r="BK203"/>
  <c r="J203"/>
  <c r="J102"/>
  <c r="R203"/>
  <c r="R196"/>
  <c r="BK234"/>
  <c r="J234"/>
  <c r="J104"/>
  <c r="P234"/>
  <c r="BK241"/>
  <c r="J241"/>
  <c r="J105"/>
  <c r="R241"/>
  <c r="BK299"/>
  <c r="J299"/>
  <c r="J106"/>
  <c r="R299"/>
  <c r="BK311"/>
  <c r="J311"/>
  <c r="J109"/>
  <c r="R311"/>
  <c r="R310"/>
  <c i="2" r="R121"/>
  <c r="R120"/>
  <c r="R119"/>
  <c r="T156"/>
  <c i="3" r="BK132"/>
  <c r="J132"/>
  <c r="J97"/>
  <c r="T132"/>
  <c r="P181"/>
  <c r="T181"/>
  <c r="P203"/>
  <c r="P196"/>
  <c r="T203"/>
  <c r="T196"/>
  <c r="R234"/>
  <c r="T234"/>
  <c r="P241"/>
  <c r="T241"/>
  <c r="P299"/>
  <c r="T299"/>
  <c r="T311"/>
  <c r="T310"/>
  <c i="4" r="BK124"/>
  <c r="J124"/>
  <c r="J98"/>
  <c r="P124"/>
  <c r="T124"/>
  <c r="BK127"/>
  <c r="J127"/>
  <c r="J99"/>
  <c r="P127"/>
  <c r="T127"/>
  <c r="BK132"/>
  <c r="J132"/>
  <c r="J100"/>
  <c r="P132"/>
  <c r="R132"/>
  <c r="T132"/>
  <c i="2" r="J91"/>
  <c r="J92"/>
  <c r="J113"/>
  <c r="F116"/>
  <c r="BE122"/>
  <c r="BE132"/>
  <c r="BE145"/>
  <c r="BE148"/>
  <c r="BE152"/>
  <c r="BE161"/>
  <c i="3" r="J89"/>
  <c r="F92"/>
  <c r="E121"/>
  <c r="BE135"/>
  <c r="BE139"/>
  <c r="BE149"/>
  <c r="BE151"/>
  <c r="BE165"/>
  <c r="BE175"/>
  <c r="BE188"/>
  <c r="BE194"/>
  <c r="BE197"/>
  <c r="BE204"/>
  <c r="BE210"/>
  <c r="BE216"/>
  <c r="BE223"/>
  <c r="BE232"/>
  <c r="BE235"/>
  <c r="BE237"/>
  <c r="BE242"/>
  <c r="BE246"/>
  <c r="BE249"/>
  <c r="BE255"/>
  <c r="BE259"/>
  <c r="BE263"/>
  <c r="BE269"/>
  <c r="BE281"/>
  <c r="BE283"/>
  <c r="BE293"/>
  <c r="BE307"/>
  <c i="2" r="E85"/>
  <c r="BE126"/>
  <c r="BE129"/>
  <c r="BE135"/>
  <c r="BE139"/>
  <c r="BE142"/>
  <c r="BE144"/>
  <c r="BE146"/>
  <c r="BE159"/>
  <c i="3" r="J91"/>
  <c r="F127"/>
  <c r="J128"/>
  <c r="BE133"/>
  <c r="BE145"/>
  <c r="BE155"/>
  <c r="BE159"/>
  <c r="BE169"/>
  <c r="BE173"/>
  <c r="BE178"/>
  <c r="BE182"/>
  <c r="BE184"/>
  <c r="BE190"/>
  <c r="BE214"/>
  <c r="BE218"/>
  <c r="BE228"/>
  <c r="BE239"/>
  <c r="BE244"/>
  <c r="BE251"/>
  <c r="BE257"/>
  <c r="BE261"/>
  <c r="BE265"/>
  <c r="BE267"/>
  <c r="BE275"/>
  <c r="BE302"/>
  <c r="BE303"/>
  <c r="BE304"/>
  <c r="BE312"/>
  <c r="BE333"/>
  <c r="BE340"/>
  <c r="BE342"/>
  <c r="BE345"/>
  <c r="BK177"/>
  <c r="J177"/>
  <c r="J98"/>
  <c r="BK196"/>
  <c r="J196"/>
  <c r="J101"/>
  <c r="BK231"/>
  <c r="J231"/>
  <c r="J103"/>
  <c r="BK344"/>
  <c r="J344"/>
  <c r="J111"/>
  <c i="4" r="J89"/>
  <c r="F92"/>
  <c r="E112"/>
  <c r="J118"/>
  <c r="J119"/>
  <c r="BE125"/>
  <c r="BE128"/>
  <c r="BE130"/>
  <c r="BE136"/>
  <c i="2" r="F91"/>
  <c r="BE124"/>
  <c r="BE137"/>
  <c r="BE147"/>
  <c r="BE150"/>
  <c r="BE157"/>
  <c i="3" r="BE137"/>
  <c r="BE147"/>
  <c r="BE157"/>
  <c r="BE161"/>
  <c r="BE163"/>
  <c r="BE167"/>
  <c r="BE171"/>
  <c r="BE192"/>
  <c r="BE201"/>
  <c r="BE206"/>
  <c r="BE248"/>
  <c r="BE287"/>
  <c r="BE300"/>
  <c r="BE305"/>
  <c r="BE309"/>
  <c r="BE319"/>
  <c r="BE325"/>
  <c r="BE327"/>
  <c r="BE336"/>
  <c r="BE338"/>
  <c r="BK308"/>
  <c r="J308"/>
  <c r="J107"/>
  <c i="4" r="F91"/>
  <c r="BE126"/>
  <c r="BE131"/>
  <c r="BE133"/>
  <c r="BE134"/>
  <c r="BE138"/>
  <c r="BK135"/>
  <c r="J135"/>
  <c r="J101"/>
  <c r="BK137"/>
  <c r="J137"/>
  <c r="J102"/>
  <c i="2" r="F34"/>
  <c i="1" r="BA95"/>
  <c i="2" r="F35"/>
  <c i="1" r="BB95"/>
  <c i="4" r="F37"/>
  <c i="1" r="BD97"/>
  <c i="2" r="F36"/>
  <c i="1" r="BC95"/>
  <c i="3" r="F37"/>
  <c i="1" r="BD96"/>
  <c i="4" r="J34"/>
  <c i="1" r="AW97"/>
  <c i="3" r="F34"/>
  <c i="1" r="BA96"/>
  <c i="3" r="F36"/>
  <c i="1" r="BC96"/>
  <c i="4" r="F34"/>
  <c i="1" r="BA97"/>
  <c i="4" r="F35"/>
  <c i="1" r="BB97"/>
  <c i="2" r="J34"/>
  <c i="1" r="AW95"/>
  <c i="3" r="J34"/>
  <c i="1" r="AW96"/>
  <c i="4" r="F36"/>
  <c i="1" r="BC97"/>
  <c i="3" r="F35"/>
  <c i="1" r="BB96"/>
  <c i="2" r="F37"/>
  <c i="1" r="BD95"/>
  <c i="3" l="1" r="T180"/>
  <c r="T131"/>
  <c i="2" r="T119"/>
  <c i="4" r="P123"/>
  <c r="P122"/>
  <c i="1" r="AU97"/>
  <c i="4" r="T123"/>
  <c r="T122"/>
  <c i="3" r="P180"/>
  <c r="P131"/>
  <c i="1" r="AU96"/>
  <c i="3" r="R180"/>
  <c r="R131"/>
  <c i="4" r="R123"/>
  <c r="R122"/>
  <c r="BK123"/>
  <c r="J123"/>
  <c r="J97"/>
  <c i="2" r="BK119"/>
  <c r="J119"/>
  <c r="J121"/>
  <c r="J98"/>
  <c i="3" r="BK180"/>
  <c r="J180"/>
  <c r="J99"/>
  <c r="BK343"/>
  <c r="J343"/>
  <c r="J110"/>
  <c r="BK310"/>
  <c r="J310"/>
  <c r="J108"/>
  <c i="1" r="BA94"/>
  <c r="AW94"/>
  <c r="AK30"/>
  <c i="3" r="J33"/>
  <c i="1" r="AV96"/>
  <c r="AT96"/>
  <c i="2" r="J30"/>
  <c i="1" r="AG95"/>
  <c r="BB94"/>
  <c r="W31"/>
  <c i="4" r="J33"/>
  <c i="1" r="AV97"/>
  <c r="AT97"/>
  <c i="2" r="J33"/>
  <c i="1" r="AV95"/>
  <c r="AT95"/>
  <c i="4" r="F33"/>
  <c i="1" r="AZ97"/>
  <c i="2" r="F33"/>
  <c i="1" r="AZ95"/>
  <c r="BD94"/>
  <c r="W33"/>
  <c r="BC94"/>
  <c r="AY94"/>
  <c i="3" r="F33"/>
  <c i="1" r="AZ96"/>
  <c i="2" l="1" r="J39"/>
  <c i="3" r="BK131"/>
  <c r="J131"/>
  <c r="J96"/>
  <c i="2" r="J96"/>
  <c i="4" r="BK122"/>
  <c r="J122"/>
  <c i="1" r="AN95"/>
  <c r="AU94"/>
  <c r="AZ94"/>
  <c r="W29"/>
  <c r="W30"/>
  <c r="W32"/>
  <c i="4" r="J30"/>
  <c i="1" r="AG97"/>
  <c r="AN97"/>
  <c r="AX94"/>
  <c i="4" l="1" r="J39"/>
  <c r="J96"/>
  <c i="1" r="AV94"/>
  <c r="AK29"/>
  <c i="3" r="J30"/>
  <c i="1" r="AG96"/>
  <c r="AN96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<sst xmlns="http://schemas.openxmlformats.org/spreadsheetml/2006/main">
  <si>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</si>
  <si>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</si>
  <si>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</si>
  <si>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</si>
  <si>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</si>
  <si>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{26457449-6af1-4b21-b4a6-3f38d7122fdf}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</si>
  <si>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</si>
  <si>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</si>
  <si>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</si>
  <si>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</si>
  <si>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</si>
  <si>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</si>
  <si>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</si>
  <si>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</si>
  <si>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</si>
  <si>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</si>
  <si>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</si>
  <si>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21,266</t>
  </si>
  <si>
    <t>KSO:</t>
  </si>
  <si>
    <t>CC-CZ:</t>
  </si>
  <si>
    <t>Místo:</t>
  </si>
  <si>
    <t xml:space="preserve"> </t>
  </si>
  <si>
    <t>Datum:</t>
  </si>
  <si>
    <t>8. 2. 2021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</si>
  <si>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</si>
  <si>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</si>
  <si>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</si>
  <si>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</si>
  <si>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</si>
  <si>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</si>
  <si>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</si>
  <si>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</si>
  <si>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</si>
  <si>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</si>
  <si>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</si>
  <si>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</si>
  <si>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</si>
  <si>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</si>
  <si>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</si>
  <si>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</si>
  <si>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</si>
  <si>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</si>
  <si>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</si>
  <si>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</si>
  <si>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</si>
  <si>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</si>
  <si>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</si>
  <si>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</si>
  <si>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</si>
  <si>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</si>
  <si>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</si>
  <si>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</si>
  <si>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</si>
  <si>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</si>
  <si>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</si>
  <si>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</si>
  <si>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</si>
  <si>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</si>
  <si>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</si>
  <si>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</si>
  <si>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</si>
  <si>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</si>
  <si>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</si>
  <si>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</si>
  <si>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</si>
  <si>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</si>
  <si>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</si>
  <si>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</si>
  <si>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</si>
  <si>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</si>
  <si>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</si>
  <si>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</si>
  <si>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</si>
  <si>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</si>
  <si>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</si>
  <si>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</si>
  <si>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</si>
  <si>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</si>
  <si>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</si>
  <si>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na mostě v km 21,266</t>
  </si>
  <si>
    <t>STA</t>
  </si>
  <si>
    <t>1</t>
  </si>
  <si>
    <t>{0cfd0c45-3aa4-4ab0-8d68-795cae05fb8c}</t>
  </si>
  <si>
    <t>2</t>
  </si>
  <si>
    <t>SO 02</t>
  </si>
  <si>
    <t>{bf84f702-4092-4fe7-bceb-7011bdf54454}</t>
  </si>
  <si>
    <t>VRN</t>
  </si>
  <si>
    <t>Vedlejší rozpočtové náklady</t>
  </si>
  <si>
    <t>{867a990f-6f1d-4c7c-825c-04018774c3d9}</t>
  </si>
  <si>
    <t>KRYCÍ LIST SOUPISU PRACÍ</t>
  </si>
  <si>
    <t>Objekt:</t>
  </si>
  <si>
    <t>SO 01 - Železniční svršek na mostě v km 21,266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</si>
  <si>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</si>
  <si>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</si>
  <si>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</si>
  <si>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</si>
  <si>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</si>
  <si>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</si>
  <si>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</si>
  <si>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</si>
  <si>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</si>
  <si>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</si>
  <si>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</si>
  <si>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</si>
  <si>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</si>
  <si>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</si>
  <si>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</si>
  <si>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</si>
  <si>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</si>
  <si>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</si>
  <si>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</si>
  <si>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</si>
  <si>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</si>
  <si>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</si>
  <si>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</si>
  <si>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</si>
  <si>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</si>
  <si>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</si>
  <si>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</si>
  <si>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</si>
  <si>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</si>
  <si>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</si>
  <si>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4</t>
  </si>
  <si>
    <t>-1991000823</t>
  </si>
  <si>
    <t>VV</t>
  </si>
  <si>
    <t>2*150/1000</t>
  </si>
  <si>
    <t>5905023030</t>
  </si>
  <si>
    <t>Úprava povrchu stezky rozprostřením štěrkodrtě přes 5 do 10 cm</t>
  </si>
  <si>
    <t>m2</t>
  </si>
  <si>
    <t>-1018806410</t>
  </si>
  <si>
    <t>2*0,75*50</t>
  </si>
  <si>
    <t>3</t>
  </si>
  <si>
    <t>M</t>
  </si>
  <si>
    <t>5955101030</t>
  </si>
  <si>
    <t>Kamenivo drcené drť frakce 8/16</t>
  </si>
  <si>
    <t>t</t>
  </si>
  <si>
    <t>8</t>
  </si>
  <si>
    <t>-1005283461</t>
  </si>
  <si>
    <t>50*0,1*1,5</t>
  </si>
  <si>
    <t>Součet</t>
  </si>
  <si>
    <t>5905055010</t>
  </si>
  <si>
    <t>Odstranění kolejového lože odtěžením kolej</t>
  </si>
  <si>
    <t>m3</t>
  </si>
  <si>
    <t>-1949119065</t>
  </si>
  <si>
    <t>"odtěžení lože " 25*1,9</t>
  </si>
  <si>
    <t>5905060010</t>
  </si>
  <si>
    <t>Zřízení nového kolejového lože v koleji</t>
  </si>
  <si>
    <t>-1624763990</t>
  </si>
  <si>
    <t>"nové lože" 25*1,9</t>
  </si>
  <si>
    <t>6</t>
  </si>
  <si>
    <t>5905105030</t>
  </si>
  <si>
    <t>Doplnění KL kamenivem souvisle strojně v koleji</t>
  </si>
  <si>
    <t>-706752353</t>
  </si>
  <si>
    <t>"doplnění kolejového lože"20</t>
  </si>
  <si>
    <t>7</t>
  </si>
  <si>
    <t>5906130380</t>
  </si>
  <si>
    <t>Montáž kolejového roštu v ose koleje pražce dřevěné vystrojené tv. S49 rozdělení "c"</t>
  </si>
  <si>
    <t>-726519980</t>
  </si>
  <si>
    <t>"demontáž koleje"50/1000</t>
  </si>
  <si>
    <t>5906140190</t>
  </si>
  <si>
    <t>Demontáž kolejového roštu (KR) koleje v ose koleje pražce dřevěné tv. S49 rozdělení "c"</t>
  </si>
  <si>
    <t>1632780000</t>
  </si>
  <si>
    <t>"demontáž koleje "50/1000</t>
  </si>
  <si>
    <t>9</t>
  </si>
  <si>
    <t>5908005030</t>
  </si>
  <si>
    <t>Oprava kolejnicového styku výměna spojky tv. S49</t>
  </si>
  <si>
    <t>kus</t>
  </si>
  <si>
    <t>-1451623217</t>
  </si>
  <si>
    <t>10</t>
  </si>
  <si>
    <t>5958101010</t>
  </si>
  <si>
    <t>Součásti spojovací kolejnicové spojky tv. S1 580 mm</t>
  </si>
  <si>
    <t>876071445</t>
  </si>
  <si>
    <t>11</t>
  </si>
  <si>
    <t>5958116000</t>
  </si>
  <si>
    <t>Matice M24</t>
  </si>
  <si>
    <t>1500273271</t>
  </si>
  <si>
    <t>12</t>
  </si>
  <si>
    <t>5958107000</t>
  </si>
  <si>
    <t>Šroub spojkový M24 x 120 mm</t>
  </si>
  <si>
    <t>1456384570</t>
  </si>
  <si>
    <t>13</t>
  </si>
  <si>
    <t>5958134040</t>
  </si>
  <si>
    <t>Součásti upevňovací kroužek pružný dvojitý Fe 6</t>
  </si>
  <si>
    <t>850926853</t>
  </si>
  <si>
    <t>14</t>
  </si>
  <si>
    <t>5909010020</t>
  </si>
  <si>
    <t>Ojedinělé ruční podbití pražců příčných dřevěných</t>
  </si>
  <si>
    <t>-2112442820</t>
  </si>
  <si>
    <t>30/0,6</t>
  </si>
  <si>
    <t>5958158005</t>
  </si>
  <si>
    <t xml:space="preserve">Podložka pryžová pod patu kolejnice S49  183/126/6</t>
  </si>
  <si>
    <t>-2056850191</t>
  </si>
  <si>
    <t>50/0,6*2</t>
  </si>
  <si>
    <t>16</t>
  </si>
  <si>
    <t>5955101000</t>
  </si>
  <si>
    <t>Železniční svršek-kolejové lože (KL) Kamenivo drcené štěrk frakce 31,5/63 třídy BI</t>
  </si>
  <si>
    <t>-1962778395</t>
  </si>
  <si>
    <t>"nové lože" 25*1,9*1,8</t>
  </si>
  <si>
    <t>"doplnění kolejového lože"20*1,8</t>
  </si>
  <si>
    <t>OST</t>
  </si>
  <si>
    <t>Ostatní</t>
  </si>
  <si>
    <t>17</t>
  </si>
  <si>
    <t>9902100200</t>
  </si>
  <si>
    <t xml:space="preserve">Doprava dodávek zhotovitele, dodávek objednatele nebo výzisku mechanizací přes 3,5 t sypanin  do 20 km</t>
  </si>
  <si>
    <t>512</t>
  </si>
  <si>
    <t>1648751134</t>
  </si>
  <si>
    <t>121,500"Dovoz materiálu"</t>
  </si>
  <si>
    <t>18</t>
  </si>
  <si>
    <t>9903200100</t>
  </si>
  <si>
    <t>Přeprava mechanizace na místo prováděných prací o hmotnosti přes 12 t přes 50 do 100 km</t>
  </si>
  <si>
    <t>-536203934</t>
  </si>
  <si>
    <t>1 "dvoucestný bagr"</t>
  </si>
  <si>
    <t>19</t>
  </si>
  <si>
    <t>9909000210</t>
  </si>
  <si>
    <t>Poplatek za uložení výzisku ze štěrkového lože kontaminovaného</t>
  </si>
  <si>
    <t>-1737422483</t>
  </si>
  <si>
    <t>47,5*1,8"odstraněné KL"</t>
  </si>
  <si>
    <t>SO 02 - Oprava mostu v km 21,266</t>
  </si>
  <si>
    <t>1 - Zemní práce</t>
  </si>
  <si>
    <t xml:space="preserve">96 -  Bourání konstrukcí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</si>
  <si>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</si>
  <si>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</si>
  <si>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</si>
  <si>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</si>
  <si>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</si>
  <si>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</si>
  <si>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</si>
  <si>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</si>
  <si>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</si>
  <si>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</si>
  <si>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N00 - Úprava kabelů SŽDC</t>
  </si>
  <si>
    <t>Zemní práce</t>
  </si>
  <si>
    <t>111251101</t>
  </si>
  <si>
    <t>Odstranění křovin a stromů průměru kmene do 100 mm i s kořeny sklonu terénu do 1:5 z celkové plochy do 100 m2 strojně</t>
  </si>
  <si>
    <t>-263590761</t>
  </si>
  <si>
    <t>"odstranění vegetace na svazích 6m od křídel"8*6*2+8*6,5*2</t>
  </si>
  <si>
    <t>119001421</t>
  </si>
  <si>
    <t>Dočasné zajištění kabelů a kabelových tratí ze 3 volně ložených kabelů</t>
  </si>
  <si>
    <t>m</t>
  </si>
  <si>
    <t>-1341065549</t>
  </si>
  <si>
    <t>"kabel SSZT vyvěšení"25</t>
  </si>
  <si>
    <t>121103112</t>
  </si>
  <si>
    <t>Skrývka zemin schopných zúrodnění ve svahu do 1:2</t>
  </si>
  <si>
    <t>-34509284</t>
  </si>
  <si>
    <t>180,0*0,15</t>
  </si>
  <si>
    <t>131251104</t>
  </si>
  <si>
    <t>Hloubení jam nezapažených v hornině třídy těžitelnosti I, skupiny 3 objem do 500 m3 strojně</t>
  </si>
  <si>
    <t>1108549613</t>
  </si>
  <si>
    <t>"odtěžení přesypávky na mostě"7,7*0,8*4,3</t>
  </si>
  <si>
    <t>"výkopy pro plovoucí desku a přechodové konstrukce"5,84*6,2*0,55*2</t>
  </si>
  <si>
    <t>"výkopy pro dlažby za křídly"5,5*4*1*0,35</t>
  </si>
  <si>
    <t>"výkop pro drenáže"(0,6+1,6)*0,5*0,6*12*2</t>
  </si>
  <si>
    <t>162751117</t>
  </si>
  <si>
    <t>Vodorovné přemístění do 10000 m výkopku/sypaniny z horniny třídy těžitelnosti I, skupiny 1 až 3</t>
  </si>
  <si>
    <t>1938587554</t>
  </si>
  <si>
    <t>27+89,857</t>
  </si>
  <si>
    <t>162751119</t>
  </si>
  <si>
    <t>Příplatek k vodorovnému přemístění výkopku/sypaniny z horniny třídy těžitelnosti I, skupiny 1 až 3 ZKD 1000 m přes 10000 m</t>
  </si>
  <si>
    <t>1911309619</t>
  </si>
  <si>
    <t>89,857*15"odvoz zeminy na skládku 25km"</t>
  </si>
  <si>
    <t>167151101</t>
  </si>
  <si>
    <t>Nakládání výkopku z hornin třídy těžitelnosti I, skupiny 1 až 3 do 100 m3</t>
  </si>
  <si>
    <t>303319876</t>
  </si>
  <si>
    <t>116,857</t>
  </si>
  <si>
    <t>171112221</t>
  </si>
  <si>
    <t>Uložení sypaniny z hornin nesoudržných sypkých do násypů přes 3 m3 pro spodní stavbu železnic</t>
  </si>
  <si>
    <t>383535325</t>
  </si>
  <si>
    <t>"zásyp plovoucí desky a nasazené desky "89,857</t>
  </si>
  <si>
    <t>"odečet plov.desky a nasazené desky"-(8,9+2*3*6,6*0,2+7,9*5,4*0,3)</t>
  </si>
  <si>
    <t>171151101</t>
  </si>
  <si>
    <t>Hutnění boků násypů pro jakýkoliv sklon a míru zhutnění svahu</t>
  </si>
  <si>
    <t>1952038444</t>
  </si>
  <si>
    <t>"hutnění svahů násypu" 180</t>
  </si>
  <si>
    <t>171201231</t>
  </si>
  <si>
    <t>Poplatek za uložení zeminy a kamení na recyklační skládce (skládkovné) kód odpadu 17 05 04</t>
  </si>
  <si>
    <t>2066535227</t>
  </si>
  <si>
    <t>"odvoz nevyhovující zeminy na skládku"89,857*1,8</t>
  </si>
  <si>
    <t>181202305</t>
  </si>
  <si>
    <t>Úprava pláně na násypech se zhutněním</t>
  </si>
  <si>
    <t>-1913185546</t>
  </si>
  <si>
    <t>"úprava pláně pod kol.lože"6*18</t>
  </si>
  <si>
    <t>58344197</t>
  </si>
  <si>
    <t>štěrkodrť frakce 0/63</t>
  </si>
  <si>
    <t>-1032544241</t>
  </si>
  <si>
    <t>"zásyp nasazené a plovoucí desky"60,239*1,8</t>
  </si>
  <si>
    <t>181252305</t>
  </si>
  <si>
    <t>Úprava pláně pro silnice a dálnice na násypech se zhutněním</t>
  </si>
  <si>
    <t>-1923530506</t>
  </si>
  <si>
    <t>"úprava pláně pod nasazenou desku a plovoucí desku"6,7*(3+7,9+3)</t>
  </si>
  <si>
    <t>181411122</t>
  </si>
  <si>
    <t>Založení lučního trávníku výsevem plochy do 1000 m2 ve svahu do 1:2</t>
  </si>
  <si>
    <t>1950547229</t>
  </si>
  <si>
    <t>200</t>
  </si>
  <si>
    <t>00572474</t>
  </si>
  <si>
    <t>osivo směs travní krajinná-svahová</t>
  </si>
  <si>
    <t>kg</t>
  </si>
  <si>
    <t>409318586</t>
  </si>
  <si>
    <t>182111111</t>
  </si>
  <si>
    <t>Zpevnění svahu jutovou, kokosovou nebo plastovou rohoží do 1:1</t>
  </si>
  <si>
    <t>964481213</t>
  </si>
  <si>
    <t>61894013</t>
  </si>
  <si>
    <t>síť protierozní z kokosových vláken 700g/m2</t>
  </si>
  <si>
    <t>-435489032</t>
  </si>
  <si>
    <t>"včetně přesahů 15%" 200*1,15</t>
  </si>
  <si>
    <t>182201101</t>
  </si>
  <si>
    <t>Svahování násypů</t>
  </si>
  <si>
    <t>-650863464</t>
  </si>
  <si>
    <t>182351023</t>
  </si>
  <si>
    <t>Rozprostření ornice pl do 100 m2 ve svahu přes 1:5 tl vrstvy do 200 mm strojně</t>
  </si>
  <si>
    <t>-912600257</t>
  </si>
  <si>
    <t>96</t>
  </si>
  <si>
    <t xml:space="preserve"> Bourání konstrukcí</t>
  </si>
  <si>
    <t>20</t>
  </si>
  <si>
    <t>962021112</t>
  </si>
  <si>
    <t>Bourání mostních zdí a pilířů z kamene</t>
  </si>
  <si>
    <t>-1709214507</t>
  </si>
  <si>
    <t>"ubourání průčelního zdiva"0,4*(0,6+1,2)*0,5*7,5*2</t>
  </si>
  <si>
    <t>Práce a dodávky HSV</t>
  </si>
  <si>
    <t>Zakládání</t>
  </si>
  <si>
    <t>212795111</t>
  </si>
  <si>
    <t>Příčné odvodnění mostní opěry z plastových trub DN 160 včetně podkladního betonu, štěrkového obsypu</t>
  </si>
  <si>
    <t>2122047978</t>
  </si>
  <si>
    <t>"odvodnění za opěrou včetně obsypu" 2*8</t>
  </si>
  <si>
    <t>22</t>
  </si>
  <si>
    <t>213141112</t>
  </si>
  <si>
    <t>Zřízení vrstvy z geotextilie v rovině nebo ve sklonu do 1:5 š do 6 m</t>
  </si>
  <si>
    <t>689204603</t>
  </si>
  <si>
    <t>"ochrana izolace plov.desek"2,84*6,61*2</t>
  </si>
  <si>
    <t>"izolace svislá - římsy nasazené desky a přech.konstrukcí"0,3*7,9*2+0,4*3*2*2</t>
  </si>
  <si>
    <t>23</t>
  </si>
  <si>
    <t>69311163</t>
  </si>
  <si>
    <t>geotextilie tkaná PES 1000/100kN/m</t>
  </si>
  <si>
    <t>1013619356</t>
  </si>
  <si>
    <t>"včetně přesahů 10%"47,085*1,1</t>
  </si>
  <si>
    <t>24</t>
  </si>
  <si>
    <t>31316008</t>
  </si>
  <si>
    <t>síť výztužná svařovaná 100x100mm drát D 8mm</t>
  </si>
  <si>
    <t>1653694228</t>
  </si>
  <si>
    <t>"výztuž plovoucí desky včetně přesahů 10%" 1,84*6,61*2*2*1,1</t>
  </si>
  <si>
    <t>25</t>
  </si>
  <si>
    <t>31316006</t>
  </si>
  <si>
    <t>síť výztužná svařovaná 100x100mm drát D 6mm</t>
  </si>
  <si>
    <t>217191047</t>
  </si>
  <si>
    <t>"vyztužení dlažby včetně přesahů 10%"32*1,1</t>
  </si>
  <si>
    <t>26</t>
  </si>
  <si>
    <t>273311124</t>
  </si>
  <si>
    <t>Základové desky z betonu prostého C 12/15</t>
  </si>
  <si>
    <t>-1765861965</t>
  </si>
  <si>
    <t>"podkladní beton pod nasazenou desku a přech.konstrukce"8,9</t>
  </si>
  <si>
    <t>Svislé a kompletní konstrukce</t>
  </si>
  <si>
    <t>27</t>
  </si>
  <si>
    <t>317353121</t>
  </si>
  <si>
    <t>Bednění mostních říms všech tvarů - zřízení</t>
  </si>
  <si>
    <t>437468755</t>
  </si>
  <si>
    <t>"bednění boků a říms přechodové konstrukce"(0,55+0,9+0,87)*7,9+(0,55+0,15+0,87)*7,9</t>
  </si>
  <si>
    <t>"bednění boků a říms nasazené desky"(0,87+0,65)*3*4</t>
  </si>
  <si>
    <t>28</t>
  </si>
  <si>
    <t>317353221</t>
  </si>
  <si>
    <t>Bednění mostních říms všech tvarů - odstranění</t>
  </si>
  <si>
    <t>928019758</t>
  </si>
  <si>
    <t>48,971</t>
  </si>
  <si>
    <t>Vodorovné konstrukce</t>
  </si>
  <si>
    <t>29</t>
  </si>
  <si>
    <t>421321107</t>
  </si>
  <si>
    <t>Mostní nosné konstrukce deskové přechodové ze ŽB C 25/30</t>
  </si>
  <si>
    <t>-599089951</t>
  </si>
  <si>
    <t>"plovoucí deska"3,9</t>
  </si>
  <si>
    <t>30</t>
  </si>
  <si>
    <t>421321108</t>
  </si>
  <si>
    <t>Mostní nosné konstrukce deskové přechodové ze ŽB C 30/37</t>
  </si>
  <si>
    <t>-1592210670</t>
  </si>
  <si>
    <t>"přechodová konstrukce"10,7</t>
  </si>
  <si>
    <t>"nasazená deska"18,6</t>
  </si>
  <si>
    <t>31</t>
  </si>
  <si>
    <t>421351112</t>
  </si>
  <si>
    <t>Bednění boků přechodové desky konstrukcí mostů - zřízení</t>
  </si>
  <si>
    <t>-1242664128</t>
  </si>
  <si>
    <t>"bednění nasazené desky"</t>
  </si>
  <si>
    <t>"bednění plovoucí desky"(1,84+6,61)*2*2*0,15</t>
  </si>
  <si>
    <t>32</t>
  </si>
  <si>
    <t>421351212</t>
  </si>
  <si>
    <t>Bednění boků přechodové desky konstrukcí mostů - odstranění</t>
  </si>
  <si>
    <t>-1229950825</t>
  </si>
  <si>
    <t>33</t>
  </si>
  <si>
    <t>421361226</t>
  </si>
  <si>
    <t>Výztuž ŽB deskového mostu z betonářské oceli 10 505</t>
  </si>
  <si>
    <t>-1241264396</t>
  </si>
  <si>
    <t>"výztuž nasazené desky + přechodových konstrukcí "(1805+1465)/1000</t>
  </si>
  <si>
    <t>34</t>
  </si>
  <si>
    <t>451317112</t>
  </si>
  <si>
    <t>Podklad pod dlažbu z betonu prostého pro prostředí s mrazovými cykly C 25/30 tl přes 100 do 150 mm</t>
  </si>
  <si>
    <t>930342861</t>
  </si>
  <si>
    <t>"oddláždění vyústění drenáží"4*1*1</t>
  </si>
  <si>
    <t>"oddláždění kuželů u konců křídel"4*1,5</t>
  </si>
  <si>
    <t>"nové oddláždění za křídly"5,5*1*4</t>
  </si>
  <si>
    <t>35</t>
  </si>
  <si>
    <t>465513157</t>
  </si>
  <si>
    <t>Dlažba svahu u opěr z upraveného lomového žulového kamene LK 20 do lože C 25/30 plochy přes 10 m2</t>
  </si>
  <si>
    <t>-1729031455</t>
  </si>
  <si>
    <t>36</t>
  </si>
  <si>
    <t>457451133</t>
  </si>
  <si>
    <t>Ochranná betonová vrstva na izolaci přesýpaných objektů tl 60 mm s výztuží sítí beton C 25/30</t>
  </si>
  <si>
    <t>-873054388</t>
  </si>
  <si>
    <t>"včetně KARI sítě a separační geotextilie"</t>
  </si>
  <si>
    <t>"ochrana izolace nasazené desky a přechodových konstrukcí"5,75*(3+7,9+3)</t>
  </si>
  <si>
    <t>37</t>
  </si>
  <si>
    <t>564831111</t>
  </si>
  <si>
    <t>Podklad ze štěrkodrtě ŠD tl 100 mm</t>
  </si>
  <si>
    <t>-473153306</t>
  </si>
  <si>
    <t>"podklad pod nasazenou desku" (7,9+6)*6,4</t>
  </si>
  <si>
    <t>Úpravy povrchů, podlahy a osazování výplní</t>
  </si>
  <si>
    <t>38</t>
  </si>
  <si>
    <t>624631224</t>
  </si>
  <si>
    <t>Tmelení silikonovým tmelem spar prefabrikovaných dílců š do 30 mm včetně penetrace</t>
  </si>
  <si>
    <t>-1465860295</t>
  </si>
  <si>
    <t>(0,45+0,87+0,28)*2*3</t>
  </si>
  <si>
    <t>39</t>
  </si>
  <si>
    <t>628613233</t>
  </si>
  <si>
    <t>Protikorozní ochrana OK mostu III. tř.- základní a podkladní epoxidový, vrchní PU nátěr s metalizací</t>
  </si>
  <si>
    <t>-2090729670</t>
  </si>
  <si>
    <t>"Nátěr zábradlí"2*13,94*1,1</t>
  </si>
  <si>
    <t>40</t>
  </si>
  <si>
    <t>628613611</t>
  </si>
  <si>
    <t>Žárové zinkování ponorem dílů ocelových konstrukcí mostů hmotnosti do 100 kg</t>
  </si>
  <si>
    <t>852688684</t>
  </si>
  <si>
    <t>"zábradlí - zinkování ponorem"761</t>
  </si>
  <si>
    <t>Ostatní konstrukce a práce, bourání</t>
  </si>
  <si>
    <t>41</t>
  </si>
  <si>
    <t>911121211</t>
  </si>
  <si>
    <t>Výroba ocelového zábradli při opravách mostů</t>
  </si>
  <si>
    <t>1425848102</t>
  </si>
  <si>
    <t>2*13,94</t>
  </si>
  <si>
    <t>42</t>
  </si>
  <si>
    <t>911121311</t>
  </si>
  <si>
    <t>Montáž ocelového zábradli při opravách mostů</t>
  </si>
  <si>
    <t>432768898</t>
  </si>
  <si>
    <t>43</t>
  </si>
  <si>
    <t>13010430</t>
  </si>
  <si>
    <t>úhelník ocelový rovnostranný jakost 11 375 70x70x7mm</t>
  </si>
  <si>
    <t>-300982103</t>
  </si>
  <si>
    <t>"materál zábradlí včetně sloupků a patních desek"761/1000</t>
  </si>
  <si>
    <t>44</t>
  </si>
  <si>
    <t>936942211</t>
  </si>
  <si>
    <t>Zhotovení tabulky s letopočtem opravy mostu vložením šablony do bednění</t>
  </si>
  <si>
    <t>-572905443</t>
  </si>
  <si>
    <t>45</t>
  </si>
  <si>
    <t>939902111</t>
  </si>
  <si>
    <t>Práce motorovým vozíkem</t>
  </si>
  <si>
    <t>hod</t>
  </si>
  <si>
    <t>857702161</t>
  </si>
  <si>
    <t>46</t>
  </si>
  <si>
    <t>941111111</t>
  </si>
  <si>
    <t>Montáž lešení řadového trubkového lehkého s podlahami zatížení do 200 kg/m2 š do 0,9 m v do 10 m</t>
  </si>
  <si>
    <t>-1213618700</t>
  </si>
  <si>
    <t>"průčelní zdivo"(5,1+6,4)*0,5*3,7+(5,1+6,5)*0,5*3,7</t>
  </si>
  <si>
    <t>"křídla"4,1*4,13*0,5+4,6*4,13*0,5+4,46*4,3*0,5+5,01*4,3*0,5</t>
  </si>
  <si>
    <t>47</t>
  </si>
  <si>
    <t>941111211</t>
  </si>
  <si>
    <t>Příplatek k lešení řadovému trubkovému lehkému s podlahami š 0,9 m v 10 m za první a ZKD den použití</t>
  </si>
  <si>
    <t>-296941829</t>
  </si>
  <si>
    <t>81*20</t>
  </si>
  <si>
    <t>48</t>
  </si>
  <si>
    <t>941111811</t>
  </si>
  <si>
    <t>Demontáž lešení řadového trubkového lehkého s podlahami zatížení do 200 kg/m2 š do 0,9 m v do 10 m</t>
  </si>
  <si>
    <t>-1708908636</t>
  </si>
  <si>
    <t>81,061</t>
  </si>
  <si>
    <t>49</t>
  </si>
  <si>
    <t>943221111</t>
  </si>
  <si>
    <t>Montáž lešení prostorového rámového těžkého s podlahami zatížení tř. 4 do 300 kg/m2 v do 10 m</t>
  </si>
  <si>
    <t>-493478080</t>
  </si>
  <si>
    <t>"lešení uvnitř mostu"5,4*4*3,5</t>
  </si>
  <si>
    <t>50</t>
  </si>
  <si>
    <t>943221211</t>
  </si>
  <si>
    <t>Příplatek k lešení prostorovému rámovému těžkému s podlahami tř.4 v 10 m za první a ZKD den použití</t>
  </si>
  <si>
    <t>-2020506870</t>
  </si>
  <si>
    <t>75,600*20</t>
  </si>
  <si>
    <t>51</t>
  </si>
  <si>
    <t>943221811</t>
  </si>
  <si>
    <t>Demontáž lešení prostorového rámového těžkého s podlahami zatížení tř. 4 do 300 kg/m2 v do 10 m</t>
  </si>
  <si>
    <t>1763960008</t>
  </si>
  <si>
    <t>52</t>
  </si>
  <si>
    <t>946231111</t>
  </si>
  <si>
    <t>Montáž zavěšeného lešení pod bednění mostních říms s vyložením do 0,9 m</t>
  </si>
  <si>
    <t>-457899334</t>
  </si>
  <si>
    <t>"Římsy na poprsních zdech" 2*7,9</t>
  </si>
  <si>
    <t>53</t>
  </si>
  <si>
    <t>946231121</t>
  </si>
  <si>
    <t>Demontáž zavěšeného lešení podpěrného pod bednění mostní římsy</t>
  </si>
  <si>
    <t>-1832977707</t>
  </si>
  <si>
    <t>54</t>
  </si>
  <si>
    <t>985131111</t>
  </si>
  <si>
    <t>Očištění ploch stěn, rubu kleneb a podlah tlakovou vodou</t>
  </si>
  <si>
    <t>1112767905</t>
  </si>
  <si>
    <t>"líc klenby"2*3,14*2*0,5*5,4</t>
  </si>
  <si>
    <t>"opěry"1,4*5,4*2</t>
  </si>
  <si>
    <t>"průčelní zdivo"(5,1+6,4)*0,5*3,7-(1,3*4+3,14*2*2+0,5)+(5,1+6,5)*0,5*3,7-(1,2*4+3,14*2*2*0,5)</t>
  </si>
  <si>
    <t>55</t>
  </si>
  <si>
    <t>985142211</t>
  </si>
  <si>
    <t>Vysekání spojovací hmoty ze spár zdiva hl přes 40 mm dl do 6 m/m2</t>
  </si>
  <si>
    <t>-2034876701</t>
  </si>
  <si>
    <t>56</t>
  </si>
  <si>
    <t>985211111</t>
  </si>
  <si>
    <t>Vyklínování uvolněných kamenů ve zdivu se spárami dl do 6 m/m2</t>
  </si>
  <si>
    <t>-875092184</t>
  </si>
  <si>
    <t>"10% plochy"100,7*0,1</t>
  </si>
  <si>
    <t>57</t>
  </si>
  <si>
    <t>985223210</t>
  </si>
  <si>
    <t>Přezdívání kamenného zdiva do aktivované malty do 1 m3</t>
  </si>
  <si>
    <t>409207231</t>
  </si>
  <si>
    <t>"přezdění horních konců křídel u nasazené desky" 4*1*0,8</t>
  </si>
  <si>
    <t>"přezdění dolních konců křídel vpravo"2*1,2</t>
  </si>
  <si>
    <t>58</t>
  </si>
  <si>
    <t>985232111</t>
  </si>
  <si>
    <t>Hloubkové spárování zdiva aktivovanou maltou spára hl do 80 mm dl do 6 m/m2</t>
  </si>
  <si>
    <t>-126693446</t>
  </si>
  <si>
    <t>59</t>
  </si>
  <si>
    <t>985233111</t>
  </si>
  <si>
    <t>Úprava spár po spárování zdiva uhlazením spár dl do 6 m/m2</t>
  </si>
  <si>
    <t>606471582</t>
  </si>
  <si>
    <t>997</t>
  </si>
  <si>
    <t>Přesun sutě</t>
  </si>
  <si>
    <t>60</t>
  </si>
  <si>
    <t>997013655</t>
  </si>
  <si>
    <t>Poplatek za uložení na skládce (skládkovné) zeminy a kamení kód odpadu 17 05 04</t>
  </si>
  <si>
    <t>-261970641</t>
  </si>
  <si>
    <t>33,726</t>
  </si>
  <si>
    <t>61</t>
  </si>
  <si>
    <t>997211111</t>
  </si>
  <si>
    <t>Svislá doprava suti na v 3,5 m</t>
  </si>
  <si>
    <t>-2115779109</t>
  </si>
  <si>
    <t>62</t>
  </si>
  <si>
    <t>997211119</t>
  </si>
  <si>
    <t>Příplatek ZKD 3,5 m výšky u svislé dopravy suti</t>
  </si>
  <si>
    <t>867641953</t>
  </si>
  <si>
    <t>63</t>
  </si>
  <si>
    <t>997211511</t>
  </si>
  <si>
    <t>Vodorovná doprava suti po suchu na vzdálenost do 1 km</t>
  </si>
  <si>
    <t>-808547358</t>
  </si>
  <si>
    <t>64</t>
  </si>
  <si>
    <t>997211519</t>
  </si>
  <si>
    <t>Příplatek ZKD 1 km u vodorovné dopravy suti</t>
  </si>
  <si>
    <t>78846714</t>
  </si>
  <si>
    <t>"Odvoz 25km na skládku"25*33,726</t>
  </si>
  <si>
    <t>65</t>
  </si>
  <si>
    <t>997211611</t>
  </si>
  <si>
    <t>Nakládání suti na dopravní prostředky pro vodorovnou dopravu</t>
  </si>
  <si>
    <t>-1391644801</t>
  </si>
  <si>
    <t>998</t>
  </si>
  <si>
    <t>Přesun hmot</t>
  </si>
  <si>
    <t>66</t>
  </si>
  <si>
    <t>998212111</t>
  </si>
  <si>
    <t>Přesun hmot pro mosty zděné, monolitické betonové nebo ocelové v do 20 m</t>
  </si>
  <si>
    <t>-404316343</t>
  </si>
  <si>
    <t>PSV</t>
  </si>
  <si>
    <t>Práce a dodávky PSV</t>
  </si>
  <si>
    <t>711</t>
  </si>
  <si>
    <t>Izolace proti vodě, vlhkosti a plynům</t>
  </si>
  <si>
    <t>67</t>
  </si>
  <si>
    <t>6283315901R</t>
  </si>
  <si>
    <t>pás těžký asfaltovaný modifikovaný s integrovanou ochranou schválený pro použití na mostech SŽDC</t>
  </si>
  <si>
    <t>6654069</t>
  </si>
  <si>
    <t>"uvažovány dvě vrstvy + přesahy a prořez 15%</t>
  </si>
  <si>
    <t>"izolace nasazené desky"5,75*7,9*2*1,15</t>
  </si>
  <si>
    <t>"izolace přech. konstrukcí"5,75*6*2*1,15</t>
  </si>
  <si>
    <t>"izolace plovoucích desek "6,61*2,85*2*2*1,15</t>
  </si>
  <si>
    <t>"izolace svislá - římsy nasazené desky a přech.konstrukcí"(0,3*7,9*2+0,4*3*2*2)*2*1,15</t>
  </si>
  <si>
    <t>68</t>
  </si>
  <si>
    <t>711381021</t>
  </si>
  <si>
    <t>Provedení hydroizolace železničních mostovek pryskyřicemi nátěrem penetračním</t>
  </si>
  <si>
    <t>-1331889695</t>
  </si>
  <si>
    <t>"izolace nasazené desky"5,75*7,9</t>
  </si>
  <si>
    <t>"izolace přech. konstrukcí"5,75*6</t>
  </si>
  <si>
    <t>"izolace plovoucích desek "6,61*1,85*2</t>
  </si>
  <si>
    <t>69</t>
  </si>
  <si>
    <t>23521580</t>
  </si>
  <si>
    <t>pryskyřice epoxidová penetrační bezrozpouštědlová</t>
  </si>
  <si>
    <t>-1346610847</t>
  </si>
  <si>
    <t>113,922*0,3</t>
  </si>
  <si>
    <t>70</t>
  </si>
  <si>
    <t>711441559</t>
  </si>
  <si>
    <t>Provedení izolace proti tlakové vodě vodorovné přitavením pásu NAIP</t>
  </si>
  <si>
    <t>116700242</t>
  </si>
  <si>
    <t>"dvě vrstvy mod.asf.pásů"</t>
  </si>
  <si>
    <t>"izolace nasazené desky"5,75*7,9*2</t>
  </si>
  <si>
    <t>"izolace přech. konstrukcí"5,75*6*2</t>
  </si>
  <si>
    <t>"izolace plovoucích desek "6,61*2,85*2*2</t>
  </si>
  <si>
    <t>71</t>
  </si>
  <si>
    <t>711442559</t>
  </si>
  <si>
    <t>Provedení izolace proti tlakové vodě svislé přitavením pásu NAIP</t>
  </si>
  <si>
    <t>962971128</t>
  </si>
  <si>
    <t>Dvě vrstvy mod.asf. pásů</t>
  </si>
  <si>
    <t>"izolace svislá - římsy nasazené desky a přech.konstrukcí"(0,3*7,9*2+0,4*3*2*2)*2</t>
  </si>
  <si>
    <t>72</t>
  </si>
  <si>
    <t>711491177</t>
  </si>
  <si>
    <t>Připevnění vodorovné izolace proti tlakové vodě nerezovou lištou</t>
  </si>
  <si>
    <t>969748241</t>
  </si>
  <si>
    <t>"připevnění izolace pod římsu nasazené desky a přech.konstrukcí"(3+7,9+3)*2</t>
  </si>
  <si>
    <t>73</t>
  </si>
  <si>
    <t>711771221</t>
  </si>
  <si>
    <t>Izolace proti vodě zesílení izolace u dilatačních vodorovných spár přilepením fólie rš 250/300</t>
  </si>
  <si>
    <t>-1948870185</t>
  </si>
  <si>
    <t>3*7</t>
  </si>
  <si>
    <t>74</t>
  </si>
  <si>
    <t>711791183</t>
  </si>
  <si>
    <t>Izolace proti vodě těsnění vodorovných dilatačních spár impregnovanými provazci</t>
  </si>
  <si>
    <t>-1878786936</t>
  </si>
  <si>
    <t>75</t>
  </si>
  <si>
    <t>998711101</t>
  </si>
  <si>
    <t>Přesun hmot tonážní pro izolace proti vodě, vlhkosti a plynům v objektech výšky do 6 m</t>
  </si>
  <si>
    <t>-749227028</t>
  </si>
  <si>
    <t>N00</t>
  </si>
  <si>
    <t>Úprava kabelů SŽDC</t>
  </si>
  <si>
    <t>76</t>
  </si>
  <si>
    <t>OST3</t>
  </si>
  <si>
    <t>Úprava kabelů SSZT včetně jejich uložení do kabelových chrániček, D+M</t>
  </si>
  <si>
    <t>kpl</t>
  </si>
  <si>
    <t>1398154596</t>
  </si>
  <si>
    <t>"vytyčení a manipulace s kabely SSZT včetně jejich uložení do betonového žlabu, D+M"1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</si>
  <si>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</si>
  <si>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</si>
  <si>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</si>
  <si>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</si>
  <si>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</si>
  <si>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</si>
  <si>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</si>
  <si>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</si>
  <si>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</si>
  <si>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</si>
  <si>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1024</t>
  </si>
  <si>
    <t>-1647919346</t>
  </si>
  <si>
    <t>013254000</t>
  </si>
  <si>
    <t>Dokumentace skutečného provedení stavby</t>
  </si>
  <si>
    <t>2111921579</t>
  </si>
  <si>
    <t>VRN3</t>
  </si>
  <si>
    <t>Zařízení staveniště</t>
  </si>
  <si>
    <t>030001000</t>
  </si>
  <si>
    <t>-1533929300</t>
  </si>
  <si>
    <t>032403000</t>
  </si>
  <si>
    <t>Provizorní komunikace</t>
  </si>
  <si>
    <t>-2146675824</t>
  </si>
  <si>
    <t>035103001</t>
  </si>
  <si>
    <t>Pronájem ploch</t>
  </si>
  <si>
    <t>1382018856</t>
  </si>
  <si>
    <t>VRN4</t>
  </si>
  <si>
    <t>Inženýrská činnost</t>
  </si>
  <si>
    <t>041103000</t>
  </si>
  <si>
    <t>Autorský dozor projektanta</t>
  </si>
  <si>
    <t>1024549317</t>
  </si>
  <si>
    <t>043194000</t>
  </si>
  <si>
    <t>Ostatní zkoušky</t>
  </si>
  <si>
    <t>-1905356173</t>
  </si>
  <si>
    <t>VRN6</t>
  </si>
  <si>
    <t>Územní vlivy</t>
  </si>
  <si>
    <t>065002000</t>
  </si>
  <si>
    <t>Mimostaveništní doprava materiálů</t>
  </si>
  <si>
    <t>Kč</t>
  </si>
  <si>
    <t>-834737633</t>
  </si>
  <si>
    <t>VRN7</t>
  </si>
  <si>
    <t>Provozní vlivy</t>
  </si>
  <si>
    <t>074002000</t>
  </si>
  <si>
    <t>Železniční a městský kolejový provoz</t>
  </si>
  <si>
    <t>1451988128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</si>
</sst>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1733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21,266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Železniční svršek...'!J30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Železniční svršek...'!P119</f>
        <v>0</v>
      </c>
      <c r="AV95" s="128">
        <f>'SO 01 - Železniční svršek...'!J33</f>
        <v>0</v>
      </c>
      <c r="AW95" s="128">
        <f>'SO 01 - Železniční svršek...'!J34</f>
        <v>0</v>
      </c>
      <c r="AX95" s="128">
        <f>'SO 01 - Železniční svršek...'!J35</f>
        <v>0</v>
      </c>
      <c r="AY95" s="128">
        <f>'SO 01 - Železniční svršek...'!J36</f>
        <v>0</v>
      </c>
      <c r="AZ95" s="128">
        <f>'SO 01 - Železniční svršek...'!F33</f>
        <v>0</v>
      </c>
      <c r="BA95" s="128">
        <f>'SO 01 - Železniční svršek...'!F34</f>
        <v>0</v>
      </c>
      <c r="BB95" s="128">
        <f>'SO 01 - Železniční svršek...'!F35</f>
        <v>0</v>
      </c>
      <c r="BC95" s="128">
        <f>'SO 01 - Železniční svršek...'!F36</f>
        <v>0</v>
      </c>
      <c r="BD95" s="130">
        <f>'SO 01 - Železniční svršek...'!F37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17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mostu v km...'!J30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Oprava mostu v km...'!P131</f>
        <v>0</v>
      </c>
      <c r="AV96" s="128">
        <f>'SO 02 - Oprava mostu v km...'!J33</f>
        <v>0</v>
      </c>
      <c r="AW96" s="128">
        <f>'SO 02 - Oprava mostu v km...'!J34</f>
        <v>0</v>
      </c>
      <c r="AX96" s="128">
        <f>'SO 02 - Oprava mostu v km...'!J35</f>
        <v>0</v>
      </c>
      <c r="AY96" s="128">
        <f>'SO 02 - Oprava mostu v km...'!J36</f>
        <v>0</v>
      </c>
      <c r="AZ96" s="128">
        <f>'SO 02 - Oprava mostu v km...'!F33</f>
        <v>0</v>
      </c>
      <c r="BA96" s="128">
        <f>'SO 02 - Oprava mostu v km...'!F34</f>
        <v>0</v>
      </c>
      <c r="BB96" s="128">
        <f>'SO 02 - Oprava mostu v km...'!F35</f>
        <v>0</v>
      </c>
      <c r="BC96" s="128">
        <f>'SO 02 - Oprava mostu v km...'!F36</f>
        <v>0</v>
      </c>
      <c r="BD96" s="130">
        <f>'SO 02 - Oprava mostu v km...'!F37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81</v>
      </c>
      <c r="BV97" s="131" t="s">
        <v>75</v>
      </c>
      <c r="BW97" s="131" t="s">
        <v>88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7FlO5WG9oJ0HOCUyl29xXmjQyniUZY0NeDseAtVZOoyZh4gITvKXGdOaubw7zowXn3M27H4STiXxEuusZVEr0g==" hashValue="RANm9DF9Z4LBQDoa3njVipds0QVpZ+XQ4vgluc5pNcmkPu0+EJlg6MmR+PMc3HwNBmnq99I3QhlPfxiBk88gh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Železniční svršek...'!C2" display="/"/>
    <hyperlink ref="A96" location="'SO 02 - Oprava mostu v km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21,266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ROUND((SUM(BE119:BE162)),  2)</f>
        <v>0</v>
      </c>
      <c r="G33" s="38"/>
      <c r="H33" s="38"/>
      <c r="I33" s="155">
        <v>0.20999999999999999</v>
      </c>
      <c r="J33" s="154">
        <f>ROUND(((SUM(BE119:BE162))*I33),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ROUND((SUM(BF119:BF162)),  2)</f>
        <v>0</v>
      </c>
      <c r="G34" s="38"/>
      <c r="H34" s="38"/>
      <c r="I34" s="155">
        <v>0.14999999999999999</v>
      </c>
      <c r="J34" s="154">
        <f>ROUND(((SUM(BF119:BF162))*I34),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ROUND((SUM(BH119:BH162)),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21,266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Železniční svršek na mostě v km 21,266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8. 2. 2021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99</v>
      </c>
      <c r="E99" s="182"/>
      <c r="F99" s="182"/>
      <c r="G99" s="182"/>
      <c r="H99" s="182"/>
      <c r="I99" s="182"/>
      <c r="J99" s="183">
        <f>J156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mostu v km 21,266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01 - Železniční svršek na mostě v km 21,266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8. 2. 2021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101</v>
      </c>
      <c r="D118" s="194" t="s">
        <v>58</v>
      </c>
      <c r="E118" s="194" t="s">
        <v>54</v>
      </c>
      <c r="F118" s="194" t="s">
        <v>55</v>
      </c>
      <c r="G118" s="194" t="s">
        <v>102</v>
      </c>
      <c r="H118" s="194" t="s">
        <v>103</v>
      </c>
      <c r="I118" s="194" t="s">
        <v>104</v>
      </c>
      <c r="J118" s="195" t="s">
        <v>94</v>
      </c>
      <c r="K118" s="196" t="s">
        <v>105</v>
      </c>
      <c r="L118" s="197"/>
      <c r="M118" s="100" t="s">
        <v>1</v>
      </c>
      <c r="N118" s="101" t="s">
        <v>37</v>
      </c>
      <c r="O118" s="101" t="s">
        <v>106</v>
      </c>
      <c r="P118" s="101" t="s">
        <v>107</v>
      </c>
      <c r="Q118" s="101" t="s">
        <v>108</v>
      </c>
      <c r="R118" s="101" t="s">
        <v>109</v>
      </c>
      <c r="S118" s="101" t="s">
        <v>110</v>
      </c>
      <c r="T118" s="102" t="s">
        <v>111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112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P120+P156</f>
        <v>0</v>
      </c>
      <c r="Q119" s="104"/>
      <c r="R119" s="200">
        <f>R120+R156</f>
        <v>129.15780006</v>
      </c>
      <c r="S119" s="104"/>
      <c r="T119" s="201">
        <f>T120+T156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96</v>
      </c>
      <c r="BK119" s="202">
        <f>BK120+BK156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113</v>
      </c>
      <c r="F120" s="206" t="s">
        <v>114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129.15780006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115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116</v>
      </c>
      <c r="F121" s="217" t="s">
        <v>117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SUM(P122:P155)</f>
        <v>0</v>
      </c>
      <c r="Q121" s="211"/>
      <c r="R121" s="212">
        <f>SUM(R122:R155)</f>
        <v>129.15780006</v>
      </c>
      <c r="S121" s="211"/>
      <c r="T121" s="213">
        <f>SUM(T122:T155)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115</v>
      </c>
      <c r="BK121" s="216">
        <f>SUM(BK122:BK155)</f>
        <v>0</v>
      </c>
    </row>
    <row r="122" s="2" customFormat="1" ht="21.75" customHeight="1">
      <c r="A122" s="38"/>
      <c r="B122" s="39"/>
      <c r="C122" s="219" t="s">
        <v>81</v>
      </c>
      <c r="D122" s="219" t="s">
        <v>118</v>
      </c>
      <c r="E122" s="220" t="s">
        <v>119</v>
      </c>
      <c r="F122" s="221" t="s">
        <v>120</v>
      </c>
      <c r="G122" s="222" t="s">
        <v>121</v>
      </c>
      <c r="H122" s="223">
        <v>0.29999999999999999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122</v>
      </c>
      <c r="AT122" s="231" t="s">
        <v>118</v>
      </c>
      <c r="AU122" s="231" t="s">
        <v>83</v>
      </c>
      <c r="AY122" s="17" t="s">
        <v>115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122</v>
      </c>
      <c r="BM122" s="231" t="s">
        <v>123</v>
      </c>
    </row>
    <row r="123" s="13" customFormat="1">
      <c r="A123" s="13"/>
      <c r="B123" s="233"/>
      <c r="C123" s="234"/>
      <c r="D123" s="235" t="s">
        <v>124</v>
      </c>
      <c r="E123" s="236" t="s">
        <v>1</v>
      </c>
      <c r="F123" s="237" t="s">
        <v>125</v>
      </c>
      <c r="G123" s="234"/>
      <c r="H123" s="238">
        <v>0.29999999999999999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124</v>
      </c>
      <c r="AU123" s="244" t="s">
        <v>83</v>
      </c>
      <c r="AV123" s="13" t="s">
        <v>83</v>
      </c>
      <c r="AW123" s="13" t="s">
        <v>30</v>
      </c>
      <c r="AX123" s="13" t="s">
        <v>81</v>
      </c>
      <c r="AY123" s="244" t="s">
        <v>115</v>
      </c>
    </row>
    <row r="124" s="2" customFormat="1" ht="21.75" customHeight="1">
      <c r="A124" s="38"/>
      <c r="B124" s="39"/>
      <c r="C124" s="219" t="s">
        <v>83</v>
      </c>
      <c r="D124" s="219" t="s">
        <v>118</v>
      </c>
      <c r="E124" s="220" t="s">
        <v>126</v>
      </c>
      <c r="F124" s="221" t="s">
        <v>127</v>
      </c>
      <c r="G124" s="222" t="s">
        <v>128</v>
      </c>
      <c r="H124" s="223">
        <v>75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38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122</v>
      </c>
      <c r="AT124" s="231" t="s">
        <v>118</v>
      </c>
      <c r="AU124" s="231" t="s">
        <v>83</v>
      </c>
      <c r="AY124" s="17" t="s">
        <v>115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81</v>
      </c>
      <c r="BK124" s="232">
        <f>ROUND(I124*H124,2)</f>
        <v>0</v>
      </c>
      <c r="BL124" s="17" t="s">
        <v>122</v>
      </c>
      <c r="BM124" s="231" t="s">
        <v>129</v>
      </c>
    </row>
    <row r="125" s="13" customFormat="1">
      <c r="A125" s="13"/>
      <c r="B125" s="233"/>
      <c r="C125" s="234"/>
      <c r="D125" s="235" t="s">
        <v>124</v>
      </c>
      <c r="E125" s="236" t="s">
        <v>1</v>
      </c>
      <c r="F125" s="237" t="s">
        <v>130</v>
      </c>
      <c r="G125" s="234"/>
      <c r="H125" s="238">
        <v>75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124</v>
      </c>
      <c r="AU125" s="244" t="s">
        <v>83</v>
      </c>
      <c r="AV125" s="13" t="s">
        <v>83</v>
      </c>
      <c r="AW125" s="13" t="s">
        <v>30</v>
      </c>
      <c r="AX125" s="13" t="s">
        <v>81</v>
      </c>
      <c r="AY125" s="244" t="s">
        <v>115</v>
      </c>
    </row>
    <row r="126" s="2" customFormat="1" ht="16.5" customHeight="1">
      <c r="A126" s="38"/>
      <c r="B126" s="39"/>
      <c r="C126" s="245" t="s">
        <v>131</v>
      </c>
      <c r="D126" s="245" t="s">
        <v>132</v>
      </c>
      <c r="E126" s="246" t="s">
        <v>133</v>
      </c>
      <c r="F126" s="247" t="s">
        <v>134</v>
      </c>
      <c r="G126" s="248" t="s">
        <v>135</v>
      </c>
      <c r="H126" s="249">
        <v>7.5</v>
      </c>
      <c r="I126" s="250"/>
      <c r="J126" s="251">
        <f>ROUND(I126*H126,2)</f>
        <v>0</v>
      </c>
      <c r="K126" s="252"/>
      <c r="L126" s="253"/>
      <c r="M126" s="254" t="s">
        <v>1</v>
      </c>
      <c r="N126" s="255" t="s">
        <v>38</v>
      </c>
      <c r="O126" s="91"/>
      <c r="P126" s="229">
        <f>O126*H126</f>
        <v>0</v>
      </c>
      <c r="Q126" s="229">
        <v>1</v>
      </c>
      <c r="R126" s="229">
        <f>Q126*H126</f>
        <v>7.5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136</v>
      </c>
      <c r="AT126" s="231" t="s">
        <v>132</v>
      </c>
      <c r="AU126" s="231" t="s">
        <v>83</v>
      </c>
      <c r="AY126" s="17" t="s">
        <v>115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122</v>
      </c>
      <c r="BM126" s="231" t="s">
        <v>137</v>
      </c>
    </row>
    <row r="127" s="13" customFormat="1">
      <c r="A127" s="13"/>
      <c r="B127" s="233"/>
      <c r="C127" s="234"/>
      <c r="D127" s="235" t="s">
        <v>124</v>
      </c>
      <c r="E127" s="236" t="s">
        <v>1</v>
      </c>
      <c r="F127" s="237" t="s">
        <v>138</v>
      </c>
      <c r="G127" s="234"/>
      <c r="H127" s="238">
        <v>7.5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124</v>
      </c>
      <c r="AU127" s="244" t="s">
        <v>83</v>
      </c>
      <c r="AV127" s="13" t="s">
        <v>83</v>
      </c>
      <c r="AW127" s="13" t="s">
        <v>30</v>
      </c>
      <c r="AX127" s="13" t="s">
        <v>73</v>
      </c>
      <c r="AY127" s="244" t="s">
        <v>115</v>
      </c>
    </row>
    <row r="128" s="14" customFormat="1">
      <c r="A128" s="14"/>
      <c r="B128" s="256"/>
      <c r="C128" s="257"/>
      <c r="D128" s="235" t="s">
        <v>124</v>
      </c>
      <c r="E128" s="258" t="s">
        <v>1</v>
      </c>
      <c r="F128" s="259" t="s">
        <v>139</v>
      </c>
      <c r="G128" s="257"/>
      <c r="H128" s="260">
        <v>7.5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6" t="s">
        <v>124</v>
      </c>
      <c r="AU128" s="266" t="s">
        <v>83</v>
      </c>
      <c r="AV128" s="14" t="s">
        <v>122</v>
      </c>
      <c r="AW128" s="14" t="s">
        <v>30</v>
      </c>
      <c r="AX128" s="14" t="s">
        <v>81</v>
      </c>
      <c r="AY128" s="266" t="s">
        <v>115</v>
      </c>
    </row>
    <row r="129" s="2" customFormat="1" ht="16.5" customHeight="1">
      <c r="A129" s="38"/>
      <c r="B129" s="39"/>
      <c r="C129" s="219" t="s">
        <v>122</v>
      </c>
      <c r="D129" s="219" t="s">
        <v>118</v>
      </c>
      <c r="E129" s="220" t="s">
        <v>140</v>
      </c>
      <c r="F129" s="221" t="s">
        <v>141</v>
      </c>
      <c r="G129" s="222" t="s">
        <v>142</v>
      </c>
      <c r="H129" s="223">
        <v>47.5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122</v>
      </c>
      <c r="AT129" s="231" t="s">
        <v>118</v>
      </c>
      <c r="AU129" s="231" t="s">
        <v>83</v>
      </c>
      <c r="AY129" s="17" t="s">
        <v>115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122</v>
      </c>
      <c r="BM129" s="231" t="s">
        <v>143</v>
      </c>
    </row>
    <row r="130" s="13" customFormat="1">
      <c r="A130" s="13"/>
      <c r="B130" s="233"/>
      <c r="C130" s="234"/>
      <c r="D130" s="235" t="s">
        <v>124</v>
      </c>
      <c r="E130" s="236" t="s">
        <v>1</v>
      </c>
      <c r="F130" s="237" t="s">
        <v>144</v>
      </c>
      <c r="G130" s="234"/>
      <c r="H130" s="238">
        <v>47.5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124</v>
      </c>
      <c r="AU130" s="244" t="s">
        <v>83</v>
      </c>
      <c r="AV130" s="13" t="s">
        <v>83</v>
      </c>
      <c r="AW130" s="13" t="s">
        <v>30</v>
      </c>
      <c r="AX130" s="13" t="s">
        <v>73</v>
      </c>
      <c r="AY130" s="244" t="s">
        <v>115</v>
      </c>
    </row>
    <row r="131" s="14" customFormat="1">
      <c r="A131" s="14"/>
      <c r="B131" s="256"/>
      <c r="C131" s="257"/>
      <c r="D131" s="235" t="s">
        <v>124</v>
      </c>
      <c r="E131" s="258" t="s">
        <v>1</v>
      </c>
      <c r="F131" s="259" t="s">
        <v>139</v>
      </c>
      <c r="G131" s="257"/>
      <c r="H131" s="260">
        <v>47.5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124</v>
      </c>
      <c r="AU131" s="266" t="s">
        <v>83</v>
      </c>
      <c r="AV131" s="14" t="s">
        <v>122</v>
      </c>
      <c r="AW131" s="14" t="s">
        <v>30</v>
      </c>
      <c r="AX131" s="14" t="s">
        <v>81</v>
      </c>
      <c r="AY131" s="266" t="s">
        <v>115</v>
      </c>
    </row>
    <row r="132" s="2" customFormat="1" ht="16.5" customHeight="1">
      <c r="A132" s="38"/>
      <c r="B132" s="39"/>
      <c r="C132" s="219" t="s">
        <v>116</v>
      </c>
      <c r="D132" s="219" t="s">
        <v>118</v>
      </c>
      <c r="E132" s="220" t="s">
        <v>145</v>
      </c>
      <c r="F132" s="221" t="s">
        <v>146</v>
      </c>
      <c r="G132" s="222" t="s">
        <v>142</v>
      </c>
      <c r="H132" s="223">
        <v>47.5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122</v>
      </c>
      <c r="AT132" s="231" t="s">
        <v>118</v>
      </c>
      <c r="AU132" s="231" t="s">
        <v>83</v>
      </c>
      <c r="AY132" s="17" t="s">
        <v>115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122</v>
      </c>
      <c r="BM132" s="231" t="s">
        <v>147</v>
      </c>
    </row>
    <row r="133" s="13" customFormat="1">
      <c r="A133" s="13"/>
      <c r="B133" s="233"/>
      <c r="C133" s="234"/>
      <c r="D133" s="235" t="s">
        <v>124</v>
      </c>
      <c r="E133" s="236" t="s">
        <v>1</v>
      </c>
      <c r="F133" s="237" t="s">
        <v>148</v>
      </c>
      <c r="G133" s="234"/>
      <c r="H133" s="238">
        <v>47.5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124</v>
      </c>
      <c r="AU133" s="244" t="s">
        <v>83</v>
      </c>
      <c r="AV133" s="13" t="s">
        <v>83</v>
      </c>
      <c r="AW133" s="13" t="s">
        <v>30</v>
      </c>
      <c r="AX133" s="13" t="s">
        <v>73</v>
      </c>
      <c r="AY133" s="244" t="s">
        <v>115</v>
      </c>
    </row>
    <row r="134" s="14" customFormat="1">
      <c r="A134" s="14"/>
      <c r="B134" s="256"/>
      <c r="C134" s="257"/>
      <c r="D134" s="235" t="s">
        <v>124</v>
      </c>
      <c r="E134" s="258" t="s">
        <v>1</v>
      </c>
      <c r="F134" s="259" t="s">
        <v>139</v>
      </c>
      <c r="G134" s="257"/>
      <c r="H134" s="260">
        <v>47.5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124</v>
      </c>
      <c r="AU134" s="266" t="s">
        <v>83</v>
      </c>
      <c r="AV134" s="14" t="s">
        <v>122</v>
      </c>
      <c r="AW134" s="14" t="s">
        <v>30</v>
      </c>
      <c r="AX134" s="14" t="s">
        <v>81</v>
      </c>
      <c r="AY134" s="266" t="s">
        <v>115</v>
      </c>
    </row>
    <row r="135" s="2" customFormat="1" ht="16.5" customHeight="1">
      <c r="A135" s="38"/>
      <c r="B135" s="39"/>
      <c r="C135" s="219" t="s">
        <v>149</v>
      </c>
      <c r="D135" s="219" t="s">
        <v>118</v>
      </c>
      <c r="E135" s="220" t="s">
        <v>150</v>
      </c>
      <c r="F135" s="221" t="s">
        <v>151</v>
      </c>
      <c r="G135" s="222" t="s">
        <v>142</v>
      </c>
      <c r="H135" s="223">
        <v>20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122</v>
      </c>
      <c r="AT135" s="231" t="s">
        <v>118</v>
      </c>
      <c r="AU135" s="231" t="s">
        <v>83</v>
      </c>
      <c r="AY135" s="17" t="s">
        <v>115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122</v>
      </c>
      <c r="BM135" s="231" t="s">
        <v>152</v>
      </c>
    </row>
    <row r="136" s="13" customFormat="1">
      <c r="A136" s="13"/>
      <c r="B136" s="233"/>
      <c r="C136" s="234"/>
      <c r="D136" s="235" t="s">
        <v>124</v>
      </c>
      <c r="E136" s="236" t="s">
        <v>1</v>
      </c>
      <c r="F136" s="237" t="s">
        <v>153</v>
      </c>
      <c r="G136" s="234"/>
      <c r="H136" s="238">
        <v>20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124</v>
      </c>
      <c r="AU136" s="244" t="s">
        <v>83</v>
      </c>
      <c r="AV136" s="13" t="s">
        <v>83</v>
      </c>
      <c r="AW136" s="13" t="s">
        <v>30</v>
      </c>
      <c r="AX136" s="13" t="s">
        <v>81</v>
      </c>
      <c r="AY136" s="244" t="s">
        <v>115</v>
      </c>
    </row>
    <row r="137" s="2" customFormat="1" ht="21.75" customHeight="1">
      <c r="A137" s="38"/>
      <c r="B137" s="39"/>
      <c r="C137" s="219" t="s">
        <v>154</v>
      </c>
      <c r="D137" s="219" t="s">
        <v>118</v>
      </c>
      <c r="E137" s="220" t="s">
        <v>155</v>
      </c>
      <c r="F137" s="221" t="s">
        <v>156</v>
      </c>
      <c r="G137" s="222" t="s">
        <v>121</v>
      </c>
      <c r="H137" s="223">
        <v>0.050000000000000003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122</v>
      </c>
      <c r="AT137" s="231" t="s">
        <v>118</v>
      </c>
      <c r="AU137" s="231" t="s">
        <v>83</v>
      </c>
      <c r="AY137" s="17" t="s">
        <v>115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122</v>
      </c>
      <c r="BM137" s="231" t="s">
        <v>157</v>
      </c>
    </row>
    <row r="138" s="13" customFormat="1">
      <c r="A138" s="13"/>
      <c r="B138" s="233"/>
      <c r="C138" s="234"/>
      <c r="D138" s="235" t="s">
        <v>124</v>
      </c>
      <c r="E138" s="236" t="s">
        <v>1</v>
      </c>
      <c r="F138" s="237" t="s">
        <v>158</v>
      </c>
      <c r="G138" s="234"/>
      <c r="H138" s="238">
        <v>0.050000000000000003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124</v>
      </c>
      <c r="AU138" s="244" t="s">
        <v>83</v>
      </c>
      <c r="AV138" s="13" t="s">
        <v>83</v>
      </c>
      <c r="AW138" s="13" t="s">
        <v>30</v>
      </c>
      <c r="AX138" s="13" t="s">
        <v>81</v>
      </c>
      <c r="AY138" s="244" t="s">
        <v>115</v>
      </c>
    </row>
    <row r="139" s="2" customFormat="1" ht="21.75" customHeight="1">
      <c r="A139" s="38"/>
      <c r="B139" s="39"/>
      <c r="C139" s="219" t="s">
        <v>136</v>
      </c>
      <c r="D139" s="219" t="s">
        <v>118</v>
      </c>
      <c r="E139" s="220" t="s">
        <v>159</v>
      </c>
      <c r="F139" s="221" t="s">
        <v>160</v>
      </c>
      <c r="G139" s="222" t="s">
        <v>121</v>
      </c>
      <c r="H139" s="223">
        <v>0.050000000000000003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122</v>
      </c>
      <c r="AT139" s="231" t="s">
        <v>118</v>
      </c>
      <c r="AU139" s="231" t="s">
        <v>83</v>
      </c>
      <c r="AY139" s="17" t="s">
        <v>115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122</v>
      </c>
      <c r="BM139" s="231" t="s">
        <v>161</v>
      </c>
    </row>
    <row r="140" s="13" customFormat="1">
      <c r="A140" s="13"/>
      <c r="B140" s="233"/>
      <c r="C140" s="234"/>
      <c r="D140" s="235" t="s">
        <v>124</v>
      </c>
      <c r="E140" s="236" t="s">
        <v>1</v>
      </c>
      <c r="F140" s="237" t="s">
        <v>162</v>
      </c>
      <c r="G140" s="234"/>
      <c r="H140" s="238">
        <v>0.050000000000000003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124</v>
      </c>
      <c r="AU140" s="244" t="s">
        <v>83</v>
      </c>
      <c r="AV140" s="13" t="s">
        <v>83</v>
      </c>
      <c r="AW140" s="13" t="s">
        <v>30</v>
      </c>
      <c r="AX140" s="13" t="s">
        <v>73</v>
      </c>
      <c r="AY140" s="244" t="s">
        <v>115</v>
      </c>
    </row>
    <row r="141" s="14" customFormat="1">
      <c r="A141" s="14"/>
      <c r="B141" s="256"/>
      <c r="C141" s="257"/>
      <c r="D141" s="235" t="s">
        <v>124</v>
      </c>
      <c r="E141" s="258" t="s">
        <v>1</v>
      </c>
      <c r="F141" s="259" t="s">
        <v>139</v>
      </c>
      <c r="G141" s="257"/>
      <c r="H141" s="260">
        <v>0.050000000000000003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124</v>
      </c>
      <c r="AU141" s="266" t="s">
        <v>83</v>
      </c>
      <c r="AV141" s="14" t="s">
        <v>122</v>
      </c>
      <c r="AW141" s="14" t="s">
        <v>30</v>
      </c>
      <c r="AX141" s="14" t="s">
        <v>81</v>
      </c>
      <c r="AY141" s="266" t="s">
        <v>115</v>
      </c>
    </row>
    <row r="142" s="2" customFormat="1" ht="21.75" customHeight="1">
      <c r="A142" s="38"/>
      <c r="B142" s="39"/>
      <c r="C142" s="219" t="s">
        <v>163</v>
      </c>
      <c r="D142" s="219" t="s">
        <v>118</v>
      </c>
      <c r="E142" s="220" t="s">
        <v>164</v>
      </c>
      <c r="F142" s="221" t="s">
        <v>165</v>
      </c>
      <c r="G142" s="222" t="s">
        <v>166</v>
      </c>
      <c r="H142" s="223">
        <v>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122</v>
      </c>
      <c r="AT142" s="231" t="s">
        <v>118</v>
      </c>
      <c r="AU142" s="231" t="s">
        <v>83</v>
      </c>
      <c r="AY142" s="17" t="s">
        <v>115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122</v>
      </c>
      <c r="BM142" s="231" t="s">
        <v>167</v>
      </c>
    </row>
    <row r="143" s="13" customFormat="1">
      <c r="A143" s="13"/>
      <c r="B143" s="233"/>
      <c r="C143" s="234"/>
      <c r="D143" s="235" t="s">
        <v>124</v>
      </c>
      <c r="E143" s="236" t="s">
        <v>1</v>
      </c>
      <c r="F143" s="237" t="s">
        <v>149</v>
      </c>
      <c r="G143" s="234"/>
      <c r="H143" s="238">
        <v>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124</v>
      </c>
      <c r="AU143" s="244" t="s">
        <v>83</v>
      </c>
      <c r="AV143" s="13" t="s">
        <v>83</v>
      </c>
      <c r="AW143" s="13" t="s">
        <v>30</v>
      </c>
      <c r="AX143" s="13" t="s">
        <v>81</v>
      </c>
      <c r="AY143" s="244" t="s">
        <v>115</v>
      </c>
    </row>
    <row r="144" s="2" customFormat="1" ht="21.75" customHeight="1">
      <c r="A144" s="38"/>
      <c r="B144" s="39"/>
      <c r="C144" s="245" t="s">
        <v>168</v>
      </c>
      <c r="D144" s="245" t="s">
        <v>132</v>
      </c>
      <c r="E144" s="246" t="s">
        <v>169</v>
      </c>
      <c r="F144" s="247" t="s">
        <v>170</v>
      </c>
      <c r="G144" s="248" t="s">
        <v>166</v>
      </c>
      <c r="H144" s="249">
        <v>12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38</v>
      </c>
      <c r="O144" s="91"/>
      <c r="P144" s="229">
        <f>O144*H144</f>
        <v>0</v>
      </c>
      <c r="Q144" s="229">
        <v>0.0091699999999999993</v>
      </c>
      <c r="R144" s="229">
        <f>Q144*H144</f>
        <v>0.11004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136</v>
      </c>
      <c r="AT144" s="231" t="s">
        <v>132</v>
      </c>
      <c r="AU144" s="231" t="s">
        <v>83</v>
      </c>
      <c r="AY144" s="17" t="s">
        <v>115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122</v>
      </c>
      <c r="BM144" s="231" t="s">
        <v>171</v>
      </c>
    </row>
    <row r="145" s="2" customFormat="1" ht="16.5" customHeight="1">
      <c r="A145" s="38"/>
      <c r="B145" s="39"/>
      <c r="C145" s="245" t="s">
        <v>172</v>
      </c>
      <c r="D145" s="245" t="s">
        <v>132</v>
      </c>
      <c r="E145" s="246" t="s">
        <v>173</v>
      </c>
      <c r="F145" s="247" t="s">
        <v>174</v>
      </c>
      <c r="G145" s="248" t="s">
        <v>166</v>
      </c>
      <c r="H145" s="249">
        <v>24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1"/>
      <c r="P145" s="229">
        <f>O145*H145</f>
        <v>0</v>
      </c>
      <c r="Q145" s="229">
        <v>0.00012</v>
      </c>
      <c r="R145" s="229">
        <f>Q145*H145</f>
        <v>0.0028800000000000002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136</v>
      </c>
      <c r="AT145" s="231" t="s">
        <v>132</v>
      </c>
      <c r="AU145" s="231" t="s">
        <v>83</v>
      </c>
      <c r="AY145" s="17" t="s">
        <v>115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122</v>
      </c>
      <c r="BM145" s="231" t="s">
        <v>175</v>
      </c>
    </row>
    <row r="146" s="2" customFormat="1" ht="16.5" customHeight="1">
      <c r="A146" s="38"/>
      <c r="B146" s="39"/>
      <c r="C146" s="245" t="s">
        <v>176</v>
      </c>
      <c r="D146" s="245" t="s">
        <v>132</v>
      </c>
      <c r="E146" s="246" t="s">
        <v>177</v>
      </c>
      <c r="F146" s="247" t="s">
        <v>178</v>
      </c>
      <c r="G146" s="248" t="s">
        <v>166</v>
      </c>
      <c r="H146" s="249">
        <v>24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1"/>
      <c r="P146" s="229">
        <f>O146*H146</f>
        <v>0</v>
      </c>
      <c r="Q146" s="229">
        <v>0.00052999999999999998</v>
      </c>
      <c r="R146" s="229">
        <f>Q146*H146</f>
        <v>0.012719999999999999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136</v>
      </c>
      <c r="AT146" s="231" t="s">
        <v>132</v>
      </c>
      <c r="AU146" s="231" t="s">
        <v>83</v>
      </c>
      <c r="AY146" s="17" t="s">
        <v>115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122</v>
      </c>
      <c r="BM146" s="231" t="s">
        <v>179</v>
      </c>
    </row>
    <row r="147" s="2" customFormat="1" ht="16.5" customHeight="1">
      <c r="A147" s="38"/>
      <c r="B147" s="39"/>
      <c r="C147" s="245" t="s">
        <v>180</v>
      </c>
      <c r="D147" s="245" t="s">
        <v>132</v>
      </c>
      <c r="E147" s="246" t="s">
        <v>181</v>
      </c>
      <c r="F147" s="247" t="s">
        <v>182</v>
      </c>
      <c r="G147" s="248" t="s">
        <v>166</v>
      </c>
      <c r="H147" s="249">
        <v>24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1"/>
      <c r="P147" s="229">
        <f>O147*H147</f>
        <v>0</v>
      </c>
      <c r="Q147" s="229">
        <v>9.0000000000000006E-05</v>
      </c>
      <c r="R147" s="229">
        <f>Q147*H147</f>
        <v>0.00216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136</v>
      </c>
      <c r="AT147" s="231" t="s">
        <v>132</v>
      </c>
      <c r="AU147" s="231" t="s">
        <v>83</v>
      </c>
      <c r="AY147" s="17" t="s">
        <v>115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122</v>
      </c>
      <c r="BM147" s="231" t="s">
        <v>183</v>
      </c>
    </row>
    <row r="148" s="2" customFormat="1" ht="16.5" customHeight="1">
      <c r="A148" s="38"/>
      <c r="B148" s="39"/>
      <c r="C148" s="219" t="s">
        <v>184</v>
      </c>
      <c r="D148" s="219" t="s">
        <v>118</v>
      </c>
      <c r="E148" s="220" t="s">
        <v>185</v>
      </c>
      <c r="F148" s="221" t="s">
        <v>186</v>
      </c>
      <c r="G148" s="222" t="s">
        <v>166</v>
      </c>
      <c r="H148" s="223">
        <v>50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122</v>
      </c>
      <c r="AT148" s="231" t="s">
        <v>118</v>
      </c>
      <c r="AU148" s="231" t="s">
        <v>83</v>
      </c>
      <c r="AY148" s="17" t="s">
        <v>115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122</v>
      </c>
      <c r="BM148" s="231" t="s">
        <v>187</v>
      </c>
    </row>
    <row r="149" s="13" customFormat="1">
      <c r="A149" s="13"/>
      <c r="B149" s="233"/>
      <c r="C149" s="234"/>
      <c r="D149" s="235" t="s">
        <v>124</v>
      </c>
      <c r="E149" s="236" t="s">
        <v>1</v>
      </c>
      <c r="F149" s="237" t="s">
        <v>188</v>
      </c>
      <c r="G149" s="234"/>
      <c r="H149" s="238">
        <v>50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124</v>
      </c>
      <c r="AU149" s="244" t="s">
        <v>83</v>
      </c>
      <c r="AV149" s="13" t="s">
        <v>83</v>
      </c>
      <c r="AW149" s="13" t="s">
        <v>30</v>
      </c>
      <c r="AX149" s="13" t="s">
        <v>81</v>
      </c>
      <c r="AY149" s="244" t="s">
        <v>115</v>
      </c>
    </row>
    <row r="150" s="2" customFormat="1" ht="21.75" customHeight="1">
      <c r="A150" s="38"/>
      <c r="B150" s="39"/>
      <c r="C150" s="245" t="s">
        <v>8</v>
      </c>
      <c r="D150" s="245" t="s">
        <v>132</v>
      </c>
      <c r="E150" s="246" t="s">
        <v>189</v>
      </c>
      <c r="F150" s="247" t="s">
        <v>190</v>
      </c>
      <c r="G150" s="248" t="s">
        <v>166</v>
      </c>
      <c r="H150" s="249">
        <v>166.667</v>
      </c>
      <c r="I150" s="250"/>
      <c r="J150" s="251">
        <f>ROUND(I150*H150,2)</f>
        <v>0</v>
      </c>
      <c r="K150" s="252"/>
      <c r="L150" s="253"/>
      <c r="M150" s="254" t="s">
        <v>1</v>
      </c>
      <c r="N150" s="255" t="s">
        <v>38</v>
      </c>
      <c r="O150" s="91"/>
      <c r="P150" s="229">
        <f>O150*H150</f>
        <v>0</v>
      </c>
      <c r="Q150" s="229">
        <v>0.00018000000000000001</v>
      </c>
      <c r="R150" s="229">
        <f>Q150*H150</f>
        <v>0.030000060000000002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136</v>
      </c>
      <c r="AT150" s="231" t="s">
        <v>132</v>
      </c>
      <c r="AU150" s="231" t="s">
        <v>83</v>
      </c>
      <c r="AY150" s="17" t="s">
        <v>115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122</v>
      </c>
      <c r="BM150" s="231" t="s">
        <v>191</v>
      </c>
    </row>
    <row r="151" s="13" customFormat="1">
      <c r="A151" s="13"/>
      <c r="B151" s="233"/>
      <c r="C151" s="234"/>
      <c r="D151" s="235" t="s">
        <v>124</v>
      </c>
      <c r="E151" s="236" t="s">
        <v>1</v>
      </c>
      <c r="F151" s="237" t="s">
        <v>192</v>
      </c>
      <c r="G151" s="234"/>
      <c r="H151" s="238">
        <v>166.667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124</v>
      </c>
      <c r="AU151" s="244" t="s">
        <v>83</v>
      </c>
      <c r="AV151" s="13" t="s">
        <v>83</v>
      </c>
      <c r="AW151" s="13" t="s">
        <v>30</v>
      </c>
      <c r="AX151" s="13" t="s">
        <v>81</v>
      </c>
      <c r="AY151" s="244" t="s">
        <v>115</v>
      </c>
    </row>
    <row r="152" s="2" customFormat="1" ht="21.75" customHeight="1">
      <c r="A152" s="38"/>
      <c r="B152" s="39"/>
      <c r="C152" s="245" t="s">
        <v>193</v>
      </c>
      <c r="D152" s="245" t="s">
        <v>132</v>
      </c>
      <c r="E152" s="246" t="s">
        <v>194</v>
      </c>
      <c r="F152" s="247" t="s">
        <v>195</v>
      </c>
      <c r="G152" s="248" t="s">
        <v>135</v>
      </c>
      <c r="H152" s="249">
        <v>121.5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38</v>
      </c>
      <c r="O152" s="91"/>
      <c r="P152" s="229">
        <f>O152*H152</f>
        <v>0</v>
      </c>
      <c r="Q152" s="229">
        <v>1</v>
      </c>
      <c r="R152" s="229">
        <f>Q152*H152</f>
        <v>121.5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136</v>
      </c>
      <c r="AT152" s="231" t="s">
        <v>132</v>
      </c>
      <c r="AU152" s="231" t="s">
        <v>83</v>
      </c>
      <c r="AY152" s="17" t="s">
        <v>115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122</v>
      </c>
      <c r="BM152" s="231" t="s">
        <v>196</v>
      </c>
    </row>
    <row r="153" s="13" customFormat="1">
      <c r="A153" s="13"/>
      <c r="B153" s="233"/>
      <c r="C153" s="234"/>
      <c r="D153" s="235" t="s">
        <v>124</v>
      </c>
      <c r="E153" s="236" t="s">
        <v>1</v>
      </c>
      <c r="F153" s="237" t="s">
        <v>197</v>
      </c>
      <c r="G153" s="234"/>
      <c r="H153" s="238">
        <v>85.5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124</v>
      </c>
      <c r="AU153" s="244" t="s">
        <v>83</v>
      </c>
      <c r="AV153" s="13" t="s">
        <v>83</v>
      </c>
      <c r="AW153" s="13" t="s">
        <v>30</v>
      </c>
      <c r="AX153" s="13" t="s">
        <v>73</v>
      </c>
      <c r="AY153" s="244" t="s">
        <v>115</v>
      </c>
    </row>
    <row r="154" s="13" customFormat="1">
      <c r="A154" s="13"/>
      <c r="B154" s="233"/>
      <c r="C154" s="234"/>
      <c r="D154" s="235" t="s">
        <v>124</v>
      </c>
      <c r="E154" s="236" t="s">
        <v>1</v>
      </c>
      <c r="F154" s="237" t="s">
        <v>198</v>
      </c>
      <c r="G154" s="234"/>
      <c r="H154" s="238">
        <v>36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124</v>
      </c>
      <c r="AU154" s="244" t="s">
        <v>83</v>
      </c>
      <c r="AV154" s="13" t="s">
        <v>83</v>
      </c>
      <c r="AW154" s="13" t="s">
        <v>30</v>
      </c>
      <c r="AX154" s="13" t="s">
        <v>73</v>
      </c>
      <c r="AY154" s="244" t="s">
        <v>115</v>
      </c>
    </row>
    <row r="155" s="14" customFormat="1">
      <c r="A155" s="14"/>
      <c r="B155" s="256"/>
      <c r="C155" s="257"/>
      <c r="D155" s="235" t="s">
        <v>124</v>
      </c>
      <c r="E155" s="258" t="s">
        <v>1</v>
      </c>
      <c r="F155" s="259" t="s">
        <v>139</v>
      </c>
      <c r="G155" s="257"/>
      <c r="H155" s="260">
        <v>121.5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124</v>
      </c>
      <c r="AU155" s="266" t="s">
        <v>83</v>
      </c>
      <c r="AV155" s="14" t="s">
        <v>122</v>
      </c>
      <c r="AW155" s="14" t="s">
        <v>30</v>
      </c>
      <c r="AX155" s="14" t="s">
        <v>81</v>
      </c>
      <c r="AY155" s="266" t="s">
        <v>115</v>
      </c>
    </row>
    <row r="156" s="12" customFormat="1" ht="25.92" customHeight="1">
      <c r="A156" s="12"/>
      <c r="B156" s="203"/>
      <c r="C156" s="204"/>
      <c r="D156" s="205" t="s">
        <v>72</v>
      </c>
      <c r="E156" s="206" t="s">
        <v>199</v>
      </c>
      <c r="F156" s="206" t="s">
        <v>200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SUM(P157:P162)</f>
        <v>0</v>
      </c>
      <c r="Q156" s="211"/>
      <c r="R156" s="212">
        <f>SUM(R157:R162)</f>
        <v>0</v>
      </c>
      <c r="S156" s="211"/>
      <c r="T156" s="213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122</v>
      </c>
      <c r="AT156" s="215" t="s">
        <v>72</v>
      </c>
      <c r="AU156" s="215" t="s">
        <v>73</v>
      </c>
      <c r="AY156" s="214" t="s">
        <v>115</v>
      </c>
      <c r="BK156" s="216">
        <f>SUM(BK157:BK162)</f>
        <v>0</v>
      </c>
    </row>
    <row r="157" s="2" customFormat="1" ht="33" customHeight="1">
      <c r="A157" s="38"/>
      <c r="B157" s="39"/>
      <c r="C157" s="219" t="s">
        <v>201</v>
      </c>
      <c r="D157" s="219" t="s">
        <v>118</v>
      </c>
      <c r="E157" s="220" t="s">
        <v>202</v>
      </c>
      <c r="F157" s="221" t="s">
        <v>203</v>
      </c>
      <c r="G157" s="222" t="s">
        <v>135</v>
      </c>
      <c r="H157" s="223">
        <v>121.5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204</v>
      </c>
      <c r="AT157" s="231" t="s">
        <v>118</v>
      </c>
      <c r="AU157" s="231" t="s">
        <v>81</v>
      </c>
      <c r="AY157" s="17" t="s">
        <v>115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204</v>
      </c>
      <c r="BM157" s="231" t="s">
        <v>205</v>
      </c>
    </row>
    <row r="158" s="13" customFormat="1">
      <c r="A158" s="13"/>
      <c r="B158" s="233"/>
      <c r="C158" s="234"/>
      <c r="D158" s="235" t="s">
        <v>124</v>
      </c>
      <c r="E158" s="236" t="s">
        <v>1</v>
      </c>
      <c r="F158" s="237" t="s">
        <v>206</v>
      </c>
      <c r="G158" s="234"/>
      <c r="H158" s="238">
        <v>121.5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124</v>
      </c>
      <c r="AU158" s="244" t="s">
        <v>81</v>
      </c>
      <c r="AV158" s="13" t="s">
        <v>83</v>
      </c>
      <c r="AW158" s="13" t="s">
        <v>30</v>
      </c>
      <c r="AX158" s="13" t="s">
        <v>81</v>
      </c>
      <c r="AY158" s="244" t="s">
        <v>115</v>
      </c>
    </row>
    <row r="159" s="2" customFormat="1" ht="33" customHeight="1">
      <c r="A159" s="38"/>
      <c r="B159" s="39"/>
      <c r="C159" s="219" t="s">
        <v>207</v>
      </c>
      <c r="D159" s="219" t="s">
        <v>118</v>
      </c>
      <c r="E159" s="220" t="s">
        <v>208</v>
      </c>
      <c r="F159" s="221" t="s">
        <v>209</v>
      </c>
      <c r="G159" s="222" t="s">
        <v>166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204</v>
      </c>
      <c r="AT159" s="231" t="s">
        <v>118</v>
      </c>
      <c r="AU159" s="231" t="s">
        <v>81</v>
      </c>
      <c r="AY159" s="17" t="s">
        <v>115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204</v>
      </c>
      <c r="BM159" s="231" t="s">
        <v>210</v>
      </c>
    </row>
    <row r="160" s="13" customFormat="1">
      <c r="A160" s="13"/>
      <c r="B160" s="233"/>
      <c r="C160" s="234"/>
      <c r="D160" s="235" t="s">
        <v>124</v>
      </c>
      <c r="E160" s="236" t="s">
        <v>1</v>
      </c>
      <c r="F160" s="237" t="s">
        <v>211</v>
      </c>
      <c r="G160" s="234"/>
      <c r="H160" s="238">
        <v>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124</v>
      </c>
      <c r="AU160" s="244" t="s">
        <v>81</v>
      </c>
      <c r="AV160" s="13" t="s">
        <v>83</v>
      </c>
      <c r="AW160" s="13" t="s">
        <v>30</v>
      </c>
      <c r="AX160" s="13" t="s">
        <v>81</v>
      </c>
      <c r="AY160" s="244" t="s">
        <v>115</v>
      </c>
    </row>
    <row r="161" s="2" customFormat="1" ht="21.75" customHeight="1">
      <c r="A161" s="38"/>
      <c r="B161" s="39"/>
      <c r="C161" s="219" t="s">
        <v>212</v>
      </c>
      <c r="D161" s="219" t="s">
        <v>118</v>
      </c>
      <c r="E161" s="220" t="s">
        <v>213</v>
      </c>
      <c r="F161" s="221" t="s">
        <v>214</v>
      </c>
      <c r="G161" s="222" t="s">
        <v>135</v>
      </c>
      <c r="H161" s="223">
        <v>85.5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204</v>
      </c>
      <c r="AT161" s="231" t="s">
        <v>118</v>
      </c>
      <c r="AU161" s="231" t="s">
        <v>81</v>
      </c>
      <c r="AY161" s="17" t="s">
        <v>115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204</v>
      </c>
      <c r="BM161" s="231" t="s">
        <v>215</v>
      </c>
    </row>
    <row r="162" s="13" customFormat="1">
      <c r="A162" s="13"/>
      <c r="B162" s="233"/>
      <c r="C162" s="234"/>
      <c r="D162" s="235" t="s">
        <v>124</v>
      </c>
      <c r="E162" s="236" t="s">
        <v>1</v>
      </c>
      <c r="F162" s="237" t="s">
        <v>216</v>
      </c>
      <c r="G162" s="234"/>
      <c r="H162" s="238">
        <v>85.5</v>
      </c>
      <c r="I162" s="239"/>
      <c r="J162" s="234"/>
      <c r="K162" s="234"/>
      <c r="L162" s="240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124</v>
      </c>
      <c r="AU162" s="244" t="s">
        <v>81</v>
      </c>
      <c r="AV162" s="13" t="s">
        <v>83</v>
      </c>
      <c r="AW162" s="13" t="s">
        <v>30</v>
      </c>
      <c r="AX162" s="13" t="s">
        <v>81</v>
      </c>
      <c r="AY162" s="244" t="s">
        <v>115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313F7PAl5y8i6Q+YgbCQjdGB7hfkj8gqEnEVvqxcgwmcqfPxCdicc1M7KGLpP5TZu9/3vzcT0bQGegWjjodOyw==" hashValue="bNoGNPejmg8zJcOQBevughnMj93mRLoNKUVxmhKy45mWGyJ3nE+tXkef8PhgUjrMwES/If4iMeFhIyPirO+Nsg==" algorithmName="SHA-512" password="CC35"/>
  <autoFilter ref="C118:K16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21,266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ROUND((SUM(BE131:BE346)),  2)</f>
        <v>0</v>
      </c>
      <c r="G33" s="38"/>
      <c r="H33" s="38"/>
      <c r="I33" s="155">
        <v>0.20999999999999999</v>
      </c>
      <c r="J33" s="154">
        <f>ROUND(((SUM(BE131:BE346))*I33),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ROUND((SUM(BF131:BF346)),  2)</f>
        <v>0</v>
      </c>
      <c r="G34" s="38"/>
      <c r="H34" s="38"/>
      <c r="I34" s="155">
        <v>0.14999999999999999</v>
      </c>
      <c r="J34" s="154">
        <f>ROUND(((SUM(BF131:BF346))*I34),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ROUND((SUM(BG131:BG346)),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ROUND((SUM(BH131:BH346)),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ROUND((SUM(BI131:BI346)),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21,266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Oprava mostu v km 21,266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8. 2. 2021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79"/>
      <c r="C97" s="180"/>
      <c r="D97" s="181" t="s">
        <v>218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219</v>
      </c>
      <c r="E98" s="182"/>
      <c r="F98" s="182"/>
      <c r="G98" s="182"/>
      <c r="H98" s="182"/>
      <c r="I98" s="182"/>
      <c r="J98" s="183">
        <f>J177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9"/>
      <c r="C99" s="180"/>
      <c r="D99" s="181" t="s">
        <v>220</v>
      </c>
      <c r="E99" s="182"/>
      <c r="F99" s="182"/>
      <c r="G99" s="182"/>
      <c r="H99" s="182"/>
      <c r="I99" s="182"/>
      <c r="J99" s="183">
        <f>J180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5"/>
      <c r="C100" s="186"/>
      <c r="D100" s="187" t="s">
        <v>221</v>
      </c>
      <c r="E100" s="188"/>
      <c r="F100" s="188"/>
      <c r="G100" s="188"/>
      <c r="H100" s="188"/>
      <c r="I100" s="188"/>
      <c r="J100" s="189">
        <f>J181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222</v>
      </c>
      <c r="E101" s="188"/>
      <c r="F101" s="188"/>
      <c r="G101" s="188"/>
      <c r="H101" s="188"/>
      <c r="I101" s="188"/>
      <c r="J101" s="189">
        <f>J196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5"/>
      <c r="C102" s="186"/>
      <c r="D102" s="187" t="s">
        <v>223</v>
      </c>
      <c r="E102" s="188"/>
      <c r="F102" s="188"/>
      <c r="G102" s="188"/>
      <c r="H102" s="188"/>
      <c r="I102" s="188"/>
      <c r="J102" s="189">
        <f>J203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98</v>
      </c>
      <c r="E103" s="188"/>
      <c r="F103" s="188"/>
      <c r="G103" s="188"/>
      <c r="H103" s="188"/>
      <c r="I103" s="188"/>
      <c r="J103" s="189">
        <f>J231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224</v>
      </c>
      <c r="E104" s="188"/>
      <c r="F104" s="188"/>
      <c r="G104" s="188"/>
      <c r="H104" s="188"/>
      <c r="I104" s="188"/>
      <c r="J104" s="189">
        <f>J234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225</v>
      </c>
      <c r="E105" s="188"/>
      <c r="F105" s="188"/>
      <c r="G105" s="188"/>
      <c r="H105" s="188"/>
      <c r="I105" s="188"/>
      <c r="J105" s="189">
        <f>J241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226</v>
      </c>
      <c r="E106" s="188"/>
      <c r="F106" s="188"/>
      <c r="G106" s="188"/>
      <c r="H106" s="188"/>
      <c r="I106" s="188"/>
      <c r="J106" s="189">
        <f>J299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227</v>
      </c>
      <c r="E107" s="188"/>
      <c r="F107" s="188"/>
      <c r="G107" s="188"/>
      <c r="H107" s="188"/>
      <c r="I107" s="188"/>
      <c r="J107" s="189">
        <f>J308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79"/>
      <c r="C108" s="180"/>
      <c r="D108" s="181" t="s">
        <v>228</v>
      </c>
      <c r="E108" s="182"/>
      <c r="F108" s="182"/>
      <c r="G108" s="182"/>
      <c r="H108" s="182"/>
      <c r="I108" s="182"/>
      <c r="J108" s="183">
        <f>J310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5"/>
      <c r="C109" s="186"/>
      <c r="D109" s="187" t="s">
        <v>229</v>
      </c>
      <c r="E109" s="188"/>
      <c r="F109" s="188"/>
      <c r="G109" s="188"/>
      <c r="H109" s="188"/>
      <c r="I109" s="188"/>
      <c r="J109" s="189">
        <f>J311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79"/>
      <c r="C110" s="180"/>
      <c r="D110" s="181" t="s">
        <v>99</v>
      </c>
      <c r="E110" s="182"/>
      <c r="F110" s="182"/>
      <c r="G110" s="182"/>
      <c r="H110" s="182"/>
      <c r="I110" s="182"/>
      <c r="J110" s="183">
        <f>J343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85"/>
      <c r="C111" s="186"/>
      <c r="D111" s="187" t="s">
        <v>230</v>
      </c>
      <c r="E111" s="188"/>
      <c r="F111" s="188"/>
      <c r="G111" s="188"/>
      <c r="H111" s="188"/>
      <c r="I111" s="188"/>
      <c r="J111" s="189">
        <f>J344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Oprava mostu v km 21,266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90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02 - Oprava mostu v km 21,266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8. 2. 2021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101</v>
      </c>
      <c r="D130" s="194" t="s">
        <v>58</v>
      </c>
      <c r="E130" s="194" t="s">
        <v>54</v>
      </c>
      <c r="F130" s="194" t="s">
        <v>55</v>
      </c>
      <c r="G130" s="194" t="s">
        <v>102</v>
      </c>
      <c r="H130" s="194" t="s">
        <v>103</v>
      </c>
      <c r="I130" s="194" t="s">
        <v>104</v>
      </c>
      <c r="J130" s="195" t="s">
        <v>94</v>
      </c>
      <c r="K130" s="196" t="s">
        <v>105</v>
      </c>
      <c r="L130" s="197"/>
      <c r="M130" s="100" t="s">
        <v>1</v>
      </c>
      <c r="N130" s="101" t="s">
        <v>37</v>
      </c>
      <c r="O130" s="101" t="s">
        <v>106</v>
      </c>
      <c r="P130" s="101" t="s">
        <v>107</v>
      </c>
      <c r="Q130" s="101" t="s">
        <v>108</v>
      </c>
      <c r="R130" s="101" t="s">
        <v>109</v>
      </c>
      <c r="S130" s="101" t="s">
        <v>110</v>
      </c>
      <c r="T130" s="102" t="s">
        <v>111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112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P132+P177+P180+P310+P343</f>
        <v>0</v>
      </c>
      <c r="Q131" s="104"/>
      <c r="R131" s="200">
        <f>R132+R177+R180+R310+R343</f>
        <v>197.7594903740775</v>
      </c>
      <c r="S131" s="104"/>
      <c r="T131" s="201">
        <f>T132+T177+T180+T310+T343</f>
        <v>33.725843500000003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96</v>
      </c>
      <c r="BK131" s="202">
        <f>BK132+BK177+BK180+BK310+BK343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81</v>
      </c>
      <c r="F132" s="206" t="s">
        <v>231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SUM(P133:P176)</f>
        <v>0</v>
      </c>
      <c r="Q132" s="211"/>
      <c r="R132" s="212">
        <f>SUM(R133:R176)</f>
        <v>109.51950000000001</v>
      </c>
      <c r="S132" s="211"/>
      <c r="T132" s="213">
        <f>SUM(T133:T176)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115</v>
      </c>
      <c r="BK132" s="216">
        <f>SUM(BK133:BK176)</f>
        <v>0</v>
      </c>
    </row>
    <row r="133" s="2" customFormat="1" ht="33" customHeight="1">
      <c r="A133" s="38"/>
      <c r="B133" s="39"/>
      <c r="C133" s="219" t="s">
        <v>81</v>
      </c>
      <c r="D133" s="219" t="s">
        <v>118</v>
      </c>
      <c r="E133" s="220" t="s">
        <v>232</v>
      </c>
      <c r="F133" s="221" t="s">
        <v>233</v>
      </c>
      <c r="G133" s="222" t="s">
        <v>128</v>
      </c>
      <c r="H133" s="223">
        <v>200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122</v>
      </c>
      <c r="AT133" s="231" t="s">
        <v>118</v>
      </c>
      <c r="AU133" s="231" t="s">
        <v>81</v>
      </c>
      <c r="AY133" s="17" t="s">
        <v>115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122</v>
      </c>
      <c r="BM133" s="231" t="s">
        <v>234</v>
      </c>
    </row>
    <row r="134" s="13" customFormat="1">
      <c r="A134" s="13"/>
      <c r="B134" s="233"/>
      <c r="C134" s="234"/>
      <c r="D134" s="235" t="s">
        <v>124</v>
      </c>
      <c r="E134" s="236" t="s">
        <v>1</v>
      </c>
      <c r="F134" s="237" t="s">
        <v>235</v>
      </c>
      <c r="G134" s="234"/>
      <c r="H134" s="238">
        <v>200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124</v>
      </c>
      <c r="AU134" s="244" t="s">
        <v>81</v>
      </c>
      <c r="AV134" s="13" t="s">
        <v>83</v>
      </c>
      <c r="AW134" s="13" t="s">
        <v>30</v>
      </c>
      <c r="AX134" s="13" t="s">
        <v>81</v>
      </c>
      <c r="AY134" s="244" t="s">
        <v>115</v>
      </c>
    </row>
    <row r="135" s="2" customFormat="1" ht="21.75" customHeight="1">
      <c r="A135" s="38"/>
      <c r="B135" s="39"/>
      <c r="C135" s="219" t="s">
        <v>83</v>
      </c>
      <c r="D135" s="219" t="s">
        <v>118</v>
      </c>
      <c r="E135" s="220" t="s">
        <v>236</v>
      </c>
      <c r="F135" s="221" t="s">
        <v>237</v>
      </c>
      <c r="G135" s="222" t="s">
        <v>238</v>
      </c>
      <c r="H135" s="223">
        <v>25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0.036900000000000002</v>
      </c>
      <c r="R135" s="229">
        <f>Q135*H135</f>
        <v>0.9225000000000001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122</v>
      </c>
      <c r="AT135" s="231" t="s">
        <v>118</v>
      </c>
      <c r="AU135" s="231" t="s">
        <v>81</v>
      </c>
      <c r="AY135" s="17" t="s">
        <v>115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122</v>
      </c>
      <c r="BM135" s="231" t="s">
        <v>239</v>
      </c>
    </row>
    <row r="136" s="13" customFormat="1">
      <c r="A136" s="13"/>
      <c r="B136" s="233"/>
      <c r="C136" s="234"/>
      <c r="D136" s="235" t="s">
        <v>124</v>
      </c>
      <c r="E136" s="236" t="s">
        <v>1</v>
      </c>
      <c r="F136" s="237" t="s">
        <v>240</v>
      </c>
      <c r="G136" s="234"/>
      <c r="H136" s="238">
        <v>25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124</v>
      </c>
      <c r="AU136" s="244" t="s">
        <v>81</v>
      </c>
      <c r="AV136" s="13" t="s">
        <v>83</v>
      </c>
      <c r="AW136" s="13" t="s">
        <v>30</v>
      </c>
      <c r="AX136" s="13" t="s">
        <v>81</v>
      </c>
      <c r="AY136" s="244" t="s">
        <v>115</v>
      </c>
    </row>
    <row r="137" s="2" customFormat="1" ht="21.75" customHeight="1">
      <c r="A137" s="38"/>
      <c r="B137" s="39"/>
      <c r="C137" s="219" t="s">
        <v>131</v>
      </c>
      <c r="D137" s="219" t="s">
        <v>118</v>
      </c>
      <c r="E137" s="220" t="s">
        <v>241</v>
      </c>
      <c r="F137" s="221" t="s">
        <v>242</v>
      </c>
      <c r="G137" s="222" t="s">
        <v>142</v>
      </c>
      <c r="H137" s="223">
        <v>27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122</v>
      </c>
      <c r="AT137" s="231" t="s">
        <v>118</v>
      </c>
      <c r="AU137" s="231" t="s">
        <v>81</v>
      </c>
      <c r="AY137" s="17" t="s">
        <v>115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122</v>
      </c>
      <c r="BM137" s="231" t="s">
        <v>243</v>
      </c>
    </row>
    <row r="138" s="13" customFormat="1">
      <c r="A138" s="13"/>
      <c r="B138" s="233"/>
      <c r="C138" s="234"/>
      <c r="D138" s="235" t="s">
        <v>124</v>
      </c>
      <c r="E138" s="236" t="s">
        <v>1</v>
      </c>
      <c r="F138" s="237" t="s">
        <v>244</v>
      </c>
      <c r="G138" s="234"/>
      <c r="H138" s="238">
        <v>27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124</v>
      </c>
      <c r="AU138" s="244" t="s">
        <v>81</v>
      </c>
      <c r="AV138" s="13" t="s">
        <v>83</v>
      </c>
      <c r="AW138" s="13" t="s">
        <v>30</v>
      </c>
      <c r="AX138" s="13" t="s">
        <v>81</v>
      </c>
      <c r="AY138" s="244" t="s">
        <v>115</v>
      </c>
    </row>
    <row r="139" s="2" customFormat="1" ht="33" customHeight="1">
      <c r="A139" s="38"/>
      <c r="B139" s="39"/>
      <c r="C139" s="219" t="s">
        <v>122</v>
      </c>
      <c r="D139" s="219" t="s">
        <v>118</v>
      </c>
      <c r="E139" s="220" t="s">
        <v>245</v>
      </c>
      <c r="F139" s="221" t="s">
        <v>246</v>
      </c>
      <c r="G139" s="222" t="s">
        <v>142</v>
      </c>
      <c r="H139" s="223">
        <v>89.856999999999999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122</v>
      </c>
      <c r="AT139" s="231" t="s">
        <v>118</v>
      </c>
      <c r="AU139" s="231" t="s">
        <v>81</v>
      </c>
      <c r="AY139" s="17" t="s">
        <v>115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122</v>
      </c>
      <c r="BM139" s="231" t="s">
        <v>247</v>
      </c>
    </row>
    <row r="140" s="13" customFormat="1">
      <c r="A140" s="13"/>
      <c r="B140" s="233"/>
      <c r="C140" s="234"/>
      <c r="D140" s="235" t="s">
        <v>124</v>
      </c>
      <c r="E140" s="236" t="s">
        <v>1</v>
      </c>
      <c r="F140" s="237" t="s">
        <v>248</v>
      </c>
      <c r="G140" s="234"/>
      <c r="H140" s="238">
        <v>26.488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124</v>
      </c>
      <c r="AU140" s="244" t="s">
        <v>81</v>
      </c>
      <c r="AV140" s="13" t="s">
        <v>83</v>
      </c>
      <c r="AW140" s="13" t="s">
        <v>30</v>
      </c>
      <c r="AX140" s="13" t="s">
        <v>73</v>
      </c>
      <c r="AY140" s="244" t="s">
        <v>115</v>
      </c>
    </row>
    <row r="141" s="13" customFormat="1">
      <c r="A141" s="13"/>
      <c r="B141" s="233"/>
      <c r="C141" s="234"/>
      <c r="D141" s="235" t="s">
        <v>124</v>
      </c>
      <c r="E141" s="236" t="s">
        <v>1</v>
      </c>
      <c r="F141" s="237" t="s">
        <v>249</v>
      </c>
      <c r="G141" s="234"/>
      <c r="H141" s="238">
        <v>39.829000000000001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124</v>
      </c>
      <c r="AU141" s="244" t="s">
        <v>81</v>
      </c>
      <c r="AV141" s="13" t="s">
        <v>83</v>
      </c>
      <c r="AW141" s="13" t="s">
        <v>30</v>
      </c>
      <c r="AX141" s="13" t="s">
        <v>73</v>
      </c>
      <c r="AY141" s="244" t="s">
        <v>115</v>
      </c>
    </row>
    <row r="142" s="13" customFormat="1">
      <c r="A142" s="13"/>
      <c r="B142" s="233"/>
      <c r="C142" s="234"/>
      <c r="D142" s="235" t="s">
        <v>124</v>
      </c>
      <c r="E142" s="236" t="s">
        <v>1</v>
      </c>
      <c r="F142" s="237" t="s">
        <v>250</v>
      </c>
      <c r="G142" s="234"/>
      <c r="H142" s="238">
        <v>7.7000000000000002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124</v>
      </c>
      <c r="AU142" s="244" t="s">
        <v>81</v>
      </c>
      <c r="AV142" s="13" t="s">
        <v>83</v>
      </c>
      <c r="AW142" s="13" t="s">
        <v>30</v>
      </c>
      <c r="AX142" s="13" t="s">
        <v>73</v>
      </c>
      <c r="AY142" s="244" t="s">
        <v>115</v>
      </c>
    </row>
    <row r="143" s="13" customFormat="1">
      <c r="A143" s="13"/>
      <c r="B143" s="233"/>
      <c r="C143" s="234"/>
      <c r="D143" s="235" t="s">
        <v>124</v>
      </c>
      <c r="E143" s="236" t="s">
        <v>1</v>
      </c>
      <c r="F143" s="237" t="s">
        <v>251</v>
      </c>
      <c r="G143" s="234"/>
      <c r="H143" s="238">
        <v>15.84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124</v>
      </c>
      <c r="AU143" s="244" t="s">
        <v>81</v>
      </c>
      <c r="AV143" s="13" t="s">
        <v>83</v>
      </c>
      <c r="AW143" s="13" t="s">
        <v>30</v>
      </c>
      <c r="AX143" s="13" t="s">
        <v>73</v>
      </c>
      <c r="AY143" s="244" t="s">
        <v>115</v>
      </c>
    </row>
    <row r="144" s="14" customFormat="1">
      <c r="A144" s="14"/>
      <c r="B144" s="256"/>
      <c r="C144" s="257"/>
      <c r="D144" s="235" t="s">
        <v>124</v>
      </c>
      <c r="E144" s="258" t="s">
        <v>1</v>
      </c>
      <c r="F144" s="259" t="s">
        <v>139</v>
      </c>
      <c r="G144" s="257"/>
      <c r="H144" s="260">
        <v>89.857000000000014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124</v>
      </c>
      <c r="AU144" s="266" t="s">
        <v>81</v>
      </c>
      <c r="AV144" s="14" t="s">
        <v>122</v>
      </c>
      <c r="AW144" s="14" t="s">
        <v>30</v>
      </c>
      <c r="AX144" s="14" t="s">
        <v>81</v>
      </c>
      <c r="AY144" s="266" t="s">
        <v>115</v>
      </c>
    </row>
    <row r="145" s="2" customFormat="1" ht="33" customHeight="1">
      <c r="A145" s="38"/>
      <c r="B145" s="39"/>
      <c r="C145" s="219" t="s">
        <v>116</v>
      </c>
      <c r="D145" s="219" t="s">
        <v>118</v>
      </c>
      <c r="E145" s="220" t="s">
        <v>252</v>
      </c>
      <c r="F145" s="221" t="s">
        <v>253</v>
      </c>
      <c r="G145" s="222" t="s">
        <v>142</v>
      </c>
      <c r="H145" s="223">
        <v>116.857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122</v>
      </c>
      <c r="AT145" s="231" t="s">
        <v>118</v>
      </c>
      <c r="AU145" s="231" t="s">
        <v>81</v>
      </c>
      <c r="AY145" s="17" t="s">
        <v>115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122</v>
      </c>
      <c r="BM145" s="231" t="s">
        <v>254</v>
      </c>
    </row>
    <row r="146" s="13" customFormat="1">
      <c r="A146" s="13"/>
      <c r="B146" s="233"/>
      <c r="C146" s="234"/>
      <c r="D146" s="235" t="s">
        <v>124</v>
      </c>
      <c r="E146" s="236" t="s">
        <v>1</v>
      </c>
      <c r="F146" s="237" t="s">
        <v>255</v>
      </c>
      <c r="G146" s="234"/>
      <c r="H146" s="238">
        <v>116.857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124</v>
      </c>
      <c r="AU146" s="244" t="s">
        <v>81</v>
      </c>
      <c r="AV146" s="13" t="s">
        <v>83</v>
      </c>
      <c r="AW146" s="13" t="s">
        <v>30</v>
      </c>
      <c r="AX146" s="13" t="s">
        <v>81</v>
      </c>
      <c r="AY146" s="244" t="s">
        <v>115</v>
      </c>
    </row>
    <row r="147" s="2" customFormat="1" ht="33" customHeight="1">
      <c r="A147" s="38"/>
      <c r="B147" s="39"/>
      <c r="C147" s="219" t="s">
        <v>149</v>
      </c>
      <c r="D147" s="219" t="s">
        <v>118</v>
      </c>
      <c r="E147" s="220" t="s">
        <v>256</v>
      </c>
      <c r="F147" s="221" t="s">
        <v>257</v>
      </c>
      <c r="G147" s="222" t="s">
        <v>142</v>
      </c>
      <c r="H147" s="223">
        <v>1347.855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122</v>
      </c>
      <c r="AT147" s="231" t="s">
        <v>118</v>
      </c>
      <c r="AU147" s="231" t="s">
        <v>81</v>
      </c>
      <c r="AY147" s="17" t="s">
        <v>115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122</v>
      </c>
      <c r="BM147" s="231" t="s">
        <v>258</v>
      </c>
    </row>
    <row r="148" s="13" customFormat="1">
      <c r="A148" s="13"/>
      <c r="B148" s="233"/>
      <c r="C148" s="234"/>
      <c r="D148" s="235" t="s">
        <v>124</v>
      </c>
      <c r="E148" s="236" t="s">
        <v>1</v>
      </c>
      <c r="F148" s="237" t="s">
        <v>259</v>
      </c>
      <c r="G148" s="234"/>
      <c r="H148" s="238">
        <v>1347.855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124</v>
      </c>
      <c r="AU148" s="244" t="s">
        <v>81</v>
      </c>
      <c r="AV148" s="13" t="s">
        <v>83</v>
      </c>
      <c r="AW148" s="13" t="s">
        <v>30</v>
      </c>
      <c r="AX148" s="13" t="s">
        <v>81</v>
      </c>
      <c r="AY148" s="244" t="s">
        <v>115</v>
      </c>
    </row>
    <row r="149" s="2" customFormat="1" ht="21.75" customHeight="1">
      <c r="A149" s="38"/>
      <c r="B149" s="39"/>
      <c r="C149" s="219" t="s">
        <v>154</v>
      </c>
      <c r="D149" s="219" t="s">
        <v>118</v>
      </c>
      <c r="E149" s="220" t="s">
        <v>260</v>
      </c>
      <c r="F149" s="221" t="s">
        <v>261</v>
      </c>
      <c r="G149" s="222" t="s">
        <v>142</v>
      </c>
      <c r="H149" s="223">
        <v>116.857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122</v>
      </c>
      <c r="AT149" s="231" t="s">
        <v>118</v>
      </c>
      <c r="AU149" s="231" t="s">
        <v>81</v>
      </c>
      <c r="AY149" s="17" t="s">
        <v>115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81</v>
      </c>
      <c r="BK149" s="232">
        <f>ROUND(I149*H149,2)</f>
        <v>0</v>
      </c>
      <c r="BL149" s="17" t="s">
        <v>122</v>
      </c>
      <c r="BM149" s="231" t="s">
        <v>262</v>
      </c>
    </row>
    <row r="150" s="13" customFormat="1">
      <c r="A150" s="13"/>
      <c r="B150" s="233"/>
      <c r="C150" s="234"/>
      <c r="D150" s="235" t="s">
        <v>124</v>
      </c>
      <c r="E150" s="236" t="s">
        <v>1</v>
      </c>
      <c r="F150" s="237" t="s">
        <v>263</v>
      </c>
      <c r="G150" s="234"/>
      <c r="H150" s="238">
        <v>116.857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124</v>
      </c>
      <c r="AU150" s="244" t="s">
        <v>81</v>
      </c>
      <c r="AV150" s="13" t="s">
        <v>83</v>
      </c>
      <c r="AW150" s="13" t="s">
        <v>30</v>
      </c>
      <c r="AX150" s="13" t="s">
        <v>81</v>
      </c>
      <c r="AY150" s="244" t="s">
        <v>115</v>
      </c>
    </row>
    <row r="151" s="2" customFormat="1" ht="33" customHeight="1">
      <c r="A151" s="38"/>
      <c r="B151" s="39"/>
      <c r="C151" s="219" t="s">
        <v>136</v>
      </c>
      <c r="D151" s="219" t="s">
        <v>118</v>
      </c>
      <c r="E151" s="220" t="s">
        <v>264</v>
      </c>
      <c r="F151" s="221" t="s">
        <v>265</v>
      </c>
      <c r="G151" s="222" t="s">
        <v>142</v>
      </c>
      <c r="H151" s="223">
        <v>60.238999999999997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122</v>
      </c>
      <c r="AT151" s="231" t="s">
        <v>118</v>
      </c>
      <c r="AU151" s="231" t="s">
        <v>81</v>
      </c>
      <c r="AY151" s="17" t="s">
        <v>115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122</v>
      </c>
      <c r="BM151" s="231" t="s">
        <v>266</v>
      </c>
    </row>
    <row r="152" s="13" customFormat="1">
      <c r="A152" s="13"/>
      <c r="B152" s="233"/>
      <c r="C152" s="234"/>
      <c r="D152" s="235" t="s">
        <v>124</v>
      </c>
      <c r="E152" s="236" t="s">
        <v>1</v>
      </c>
      <c r="F152" s="237" t="s">
        <v>267</v>
      </c>
      <c r="G152" s="234"/>
      <c r="H152" s="238">
        <v>89.856999999999999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124</v>
      </c>
      <c r="AU152" s="244" t="s">
        <v>81</v>
      </c>
      <c r="AV152" s="13" t="s">
        <v>83</v>
      </c>
      <c r="AW152" s="13" t="s">
        <v>30</v>
      </c>
      <c r="AX152" s="13" t="s">
        <v>73</v>
      </c>
      <c r="AY152" s="244" t="s">
        <v>115</v>
      </c>
    </row>
    <row r="153" s="13" customFormat="1">
      <c r="A153" s="13"/>
      <c r="B153" s="233"/>
      <c r="C153" s="234"/>
      <c r="D153" s="235" t="s">
        <v>124</v>
      </c>
      <c r="E153" s="236" t="s">
        <v>1</v>
      </c>
      <c r="F153" s="237" t="s">
        <v>268</v>
      </c>
      <c r="G153" s="234"/>
      <c r="H153" s="238">
        <v>-29.617999999999999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124</v>
      </c>
      <c r="AU153" s="244" t="s">
        <v>81</v>
      </c>
      <c r="AV153" s="13" t="s">
        <v>83</v>
      </c>
      <c r="AW153" s="13" t="s">
        <v>30</v>
      </c>
      <c r="AX153" s="13" t="s">
        <v>73</v>
      </c>
      <c r="AY153" s="244" t="s">
        <v>115</v>
      </c>
    </row>
    <row r="154" s="14" customFormat="1">
      <c r="A154" s="14"/>
      <c r="B154" s="256"/>
      <c r="C154" s="257"/>
      <c r="D154" s="235" t="s">
        <v>124</v>
      </c>
      <c r="E154" s="258" t="s">
        <v>1</v>
      </c>
      <c r="F154" s="259" t="s">
        <v>139</v>
      </c>
      <c r="G154" s="257"/>
      <c r="H154" s="260">
        <v>60.239000000000004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124</v>
      </c>
      <c r="AU154" s="266" t="s">
        <v>81</v>
      </c>
      <c r="AV154" s="14" t="s">
        <v>122</v>
      </c>
      <c r="AW154" s="14" t="s">
        <v>30</v>
      </c>
      <c r="AX154" s="14" t="s">
        <v>81</v>
      </c>
      <c r="AY154" s="266" t="s">
        <v>115</v>
      </c>
    </row>
    <row r="155" s="2" customFormat="1" ht="21.75" customHeight="1">
      <c r="A155" s="38"/>
      <c r="B155" s="39"/>
      <c r="C155" s="219" t="s">
        <v>163</v>
      </c>
      <c r="D155" s="219" t="s">
        <v>118</v>
      </c>
      <c r="E155" s="220" t="s">
        <v>269</v>
      </c>
      <c r="F155" s="221" t="s">
        <v>270</v>
      </c>
      <c r="G155" s="222" t="s">
        <v>128</v>
      </c>
      <c r="H155" s="223">
        <v>180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122</v>
      </c>
      <c r="AT155" s="231" t="s">
        <v>118</v>
      </c>
      <c r="AU155" s="231" t="s">
        <v>81</v>
      </c>
      <c r="AY155" s="17" t="s">
        <v>115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81</v>
      </c>
      <c r="BK155" s="232">
        <f>ROUND(I155*H155,2)</f>
        <v>0</v>
      </c>
      <c r="BL155" s="17" t="s">
        <v>122</v>
      </c>
      <c r="BM155" s="231" t="s">
        <v>271</v>
      </c>
    </row>
    <row r="156" s="13" customFormat="1">
      <c r="A156" s="13"/>
      <c r="B156" s="233"/>
      <c r="C156" s="234"/>
      <c r="D156" s="235" t="s">
        <v>124</v>
      </c>
      <c r="E156" s="236" t="s">
        <v>1</v>
      </c>
      <c r="F156" s="237" t="s">
        <v>272</v>
      </c>
      <c r="G156" s="234"/>
      <c r="H156" s="238">
        <v>180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124</v>
      </c>
      <c r="AU156" s="244" t="s">
        <v>81</v>
      </c>
      <c r="AV156" s="13" t="s">
        <v>83</v>
      </c>
      <c r="AW156" s="13" t="s">
        <v>30</v>
      </c>
      <c r="AX156" s="13" t="s">
        <v>81</v>
      </c>
      <c r="AY156" s="244" t="s">
        <v>115</v>
      </c>
    </row>
    <row r="157" s="2" customFormat="1" ht="33" customHeight="1">
      <c r="A157" s="38"/>
      <c r="B157" s="39"/>
      <c r="C157" s="219" t="s">
        <v>168</v>
      </c>
      <c r="D157" s="219" t="s">
        <v>118</v>
      </c>
      <c r="E157" s="220" t="s">
        <v>273</v>
      </c>
      <c r="F157" s="221" t="s">
        <v>274</v>
      </c>
      <c r="G157" s="222" t="s">
        <v>135</v>
      </c>
      <c r="H157" s="223">
        <v>161.743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122</v>
      </c>
      <c r="AT157" s="231" t="s">
        <v>118</v>
      </c>
      <c r="AU157" s="231" t="s">
        <v>81</v>
      </c>
      <c r="AY157" s="17" t="s">
        <v>115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122</v>
      </c>
      <c r="BM157" s="231" t="s">
        <v>275</v>
      </c>
    </row>
    <row r="158" s="13" customFormat="1">
      <c r="A158" s="13"/>
      <c r="B158" s="233"/>
      <c r="C158" s="234"/>
      <c r="D158" s="235" t="s">
        <v>124</v>
      </c>
      <c r="E158" s="236" t="s">
        <v>1</v>
      </c>
      <c r="F158" s="237" t="s">
        <v>276</v>
      </c>
      <c r="G158" s="234"/>
      <c r="H158" s="238">
        <v>161.743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124</v>
      </c>
      <c r="AU158" s="244" t="s">
        <v>81</v>
      </c>
      <c r="AV158" s="13" t="s">
        <v>83</v>
      </c>
      <c r="AW158" s="13" t="s">
        <v>30</v>
      </c>
      <c r="AX158" s="13" t="s">
        <v>81</v>
      </c>
      <c r="AY158" s="244" t="s">
        <v>115</v>
      </c>
    </row>
    <row r="159" s="2" customFormat="1" ht="16.5" customHeight="1">
      <c r="A159" s="38"/>
      <c r="B159" s="39"/>
      <c r="C159" s="219" t="s">
        <v>172</v>
      </c>
      <c r="D159" s="219" t="s">
        <v>118</v>
      </c>
      <c r="E159" s="220" t="s">
        <v>277</v>
      </c>
      <c r="F159" s="221" t="s">
        <v>278</v>
      </c>
      <c r="G159" s="222" t="s">
        <v>128</v>
      </c>
      <c r="H159" s="223">
        <v>108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122</v>
      </c>
      <c r="AT159" s="231" t="s">
        <v>118</v>
      </c>
      <c r="AU159" s="231" t="s">
        <v>81</v>
      </c>
      <c r="AY159" s="17" t="s">
        <v>115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122</v>
      </c>
      <c r="BM159" s="231" t="s">
        <v>279</v>
      </c>
    </row>
    <row r="160" s="13" customFormat="1">
      <c r="A160" s="13"/>
      <c r="B160" s="233"/>
      <c r="C160" s="234"/>
      <c r="D160" s="235" t="s">
        <v>124</v>
      </c>
      <c r="E160" s="236" t="s">
        <v>1</v>
      </c>
      <c r="F160" s="237" t="s">
        <v>280</v>
      </c>
      <c r="G160" s="234"/>
      <c r="H160" s="238">
        <v>108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124</v>
      </c>
      <c r="AU160" s="244" t="s">
        <v>81</v>
      </c>
      <c r="AV160" s="13" t="s">
        <v>83</v>
      </c>
      <c r="AW160" s="13" t="s">
        <v>30</v>
      </c>
      <c r="AX160" s="13" t="s">
        <v>81</v>
      </c>
      <c r="AY160" s="244" t="s">
        <v>115</v>
      </c>
    </row>
    <row r="161" s="2" customFormat="1" ht="16.5" customHeight="1">
      <c r="A161" s="38"/>
      <c r="B161" s="39"/>
      <c r="C161" s="245" t="s">
        <v>176</v>
      </c>
      <c r="D161" s="245" t="s">
        <v>132</v>
      </c>
      <c r="E161" s="246" t="s">
        <v>281</v>
      </c>
      <c r="F161" s="247" t="s">
        <v>282</v>
      </c>
      <c r="G161" s="248" t="s">
        <v>135</v>
      </c>
      <c r="H161" s="249">
        <v>108.43000000000001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1"/>
      <c r="P161" s="229">
        <f>O161*H161</f>
        <v>0</v>
      </c>
      <c r="Q161" s="229">
        <v>1</v>
      </c>
      <c r="R161" s="229">
        <f>Q161*H161</f>
        <v>108.43000000000001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136</v>
      </c>
      <c r="AT161" s="231" t="s">
        <v>132</v>
      </c>
      <c r="AU161" s="231" t="s">
        <v>81</v>
      </c>
      <c r="AY161" s="17" t="s">
        <v>115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122</v>
      </c>
      <c r="BM161" s="231" t="s">
        <v>283</v>
      </c>
    </row>
    <row r="162" s="13" customFormat="1">
      <c r="A162" s="13"/>
      <c r="B162" s="233"/>
      <c r="C162" s="234"/>
      <c r="D162" s="235" t="s">
        <v>124</v>
      </c>
      <c r="E162" s="236" t="s">
        <v>1</v>
      </c>
      <c r="F162" s="237" t="s">
        <v>284</v>
      </c>
      <c r="G162" s="234"/>
      <c r="H162" s="238">
        <v>108.43000000000001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124</v>
      </c>
      <c r="AU162" s="244" t="s">
        <v>81</v>
      </c>
      <c r="AV162" s="13" t="s">
        <v>83</v>
      </c>
      <c r="AW162" s="13" t="s">
        <v>30</v>
      </c>
      <c r="AX162" s="13" t="s">
        <v>81</v>
      </c>
      <c r="AY162" s="244" t="s">
        <v>115</v>
      </c>
    </row>
    <row r="163" s="2" customFormat="1" ht="21.75" customHeight="1">
      <c r="A163" s="38"/>
      <c r="B163" s="39"/>
      <c r="C163" s="219" t="s">
        <v>180</v>
      </c>
      <c r="D163" s="219" t="s">
        <v>118</v>
      </c>
      <c r="E163" s="220" t="s">
        <v>285</v>
      </c>
      <c r="F163" s="221" t="s">
        <v>286</v>
      </c>
      <c r="G163" s="222" t="s">
        <v>128</v>
      </c>
      <c r="H163" s="223">
        <v>93.129999999999995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122</v>
      </c>
      <c r="AT163" s="231" t="s">
        <v>118</v>
      </c>
      <c r="AU163" s="231" t="s">
        <v>81</v>
      </c>
      <c r="AY163" s="17" t="s">
        <v>115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122</v>
      </c>
      <c r="BM163" s="231" t="s">
        <v>287</v>
      </c>
    </row>
    <row r="164" s="13" customFormat="1">
      <c r="A164" s="13"/>
      <c r="B164" s="233"/>
      <c r="C164" s="234"/>
      <c r="D164" s="235" t="s">
        <v>124</v>
      </c>
      <c r="E164" s="236" t="s">
        <v>1</v>
      </c>
      <c r="F164" s="237" t="s">
        <v>288</v>
      </c>
      <c r="G164" s="234"/>
      <c r="H164" s="238">
        <v>93.129999999999995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124</v>
      </c>
      <c r="AU164" s="244" t="s">
        <v>81</v>
      </c>
      <c r="AV164" s="13" t="s">
        <v>83</v>
      </c>
      <c r="AW164" s="13" t="s">
        <v>30</v>
      </c>
      <c r="AX164" s="13" t="s">
        <v>81</v>
      </c>
      <c r="AY164" s="244" t="s">
        <v>115</v>
      </c>
    </row>
    <row r="165" s="2" customFormat="1" ht="21.75" customHeight="1">
      <c r="A165" s="38"/>
      <c r="B165" s="39"/>
      <c r="C165" s="219" t="s">
        <v>184</v>
      </c>
      <c r="D165" s="219" t="s">
        <v>118</v>
      </c>
      <c r="E165" s="220" t="s">
        <v>289</v>
      </c>
      <c r="F165" s="221" t="s">
        <v>290</v>
      </c>
      <c r="G165" s="222" t="s">
        <v>128</v>
      </c>
      <c r="H165" s="223">
        <v>200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122</v>
      </c>
      <c r="AT165" s="231" t="s">
        <v>118</v>
      </c>
      <c r="AU165" s="231" t="s">
        <v>81</v>
      </c>
      <c r="AY165" s="17" t="s">
        <v>115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122</v>
      </c>
      <c r="BM165" s="231" t="s">
        <v>291</v>
      </c>
    </row>
    <row r="166" s="13" customFormat="1">
      <c r="A166" s="13"/>
      <c r="B166" s="233"/>
      <c r="C166" s="234"/>
      <c r="D166" s="235" t="s">
        <v>124</v>
      </c>
      <c r="E166" s="236" t="s">
        <v>1</v>
      </c>
      <c r="F166" s="237" t="s">
        <v>292</v>
      </c>
      <c r="G166" s="234"/>
      <c r="H166" s="238">
        <v>200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124</v>
      </c>
      <c r="AU166" s="244" t="s">
        <v>81</v>
      </c>
      <c r="AV166" s="13" t="s">
        <v>83</v>
      </c>
      <c r="AW166" s="13" t="s">
        <v>30</v>
      </c>
      <c r="AX166" s="13" t="s">
        <v>81</v>
      </c>
      <c r="AY166" s="244" t="s">
        <v>115</v>
      </c>
    </row>
    <row r="167" s="2" customFormat="1" ht="16.5" customHeight="1">
      <c r="A167" s="38"/>
      <c r="B167" s="39"/>
      <c r="C167" s="245" t="s">
        <v>8</v>
      </c>
      <c r="D167" s="245" t="s">
        <v>132</v>
      </c>
      <c r="E167" s="246" t="s">
        <v>293</v>
      </c>
      <c r="F167" s="247" t="s">
        <v>294</v>
      </c>
      <c r="G167" s="248" t="s">
        <v>295</v>
      </c>
      <c r="H167" s="249">
        <v>6</v>
      </c>
      <c r="I167" s="250"/>
      <c r="J167" s="251">
        <f>ROUND(I167*H167,2)</f>
        <v>0</v>
      </c>
      <c r="K167" s="252"/>
      <c r="L167" s="253"/>
      <c r="M167" s="254" t="s">
        <v>1</v>
      </c>
      <c r="N167" s="255" t="s">
        <v>38</v>
      </c>
      <c r="O167" s="91"/>
      <c r="P167" s="229">
        <f>O167*H167</f>
        <v>0</v>
      </c>
      <c r="Q167" s="229">
        <v>0.001</v>
      </c>
      <c r="R167" s="229">
        <f>Q167*H167</f>
        <v>0.0060000000000000001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136</v>
      </c>
      <c r="AT167" s="231" t="s">
        <v>132</v>
      </c>
      <c r="AU167" s="231" t="s">
        <v>81</v>
      </c>
      <c r="AY167" s="17" t="s">
        <v>115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122</v>
      </c>
      <c r="BM167" s="231" t="s">
        <v>296</v>
      </c>
    </row>
    <row r="168" s="13" customFormat="1">
      <c r="A168" s="13"/>
      <c r="B168" s="233"/>
      <c r="C168" s="234"/>
      <c r="D168" s="235" t="s">
        <v>124</v>
      </c>
      <c r="E168" s="236" t="s">
        <v>1</v>
      </c>
      <c r="F168" s="237" t="s">
        <v>149</v>
      </c>
      <c r="G168" s="234"/>
      <c r="H168" s="238">
        <v>6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124</v>
      </c>
      <c r="AU168" s="244" t="s">
        <v>81</v>
      </c>
      <c r="AV168" s="13" t="s">
        <v>83</v>
      </c>
      <c r="AW168" s="13" t="s">
        <v>30</v>
      </c>
      <c r="AX168" s="13" t="s">
        <v>81</v>
      </c>
      <c r="AY168" s="244" t="s">
        <v>115</v>
      </c>
    </row>
    <row r="169" s="2" customFormat="1" ht="21.75" customHeight="1">
      <c r="A169" s="38"/>
      <c r="B169" s="39"/>
      <c r="C169" s="219" t="s">
        <v>193</v>
      </c>
      <c r="D169" s="219" t="s">
        <v>118</v>
      </c>
      <c r="E169" s="220" t="s">
        <v>297</v>
      </c>
      <c r="F169" s="221" t="s">
        <v>298</v>
      </c>
      <c r="G169" s="222" t="s">
        <v>128</v>
      </c>
      <c r="H169" s="223">
        <v>200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122</v>
      </c>
      <c r="AT169" s="231" t="s">
        <v>118</v>
      </c>
      <c r="AU169" s="231" t="s">
        <v>81</v>
      </c>
      <c r="AY169" s="17" t="s">
        <v>115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122</v>
      </c>
      <c r="BM169" s="231" t="s">
        <v>299</v>
      </c>
    </row>
    <row r="170" s="13" customFormat="1">
      <c r="A170" s="13"/>
      <c r="B170" s="233"/>
      <c r="C170" s="234"/>
      <c r="D170" s="235" t="s">
        <v>124</v>
      </c>
      <c r="E170" s="236" t="s">
        <v>1</v>
      </c>
      <c r="F170" s="237" t="s">
        <v>292</v>
      </c>
      <c r="G170" s="234"/>
      <c r="H170" s="238">
        <v>200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124</v>
      </c>
      <c r="AU170" s="244" t="s">
        <v>81</v>
      </c>
      <c r="AV170" s="13" t="s">
        <v>83</v>
      </c>
      <c r="AW170" s="13" t="s">
        <v>30</v>
      </c>
      <c r="AX170" s="13" t="s">
        <v>81</v>
      </c>
      <c r="AY170" s="244" t="s">
        <v>115</v>
      </c>
    </row>
    <row r="171" s="2" customFormat="1" ht="16.5" customHeight="1">
      <c r="A171" s="38"/>
      <c r="B171" s="39"/>
      <c r="C171" s="245" t="s">
        <v>201</v>
      </c>
      <c r="D171" s="245" t="s">
        <v>132</v>
      </c>
      <c r="E171" s="246" t="s">
        <v>300</v>
      </c>
      <c r="F171" s="247" t="s">
        <v>301</v>
      </c>
      <c r="G171" s="248" t="s">
        <v>128</v>
      </c>
      <c r="H171" s="249">
        <v>230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1"/>
      <c r="P171" s="229">
        <f>O171*H171</f>
        <v>0</v>
      </c>
      <c r="Q171" s="229">
        <v>0.00069999999999999999</v>
      </c>
      <c r="R171" s="229">
        <f>Q171*H171</f>
        <v>0.161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136</v>
      </c>
      <c r="AT171" s="231" t="s">
        <v>132</v>
      </c>
      <c r="AU171" s="231" t="s">
        <v>81</v>
      </c>
      <c r="AY171" s="17" t="s">
        <v>115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122</v>
      </c>
      <c r="BM171" s="231" t="s">
        <v>302</v>
      </c>
    </row>
    <row r="172" s="13" customFormat="1">
      <c r="A172" s="13"/>
      <c r="B172" s="233"/>
      <c r="C172" s="234"/>
      <c r="D172" s="235" t="s">
        <v>124</v>
      </c>
      <c r="E172" s="236" t="s">
        <v>1</v>
      </c>
      <c r="F172" s="237" t="s">
        <v>303</v>
      </c>
      <c r="G172" s="234"/>
      <c r="H172" s="238">
        <v>230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124</v>
      </c>
      <c r="AU172" s="244" t="s">
        <v>81</v>
      </c>
      <c r="AV172" s="13" t="s">
        <v>83</v>
      </c>
      <c r="AW172" s="13" t="s">
        <v>30</v>
      </c>
      <c r="AX172" s="13" t="s">
        <v>81</v>
      </c>
      <c r="AY172" s="244" t="s">
        <v>115</v>
      </c>
    </row>
    <row r="173" s="2" customFormat="1" ht="16.5" customHeight="1">
      <c r="A173" s="38"/>
      <c r="B173" s="39"/>
      <c r="C173" s="219" t="s">
        <v>207</v>
      </c>
      <c r="D173" s="219" t="s">
        <v>118</v>
      </c>
      <c r="E173" s="220" t="s">
        <v>304</v>
      </c>
      <c r="F173" s="221" t="s">
        <v>305</v>
      </c>
      <c r="G173" s="222" t="s">
        <v>128</v>
      </c>
      <c r="H173" s="223">
        <v>200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122</v>
      </c>
      <c r="AT173" s="231" t="s">
        <v>118</v>
      </c>
      <c r="AU173" s="231" t="s">
        <v>81</v>
      </c>
      <c r="AY173" s="17" t="s">
        <v>115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122</v>
      </c>
      <c r="BM173" s="231" t="s">
        <v>306</v>
      </c>
    </row>
    <row r="174" s="13" customFormat="1">
      <c r="A174" s="13"/>
      <c r="B174" s="233"/>
      <c r="C174" s="234"/>
      <c r="D174" s="235" t="s">
        <v>124</v>
      </c>
      <c r="E174" s="236" t="s">
        <v>1</v>
      </c>
      <c r="F174" s="237" t="s">
        <v>292</v>
      </c>
      <c r="G174" s="234"/>
      <c r="H174" s="238">
        <v>200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124</v>
      </c>
      <c r="AU174" s="244" t="s">
        <v>81</v>
      </c>
      <c r="AV174" s="13" t="s">
        <v>83</v>
      </c>
      <c r="AW174" s="13" t="s">
        <v>30</v>
      </c>
      <c r="AX174" s="13" t="s">
        <v>81</v>
      </c>
      <c r="AY174" s="244" t="s">
        <v>115</v>
      </c>
    </row>
    <row r="175" s="2" customFormat="1" ht="21.75" customHeight="1">
      <c r="A175" s="38"/>
      <c r="B175" s="39"/>
      <c r="C175" s="219" t="s">
        <v>212</v>
      </c>
      <c r="D175" s="219" t="s">
        <v>118</v>
      </c>
      <c r="E175" s="220" t="s">
        <v>307</v>
      </c>
      <c r="F175" s="221" t="s">
        <v>308</v>
      </c>
      <c r="G175" s="222" t="s">
        <v>128</v>
      </c>
      <c r="H175" s="223">
        <v>200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122</v>
      </c>
      <c r="AT175" s="231" t="s">
        <v>118</v>
      </c>
      <c r="AU175" s="231" t="s">
        <v>81</v>
      </c>
      <c r="AY175" s="17" t="s">
        <v>115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122</v>
      </c>
      <c r="BM175" s="231" t="s">
        <v>309</v>
      </c>
    </row>
    <row r="176" s="13" customFormat="1">
      <c r="A176" s="13"/>
      <c r="B176" s="233"/>
      <c r="C176" s="234"/>
      <c r="D176" s="235" t="s">
        <v>124</v>
      </c>
      <c r="E176" s="236" t="s">
        <v>1</v>
      </c>
      <c r="F176" s="237" t="s">
        <v>292</v>
      </c>
      <c r="G176" s="234"/>
      <c r="H176" s="238">
        <v>200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124</v>
      </c>
      <c r="AU176" s="244" t="s">
        <v>81</v>
      </c>
      <c r="AV176" s="13" t="s">
        <v>83</v>
      </c>
      <c r="AW176" s="13" t="s">
        <v>30</v>
      </c>
      <c r="AX176" s="13" t="s">
        <v>81</v>
      </c>
      <c r="AY176" s="244" t="s">
        <v>115</v>
      </c>
    </row>
    <row r="177" s="12" customFormat="1" ht="25.92" customHeight="1">
      <c r="A177" s="12"/>
      <c r="B177" s="203"/>
      <c r="C177" s="204"/>
      <c r="D177" s="205" t="s">
        <v>72</v>
      </c>
      <c r="E177" s="206" t="s">
        <v>310</v>
      </c>
      <c r="F177" s="206" t="s">
        <v>311</v>
      </c>
      <c r="G177" s="204"/>
      <c r="H177" s="204"/>
      <c r="I177" s="207"/>
      <c r="J177" s="208">
        <f>BK177</f>
        <v>0</v>
      </c>
      <c r="K177" s="204"/>
      <c r="L177" s="209"/>
      <c r="M177" s="210"/>
      <c r="N177" s="211"/>
      <c r="O177" s="211"/>
      <c r="P177" s="212">
        <f>SUM(P178:P179)</f>
        <v>0</v>
      </c>
      <c r="Q177" s="211"/>
      <c r="R177" s="212">
        <f>SUM(R178:R179)</f>
        <v>0.64800000000000002</v>
      </c>
      <c r="S177" s="211"/>
      <c r="T177" s="213">
        <f>SUM(T178:T179)</f>
        <v>13.446000000000002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81</v>
      </c>
      <c r="AT177" s="215" t="s">
        <v>72</v>
      </c>
      <c r="AU177" s="215" t="s">
        <v>73</v>
      </c>
      <c r="AY177" s="214" t="s">
        <v>115</v>
      </c>
      <c r="BK177" s="216">
        <f>SUM(BK178:BK179)</f>
        <v>0</v>
      </c>
    </row>
    <row r="178" s="2" customFormat="1" ht="16.5" customHeight="1">
      <c r="A178" s="38"/>
      <c r="B178" s="39"/>
      <c r="C178" s="219" t="s">
        <v>312</v>
      </c>
      <c r="D178" s="219" t="s">
        <v>118</v>
      </c>
      <c r="E178" s="220" t="s">
        <v>313</v>
      </c>
      <c r="F178" s="221" t="s">
        <v>314</v>
      </c>
      <c r="G178" s="222" t="s">
        <v>142</v>
      </c>
      <c r="H178" s="223">
        <v>5.4000000000000004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0.12</v>
      </c>
      <c r="R178" s="229">
        <f>Q178*H178</f>
        <v>0.64800000000000002</v>
      </c>
      <c r="S178" s="229">
        <v>2.4900000000000002</v>
      </c>
      <c r="T178" s="230">
        <f>S178*H178</f>
        <v>13.446000000000002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122</v>
      </c>
      <c r="AT178" s="231" t="s">
        <v>118</v>
      </c>
      <c r="AU178" s="231" t="s">
        <v>81</v>
      </c>
      <c r="AY178" s="17" t="s">
        <v>115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122</v>
      </c>
      <c r="BM178" s="231" t="s">
        <v>315</v>
      </c>
    </row>
    <row r="179" s="13" customFormat="1">
      <c r="A179" s="13"/>
      <c r="B179" s="233"/>
      <c r="C179" s="234"/>
      <c r="D179" s="235" t="s">
        <v>124</v>
      </c>
      <c r="E179" s="236" t="s">
        <v>1</v>
      </c>
      <c r="F179" s="237" t="s">
        <v>316</v>
      </c>
      <c r="G179" s="234"/>
      <c r="H179" s="238">
        <v>5.4000000000000004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124</v>
      </c>
      <c r="AU179" s="244" t="s">
        <v>81</v>
      </c>
      <c r="AV179" s="13" t="s">
        <v>83</v>
      </c>
      <c r="AW179" s="13" t="s">
        <v>30</v>
      </c>
      <c r="AX179" s="13" t="s">
        <v>81</v>
      </c>
      <c r="AY179" s="244" t="s">
        <v>115</v>
      </c>
    </row>
    <row r="180" s="12" customFormat="1" ht="25.92" customHeight="1">
      <c r="A180" s="12"/>
      <c r="B180" s="203"/>
      <c r="C180" s="204"/>
      <c r="D180" s="205" t="s">
        <v>72</v>
      </c>
      <c r="E180" s="206" t="s">
        <v>113</v>
      </c>
      <c r="F180" s="206" t="s">
        <v>317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P181+P196+P231+P234+P241+P299+P308</f>
        <v>0</v>
      </c>
      <c r="Q180" s="211"/>
      <c r="R180" s="212">
        <f>R181+R196+R231+R234+R241+R299+R308</f>
        <v>86.104005237677498</v>
      </c>
      <c r="S180" s="211"/>
      <c r="T180" s="213">
        <f>T181+T196+T231+T234+T241+T299+T308</f>
        <v>20.279843500000002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73</v>
      </c>
      <c r="AY180" s="214" t="s">
        <v>115</v>
      </c>
      <c r="BK180" s="216">
        <f>BK181+BK196+BK231+BK234+BK241+BK299+BK308</f>
        <v>0</v>
      </c>
    </row>
    <row r="181" s="12" customFormat="1" ht="22.8" customHeight="1">
      <c r="A181" s="12"/>
      <c r="B181" s="203"/>
      <c r="C181" s="204"/>
      <c r="D181" s="205" t="s">
        <v>72</v>
      </c>
      <c r="E181" s="217" t="s">
        <v>83</v>
      </c>
      <c r="F181" s="217" t="s">
        <v>318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SUM(P182:P195)</f>
        <v>0</v>
      </c>
      <c r="Q181" s="211"/>
      <c r="R181" s="212">
        <f>SUM(R182:R195)</f>
        <v>25.095601967500002</v>
      </c>
      <c r="S181" s="211"/>
      <c r="T181" s="213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81</v>
      </c>
      <c r="AT181" s="215" t="s">
        <v>72</v>
      </c>
      <c r="AU181" s="215" t="s">
        <v>81</v>
      </c>
      <c r="AY181" s="214" t="s">
        <v>115</v>
      </c>
      <c r="BK181" s="216">
        <f>SUM(BK182:BK195)</f>
        <v>0</v>
      </c>
    </row>
    <row r="182" s="2" customFormat="1" ht="33" customHeight="1">
      <c r="A182" s="38"/>
      <c r="B182" s="39"/>
      <c r="C182" s="219" t="s">
        <v>7</v>
      </c>
      <c r="D182" s="219" t="s">
        <v>118</v>
      </c>
      <c r="E182" s="220" t="s">
        <v>319</v>
      </c>
      <c r="F182" s="221" t="s">
        <v>320</v>
      </c>
      <c r="G182" s="222" t="s">
        <v>238</v>
      </c>
      <c r="H182" s="223">
        <v>16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1.5247660000000001</v>
      </c>
      <c r="R182" s="229">
        <f>Q182*H182</f>
        <v>24.396256000000001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122</v>
      </c>
      <c r="AT182" s="231" t="s">
        <v>118</v>
      </c>
      <c r="AU182" s="231" t="s">
        <v>83</v>
      </c>
      <c r="AY182" s="17" t="s">
        <v>115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81</v>
      </c>
      <c r="BK182" s="232">
        <f>ROUND(I182*H182,2)</f>
        <v>0</v>
      </c>
      <c r="BL182" s="17" t="s">
        <v>122</v>
      </c>
      <c r="BM182" s="231" t="s">
        <v>321</v>
      </c>
    </row>
    <row r="183" s="13" customFormat="1">
      <c r="A183" s="13"/>
      <c r="B183" s="233"/>
      <c r="C183" s="234"/>
      <c r="D183" s="235" t="s">
        <v>124</v>
      </c>
      <c r="E183" s="236" t="s">
        <v>1</v>
      </c>
      <c r="F183" s="237" t="s">
        <v>322</v>
      </c>
      <c r="G183" s="234"/>
      <c r="H183" s="238">
        <v>16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124</v>
      </c>
      <c r="AU183" s="244" t="s">
        <v>83</v>
      </c>
      <c r="AV183" s="13" t="s">
        <v>83</v>
      </c>
      <c r="AW183" s="13" t="s">
        <v>30</v>
      </c>
      <c r="AX183" s="13" t="s">
        <v>81</v>
      </c>
      <c r="AY183" s="244" t="s">
        <v>115</v>
      </c>
    </row>
    <row r="184" s="2" customFormat="1" ht="21.75" customHeight="1">
      <c r="A184" s="38"/>
      <c r="B184" s="39"/>
      <c r="C184" s="219" t="s">
        <v>323</v>
      </c>
      <c r="D184" s="219" t="s">
        <v>118</v>
      </c>
      <c r="E184" s="220" t="s">
        <v>324</v>
      </c>
      <c r="F184" s="221" t="s">
        <v>325</v>
      </c>
      <c r="G184" s="222" t="s">
        <v>128</v>
      </c>
      <c r="H184" s="223">
        <v>47.085000000000001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0.00013750000000000001</v>
      </c>
      <c r="R184" s="229">
        <f>Q184*H184</f>
        <v>0.0064741875000000008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122</v>
      </c>
      <c r="AT184" s="231" t="s">
        <v>118</v>
      </c>
      <c r="AU184" s="231" t="s">
        <v>83</v>
      </c>
      <c r="AY184" s="17" t="s">
        <v>115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122</v>
      </c>
      <c r="BM184" s="231" t="s">
        <v>326</v>
      </c>
    </row>
    <row r="185" s="13" customFormat="1">
      <c r="A185" s="13"/>
      <c r="B185" s="233"/>
      <c r="C185" s="234"/>
      <c r="D185" s="235" t="s">
        <v>124</v>
      </c>
      <c r="E185" s="236" t="s">
        <v>1</v>
      </c>
      <c r="F185" s="237" t="s">
        <v>327</v>
      </c>
      <c r="G185" s="234"/>
      <c r="H185" s="238">
        <v>37.545000000000002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124</v>
      </c>
      <c r="AU185" s="244" t="s">
        <v>83</v>
      </c>
      <c r="AV185" s="13" t="s">
        <v>83</v>
      </c>
      <c r="AW185" s="13" t="s">
        <v>30</v>
      </c>
      <c r="AX185" s="13" t="s">
        <v>73</v>
      </c>
      <c r="AY185" s="244" t="s">
        <v>115</v>
      </c>
    </row>
    <row r="186" s="13" customFormat="1">
      <c r="A186" s="13"/>
      <c r="B186" s="233"/>
      <c r="C186" s="234"/>
      <c r="D186" s="235" t="s">
        <v>124</v>
      </c>
      <c r="E186" s="236" t="s">
        <v>1</v>
      </c>
      <c r="F186" s="237" t="s">
        <v>328</v>
      </c>
      <c r="G186" s="234"/>
      <c r="H186" s="238">
        <v>9.5399999999999991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124</v>
      </c>
      <c r="AU186" s="244" t="s">
        <v>83</v>
      </c>
      <c r="AV186" s="13" t="s">
        <v>83</v>
      </c>
      <c r="AW186" s="13" t="s">
        <v>30</v>
      </c>
      <c r="AX186" s="13" t="s">
        <v>73</v>
      </c>
      <c r="AY186" s="244" t="s">
        <v>115</v>
      </c>
    </row>
    <row r="187" s="14" customFormat="1">
      <c r="A187" s="14"/>
      <c r="B187" s="256"/>
      <c r="C187" s="257"/>
      <c r="D187" s="235" t="s">
        <v>124</v>
      </c>
      <c r="E187" s="258" t="s">
        <v>1</v>
      </c>
      <c r="F187" s="259" t="s">
        <v>139</v>
      </c>
      <c r="G187" s="257"/>
      <c r="H187" s="260">
        <v>47.085000000000001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124</v>
      </c>
      <c r="AU187" s="266" t="s">
        <v>83</v>
      </c>
      <c r="AV187" s="14" t="s">
        <v>122</v>
      </c>
      <c r="AW187" s="14" t="s">
        <v>30</v>
      </c>
      <c r="AX187" s="14" t="s">
        <v>81</v>
      </c>
      <c r="AY187" s="266" t="s">
        <v>115</v>
      </c>
    </row>
    <row r="188" s="2" customFormat="1" ht="16.5" customHeight="1">
      <c r="A188" s="38"/>
      <c r="B188" s="39"/>
      <c r="C188" s="245" t="s">
        <v>329</v>
      </c>
      <c r="D188" s="245" t="s">
        <v>132</v>
      </c>
      <c r="E188" s="246" t="s">
        <v>330</v>
      </c>
      <c r="F188" s="247" t="s">
        <v>331</v>
      </c>
      <c r="G188" s="248" t="s">
        <v>128</v>
      </c>
      <c r="H188" s="249">
        <v>51.793999999999997</v>
      </c>
      <c r="I188" s="250"/>
      <c r="J188" s="251">
        <f>ROUND(I188*H188,2)</f>
        <v>0</v>
      </c>
      <c r="K188" s="252"/>
      <c r="L188" s="253"/>
      <c r="M188" s="254" t="s">
        <v>1</v>
      </c>
      <c r="N188" s="255" t="s">
        <v>38</v>
      </c>
      <c r="O188" s="91"/>
      <c r="P188" s="229">
        <f>O188*H188</f>
        <v>0</v>
      </c>
      <c r="Q188" s="229">
        <v>0.0021700000000000001</v>
      </c>
      <c r="R188" s="229">
        <f>Q188*H188</f>
        <v>0.11239297999999999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136</v>
      </c>
      <c r="AT188" s="231" t="s">
        <v>132</v>
      </c>
      <c r="AU188" s="231" t="s">
        <v>83</v>
      </c>
      <c r="AY188" s="17" t="s">
        <v>115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122</v>
      </c>
      <c r="BM188" s="231" t="s">
        <v>332</v>
      </c>
    </row>
    <row r="189" s="13" customFormat="1">
      <c r="A189" s="13"/>
      <c r="B189" s="233"/>
      <c r="C189" s="234"/>
      <c r="D189" s="235" t="s">
        <v>124</v>
      </c>
      <c r="E189" s="236" t="s">
        <v>1</v>
      </c>
      <c r="F189" s="237" t="s">
        <v>333</v>
      </c>
      <c r="G189" s="234"/>
      <c r="H189" s="238">
        <v>51.793999999999997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124</v>
      </c>
      <c r="AU189" s="244" t="s">
        <v>83</v>
      </c>
      <c r="AV189" s="13" t="s">
        <v>83</v>
      </c>
      <c r="AW189" s="13" t="s">
        <v>30</v>
      </c>
      <c r="AX189" s="13" t="s">
        <v>81</v>
      </c>
      <c r="AY189" s="244" t="s">
        <v>115</v>
      </c>
    </row>
    <row r="190" s="2" customFormat="1" ht="16.5" customHeight="1">
      <c r="A190" s="38"/>
      <c r="B190" s="39"/>
      <c r="C190" s="245" t="s">
        <v>334</v>
      </c>
      <c r="D190" s="245" t="s">
        <v>132</v>
      </c>
      <c r="E190" s="246" t="s">
        <v>335</v>
      </c>
      <c r="F190" s="247" t="s">
        <v>336</v>
      </c>
      <c r="G190" s="248" t="s">
        <v>128</v>
      </c>
      <c r="H190" s="249">
        <v>53.515000000000001</v>
      </c>
      <c r="I190" s="250"/>
      <c r="J190" s="251">
        <f>ROUND(I190*H190,2)</f>
        <v>0</v>
      </c>
      <c r="K190" s="252"/>
      <c r="L190" s="253"/>
      <c r="M190" s="254" t="s">
        <v>1</v>
      </c>
      <c r="N190" s="255" t="s">
        <v>38</v>
      </c>
      <c r="O190" s="91"/>
      <c r="P190" s="229">
        <f>O190*H190</f>
        <v>0</v>
      </c>
      <c r="Q190" s="229">
        <v>0.00792</v>
      </c>
      <c r="R190" s="229">
        <f>Q190*H190</f>
        <v>0.42383880000000002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136</v>
      </c>
      <c r="AT190" s="231" t="s">
        <v>132</v>
      </c>
      <c r="AU190" s="231" t="s">
        <v>83</v>
      </c>
      <c r="AY190" s="17" t="s">
        <v>115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122</v>
      </c>
      <c r="BM190" s="231" t="s">
        <v>337</v>
      </c>
    </row>
    <row r="191" s="13" customFormat="1">
      <c r="A191" s="13"/>
      <c r="B191" s="233"/>
      <c r="C191" s="234"/>
      <c r="D191" s="235" t="s">
        <v>124</v>
      </c>
      <c r="E191" s="236" t="s">
        <v>1</v>
      </c>
      <c r="F191" s="237" t="s">
        <v>338</v>
      </c>
      <c r="G191" s="234"/>
      <c r="H191" s="238">
        <v>53.515000000000001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124</v>
      </c>
      <c r="AU191" s="244" t="s">
        <v>83</v>
      </c>
      <c r="AV191" s="13" t="s">
        <v>83</v>
      </c>
      <c r="AW191" s="13" t="s">
        <v>30</v>
      </c>
      <c r="AX191" s="13" t="s">
        <v>81</v>
      </c>
      <c r="AY191" s="244" t="s">
        <v>115</v>
      </c>
    </row>
    <row r="192" s="2" customFormat="1" ht="16.5" customHeight="1">
      <c r="A192" s="38"/>
      <c r="B192" s="39"/>
      <c r="C192" s="245" t="s">
        <v>339</v>
      </c>
      <c r="D192" s="245" t="s">
        <v>132</v>
      </c>
      <c r="E192" s="246" t="s">
        <v>340</v>
      </c>
      <c r="F192" s="247" t="s">
        <v>341</v>
      </c>
      <c r="G192" s="248" t="s">
        <v>128</v>
      </c>
      <c r="H192" s="249">
        <v>35.200000000000003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38</v>
      </c>
      <c r="O192" s="91"/>
      <c r="P192" s="229">
        <f>O192*H192</f>
        <v>0</v>
      </c>
      <c r="Q192" s="229">
        <v>0.00445</v>
      </c>
      <c r="R192" s="229">
        <f>Q192*H192</f>
        <v>0.15664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136</v>
      </c>
      <c r="AT192" s="231" t="s">
        <v>132</v>
      </c>
      <c r="AU192" s="231" t="s">
        <v>83</v>
      </c>
      <c r="AY192" s="17" t="s">
        <v>115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122</v>
      </c>
      <c r="BM192" s="231" t="s">
        <v>342</v>
      </c>
    </row>
    <row r="193" s="13" customFormat="1">
      <c r="A193" s="13"/>
      <c r="B193" s="233"/>
      <c r="C193" s="234"/>
      <c r="D193" s="235" t="s">
        <v>124</v>
      </c>
      <c r="E193" s="236" t="s">
        <v>1</v>
      </c>
      <c r="F193" s="237" t="s">
        <v>343</v>
      </c>
      <c r="G193" s="234"/>
      <c r="H193" s="238">
        <v>35.200000000000003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124</v>
      </c>
      <c r="AU193" s="244" t="s">
        <v>83</v>
      </c>
      <c r="AV193" s="13" t="s">
        <v>83</v>
      </c>
      <c r="AW193" s="13" t="s">
        <v>30</v>
      </c>
      <c r="AX193" s="13" t="s">
        <v>81</v>
      </c>
      <c r="AY193" s="244" t="s">
        <v>115</v>
      </c>
    </row>
    <row r="194" s="2" customFormat="1" ht="16.5" customHeight="1">
      <c r="A194" s="38"/>
      <c r="B194" s="39"/>
      <c r="C194" s="219" t="s">
        <v>344</v>
      </c>
      <c r="D194" s="219" t="s">
        <v>118</v>
      </c>
      <c r="E194" s="220" t="s">
        <v>345</v>
      </c>
      <c r="F194" s="221" t="s">
        <v>346</v>
      </c>
      <c r="G194" s="222" t="s">
        <v>142</v>
      </c>
      <c r="H194" s="223">
        <v>8.9000000000000004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122</v>
      </c>
      <c r="AT194" s="231" t="s">
        <v>118</v>
      </c>
      <c r="AU194" s="231" t="s">
        <v>83</v>
      </c>
      <c r="AY194" s="17" t="s">
        <v>115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122</v>
      </c>
      <c r="BM194" s="231" t="s">
        <v>347</v>
      </c>
    </row>
    <row r="195" s="13" customFormat="1">
      <c r="A195" s="13"/>
      <c r="B195" s="233"/>
      <c r="C195" s="234"/>
      <c r="D195" s="235" t="s">
        <v>124</v>
      </c>
      <c r="E195" s="236" t="s">
        <v>1</v>
      </c>
      <c r="F195" s="237" t="s">
        <v>348</v>
      </c>
      <c r="G195" s="234"/>
      <c r="H195" s="238">
        <v>8.9000000000000004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124</v>
      </c>
      <c r="AU195" s="244" t="s">
        <v>83</v>
      </c>
      <c r="AV195" s="13" t="s">
        <v>83</v>
      </c>
      <c r="AW195" s="13" t="s">
        <v>30</v>
      </c>
      <c r="AX195" s="13" t="s">
        <v>81</v>
      </c>
      <c r="AY195" s="244" t="s">
        <v>115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131</v>
      </c>
      <c r="F196" s="217" t="s">
        <v>349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P197+SUM(P198:P203)</f>
        <v>0</v>
      </c>
      <c r="Q196" s="211"/>
      <c r="R196" s="212">
        <f>R197+SUM(R198:R203)</f>
        <v>51.044633309537502</v>
      </c>
      <c r="S196" s="211"/>
      <c r="T196" s="213">
        <f>T197+SUM(T198:T203)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81</v>
      </c>
      <c r="AT196" s="215" t="s">
        <v>72</v>
      </c>
      <c r="AU196" s="215" t="s">
        <v>81</v>
      </c>
      <c r="AY196" s="214" t="s">
        <v>115</v>
      </c>
      <c r="BK196" s="216">
        <f>BK197+SUM(BK198:BK203)</f>
        <v>0</v>
      </c>
    </row>
    <row r="197" s="2" customFormat="1" ht="16.5" customHeight="1">
      <c r="A197" s="38"/>
      <c r="B197" s="39"/>
      <c r="C197" s="219" t="s">
        <v>350</v>
      </c>
      <c r="D197" s="219" t="s">
        <v>118</v>
      </c>
      <c r="E197" s="220" t="s">
        <v>351</v>
      </c>
      <c r="F197" s="221" t="s">
        <v>352</v>
      </c>
      <c r="G197" s="222" t="s">
        <v>128</v>
      </c>
      <c r="H197" s="223">
        <v>48.970999999999997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0.041744200000000002</v>
      </c>
      <c r="R197" s="229">
        <f>Q197*H197</f>
        <v>2.0442552182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122</v>
      </c>
      <c r="AT197" s="231" t="s">
        <v>118</v>
      </c>
      <c r="AU197" s="231" t="s">
        <v>83</v>
      </c>
      <c r="AY197" s="17" t="s">
        <v>115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122</v>
      </c>
      <c r="BM197" s="231" t="s">
        <v>353</v>
      </c>
    </row>
    <row r="198" s="13" customFormat="1">
      <c r="A198" s="13"/>
      <c r="B198" s="233"/>
      <c r="C198" s="234"/>
      <c r="D198" s="235" t="s">
        <v>124</v>
      </c>
      <c r="E198" s="236" t="s">
        <v>1</v>
      </c>
      <c r="F198" s="237" t="s">
        <v>354</v>
      </c>
      <c r="G198" s="234"/>
      <c r="H198" s="238">
        <v>30.731000000000002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124</v>
      </c>
      <c r="AU198" s="244" t="s">
        <v>83</v>
      </c>
      <c r="AV198" s="13" t="s">
        <v>83</v>
      </c>
      <c r="AW198" s="13" t="s">
        <v>30</v>
      </c>
      <c r="AX198" s="13" t="s">
        <v>73</v>
      </c>
      <c r="AY198" s="244" t="s">
        <v>115</v>
      </c>
    </row>
    <row r="199" s="13" customFormat="1">
      <c r="A199" s="13"/>
      <c r="B199" s="233"/>
      <c r="C199" s="234"/>
      <c r="D199" s="235" t="s">
        <v>124</v>
      </c>
      <c r="E199" s="236" t="s">
        <v>1</v>
      </c>
      <c r="F199" s="237" t="s">
        <v>355</v>
      </c>
      <c r="G199" s="234"/>
      <c r="H199" s="238">
        <v>18.239999999999998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124</v>
      </c>
      <c r="AU199" s="244" t="s">
        <v>83</v>
      </c>
      <c r="AV199" s="13" t="s">
        <v>83</v>
      </c>
      <c r="AW199" s="13" t="s">
        <v>30</v>
      </c>
      <c r="AX199" s="13" t="s">
        <v>73</v>
      </c>
      <c r="AY199" s="244" t="s">
        <v>115</v>
      </c>
    </row>
    <row r="200" s="14" customFormat="1">
      <c r="A200" s="14"/>
      <c r="B200" s="256"/>
      <c r="C200" s="257"/>
      <c r="D200" s="235" t="s">
        <v>124</v>
      </c>
      <c r="E200" s="258" t="s">
        <v>1</v>
      </c>
      <c r="F200" s="259" t="s">
        <v>139</v>
      </c>
      <c r="G200" s="257"/>
      <c r="H200" s="260">
        <v>48.971000000000004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124</v>
      </c>
      <c r="AU200" s="266" t="s">
        <v>83</v>
      </c>
      <c r="AV200" s="14" t="s">
        <v>122</v>
      </c>
      <c r="AW200" s="14" t="s">
        <v>30</v>
      </c>
      <c r="AX200" s="14" t="s">
        <v>81</v>
      </c>
      <c r="AY200" s="266" t="s">
        <v>115</v>
      </c>
    </row>
    <row r="201" s="2" customFormat="1" ht="16.5" customHeight="1">
      <c r="A201" s="38"/>
      <c r="B201" s="39"/>
      <c r="C201" s="219" t="s">
        <v>356</v>
      </c>
      <c r="D201" s="219" t="s">
        <v>118</v>
      </c>
      <c r="E201" s="220" t="s">
        <v>357</v>
      </c>
      <c r="F201" s="221" t="s">
        <v>358</v>
      </c>
      <c r="G201" s="222" t="s">
        <v>128</v>
      </c>
      <c r="H201" s="223">
        <v>48.970999999999997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1.5E-05</v>
      </c>
      <c r="R201" s="229">
        <f>Q201*H201</f>
        <v>0.00073456499999999996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122</v>
      </c>
      <c r="AT201" s="231" t="s">
        <v>118</v>
      </c>
      <c r="AU201" s="231" t="s">
        <v>83</v>
      </c>
      <c r="AY201" s="17" t="s">
        <v>115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122</v>
      </c>
      <c r="BM201" s="231" t="s">
        <v>359</v>
      </c>
    </row>
    <row r="202" s="13" customFormat="1">
      <c r="A202" s="13"/>
      <c r="B202" s="233"/>
      <c r="C202" s="234"/>
      <c r="D202" s="235" t="s">
        <v>124</v>
      </c>
      <c r="E202" s="236" t="s">
        <v>1</v>
      </c>
      <c r="F202" s="237" t="s">
        <v>360</v>
      </c>
      <c r="G202" s="234"/>
      <c r="H202" s="238">
        <v>48.970999999999997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124</v>
      </c>
      <c r="AU202" s="244" t="s">
        <v>83</v>
      </c>
      <c r="AV202" s="13" t="s">
        <v>83</v>
      </c>
      <c r="AW202" s="13" t="s">
        <v>30</v>
      </c>
      <c r="AX202" s="13" t="s">
        <v>81</v>
      </c>
      <c r="AY202" s="244" t="s">
        <v>115</v>
      </c>
    </row>
    <row r="203" s="12" customFormat="1" ht="20.88" customHeight="1">
      <c r="A203" s="12"/>
      <c r="B203" s="203"/>
      <c r="C203" s="204"/>
      <c r="D203" s="205" t="s">
        <v>72</v>
      </c>
      <c r="E203" s="217" t="s">
        <v>122</v>
      </c>
      <c r="F203" s="217" t="s">
        <v>361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SUM(P204:P230)</f>
        <v>0</v>
      </c>
      <c r="Q203" s="211"/>
      <c r="R203" s="212">
        <f>SUM(R204:R230)</f>
        <v>48.999643526337501</v>
      </c>
      <c r="S203" s="211"/>
      <c r="T203" s="213">
        <f>SUM(T204:T230)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81</v>
      </c>
      <c r="AT203" s="215" t="s">
        <v>72</v>
      </c>
      <c r="AU203" s="215" t="s">
        <v>83</v>
      </c>
      <c r="AY203" s="214" t="s">
        <v>115</v>
      </c>
      <c r="BK203" s="216">
        <f>SUM(BK204:BK230)</f>
        <v>0</v>
      </c>
    </row>
    <row r="204" s="2" customFormat="1" ht="21.75" customHeight="1">
      <c r="A204" s="38"/>
      <c r="B204" s="39"/>
      <c r="C204" s="219" t="s">
        <v>362</v>
      </c>
      <c r="D204" s="219" t="s">
        <v>118</v>
      </c>
      <c r="E204" s="220" t="s">
        <v>363</v>
      </c>
      <c r="F204" s="221" t="s">
        <v>364</v>
      </c>
      <c r="G204" s="222" t="s">
        <v>142</v>
      </c>
      <c r="H204" s="223">
        <v>3.8999999999999999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122</v>
      </c>
      <c r="AT204" s="231" t="s">
        <v>118</v>
      </c>
      <c r="AU204" s="231" t="s">
        <v>131</v>
      </c>
      <c r="AY204" s="17" t="s">
        <v>115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122</v>
      </c>
      <c r="BM204" s="231" t="s">
        <v>365</v>
      </c>
    </row>
    <row r="205" s="13" customFormat="1">
      <c r="A205" s="13"/>
      <c r="B205" s="233"/>
      <c r="C205" s="234"/>
      <c r="D205" s="235" t="s">
        <v>124</v>
      </c>
      <c r="E205" s="236" t="s">
        <v>1</v>
      </c>
      <c r="F205" s="237" t="s">
        <v>366</v>
      </c>
      <c r="G205" s="234"/>
      <c r="H205" s="238">
        <v>3.8999999999999999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124</v>
      </c>
      <c r="AU205" s="244" t="s">
        <v>131</v>
      </c>
      <c r="AV205" s="13" t="s">
        <v>83</v>
      </c>
      <c r="AW205" s="13" t="s">
        <v>30</v>
      </c>
      <c r="AX205" s="13" t="s">
        <v>81</v>
      </c>
      <c r="AY205" s="244" t="s">
        <v>115</v>
      </c>
    </row>
    <row r="206" s="2" customFormat="1" ht="21.75" customHeight="1">
      <c r="A206" s="38"/>
      <c r="B206" s="39"/>
      <c r="C206" s="219" t="s">
        <v>367</v>
      </c>
      <c r="D206" s="219" t="s">
        <v>118</v>
      </c>
      <c r="E206" s="220" t="s">
        <v>368</v>
      </c>
      <c r="F206" s="221" t="s">
        <v>369</v>
      </c>
      <c r="G206" s="222" t="s">
        <v>142</v>
      </c>
      <c r="H206" s="223">
        <v>29.300000000000001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122</v>
      </c>
      <c r="AT206" s="231" t="s">
        <v>118</v>
      </c>
      <c r="AU206" s="231" t="s">
        <v>131</v>
      </c>
      <c r="AY206" s="17" t="s">
        <v>115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122</v>
      </c>
      <c r="BM206" s="231" t="s">
        <v>370</v>
      </c>
    </row>
    <row r="207" s="13" customFormat="1">
      <c r="A207" s="13"/>
      <c r="B207" s="233"/>
      <c r="C207" s="234"/>
      <c r="D207" s="235" t="s">
        <v>124</v>
      </c>
      <c r="E207" s="236" t="s">
        <v>1</v>
      </c>
      <c r="F207" s="237" t="s">
        <v>371</v>
      </c>
      <c r="G207" s="234"/>
      <c r="H207" s="238">
        <v>10.699999999999999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124</v>
      </c>
      <c r="AU207" s="244" t="s">
        <v>131</v>
      </c>
      <c r="AV207" s="13" t="s">
        <v>83</v>
      </c>
      <c r="AW207" s="13" t="s">
        <v>30</v>
      </c>
      <c r="AX207" s="13" t="s">
        <v>73</v>
      </c>
      <c r="AY207" s="244" t="s">
        <v>115</v>
      </c>
    </row>
    <row r="208" s="13" customFormat="1">
      <c r="A208" s="13"/>
      <c r="B208" s="233"/>
      <c r="C208" s="234"/>
      <c r="D208" s="235" t="s">
        <v>124</v>
      </c>
      <c r="E208" s="236" t="s">
        <v>1</v>
      </c>
      <c r="F208" s="237" t="s">
        <v>372</v>
      </c>
      <c r="G208" s="234"/>
      <c r="H208" s="238">
        <v>18.600000000000001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124</v>
      </c>
      <c r="AU208" s="244" t="s">
        <v>131</v>
      </c>
      <c r="AV208" s="13" t="s">
        <v>83</v>
      </c>
      <c r="AW208" s="13" t="s">
        <v>30</v>
      </c>
      <c r="AX208" s="13" t="s">
        <v>73</v>
      </c>
      <c r="AY208" s="244" t="s">
        <v>115</v>
      </c>
    </row>
    <row r="209" s="14" customFormat="1">
      <c r="A209" s="14"/>
      <c r="B209" s="256"/>
      <c r="C209" s="257"/>
      <c r="D209" s="235" t="s">
        <v>124</v>
      </c>
      <c r="E209" s="258" t="s">
        <v>1</v>
      </c>
      <c r="F209" s="259" t="s">
        <v>139</v>
      </c>
      <c r="G209" s="257"/>
      <c r="H209" s="260">
        <v>29.300000000000001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124</v>
      </c>
      <c r="AU209" s="266" t="s">
        <v>131</v>
      </c>
      <c r="AV209" s="14" t="s">
        <v>122</v>
      </c>
      <c r="AW209" s="14" t="s">
        <v>30</v>
      </c>
      <c r="AX209" s="14" t="s">
        <v>81</v>
      </c>
      <c r="AY209" s="266" t="s">
        <v>115</v>
      </c>
    </row>
    <row r="210" s="2" customFormat="1" ht="21.75" customHeight="1">
      <c r="A210" s="38"/>
      <c r="B210" s="39"/>
      <c r="C210" s="219" t="s">
        <v>373</v>
      </c>
      <c r="D210" s="219" t="s">
        <v>118</v>
      </c>
      <c r="E210" s="220" t="s">
        <v>374</v>
      </c>
      <c r="F210" s="221" t="s">
        <v>375</v>
      </c>
      <c r="G210" s="222" t="s">
        <v>128</v>
      </c>
      <c r="H210" s="223">
        <v>5.0700000000000003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0.0074959199999999997</v>
      </c>
      <c r="R210" s="229">
        <f>Q210*H210</f>
        <v>0.038004314400000003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122</v>
      </c>
      <c r="AT210" s="231" t="s">
        <v>118</v>
      </c>
      <c r="AU210" s="231" t="s">
        <v>131</v>
      </c>
      <c r="AY210" s="17" t="s">
        <v>115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122</v>
      </c>
      <c r="BM210" s="231" t="s">
        <v>376</v>
      </c>
    </row>
    <row r="211" s="15" customFormat="1">
      <c r="A211" s="15"/>
      <c r="B211" s="270"/>
      <c r="C211" s="271"/>
      <c r="D211" s="235" t="s">
        <v>124</v>
      </c>
      <c r="E211" s="272" t="s">
        <v>1</v>
      </c>
      <c r="F211" s="273" t="s">
        <v>377</v>
      </c>
      <c r="G211" s="271"/>
      <c r="H211" s="272" t="s">
        <v>1</v>
      </c>
      <c r="I211" s="274"/>
      <c r="J211" s="271"/>
      <c r="K211" s="271"/>
      <c r="L211" s="275"/>
      <c r="M211" s="276"/>
      <c r="N211" s="277"/>
      <c r="O211" s="277"/>
      <c r="P211" s="277"/>
      <c r="Q211" s="277"/>
      <c r="R211" s="277"/>
      <c r="S211" s="277"/>
      <c r="T211" s="27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9" t="s">
        <v>124</v>
      </c>
      <c r="AU211" s="279" t="s">
        <v>131</v>
      </c>
      <c r="AV211" s="15" t="s">
        <v>81</v>
      </c>
      <c r="AW211" s="15" t="s">
        <v>30</v>
      </c>
      <c r="AX211" s="15" t="s">
        <v>73</v>
      </c>
      <c r="AY211" s="279" t="s">
        <v>115</v>
      </c>
    </row>
    <row r="212" s="13" customFormat="1">
      <c r="A212" s="13"/>
      <c r="B212" s="233"/>
      <c r="C212" s="234"/>
      <c r="D212" s="235" t="s">
        <v>124</v>
      </c>
      <c r="E212" s="236" t="s">
        <v>1</v>
      </c>
      <c r="F212" s="237" t="s">
        <v>378</v>
      </c>
      <c r="G212" s="234"/>
      <c r="H212" s="238">
        <v>5.0700000000000003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124</v>
      </c>
      <c r="AU212" s="244" t="s">
        <v>131</v>
      </c>
      <c r="AV212" s="13" t="s">
        <v>83</v>
      </c>
      <c r="AW212" s="13" t="s">
        <v>30</v>
      </c>
      <c r="AX212" s="13" t="s">
        <v>73</v>
      </c>
      <c r="AY212" s="244" t="s">
        <v>115</v>
      </c>
    </row>
    <row r="213" s="14" customFormat="1">
      <c r="A213" s="14"/>
      <c r="B213" s="256"/>
      <c r="C213" s="257"/>
      <c r="D213" s="235" t="s">
        <v>124</v>
      </c>
      <c r="E213" s="258" t="s">
        <v>1</v>
      </c>
      <c r="F213" s="259" t="s">
        <v>139</v>
      </c>
      <c r="G213" s="257"/>
      <c r="H213" s="260">
        <v>5.0700000000000003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124</v>
      </c>
      <c r="AU213" s="266" t="s">
        <v>131</v>
      </c>
      <c r="AV213" s="14" t="s">
        <v>122</v>
      </c>
      <c r="AW213" s="14" t="s">
        <v>30</v>
      </c>
      <c r="AX213" s="14" t="s">
        <v>81</v>
      </c>
      <c r="AY213" s="266" t="s">
        <v>115</v>
      </c>
    </row>
    <row r="214" s="2" customFormat="1" ht="21.75" customHeight="1">
      <c r="A214" s="38"/>
      <c r="B214" s="39"/>
      <c r="C214" s="219" t="s">
        <v>379</v>
      </c>
      <c r="D214" s="219" t="s">
        <v>118</v>
      </c>
      <c r="E214" s="220" t="s">
        <v>380</v>
      </c>
      <c r="F214" s="221" t="s">
        <v>381</v>
      </c>
      <c r="G214" s="222" t="s">
        <v>128</v>
      </c>
      <c r="H214" s="223">
        <v>5.0700000000000003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4.5000000000000003E-05</v>
      </c>
      <c r="R214" s="229">
        <f>Q214*H214</f>
        <v>0.00022815000000000002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122</v>
      </c>
      <c r="AT214" s="231" t="s">
        <v>118</v>
      </c>
      <c r="AU214" s="231" t="s">
        <v>131</v>
      </c>
      <c r="AY214" s="17" t="s">
        <v>115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81</v>
      </c>
      <c r="BK214" s="232">
        <f>ROUND(I214*H214,2)</f>
        <v>0</v>
      </c>
      <c r="BL214" s="17" t="s">
        <v>122</v>
      </c>
      <c r="BM214" s="231" t="s">
        <v>382</v>
      </c>
    </row>
    <row r="215" s="13" customFormat="1">
      <c r="A215" s="13"/>
      <c r="B215" s="233"/>
      <c r="C215" s="234"/>
      <c r="D215" s="235" t="s">
        <v>124</v>
      </c>
      <c r="E215" s="236" t="s">
        <v>1</v>
      </c>
      <c r="F215" s="237" t="s">
        <v>378</v>
      </c>
      <c r="G215" s="234"/>
      <c r="H215" s="238">
        <v>5.0700000000000003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124</v>
      </c>
      <c r="AU215" s="244" t="s">
        <v>131</v>
      </c>
      <c r="AV215" s="13" t="s">
        <v>83</v>
      </c>
      <c r="AW215" s="13" t="s">
        <v>30</v>
      </c>
      <c r="AX215" s="13" t="s">
        <v>81</v>
      </c>
      <c r="AY215" s="244" t="s">
        <v>115</v>
      </c>
    </row>
    <row r="216" s="2" customFormat="1" ht="21.75" customHeight="1">
      <c r="A216" s="38"/>
      <c r="B216" s="39"/>
      <c r="C216" s="219" t="s">
        <v>383</v>
      </c>
      <c r="D216" s="219" t="s">
        <v>118</v>
      </c>
      <c r="E216" s="220" t="s">
        <v>384</v>
      </c>
      <c r="F216" s="221" t="s">
        <v>385</v>
      </c>
      <c r="G216" s="222" t="s">
        <v>135</v>
      </c>
      <c r="H216" s="223">
        <v>3.27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1.0492655</v>
      </c>
      <c r="R216" s="229">
        <f>Q216*H216</f>
        <v>3.4310981849999997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122</v>
      </c>
      <c r="AT216" s="231" t="s">
        <v>118</v>
      </c>
      <c r="AU216" s="231" t="s">
        <v>131</v>
      </c>
      <c r="AY216" s="17" t="s">
        <v>115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122</v>
      </c>
      <c r="BM216" s="231" t="s">
        <v>386</v>
      </c>
    </row>
    <row r="217" s="13" customFormat="1">
      <c r="A217" s="13"/>
      <c r="B217" s="233"/>
      <c r="C217" s="234"/>
      <c r="D217" s="235" t="s">
        <v>124</v>
      </c>
      <c r="E217" s="236" t="s">
        <v>1</v>
      </c>
      <c r="F217" s="237" t="s">
        <v>387</v>
      </c>
      <c r="G217" s="234"/>
      <c r="H217" s="238">
        <v>3.27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124</v>
      </c>
      <c r="AU217" s="244" t="s">
        <v>131</v>
      </c>
      <c r="AV217" s="13" t="s">
        <v>83</v>
      </c>
      <c r="AW217" s="13" t="s">
        <v>30</v>
      </c>
      <c r="AX217" s="13" t="s">
        <v>81</v>
      </c>
      <c r="AY217" s="244" t="s">
        <v>115</v>
      </c>
    </row>
    <row r="218" s="2" customFormat="1" ht="33" customHeight="1">
      <c r="A218" s="38"/>
      <c r="B218" s="39"/>
      <c r="C218" s="219" t="s">
        <v>388</v>
      </c>
      <c r="D218" s="219" t="s">
        <v>118</v>
      </c>
      <c r="E218" s="220" t="s">
        <v>389</v>
      </c>
      <c r="F218" s="221" t="s">
        <v>390</v>
      </c>
      <c r="G218" s="222" t="s">
        <v>128</v>
      </c>
      <c r="H218" s="223">
        <v>32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122</v>
      </c>
      <c r="AT218" s="231" t="s">
        <v>118</v>
      </c>
      <c r="AU218" s="231" t="s">
        <v>131</v>
      </c>
      <c r="AY218" s="17" t="s">
        <v>115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122</v>
      </c>
      <c r="BM218" s="231" t="s">
        <v>391</v>
      </c>
    </row>
    <row r="219" s="13" customFormat="1">
      <c r="A219" s="13"/>
      <c r="B219" s="233"/>
      <c r="C219" s="234"/>
      <c r="D219" s="235" t="s">
        <v>124</v>
      </c>
      <c r="E219" s="236" t="s">
        <v>1</v>
      </c>
      <c r="F219" s="237" t="s">
        <v>392</v>
      </c>
      <c r="G219" s="234"/>
      <c r="H219" s="238">
        <v>4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124</v>
      </c>
      <c r="AU219" s="244" t="s">
        <v>131</v>
      </c>
      <c r="AV219" s="13" t="s">
        <v>83</v>
      </c>
      <c r="AW219" s="13" t="s">
        <v>30</v>
      </c>
      <c r="AX219" s="13" t="s">
        <v>73</v>
      </c>
      <c r="AY219" s="244" t="s">
        <v>115</v>
      </c>
    </row>
    <row r="220" s="13" customFormat="1">
      <c r="A220" s="13"/>
      <c r="B220" s="233"/>
      <c r="C220" s="234"/>
      <c r="D220" s="235" t="s">
        <v>124</v>
      </c>
      <c r="E220" s="236" t="s">
        <v>1</v>
      </c>
      <c r="F220" s="237" t="s">
        <v>393</v>
      </c>
      <c r="G220" s="234"/>
      <c r="H220" s="238">
        <v>6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124</v>
      </c>
      <c r="AU220" s="244" t="s">
        <v>131</v>
      </c>
      <c r="AV220" s="13" t="s">
        <v>83</v>
      </c>
      <c r="AW220" s="13" t="s">
        <v>30</v>
      </c>
      <c r="AX220" s="13" t="s">
        <v>73</v>
      </c>
      <c r="AY220" s="244" t="s">
        <v>115</v>
      </c>
    </row>
    <row r="221" s="13" customFormat="1">
      <c r="A221" s="13"/>
      <c r="B221" s="233"/>
      <c r="C221" s="234"/>
      <c r="D221" s="235" t="s">
        <v>124</v>
      </c>
      <c r="E221" s="236" t="s">
        <v>1</v>
      </c>
      <c r="F221" s="237" t="s">
        <v>394</v>
      </c>
      <c r="G221" s="234"/>
      <c r="H221" s="238">
        <v>22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124</v>
      </c>
      <c r="AU221" s="244" t="s">
        <v>131</v>
      </c>
      <c r="AV221" s="13" t="s">
        <v>83</v>
      </c>
      <c r="AW221" s="13" t="s">
        <v>30</v>
      </c>
      <c r="AX221" s="13" t="s">
        <v>73</v>
      </c>
      <c r="AY221" s="244" t="s">
        <v>115</v>
      </c>
    </row>
    <row r="222" s="14" customFormat="1">
      <c r="A222" s="14"/>
      <c r="B222" s="256"/>
      <c r="C222" s="257"/>
      <c r="D222" s="235" t="s">
        <v>124</v>
      </c>
      <c r="E222" s="258" t="s">
        <v>1</v>
      </c>
      <c r="F222" s="259" t="s">
        <v>139</v>
      </c>
      <c r="G222" s="257"/>
      <c r="H222" s="260">
        <v>32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124</v>
      </c>
      <c r="AU222" s="266" t="s">
        <v>131</v>
      </c>
      <c r="AV222" s="14" t="s">
        <v>122</v>
      </c>
      <c r="AW222" s="14" t="s">
        <v>30</v>
      </c>
      <c r="AX222" s="14" t="s">
        <v>81</v>
      </c>
      <c r="AY222" s="266" t="s">
        <v>115</v>
      </c>
    </row>
    <row r="223" s="2" customFormat="1" ht="33" customHeight="1">
      <c r="A223" s="38"/>
      <c r="B223" s="39"/>
      <c r="C223" s="219" t="s">
        <v>395</v>
      </c>
      <c r="D223" s="219" t="s">
        <v>118</v>
      </c>
      <c r="E223" s="220" t="s">
        <v>396</v>
      </c>
      <c r="F223" s="221" t="s">
        <v>397</v>
      </c>
      <c r="G223" s="222" t="s">
        <v>128</v>
      </c>
      <c r="H223" s="223">
        <v>32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1.031199</v>
      </c>
      <c r="R223" s="229">
        <f>Q223*H223</f>
        <v>32.998367999999999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122</v>
      </c>
      <c r="AT223" s="231" t="s">
        <v>118</v>
      </c>
      <c r="AU223" s="231" t="s">
        <v>131</v>
      </c>
      <c r="AY223" s="17" t="s">
        <v>115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122</v>
      </c>
      <c r="BM223" s="231" t="s">
        <v>398</v>
      </c>
    </row>
    <row r="224" s="13" customFormat="1">
      <c r="A224" s="13"/>
      <c r="B224" s="233"/>
      <c r="C224" s="234"/>
      <c r="D224" s="235" t="s">
        <v>124</v>
      </c>
      <c r="E224" s="236" t="s">
        <v>1</v>
      </c>
      <c r="F224" s="237" t="s">
        <v>392</v>
      </c>
      <c r="G224" s="234"/>
      <c r="H224" s="238">
        <v>4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124</v>
      </c>
      <c r="AU224" s="244" t="s">
        <v>131</v>
      </c>
      <c r="AV224" s="13" t="s">
        <v>83</v>
      </c>
      <c r="AW224" s="13" t="s">
        <v>30</v>
      </c>
      <c r="AX224" s="13" t="s">
        <v>73</v>
      </c>
      <c r="AY224" s="244" t="s">
        <v>115</v>
      </c>
    </row>
    <row r="225" s="13" customFormat="1">
      <c r="A225" s="13"/>
      <c r="B225" s="233"/>
      <c r="C225" s="234"/>
      <c r="D225" s="235" t="s">
        <v>124</v>
      </c>
      <c r="E225" s="236" t="s">
        <v>1</v>
      </c>
      <c r="F225" s="237" t="s">
        <v>393</v>
      </c>
      <c r="G225" s="234"/>
      <c r="H225" s="238">
        <v>6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124</v>
      </c>
      <c r="AU225" s="244" t="s">
        <v>131</v>
      </c>
      <c r="AV225" s="13" t="s">
        <v>83</v>
      </c>
      <c r="AW225" s="13" t="s">
        <v>30</v>
      </c>
      <c r="AX225" s="13" t="s">
        <v>73</v>
      </c>
      <c r="AY225" s="244" t="s">
        <v>115</v>
      </c>
    </row>
    <row r="226" s="13" customFormat="1">
      <c r="A226" s="13"/>
      <c r="B226" s="233"/>
      <c r="C226" s="234"/>
      <c r="D226" s="235" t="s">
        <v>124</v>
      </c>
      <c r="E226" s="236" t="s">
        <v>1</v>
      </c>
      <c r="F226" s="237" t="s">
        <v>394</v>
      </c>
      <c r="G226" s="234"/>
      <c r="H226" s="238">
        <v>22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124</v>
      </c>
      <c r="AU226" s="244" t="s">
        <v>131</v>
      </c>
      <c r="AV226" s="13" t="s">
        <v>83</v>
      </c>
      <c r="AW226" s="13" t="s">
        <v>30</v>
      </c>
      <c r="AX226" s="13" t="s">
        <v>73</v>
      </c>
      <c r="AY226" s="244" t="s">
        <v>115</v>
      </c>
    </row>
    <row r="227" s="14" customFormat="1">
      <c r="A227" s="14"/>
      <c r="B227" s="256"/>
      <c r="C227" s="257"/>
      <c r="D227" s="235" t="s">
        <v>124</v>
      </c>
      <c r="E227" s="258" t="s">
        <v>1</v>
      </c>
      <c r="F227" s="259" t="s">
        <v>139</v>
      </c>
      <c r="G227" s="257"/>
      <c r="H227" s="260">
        <v>32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6" t="s">
        <v>124</v>
      </c>
      <c r="AU227" s="266" t="s">
        <v>131</v>
      </c>
      <c r="AV227" s="14" t="s">
        <v>122</v>
      </c>
      <c r="AW227" s="14" t="s">
        <v>30</v>
      </c>
      <c r="AX227" s="14" t="s">
        <v>81</v>
      </c>
      <c r="AY227" s="266" t="s">
        <v>115</v>
      </c>
    </row>
    <row r="228" s="2" customFormat="1" ht="21.75" customHeight="1">
      <c r="A228" s="38"/>
      <c r="B228" s="39"/>
      <c r="C228" s="219" t="s">
        <v>399</v>
      </c>
      <c r="D228" s="219" t="s">
        <v>118</v>
      </c>
      <c r="E228" s="220" t="s">
        <v>400</v>
      </c>
      <c r="F228" s="221" t="s">
        <v>401</v>
      </c>
      <c r="G228" s="222" t="s">
        <v>128</v>
      </c>
      <c r="H228" s="223">
        <v>79.924999999999997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38</v>
      </c>
      <c r="O228" s="91"/>
      <c r="P228" s="229">
        <f>O228*H228</f>
        <v>0</v>
      </c>
      <c r="Q228" s="229">
        <v>0.15679630750000001</v>
      </c>
      <c r="R228" s="229">
        <f>Q228*H228</f>
        <v>12.5319448769375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122</v>
      </c>
      <c r="AT228" s="231" t="s">
        <v>118</v>
      </c>
      <c r="AU228" s="231" t="s">
        <v>131</v>
      </c>
      <c r="AY228" s="17" t="s">
        <v>115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81</v>
      </c>
      <c r="BK228" s="232">
        <f>ROUND(I228*H228,2)</f>
        <v>0</v>
      </c>
      <c r="BL228" s="17" t="s">
        <v>122</v>
      </c>
      <c r="BM228" s="231" t="s">
        <v>402</v>
      </c>
    </row>
    <row r="229" s="15" customFormat="1">
      <c r="A229" s="15"/>
      <c r="B229" s="270"/>
      <c r="C229" s="271"/>
      <c r="D229" s="235" t="s">
        <v>124</v>
      </c>
      <c r="E229" s="272" t="s">
        <v>1</v>
      </c>
      <c r="F229" s="273" t="s">
        <v>403</v>
      </c>
      <c r="G229" s="271"/>
      <c r="H229" s="272" t="s">
        <v>1</v>
      </c>
      <c r="I229" s="274"/>
      <c r="J229" s="271"/>
      <c r="K229" s="271"/>
      <c r="L229" s="275"/>
      <c r="M229" s="276"/>
      <c r="N229" s="277"/>
      <c r="O229" s="277"/>
      <c r="P229" s="277"/>
      <c r="Q229" s="277"/>
      <c r="R229" s="277"/>
      <c r="S229" s="277"/>
      <c r="T229" s="27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9" t="s">
        <v>124</v>
      </c>
      <c r="AU229" s="279" t="s">
        <v>131</v>
      </c>
      <c r="AV229" s="15" t="s">
        <v>81</v>
      </c>
      <c r="AW229" s="15" t="s">
        <v>30</v>
      </c>
      <c r="AX229" s="15" t="s">
        <v>73</v>
      </c>
      <c r="AY229" s="279" t="s">
        <v>115</v>
      </c>
    </row>
    <row r="230" s="13" customFormat="1">
      <c r="A230" s="13"/>
      <c r="B230" s="233"/>
      <c r="C230" s="234"/>
      <c r="D230" s="235" t="s">
        <v>124</v>
      </c>
      <c r="E230" s="236" t="s">
        <v>1</v>
      </c>
      <c r="F230" s="237" t="s">
        <v>404</v>
      </c>
      <c r="G230" s="234"/>
      <c r="H230" s="238">
        <v>79.924999999999997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124</v>
      </c>
      <c r="AU230" s="244" t="s">
        <v>131</v>
      </c>
      <c r="AV230" s="13" t="s">
        <v>83</v>
      </c>
      <c r="AW230" s="13" t="s">
        <v>30</v>
      </c>
      <c r="AX230" s="13" t="s">
        <v>81</v>
      </c>
      <c r="AY230" s="244" t="s">
        <v>115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116</v>
      </c>
      <c r="F231" s="217" t="s">
        <v>117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SUM(P232:P233)</f>
        <v>0</v>
      </c>
      <c r="Q231" s="211"/>
      <c r="R231" s="212">
        <f>SUM(R232:R233)</f>
        <v>0</v>
      </c>
      <c r="S231" s="211"/>
      <c r="T231" s="213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115</v>
      </c>
      <c r="BK231" s="216">
        <f>SUM(BK232:BK233)</f>
        <v>0</v>
      </c>
    </row>
    <row r="232" s="2" customFormat="1" ht="16.5" customHeight="1">
      <c r="A232" s="38"/>
      <c r="B232" s="39"/>
      <c r="C232" s="219" t="s">
        <v>405</v>
      </c>
      <c r="D232" s="219" t="s">
        <v>118</v>
      </c>
      <c r="E232" s="220" t="s">
        <v>406</v>
      </c>
      <c r="F232" s="221" t="s">
        <v>407</v>
      </c>
      <c r="G232" s="222" t="s">
        <v>128</v>
      </c>
      <c r="H232" s="223">
        <v>88.959999999999994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122</v>
      </c>
      <c r="AT232" s="231" t="s">
        <v>118</v>
      </c>
      <c r="AU232" s="231" t="s">
        <v>83</v>
      </c>
      <c r="AY232" s="17" t="s">
        <v>115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122</v>
      </c>
      <c r="BM232" s="231" t="s">
        <v>408</v>
      </c>
    </row>
    <row r="233" s="13" customFormat="1">
      <c r="A233" s="13"/>
      <c r="B233" s="233"/>
      <c r="C233" s="234"/>
      <c r="D233" s="235" t="s">
        <v>124</v>
      </c>
      <c r="E233" s="236" t="s">
        <v>1</v>
      </c>
      <c r="F233" s="237" t="s">
        <v>409</v>
      </c>
      <c r="G233" s="234"/>
      <c r="H233" s="238">
        <v>88.959999999999994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124</v>
      </c>
      <c r="AU233" s="244" t="s">
        <v>83</v>
      </c>
      <c r="AV233" s="13" t="s">
        <v>83</v>
      </c>
      <c r="AW233" s="13" t="s">
        <v>30</v>
      </c>
      <c r="AX233" s="13" t="s">
        <v>81</v>
      </c>
      <c r="AY233" s="244" t="s">
        <v>115</v>
      </c>
    </row>
    <row r="234" s="12" customFormat="1" ht="22.8" customHeight="1">
      <c r="A234" s="12"/>
      <c r="B234" s="203"/>
      <c r="C234" s="204"/>
      <c r="D234" s="205" t="s">
        <v>72</v>
      </c>
      <c r="E234" s="217" t="s">
        <v>149</v>
      </c>
      <c r="F234" s="217" t="s">
        <v>410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SUM(P235:P240)</f>
        <v>0</v>
      </c>
      <c r="Q234" s="211"/>
      <c r="R234" s="212">
        <f>SUM(R235:R240)</f>
        <v>2.1666929746400001</v>
      </c>
      <c r="S234" s="211"/>
      <c r="T234" s="213">
        <f>SUM(T235:T240)</f>
        <v>2.3001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81</v>
      </c>
      <c r="AT234" s="215" t="s">
        <v>72</v>
      </c>
      <c r="AU234" s="215" t="s">
        <v>81</v>
      </c>
      <c r="AY234" s="214" t="s">
        <v>115</v>
      </c>
      <c r="BK234" s="216">
        <f>SUM(BK235:BK240)</f>
        <v>0</v>
      </c>
    </row>
    <row r="235" s="2" customFormat="1" ht="33" customHeight="1">
      <c r="A235" s="38"/>
      <c r="B235" s="39"/>
      <c r="C235" s="219" t="s">
        <v>411</v>
      </c>
      <c r="D235" s="219" t="s">
        <v>118</v>
      </c>
      <c r="E235" s="220" t="s">
        <v>412</v>
      </c>
      <c r="F235" s="221" t="s">
        <v>413</v>
      </c>
      <c r="G235" s="222" t="s">
        <v>238</v>
      </c>
      <c r="H235" s="223">
        <v>9.5999999999999996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0.00068453739999999996</v>
      </c>
      <c r="R235" s="229">
        <f>Q235*H235</f>
        <v>0.0065715590399999992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122</v>
      </c>
      <c r="AT235" s="231" t="s">
        <v>118</v>
      </c>
      <c r="AU235" s="231" t="s">
        <v>83</v>
      </c>
      <c r="AY235" s="17" t="s">
        <v>115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81</v>
      </c>
      <c r="BK235" s="232">
        <f>ROUND(I235*H235,2)</f>
        <v>0</v>
      </c>
      <c r="BL235" s="17" t="s">
        <v>122</v>
      </c>
      <c r="BM235" s="231" t="s">
        <v>414</v>
      </c>
    </row>
    <row r="236" s="13" customFormat="1">
      <c r="A236" s="13"/>
      <c r="B236" s="233"/>
      <c r="C236" s="234"/>
      <c r="D236" s="235" t="s">
        <v>124</v>
      </c>
      <c r="E236" s="236" t="s">
        <v>1</v>
      </c>
      <c r="F236" s="237" t="s">
        <v>415</v>
      </c>
      <c r="G236" s="234"/>
      <c r="H236" s="238">
        <v>9.5999999999999996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124</v>
      </c>
      <c r="AU236" s="244" t="s">
        <v>83</v>
      </c>
      <c r="AV236" s="13" t="s">
        <v>83</v>
      </c>
      <c r="AW236" s="13" t="s">
        <v>30</v>
      </c>
      <c r="AX236" s="13" t="s">
        <v>81</v>
      </c>
      <c r="AY236" s="244" t="s">
        <v>115</v>
      </c>
    </row>
    <row r="237" s="2" customFormat="1" ht="33" customHeight="1">
      <c r="A237" s="38"/>
      <c r="B237" s="39"/>
      <c r="C237" s="219" t="s">
        <v>416</v>
      </c>
      <c r="D237" s="219" t="s">
        <v>118</v>
      </c>
      <c r="E237" s="220" t="s">
        <v>417</v>
      </c>
      <c r="F237" s="221" t="s">
        <v>418</v>
      </c>
      <c r="G237" s="222" t="s">
        <v>128</v>
      </c>
      <c r="H237" s="223">
        <v>30.667999999999999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0.066961699999999999</v>
      </c>
      <c r="R237" s="229">
        <f>Q237*H237</f>
        <v>2.0535814156000001</v>
      </c>
      <c r="S237" s="229">
        <v>0.074999999999999997</v>
      </c>
      <c r="T237" s="230">
        <f>S237*H237</f>
        <v>2.3001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122</v>
      </c>
      <c r="AT237" s="231" t="s">
        <v>118</v>
      </c>
      <c r="AU237" s="231" t="s">
        <v>83</v>
      </c>
      <c r="AY237" s="17" t="s">
        <v>115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122</v>
      </c>
      <c r="BM237" s="231" t="s">
        <v>419</v>
      </c>
    </row>
    <row r="238" s="13" customFormat="1">
      <c r="A238" s="13"/>
      <c r="B238" s="233"/>
      <c r="C238" s="234"/>
      <c r="D238" s="235" t="s">
        <v>124</v>
      </c>
      <c r="E238" s="236" t="s">
        <v>1</v>
      </c>
      <c r="F238" s="237" t="s">
        <v>420</v>
      </c>
      <c r="G238" s="234"/>
      <c r="H238" s="238">
        <v>30.667999999999999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124</v>
      </c>
      <c r="AU238" s="244" t="s">
        <v>83</v>
      </c>
      <c r="AV238" s="13" t="s">
        <v>83</v>
      </c>
      <c r="AW238" s="13" t="s">
        <v>30</v>
      </c>
      <c r="AX238" s="13" t="s">
        <v>81</v>
      </c>
      <c r="AY238" s="244" t="s">
        <v>115</v>
      </c>
    </row>
    <row r="239" s="2" customFormat="1" ht="21.75" customHeight="1">
      <c r="A239" s="38"/>
      <c r="B239" s="39"/>
      <c r="C239" s="219" t="s">
        <v>421</v>
      </c>
      <c r="D239" s="219" t="s">
        <v>118</v>
      </c>
      <c r="E239" s="220" t="s">
        <v>422</v>
      </c>
      <c r="F239" s="221" t="s">
        <v>423</v>
      </c>
      <c r="G239" s="222" t="s">
        <v>295</v>
      </c>
      <c r="H239" s="223">
        <v>761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0.00013999999999999999</v>
      </c>
      <c r="R239" s="229">
        <f>Q239*H239</f>
        <v>0.10654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122</v>
      </c>
      <c r="AT239" s="231" t="s">
        <v>118</v>
      </c>
      <c r="AU239" s="231" t="s">
        <v>83</v>
      </c>
      <c r="AY239" s="17" t="s">
        <v>115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122</v>
      </c>
      <c r="BM239" s="231" t="s">
        <v>424</v>
      </c>
    </row>
    <row r="240" s="13" customFormat="1">
      <c r="A240" s="13"/>
      <c r="B240" s="233"/>
      <c r="C240" s="234"/>
      <c r="D240" s="235" t="s">
        <v>124</v>
      </c>
      <c r="E240" s="236" t="s">
        <v>1</v>
      </c>
      <c r="F240" s="237" t="s">
        <v>425</v>
      </c>
      <c r="G240" s="234"/>
      <c r="H240" s="238">
        <v>761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124</v>
      </c>
      <c r="AU240" s="244" t="s">
        <v>83</v>
      </c>
      <c r="AV240" s="13" t="s">
        <v>83</v>
      </c>
      <c r="AW240" s="13" t="s">
        <v>30</v>
      </c>
      <c r="AX240" s="13" t="s">
        <v>81</v>
      </c>
      <c r="AY240" s="244" t="s">
        <v>115</v>
      </c>
    </row>
    <row r="241" s="12" customFormat="1" ht="22.8" customHeight="1">
      <c r="A241" s="12"/>
      <c r="B241" s="203"/>
      <c r="C241" s="204"/>
      <c r="D241" s="205" t="s">
        <v>72</v>
      </c>
      <c r="E241" s="217" t="s">
        <v>163</v>
      </c>
      <c r="F241" s="217" t="s">
        <v>426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SUM(P242:P298)</f>
        <v>0</v>
      </c>
      <c r="Q241" s="211"/>
      <c r="R241" s="212">
        <f>SUM(R242:R298)</f>
        <v>7.7970769859999995</v>
      </c>
      <c r="S241" s="211"/>
      <c r="T241" s="213">
        <f>SUM(T242:T298)</f>
        <v>17.979743500000001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81</v>
      </c>
      <c r="AT241" s="215" t="s">
        <v>72</v>
      </c>
      <c r="AU241" s="215" t="s">
        <v>81</v>
      </c>
      <c r="AY241" s="214" t="s">
        <v>115</v>
      </c>
      <c r="BK241" s="216">
        <f>SUM(BK242:BK298)</f>
        <v>0</v>
      </c>
    </row>
    <row r="242" s="2" customFormat="1" ht="16.5" customHeight="1">
      <c r="A242" s="38"/>
      <c r="B242" s="39"/>
      <c r="C242" s="219" t="s">
        <v>427</v>
      </c>
      <c r="D242" s="219" t="s">
        <v>118</v>
      </c>
      <c r="E242" s="220" t="s">
        <v>428</v>
      </c>
      <c r="F242" s="221" t="s">
        <v>429</v>
      </c>
      <c r="G242" s="222" t="s">
        <v>238</v>
      </c>
      <c r="H242" s="223">
        <v>27.879999999999999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0.00117</v>
      </c>
      <c r="R242" s="229">
        <f>Q242*H242</f>
        <v>0.032619599999999999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122</v>
      </c>
      <c r="AT242" s="231" t="s">
        <v>118</v>
      </c>
      <c r="AU242" s="231" t="s">
        <v>83</v>
      </c>
      <c r="AY242" s="17" t="s">
        <v>115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122</v>
      </c>
      <c r="BM242" s="231" t="s">
        <v>430</v>
      </c>
    </row>
    <row r="243" s="13" customFormat="1">
      <c r="A243" s="13"/>
      <c r="B243" s="233"/>
      <c r="C243" s="234"/>
      <c r="D243" s="235" t="s">
        <v>124</v>
      </c>
      <c r="E243" s="236" t="s">
        <v>1</v>
      </c>
      <c r="F243" s="237" t="s">
        <v>431</v>
      </c>
      <c r="G243" s="234"/>
      <c r="H243" s="238">
        <v>27.879999999999999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124</v>
      </c>
      <c r="AU243" s="244" t="s">
        <v>83</v>
      </c>
      <c r="AV243" s="13" t="s">
        <v>83</v>
      </c>
      <c r="AW243" s="13" t="s">
        <v>30</v>
      </c>
      <c r="AX243" s="13" t="s">
        <v>81</v>
      </c>
      <c r="AY243" s="244" t="s">
        <v>115</v>
      </c>
    </row>
    <row r="244" s="2" customFormat="1" ht="16.5" customHeight="1">
      <c r="A244" s="38"/>
      <c r="B244" s="39"/>
      <c r="C244" s="219" t="s">
        <v>432</v>
      </c>
      <c r="D244" s="219" t="s">
        <v>118</v>
      </c>
      <c r="E244" s="220" t="s">
        <v>433</v>
      </c>
      <c r="F244" s="221" t="s">
        <v>434</v>
      </c>
      <c r="G244" s="222" t="s">
        <v>238</v>
      </c>
      <c r="H244" s="223">
        <v>27.879999999999999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0.00058049999999999996</v>
      </c>
      <c r="R244" s="229">
        <f>Q244*H244</f>
        <v>0.016184339999999998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122</v>
      </c>
      <c r="AT244" s="231" t="s">
        <v>118</v>
      </c>
      <c r="AU244" s="231" t="s">
        <v>83</v>
      </c>
      <c r="AY244" s="17" t="s">
        <v>115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122</v>
      </c>
      <c r="BM244" s="231" t="s">
        <v>435</v>
      </c>
    </row>
    <row r="245" s="13" customFormat="1">
      <c r="A245" s="13"/>
      <c r="B245" s="233"/>
      <c r="C245" s="234"/>
      <c r="D245" s="235" t="s">
        <v>124</v>
      </c>
      <c r="E245" s="236" t="s">
        <v>1</v>
      </c>
      <c r="F245" s="237" t="s">
        <v>431</v>
      </c>
      <c r="G245" s="234"/>
      <c r="H245" s="238">
        <v>27.879999999999999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124</v>
      </c>
      <c r="AU245" s="244" t="s">
        <v>83</v>
      </c>
      <c r="AV245" s="13" t="s">
        <v>83</v>
      </c>
      <c r="AW245" s="13" t="s">
        <v>30</v>
      </c>
      <c r="AX245" s="13" t="s">
        <v>81</v>
      </c>
      <c r="AY245" s="244" t="s">
        <v>115</v>
      </c>
    </row>
    <row r="246" s="2" customFormat="1" ht="21.75" customHeight="1">
      <c r="A246" s="38"/>
      <c r="B246" s="39"/>
      <c r="C246" s="245" t="s">
        <v>436</v>
      </c>
      <c r="D246" s="245" t="s">
        <v>132</v>
      </c>
      <c r="E246" s="246" t="s">
        <v>437</v>
      </c>
      <c r="F246" s="247" t="s">
        <v>438</v>
      </c>
      <c r="G246" s="248" t="s">
        <v>135</v>
      </c>
      <c r="H246" s="249">
        <v>0.76100000000000001</v>
      </c>
      <c r="I246" s="250"/>
      <c r="J246" s="251">
        <f>ROUND(I246*H246,2)</f>
        <v>0</v>
      </c>
      <c r="K246" s="252"/>
      <c r="L246" s="253"/>
      <c r="M246" s="254" t="s">
        <v>1</v>
      </c>
      <c r="N246" s="255" t="s">
        <v>38</v>
      </c>
      <c r="O246" s="91"/>
      <c r="P246" s="229">
        <f>O246*H246</f>
        <v>0</v>
      </c>
      <c r="Q246" s="229">
        <v>1</v>
      </c>
      <c r="R246" s="229">
        <f>Q246*H246</f>
        <v>0.76100000000000001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379</v>
      </c>
      <c r="AT246" s="231" t="s">
        <v>132</v>
      </c>
      <c r="AU246" s="231" t="s">
        <v>83</v>
      </c>
      <c r="AY246" s="17" t="s">
        <v>115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193</v>
      </c>
      <c r="BM246" s="231" t="s">
        <v>439</v>
      </c>
    </row>
    <row r="247" s="13" customFormat="1">
      <c r="A247" s="13"/>
      <c r="B247" s="233"/>
      <c r="C247" s="234"/>
      <c r="D247" s="235" t="s">
        <v>124</v>
      </c>
      <c r="E247" s="236" t="s">
        <v>1</v>
      </c>
      <c r="F247" s="237" t="s">
        <v>440</v>
      </c>
      <c r="G247" s="234"/>
      <c r="H247" s="238">
        <v>0.76100000000000001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124</v>
      </c>
      <c r="AU247" s="244" t="s">
        <v>83</v>
      </c>
      <c r="AV247" s="13" t="s">
        <v>83</v>
      </c>
      <c r="AW247" s="13" t="s">
        <v>30</v>
      </c>
      <c r="AX247" s="13" t="s">
        <v>81</v>
      </c>
      <c r="AY247" s="244" t="s">
        <v>115</v>
      </c>
    </row>
    <row r="248" s="2" customFormat="1" ht="21.75" customHeight="1">
      <c r="A248" s="38"/>
      <c r="B248" s="39"/>
      <c r="C248" s="219" t="s">
        <v>441</v>
      </c>
      <c r="D248" s="219" t="s">
        <v>118</v>
      </c>
      <c r="E248" s="220" t="s">
        <v>442</v>
      </c>
      <c r="F248" s="221" t="s">
        <v>443</v>
      </c>
      <c r="G248" s="222" t="s">
        <v>166</v>
      </c>
      <c r="H248" s="223">
        <v>2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38</v>
      </c>
      <c r="O248" s="91"/>
      <c r="P248" s="229">
        <f>O248*H248</f>
        <v>0</v>
      </c>
      <c r="Q248" s="229">
        <v>0.0064850000000000003</v>
      </c>
      <c r="R248" s="229">
        <f>Q248*H248</f>
        <v>0.012970000000000001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122</v>
      </c>
      <c r="AT248" s="231" t="s">
        <v>118</v>
      </c>
      <c r="AU248" s="231" t="s">
        <v>83</v>
      </c>
      <c r="AY248" s="17" t="s">
        <v>115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81</v>
      </c>
      <c r="BK248" s="232">
        <f>ROUND(I248*H248,2)</f>
        <v>0</v>
      </c>
      <c r="BL248" s="17" t="s">
        <v>122</v>
      </c>
      <c r="BM248" s="231" t="s">
        <v>444</v>
      </c>
    </row>
    <row r="249" s="2" customFormat="1" ht="16.5" customHeight="1">
      <c r="A249" s="38"/>
      <c r="B249" s="39"/>
      <c r="C249" s="219" t="s">
        <v>445</v>
      </c>
      <c r="D249" s="219" t="s">
        <v>118</v>
      </c>
      <c r="E249" s="220" t="s">
        <v>446</v>
      </c>
      <c r="F249" s="221" t="s">
        <v>447</v>
      </c>
      <c r="G249" s="222" t="s">
        <v>448</v>
      </c>
      <c r="H249" s="223">
        <v>36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122</v>
      </c>
      <c r="AT249" s="231" t="s">
        <v>118</v>
      </c>
      <c r="AU249" s="231" t="s">
        <v>83</v>
      </c>
      <c r="AY249" s="17" t="s">
        <v>115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122</v>
      </c>
      <c r="BM249" s="231" t="s">
        <v>449</v>
      </c>
    </row>
    <row r="250" s="13" customFormat="1">
      <c r="A250" s="13"/>
      <c r="B250" s="233"/>
      <c r="C250" s="234"/>
      <c r="D250" s="235" t="s">
        <v>124</v>
      </c>
      <c r="E250" s="236" t="s">
        <v>1</v>
      </c>
      <c r="F250" s="237" t="s">
        <v>399</v>
      </c>
      <c r="G250" s="234"/>
      <c r="H250" s="238">
        <v>36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124</v>
      </c>
      <c r="AU250" s="244" t="s">
        <v>83</v>
      </c>
      <c r="AV250" s="13" t="s">
        <v>83</v>
      </c>
      <c r="AW250" s="13" t="s">
        <v>30</v>
      </c>
      <c r="AX250" s="13" t="s">
        <v>73</v>
      </c>
      <c r="AY250" s="244" t="s">
        <v>115</v>
      </c>
    </row>
    <row r="251" s="2" customFormat="1" ht="33" customHeight="1">
      <c r="A251" s="38"/>
      <c r="B251" s="39"/>
      <c r="C251" s="219" t="s">
        <v>450</v>
      </c>
      <c r="D251" s="219" t="s">
        <v>118</v>
      </c>
      <c r="E251" s="220" t="s">
        <v>451</v>
      </c>
      <c r="F251" s="221" t="s">
        <v>452</v>
      </c>
      <c r="G251" s="222" t="s">
        <v>128</v>
      </c>
      <c r="H251" s="223">
        <v>81.061000000000007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122</v>
      </c>
      <c r="AT251" s="231" t="s">
        <v>118</v>
      </c>
      <c r="AU251" s="231" t="s">
        <v>83</v>
      </c>
      <c r="AY251" s="17" t="s">
        <v>115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122</v>
      </c>
      <c r="BM251" s="231" t="s">
        <v>453</v>
      </c>
    </row>
    <row r="252" s="13" customFormat="1">
      <c r="A252" s="13"/>
      <c r="B252" s="233"/>
      <c r="C252" s="234"/>
      <c r="D252" s="235" t="s">
        <v>124</v>
      </c>
      <c r="E252" s="236" t="s">
        <v>1</v>
      </c>
      <c r="F252" s="237" t="s">
        <v>454</v>
      </c>
      <c r="G252" s="234"/>
      <c r="H252" s="238">
        <v>42.734999999999999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124</v>
      </c>
      <c r="AU252" s="244" t="s">
        <v>83</v>
      </c>
      <c r="AV252" s="13" t="s">
        <v>83</v>
      </c>
      <c r="AW252" s="13" t="s">
        <v>30</v>
      </c>
      <c r="AX252" s="13" t="s">
        <v>73</v>
      </c>
      <c r="AY252" s="244" t="s">
        <v>115</v>
      </c>
    </row>
    <row r="253" s="13" customFormat="1">
      <c r="A253" s="13"/>
      <c r="B253" s="233"/>
      <c r="C253" s="234"/>
      <c r="D253" s="235" t="s">
        <v>124</v>
      </c>
      <c r="E253" s="236" t="s">
        <v>1</v>
      </c>
      <c r="F253" s="237" t="s">
        <v>455</v>
      </c>
      <c r="G253" s="234"/>
      <c r="H253" s="238">
        <v>38.326000000000001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124</v>
      </c>
      <c r="AU253" s="244" t="s">
        <v>83</v>
      </c>
      <c r="AV253" s="13" t="s">
        <v>83</v>
      </c>
      <c r="AW253" s="13" t="s">
        <v>30</v>
      </c>
      <c r="AX253" s="13" t="s">
        <v>73</v>
      </c>
      <c r="AY253" s="244" t="s">
        <v>115</v>
      </c>
    </row>
    <row r="254" s="14" customFormat="1">
      <c r="A254" s="14"/>
      <c r="B254" s="256"/>
      <c r="C254" s="257"/>
      <c r="D254" s="235" t="s">
        <v>124</v>
      </c>
      <c r="E254" s="258" t="s">
        <v>1</v>
      </c>
      <c r="F254" s="259" t="s">
        <v>139</v>
      </c>
      <c r="G254" s="257"/>
      <c r="H254" s="260">
        <v>81.061000000000007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124</v>
      </c>
      <c r="AU254" s="266" t="s">
        <v>83</v>
      </c>
      <c r="AV254" s="14" t="s">
        <v>122</v>
      </c>
      <c r="AW254" s="14" t="s">
        <v>30</v>
      </c>
      <c r="AX254" s="14" t="s">
        <v>81</v>
      </c>
      <c r="AY254" s="266" t="s">
        <v>115</v>
      </c>
    </row>
    <row r="255" s="2" customFormat="1" ht="33" customHeight="1">
      <c r="A255" s="38"/>
      <c r="B255" s="39"/>
      <c r="C255" s="219" t="s">
        <v>456</v>
      </c>
      <c r="D255" s="219" t="s">
        <v>118</v>
      </c>
      <c r="E255" s="220" t="s">
        <v>457</v>
      </c>
      <c r="F255" s="221" t="s">
        <v>458</v>
      </c>
      <c r="G255" s="222" t="s">
        <v>128</v>
      </c>
      <c r="H255" s="223">
        <v>1620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38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122</v>
      </c>
      <c r="AT255" s="231" t="s">
        <v>118</v>
      </c>
      <c r="AU255" s="231" t="s">
        <v>83</v>
      </c>
      <c r="AY255" s="17" t="s">
        <v>115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81</v>
      </c>
      <c r="BK255" s="232">
        <f>ROUND(I255*H255,2)</f>
        <v>0</v>
      </c>
      <c r="BL255" s="17" t="s">
        <v>122</v>
      </c>
      <c r="BM255" s="231" t="s">
        <v>459</v>
      </c>
    </row>
    <row r="256" s="13" customFormat="1">
      <c r="A256" s="13"/>
      <c r="B256" s="233"/>
      <c r="C256" s="234"/>
      <c r="D256" s="235" t="s">
        <v>124</v>
      </c>
      <c r="E256" s="236" t="s">
        <v>1</v>
      </c>
      <c r="F256" s="237" t="s">
        <v>460</v>
      </c>
      <c r="G256" s="234"/>
      <c r="H256" s="238">
        <v>1620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124</v>
      </c>
      <c r="AU256" s="244" t="s">
        <v>83</v>
      </c>
      <c r="AV256" s="13" t="s">
        <v>83</v>
      </c>
      <c r="AW256" s="13" t="s">
        <v>30</v>
      </c>
      <c r="AX256" s="13" t="s">
        <v>81</v>
      </c>
      <c r="AY256" s="244" t="s">
        <v>115</v>
      </c>
    </row>
    <row r="257" s="2" customFormat="1" ht="33" customHeight="1">
      <c r="A257" s="38"/>
      <c r="B257" s="39"/>
      <c r="C257" s="219" t="s">
        <v>461</v>
      </c>
      <c r="D257" s="219" t="s">
        <v>118</v>
      </c>
      <c r="E257" s="220" t="s">
        <v>462</v>
      </c>
      <c r="F257" s="221" t="s">
        <v>463</v>
      </c>
      <c r="G257" s="222" t="s">
        <v>128</v>
      </c>
      <c r="H257" s="223">
        <v>81.061000000000007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122</v>
      </c>
      <c r="AT257" s="231" t="s">
        <v>118</v>
      </c>
      <c r="AU257" s="231" t="s">
        <v>83</v>
      </c>
      <c r="AY257" s="17" t="s">
        <v>115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81</v>
      </c>
      <c r="BK257" s="232">
        <f>ROUND(I257*H257,2)</f>
        <v>0</v>
      </c>
      <c r="BL257" s="17" t="s">
        <v>122</v>
      </c>
      <c r="BM257" s="231" t="s">
        <v>464</v>
      </c>
    </row>
    <row r="258" s="13" customFormat="1">
      <c r="A258" s="13"/>
      <c r="B258" s="233"/>
      <c r="C258" s="234"/>
      <c r="D258" s="235" t="s">
        <v>124</v>
      </c>
      <c r="E258" s="236" t="s">
        <v>1</v>
      </c>
      <c r="F258" s="237" t="s">
        <v>465</v>
      </c>
      <c r="G258" s="234"/>
      <c r="H258" s="238">
        <v>81.061000000000007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124</v>
      </c>
      <c r="AU258" s="244" t="s">
        <v>83</v>
      </c>
      <c r="AV258" s="13" t="s">
        <v>83</v>
      </c>
      <c r="AW258" s="13" t="s">
        <v>30</v>
      </c>
      <c r="AX258" s="13" t="s">
        <v>81</v>
      </c>
      <c r="AY258" s="244" t="s">
        <v>115</v>
      </c>
    </row>
    <row r="259" s="2" customFormat="1" ht="33" customHeight="1">
      <c r="A259" s="38"/>
      <c r="B259" s="39"/>
      <c r="C259" s="219" t="s">
        <v>466</v>
      </c>
      <c r="D259" s="219" t="s">
        <v>118</v>
      </c>
      <c r="E259" s="220" t="s">
        <v>467</v>
      </c>
      <c r="F259" s="221" t="s">
        <v>468</v>
      </c>
      <c r="G259" s="222" t="s">
        <v>142</v>
      </c>
      <c r="H259" s="223">
        <v>75.599999999999994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122</v>
      </c>
      <c r="AT259" s="231" t="s">
        <v>118</v>
      </c>
      <c r="AU259" s="231" t="s">
        <v>83</v>
      </c>
      <c r="AY259" s="17" t="s">
        <v>115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122</v>
      </c>
      <c r="BM259" s="231" t="s">
        <v>469</v>
      </c>
    </row>
    <row r="260" s="13" customFormat="1">
      <c r="A260" s="13"/>
      <c r="B260" s="233"/>
      <c r="C260" s="234"/>
      <c r="D260" s="235" t="s">
        <v>124</v>
      </c>
      <c r="E260" s="236" t="s">
        <v>1</v>
      </c>
      <c r="F260" s="237" t="s">
        <v>470</v>
      </c>
      <c r="G260" s="234"/>
      <c r="H260" s="238">
        <v>75.599999999999994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124</v>
      </c>
      <c r="AU260" s="244" t="s">
        <v>83</v>
      </c>
      <c r="AV260" s="13" t="s">
        <v>83</v>
      </c>
      <c r="AW260" s="13" t="s">
        <v>30</v>
      </c>
      <c r="AX260" s="13" t="s">
        <v>81</v>
      </c>
      <c r="AY260" s="244" t="s">
        <v>115</v>
      </c>
    </row>
    <row r="261" s="2" customFormat="1" ht="33" customHeight="1">
      <c r="A261" s="38"/>
      <c r="B261" s="39"/>
      <c r="C261" s="219" t="s">
        <v>471</v>
      </c>
      <c r="D261" s="219" t="s">
        <v>118</v>
      </c>
      <c r="E261" s="220" t="s">
        <v>472</v>
      </c>
      <c r="F261" s="221" t="s">
        <v>473</v>
      </c>
      <c r="G261" s="222" t="s">
        <v>142</v>
      </c>
      <c r="H261" s="223">
        <v>1512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122</v>
      </c>
      <c r="AT261" s="231" t="s">
        <v>118</v>
      </c>
      <c r="AU261" s="231" t="s">
        <v>83</v>
      </c>
      <c r="AY261" s="17" t="s">
        <v>115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122</v>
      </c>
      <c r="BM261" s="231" t="s">
        <v>474</v>
      </c>
    </row>
    <row r="262" s="13" customFormat="1">
      <c r="A262" s="13"/>
      <c r="B262" s="233"/>
      <c r="C262" s="234"/>
      <c r="D262" s="235" t="s">
        <v>124</v>
      </c>
      <c r="E262" s="236" t="s">
        <v>1</v>
      </c>
      <c r="F262" s="237" t="s">
        <v>475</v>
      </c>
      <c r="G262" s="234"/>
      <c r="H262" s="238">
        <v>1512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124</v>
      </c>
      <c r="AU262" s="244" t="s">
        <v>83</v>
      </c>
      <c r="AV262" s="13" t="s">
        <v>83</v>
      </c>
      <c r="AW262" s="13" t="s">
        <v>30</v>
      </c>
      <c r="AX262" s="13" t="s">
        <v>81</v>
      </c>
      <c r="AY262" s="244" t="s">
        <v>115</v>
      </c>
    </row>
    <row r="263" s="2" customFormat="1" ht="33" customHeight="1">
      <c r="A263" s="38"/>
      <c r="B263" s="39"/>
      <c r="C263" s="219" t="s">
        <v>476</v>
      </c>
      <c r="D263" s="219" t="s">
        <v>118</v>
      </c>
      <c r="E263" s="220" t="s">
        <v>477</v>
      </c>
      <c r="F263" s="221" t="s">
        <v>478</v>
      </c>
      <c r="G263" s="222" t="s">
        <v>142</v>
      </c>
      <c r="H263" s="223">
        <v>75.599999999999994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38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122</v>
      </c>
      <c r="AT263" s="231" t="s">
        <v>118</v>
      </c>
      <c r="AU263" s="231" t="s">
        <v>83</v>
      </c>
      <c r="AY263" s="17" t="s">
        <v>115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81</v>
      </c>
      <c r="BK263" s="232">
        <f>ROUND(I263*H263,2)</f>
        <v>0</v>
      </c>
      <c r="BL263" s="17" t="s">
        <v>122</v>
      </c>
      <c r="BM263" s="231" t="s">
        <v>479</v>
      </c>
    </row>
    <row r="264" s="13" customFormat="1">
      <c r="A264" s="13"/>
      <c r="B264" s="233"/>
      <c r="C264" s="234"/>
      <c r="D264" s="235" t="s">
        <v>124</v>
      </c>
      <c r="E264" s="236" t="s">
        <v>1</v>
      </c>
      <c r="F264" s="237" t="s">
        <v>470</v>
      </c>
      <c r="G264" s="234"/>
      <c r="H264" s="238">
        <v>75.599999999999994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124</v>
      </c>
      <c r="AU264" s="244" t="s">
        <v>83</v>
      </c>
      <c r="AV264" s="13" t="s">
        <v>83</v>
      </c>
      <c r="AW264" s="13" t="s">
        <v>30</v>
      </c>
      <c r="AX264" s="13" t="s">
        <v>81</v>
      </c>
      <c r="AY264" s="244" t="s">
        <v>115</v>
      </c>
    </row>
    <row r="265" s="2" customFormat="1" ht="21.75" customHeight="1">
      <c r="A265" s="38"/>
      <c r="B265" s="39"/>
      <c r="C265" s="219" t="s">
        <v>480</v>
      </c>
      <c r="D265" s="219" t="s">
        <v>118</v>
      </c>
      <c r="E265" s="220" t="s">
        <v>481</v>
      </c>
      <c r="F265" s="221" t="s">
        <v>482</v>
      </c>
      <c r="G265" s="222" t="s">
        <v>238</v>
      </c>
      <c r="H265" s="223">
        <v>15.800000000000001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38</v>
      </c>
      <c r="O265" s="91"/>
      <c r="P265" s="229">
        <f>O265*H265</f>
        <v>0</v>
      </c>
      <c r="Q265" s="229">
        <v>0.008201</v>
      </c>
      <c r="R265" s="229">
        <f>Q265*H265</f>
        <v>0.12957580000000002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122</v>
      </c>
      <c r="AT265" s="231" t="s">
        <v>118</v>
      </c>
      <c r="AU265" s="231" t="s">
        <v>83</v>
      </c>
      <c r="AY265" s="17" t="s">
        <v>115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81</v>
      </c>
      <c r="BK265" s="232">
        <f>ROUND(I265*H265,2)</f>
        <v>0</v>
      </c>
      <c r="BL265" s="17" t="s">
        <v>122</v>
      </c>
      <c r="BM265" s="231" t="s">
        <v>483</v>
      </c>
    </row>
    <row r="266" s="13" customFormat="1">
      <c r="A266" s="13"/>
      <c r="B266" s="233"/>
      <c r="C266" s="234"/>
      <c r="D266" s="235" t="s">
        <v>124</v>
      </c>
      <c r="E266" s="236" t="s">
        <v>1</v>
      </c>
      <c r="F266" s="237" t="s">
        <v>484</v>
      </c>
      <c r="G266" s="234"/>
      <c r="H266" s="238">
        <v>15.800000000000001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124</v>
      </c>
      <c r="AU266" s="244" t="s">
        <v>83</v>
      </c>
      <c r="AV266" s="13" t="s">
        <v>83</v>
      </c>
      <c r="AW266" s="13" t="s">
        <v>30</v>
      </c>
      <c r="AX266" s="13" t="s">
        <v>73</v>
      </c>
      <c r="AY266" s="244" t="s">
        <v>115</v>
      </c>
    </row>
    <row r="267" s="2" customFormat="1" ht="21.75" customHeight="1">
      <c r="A267" s="38"/>
      <c r="B267" s="39"/>
      <c r="C267" s="219" t="s">
        <v>485</v>
      </c>
      <c r="D267" s="219" t="s">
        <v>118</v>
      </c>
      <c r="E267" s="220" t="s">
        <v>486</v>
      </c>
      <c r="F267" s="221" t="s">
        <v>487</v>
      </c>
      <c r="G267" s="222" t="s">
        <v>238</v>
      </c>
      <c r="H267" s="223">
        <v>15.800000000000001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38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122</v>
      </c>
      <c r="AT267" s="231" t="s">
        <v>118</v>
      </c>
      <c r="AU267" s="231" t="s">
        <v>83</v>
      </c>
      <c r="AY267" s="17" t="s">
        <v>115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81</v>
      </c>
      <c r="BK267" s="232">
        <f>ROUND(I267*H267,2)</f>
        <v>0</v>
      </c>
      <c r="BL267" s="17" t="s">
        <v>122</v>
      </c>
      <c r="BM267" s="231" t="s">
        <v>488</v>
      </c>
    </row>
    <row r="268" s="13" customFormat="1">
      <c r="A268" s="13"/>
      <c r="B268" s="233"/>
      <c r="C268" s="234"/>
      <c r="D268" s="235" t="s">
        <v>124</v>
      </c>
      <c r="E268" s="236" t="s">
        <v>1</v>
      </c>
      <c r="F268" s="237" t="s">
        <v>484</v>
      </c>
      <c r="G268" s="234"/>
      <c r="H268" s="238">
        <v>15.800000000000001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124</v>
      </c>
      <c r="AU268" s="244" t="s">
        <v>83</v>
      </c>
      <c r="AV268" s="13" t="s">
        <v>83</v>
      </c>
      <c r="AW268" s="13" t="s">
        <v>30</v>
      </c>
      <c r="AX268" s="13" t="s">
        <v>73</v>
      </c>
      <c r="AY268" s="244" t="s">
        <v>115</v>
      </c>
    </row>
    <row r="269" s="2" customFormat="1" ht="21.75" customHeight="1">
      <c r="A269" s="38"/>
      <c r="B269" s="39"/>
      <c r="C269" s="219" t="s">
        <v>489</v>
      </c>
      <c r="D269" s="219" t="s">
        <v>118</v>
      </c>
      <c r="E269" s="220" t="s">
        <v>490</v>
      </c>
      <c r="F269" s="221" t="s">
        <v>491</v>
      </c>
      <c r="G269" s="222" t="s">
        <v>128</v>
      </c>
      <c r="H269" s="223">
        <v>100.753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122</v>
      </c>
      <c r="AT269" s="231" t="s">
        <v>118</v>
      </c>
      <c r="AU269" s="231" t="s">
        <v>83</v>
      </c>
      <c r="AY269" s="17" t="s">
        <v>115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81</v>
      </c>
      <c r="BK269" s="232">
        <f>ROUND(I269*H269,2)</f>
        <v>0</v>
      </c>
      <c r="BL269" s="17" t="s">
        <v>122</v>
      </c>
      <c r="BM269" s="231" t="s">
        <v>492</v>
      </c>
    </row>
    <row r="270" s="13" customFormat="1">
      <c r="A270" s="13"/>
      <c r="B270" s="233"/>
      <c r="C270" s="234"/>
      <c r="D270" s="235" t="s">
        <v>124</v>
      </c>
      <c r="E270" s="236" t="s">
        <v>1</v>
      </c>
      <c r="F270" s="237" t="s">
        <v>493</v>
      </c>
      <c r="G270" s="234"/>
      <c r="H270" s="238">
        <v>33.911999999999999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124</v>
      </c>
      <c r="AU270" s="244" t="s">
        <v>83</v>
      </c>
      <c r="AV270" s="13" t="s">
        <v>83</v>
      </c>
      <c r="AW270" s="13" t="s">
        <v>30</v>
      </c>
      <c r="AX270" s="13" t="s">
        <v>73</v>
      </c>
      <c r="AY270" s="244" t="s">
        <v>115</v>
      </c>
    </row>
    <row r="271" s="13" customFormat="1">
      <c r="A271" s="13"/>
      <c r="B271" s="233"/>
      <c r="C271" s="234"/>
      <c r="D271" s="235" t="s">
        <v>124</v>
      </c>
      <c r="E271" s="236" t="s">
        <v>1</v>
      </c>
      <c r="F271" s="237" t="s">
        <v>494</v>
      </c>
      <c r="G271" s="234"/>
      <c r="H271" s="238">
        <v>15.119999999999999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124</v>
      </c>
      <c r="AU271" s="244" t="s">
        <v>83</v>
      </c>
      <c r="AV271" s="13" t="s">
        <v>83</v>
      </c>
      <c r="AW271" s="13" t="s">
        <v>30</v>
      </c>
      <c r="AX271" s="13" t="s">
        <v>73</v>
      </c>
      <c r="AY271" s="244" t="s">
        <v>115</v>
      </c>
    </row>
    <row r="272" s="13" customFormat="1">
      <c r="A272" s="13"/>
      <c r="B272" s="233"/>
      <c r="C272" s="234"/>
      <c r="D272" s="235" t="s">
        <v>124</v>
      </c>
      <c r="E272" s="236" t="s">
        <v>1</v>
      </c>
      <c r="F272" s="237" t="s">
        <v>495</v>
      </c>
      <c r="G272" s="234"/>
      <c r="H272" s="238">
        <v>13.395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124</v>
      </c>
      <c r="AU272" s="244" t="s">
        <v>83</v>
      </c>
      <c r="AV272" s="13" t="s">
        <v>83</v>
      </c>
      <c r="AW272" s="13" t="s">
        <v>30</v>
      </c>
      <c r="AX272" s="13" t="s">
        <v>73</v>
      </c>
      <c r="AY272" s="244" t="s">
        <v>115</v>
      </c>
    </row>
    <row r="273" s="13" customFormat="1">
      <c r="A273" s="13"/>
      <c r="B273" s="233"/>
      <c r="C273" s="234"/>
      <c r="D273" s="235" t="s">
        <v>124</v>
      </c>
      <c r="E273" s="236" t="s">
        <v>1</v>
      </c>
      <c r="F273" s="237" t="s">
        <v>455</v>
      </c>
      <c r="G273" s="234"/>
      <c r="H273" s="238">
        <v>38.326000000000001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124</v>
      </c>
      <c r="AU273" s="244" t="s">
        <v>83</v>
      </c>
      <c r="AV273" s="13" t="s">
        <v>83</v>
      </c>
      <c r="AW273" s="13" t="s">
        <v>30</v>
      </c>
      <c r="AX273" s="13" t="s">
        <v>73</v>
      </c>
      <c r="AY273" s="244" t="s">
        <v>115</v>
      </c>
    </row>
    <row r="274" s="14" customFormat="1">
      <c r="A274" s="14"/>
      <c r="B274" s="256"/>
      <c r="C274" s="257"/>
      <c r="D274" s="235" t="s">
        <v>124</v>
      </c>
      <c r="E274" s="258" t="s">
        <v>1</v>
      </c>
      <c r="F274" s="259" t="s">
        <v>139</v>
      </c>
      <c r="G274" s="257"/>
      <c r="H274" s="260">
        <v>100.75299999999999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6" t="s">
        <v>124</v>
      </c>
      <c r="AU274" s="266" t="s">
        <v>83</v>
      </c>
      <c r="AV274" s="14" t="s">
        <v>122</v>
      </c>
      <c r="AW274" s="14" t="s">
        <v>30</v>
      </c>
      <c r="AX274" s="14" t="s">
        <v>81</v>
      </c>
      <c r="AY274" s="266" t="s">
        <v>115</v>
      </c>
    </row>
    <row r="275" s="2" customFormat="1" ht="21.75" customHeight="1">
      <c r="A275" s="38"/>
      <c r="B275" s="39"/>
      <c r="C275" s="219" t="s">
        <v>496</v>
      </c>
      <c r="D275" s="219" t="s">
        <v>118</v>
      </c>
      <c r="E275" s="220" t="s">
        <v>497</v>
      </c>
      <c r="F275" s="221" t="s">
        <v>498</v>
      </c>
      <c r="G275" s="222" t="s">
        <v>128</v>
      </c>
      <c r="H275" s="223">
        <v>100.753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38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0.0395</v>
      </c>
      <c r="T275" s="230">
        <f>S275*H275</f>
        <v>3.9797435000000001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122</v>
      </c>
      <c r="AT275" s="231" t="s">
        <v>118</v>
      </c>
      <c r="AU275" s="231" t="s">
        <v>83</v>
      </c>
      <c r="AY275" s="17" t="s">
        <v>115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81</v>
      </c>
      <c r="BK275" s="232">
        <f>ROUND(I275*H275,2)</f>
        <v>0</v>
      </c>
      <c r="BL275" s="17" t="s">
        <v>122</v>
      </c>
      <c r="BM275" s="231" t="s">
        <v>499</v>
      </c>
    </row>
    <row r="276" s="13" customFormat="1">
      <c r="A276" s="13"/>
      <c r="B276" s="233"/>
      <c r="C276" s="234"/>
      <c r="D276" s="235" t="s">
        <v>124</v>
      </c>
      <c r="E276" s="236" t="s">
        <v>1</v>
      </c>
      <c r="F276" s="237" t="s">
        <v>493</v>
      </c>
      <c r="G276" s="234"/>
      <c r="H276" s="238">
        <v>33.911999999999999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124</v>
      </c>
      <c r="AU276" s="244" t="s">
        <v>83</v>
      </c>
      <c r="AV276" s="13" t="s">
        <v>83</v>
      </c>
      <c r="AW276" s="13" t="s">
        <v>30</v>
      </c>
      <c r="AX276" s="13" t="s">
        <v>73</v>
      </c>
      <c r="AY276" s="244" t="s">
        <v>115</v>
      </c>
    </row>
    <row r="277" s="13" customFormat="1">
      <c r="A277" s="13"/>
      <c r="B277" s="233"/>
      <c r="C277" s="234"/>
      <c r="D277" s="235" t="s">
        <v>124</v>
      </c>
      <c r="E277" s="236" t="s">
        <v>1</v>
      </c>
      <c r="F277" s="237" t="s">
        <v>494</v>
      </c>
      <c r="G277" s="234"/>
      <c r="H277" s="238">
        <v>15.119999999999999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124</v>
      </c>
      <c r="AU277" s="244" t="s">
        <v>83</v>
      </c>
      <c r="AV277" s="13" t="s">
        <v>83</v>
      </c>
      <c r="AW277" s="13" t="s">
        <v>30</v>
      </c>
      <c r="AX277" s="13" t="s">
        <v>73</v>
      </c>
      <c r="AY277" s="244" t="s">
        <v>115</v>
      </c>
    </row>
    <row r="278" s="13" customFormat="1">
      <c r="A278" s="13"/>
      <c r="B278" s="233"/>
      <c r="C278" s="234"/>
      <c r="D278" s="235" t="s">
        <v>124</v>
      </c>
      <c r="E278" s="236" t="s">
        <v>1</v>
      </c>
      <c r="F278" s="237" t="s">
        <v>495</v>
      </c>
      <c r="G278" s="234"/>
      <c r="H278" s="238">
        <v>13.395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124</v>
      </c>
      <c r="AU278" s="244" t="s">
        <v>83</v>
      </c>
      <c r="AV278" s="13" t="s">
        <v>83</v>
      </c>
      <c r="AW278" s="13" t="s">
        <v>30</v>
      </c>
      <c r="AX278" s="13" t="s">
        <v>73</v>
      </c>
      <c r="AY278" s="244" t="s">
        <v>115</v>
      </c>
    </row>
    <row r="279" s="13" customFormat="1">
      <c r="A279" s="13"/>
      <c r="B279" s="233"/>
      <c r="C279" s="234"/>
      <c r="D279" s="235" t="s">
        <v>124</v>
      </c>
      <c r="E279" s="236" t="s">
        <v>1</v>
      </c>
      <c r="F279" s="237" t="s">
        <v>455</v>
      </c>
      <c r="G279" s="234"/>
      <c r="H279" s="238">
        <v>38.326000000000001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124</v>
      </c>
      <c r="AU279" s="244" t="s">
        <v>83</v>
      </c>
      <c r="AV279" s="13" t="s">
        <v>83</v>
      </c>
      <c r="AW279" s="13" t="s">
        <v>30</v>
      </c>
      <c r="AX279" s="13" t="s">
        <v>73</v>
      </c>
      <c r="AY279" s="244" t="s">
        <v>115</v>
      </c>
    </row>
    <row r="280" s="14" customFormat="1">
      <c r="A280" s="14"/>
      <c r="B280" s="256"/>
      <c r="C280" s="257"/>
      <c r="D280" s="235" t="s">
        <v>124</v>
      </c>
      <c r="E280" s="258" t="s">
        <v>1</v>
      </c>
      <c r="F280" s="259" t="s">
        <v>139</v>
      </c>
      <c r="G280" s="257"/>
      <c r="H280" s="260">
        <v>100.75299999999999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6" t="s">
        <v>124</v>
      </c>
      <c r="AU280" s="266" t="s">
        <v>83</v>
      </c>
      <c r="AV280" s="14" t="s">
        <v>122</v>
      </c>
      <c r="AW280" s="14" t="s">
        <v>30</v>
      </c>
      <c r="AX280" s="14" t="s">
        <v>81</v>
      </c>
      <c r="AY280" s="266" t="s">
        <v>115</v>
      </c>
    </row>
    <row r="281" s="2" customFormat="1" ht="21.75" customHeight="1">
      <c r="A281" s="38"/>
      <c r="B281" s="39"/>
      <c r="C281" s="219" t="s">
        <v>500</v>
      </c>
      <c r="D281" s="219" t="s">
        <v>118</v>
      </c>
      <c r="E281" s="220" t="s">
        <v>501</v>
      </c>
      <c r="F281" s="221" t="s">
        <v>502</v>
      </c>
      <c r="G281" s="222" t="s">
        <v>128</v>
      </c>
      <c r="H281" s="223">
        <v>10.07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38</v>
      </c>
      <c r="O281" s="91"/>
      <c r="P281" s="229">
        <f>O281*H281</f>
        <v>0</v>
      </c>
      <c r="Q281" s="229">
        <v>0.0085500000000000003</v>
      </c>
      <c r="R281" s="229">
        <f>Q281*H281</f>
        <v>0.086098500000000008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122</v>
      </c>
      <c r="AT281" s="231" t="s">
        <v>118</v>
      </c>
      <c r="AU281" s="231" t="s">
        <v>83</v>
      </c>
      <c r="AY281" s="17" t="s">
        <v>115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122</v>
      </c>
      <c r="BM281" s="231" t="s">
        <v>503</v>
      </c>
    </row>
    <row r="282" s="13" customFormat="1">
      <c r="A282" s="13"/>
      <c r="B282" s="233"/>
      <c r="C282" s="234"/>
      <c r="D282" s="235" t="s">
        <v>124</v>
      </c>
      <c r="E282" s="236" t="s">
        <v>1</v>
      </c>
      <c r="F282" s="237" t="s">
        <v>504</v>
      </c>
      <c r="G282" s="234"/>
      <c r="H282" s="238">
        <v>10.07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124</v>
      </c>
      <c r="AU282" s="244" t="s">
        <v>83</v>
      </c>
      <c r="AV282" s="13" t="s">
        <v>83</v>
      </c>
      <c r="AW282" s="13" t="s">
        <v>30</v>
      </c>
      <c r="AX282" s="13" t="s">
        <v>81</v>
      </c>
      <c r="AY282" s="244" t="s">
        <v>115</v>
      </c>
    </row>
    <row r="283" s="2" customFormat="1" ht="21.75" customHeight="1">
      <c r="A283" s="38"/>
      <c r="B283" s="39"/>
      <c r="C283" s="219" t="s">
        <v>505</v>
      </c>
      <c r="D283" s="219" t="s">
        <v>118</v>
      </c>
      <c r="E283" s="220" t="s">
        <v>506</v>
      </c>
      <c r="F283" s="221" t="s">
        <v>507</v>
      </c>
      <c r="G283" s="222" t="s">
        <v>142</v>
      </c>
      <c r="H283" s="223">
        <v>5.5999999999999996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38</v>
      </c>
      <c r="O283" s="91"/>
      <c r="P283" s="229">
        <f>O283*H283</f>
        <v>0</v>
      </c>
      <c r="Q283" s="229">
        <v>0.50375000000000003</v>
      </c>
      <c r="R283" s="229">
        <f>Q283*H283</f>
        <v>2.8210000000000002</v>
      </c>
      <c r="S283" s="229">
        <v>2.5</v>
      </c>
      <c r="T283" s="230">
        <f>S283*H283</f>
        <v>14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122</v>
      </c>
      <c r="AT283" s="231" t="s">
        <v>118</v>
      </c>
      <c r="AU283" s="231" t="s">
        <v>83</v>
      </c>
      <c r="AY283" s="17" t="s">
        <v>115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81</v>
      </c>
      <c r="BK283" s="232">
        <f>ROUND(I283*H283,2)</f>
        <v>0</v>
      </c>
      <c r="BL283" s="17" t="s">
        <v>122</v>
      </c>
      <c r="BM283" s="231" t="s">
        <v>508</v>
      </c>
    </row>
    <row r="284" s="13" customFormat="1">
      <c r="A284" s="13"/>
      <c r="B284" s="233"/>
      <c r="C284" s="234"/>
      <c r="D284" s="235" t="s">
        <v>124</v>
      </c>
      <c r="E284" s="236" t="s">
        <v>1</v>
      </c>
      <c r="F284" s="237" t="s">
        <v>509</v>
      </c>
      <c r="G284" s="234"/>
      <c r="H284" s="238">
        <v>3.2000000000000002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124</v>
      </c>
      <c r="AU284" s="244" t="s">
        <v>83</v>
      </c>
      <c r="AV284" s="13" t="s">
        <v>83</v>
      </c>
      <c r="AW284" s="13" t="s">
        <v>30</v>
      </c>
      <c r="AX284" s="13" t="s">
        <v>73</v>
      </c>
      <c r="AY284" s="244" t="s">
        <v>115</v>
      </c>
    </row>
    <row r="285" s="13" customFormat="1">
      <c r="A285" s="13"/>
      <c r="B285" s="233"/>
      <c r="C285" s="234"/>
      <c r="D285" s="235" t="s">
        <v>124</v>
      </c>
      <c r="E285" s="236" t="s">
        <v>1</v>
      </c>
      <c r="F285" s="237" t="s">
        <v>510</v>
      </c>
      <c r="G285" s="234"/>
      <c r="H285" s="238">
        <v>2.3999999999999999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124</v>
      </c>
      <c r="AU285" s="244" t="s">
        <v>83</v>
      </c>
      <c r="AV285" s="13" t="s">
        <v>83</v>
      </c>
      <c r="AW285" s="13" t="s">
        <v>30</v>
      </c>
      <c r="AX285" s="13" t="s">
        <v>73</v>
      </c>
      <c r="AY285" s="244" t="s">
        <v>115</v>
      </c>
    </row>
    <row r="286" s="14" customFormat="1">
      <c r="A286" s="14"/>
      <c r="B286" s="256"/>
      <c r="C286" s="257"/>
      <c r="D286" s="235" t="s">
        <v>124</v>
      </c>
      <c r="E286" s="258" t="s">
        <v>1</v>
      </c>
      <c r="F286" s="259" t="s">
        <v>139</v>
      </c>
      <c r="G286" s="257"/>
      <c r="H286" s="260">
        <v>5.5999999999999996</v>
      </c>
      <c r="I286" s="261"/>
      <c r="J286" s="257"/>
      <c r="K286" s="257"/>
      <c r="L286" s="262"/>
      <c r="M286" s="263"/>
      <c r="N286" s="264"/>
      <c r="O286" s="264"/>
      <c r="P286" s="264"/>
      <c r="Q286" s="264"/>
      <c r="R286" s="264"/>
      <c r="S286" s="264"/>
      <c r="T286" s="26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6" t="s">
        <v>124</v>
      </c>
      <c r="AU286" s="266" t="s">
        <v>83</v>
      </c>
      <c r="AV286" s="14" t="s">
        <v>122</v>
      </c>
      <c r="AW286" s="14" t="s">
        <v>30</v>
      </c>
      <c r="AX286" s="14" t="s">
        <v>81</v>
      </c>
      <c r="AY286" s="266" t="s">
        <v>115</v>
      </c>
    </row>
    <row r="287" s="2" customFormat="1" ht="21.75" customHeight="1">
      <c r="A287" s="38"/>
      <c r="B287" s="39"/>
      <c r="C287" s="219" t="s">
        <v>511</v>
      </c>
      <c r="D287" s="219" t="s">
        <v>118</v>
      </c>
      <c r="E287" s="220" t="s">
        <v>512</v>
      </c>
      <c r="F287" s="221" t="s">
        <v>513</v>
      </c>
      <c r="G287" s="222" t="s">
        <v>128</v>
      </c>
      <c r="H287" s="223">
        <v>100.753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38</v>
      </c>
      <c r="O287" s="91"/>
      <c r="P287" s="229">
        <f>O287*H287</f>
        <v>0</v>
      </c>
      <c r="Q287" s="229">
        <v>0.039081999999999999</v>
      </c>
      <c r="R287" s="229">
        <f>Q287*H287</f>
        <v>3.9376287459999997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122</v>
      </c>
      <c r="AT287" s="231" t="s">
        <v>118</v>
      </c>
      <c r="AU287" s="231" t="s">
        <v>83</v>
      </c>
      <c r="AY287" s="17" t="s">
        <v>115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81</v>
      </c>
      <c r="BK287" s="232">
        <f>ROUND(I287*H287,2)</f>
        <v>0</v>
      </c>
      <c r="BL287" s="17" t="s">
        <v>122</v>
      </c>
      <c r="BM287" s="231" t="s">
        <v>514</v>
      </c>
    </row>
    <row r="288" s="13" customFormat="1">
      <c r="A288" s="13"/>
      <c r="B288" s="233"/>
      <c r="C288" s="234"/>
      <c r="D288" s="235" t="s">
        <v>124</v>
      </c>
      <c r="E288" s="236" t="s">
        <v>1</v>
      </c>
      <c r="F288" s="237" t="s">
        <v>493</v>
      </c>
      <c r="G288" s="234"/>
      <c r="H288" s="238">
        <v>33.911999999999999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124</v>
      </c>
      <c r="AU288" s="244" t="s">
        <v>83</v>
      </c>
      <c r="AV288" s="13" t="s">
        <v>83</v>
      </c>
      <c r="AW288" s="13" t="s">
        <v>30</v>
      </c>
      <c r="AX288" s="13" t="s">
        <v>73</v>
      </c>
      <c r="AY288" s="244" t="s">
        <v>115</v>
      </c>
    </row>
    <row r="289" s="13" customFormat="1">
      <c r="A289" s="13"/>
      <c r="B289" s="233"/>
      <c r="C289" s="234"/>
      <c r="D289" s="235" t="s">
        <v>124</v>
      </c>
      <c r="E289" s="236" t="s">
        <v>1</v>
      </c>
      <c r="F289" s="237" t="s">
        <v>494</v>
      </c>
      <c r="G289" s="234"/>
      <c r="H289" s="238">
        <v>15.119999999999999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124</v>
      </c>
      <c r="AU289" s="244" t="s">
        <v>83</v>
      </c>
      <c r="AV289" s="13" t="s">
        <v>83</v>
      </c>
      <c r="AW289" s="13" t="s">
        <v>30</v>
      </c>
      <c r="AX289" s="13" t="s">
        <v>73</v>
      </c>
      <c r="AY289" s="244" t="s">
        <v>115</v>
      </c>
    </row>
    <row r="290" s="13" customFormat="1">
      <c r="A290" s="13"/>
      <c r="B290" s="233"/>
      <c r="C290" s="234"/>
      <c r="D290" s="235" t="s">
        <v>124</v>
      </c>
      <c r="E290" s="236" t="s">
        <v>1</v>
      </c>
      <c r="F290" s="237" t="s">
        <v>495</v>
      </c>
      <c r="G290" s="234"/>
      <c r="H290" s="238">
        <v>13.395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124</v>
      </c>
      <c r="AU290" s="244" t="s">
        <v>83</v>
      </c>
      <c r="AV290" s="13" t="s">
        <v>83</v>
      </c>
      <c r="AW290" s="13" t="s">
        <v>30</v>
      </c>
      <c r="AX290" s="13" t="s">
        <v>73</v>
      </c>
      <c r="AY290" s="244" t="s">
        <v>115</v>
      </c>
    </row>
    <row r="291" s="13" customFormat="1">
      <c r="A291" s="13"/>
      <c r="B291" s="233"/>
      <c r="C291" s="234"/>
      <c r="D291" s="235" t="s">
        <v>124</v>
      </c>
      <c r="E291" s="236" t="s">
        <v>1</v>
      </c>
      <c r="F291" s="237" t="s">
        <v>455</v>
      </c>
      <c r="G291" s="234"/>
      <c r="H291" s="238">
        <v>38.326000000000001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124</v>
      </c>
      <c r="AU291" s="244" t="s">
        <v>83</v>
      </c>
      <c r="AV291" s="13" t="s">
        <v>83</v>
      </c>
      <c r="AW291" s="13" t="s">
        <v>30</v>
      </c>
      <c r="AX291" s="13" t="s">
        <v>73</v>
      </c>
      <c r="AY291" s="244" t="s">
        <v>115</v>
      </c>
    </row>
    <row r="292" s="14" customFormat="1">
      <c r="A292" s="14"/>
      <c r="B292" s="256"/>
      <c r="C292" s="257"/>
      <c r="D292" s="235" t="s">
        <v>124</v>
      </c>
      <c r="E292" s="258" t="s">
        <v>1</v>
      </c>
      <c r="F292" s="259" t="s">
        <v>139</v>
      </c>
      <c r="G292" s="257"/>
      <c r="H292" s="260">
        <v>100.75299999999999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6" t="s">
        <v>124</v>
      </c>
      <c r="AU292" s="266" t="s">
        <v>83</v>
      </c>
      <c r="AV292" s="14" t="s">
        <v>122</v>
      </c>
      <c r="AW292" s="14" t="s">
        <v>30</v>
      </c>
      <c r="AX292" s="14" t="s">
        <v>81</v>
      </c>
      <c r="AY292" s="266" t="s">
        <v>115</v>
      </c>
    </row>
    <row r="293" s="2" customFormat="1" ht="21.75" customHeight="1">
      <c r="A293" s="38"/>
      <c r="B293" s="39"/>
      <c r="C293" s="219" t="s">
        <v>515</v>
      </c>
      <c r="D293" s="219" t="s">
        <v>118</v>
      </c>
      <c r="E293" s="220" t="s">
        <v>516</v>
      </c>
      <c r="F293" s="221" t="s">
        <v>517</v>
      </c>
      <c r="G293" s="222" t="s">
        <v>128</v>
      </c>
      <c r="H293" s="223">
        <v>100.753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122</v>
      </c>
      <c r="AT293" s="231" t="s">
        <v>118</v>
      </c>
      <c r="AU293" s="231" t="s">
        <v>83</v>
      </c>
      <c r="AY293" s="17" t="s">
        <v>115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81</v>
      </c>
      <c r="BK293" s="232">
        <f>ROUND(I293*H293,2)</f>
        <v>0</v>
      </c>
      <c r="BL293" s="17" t="s">
        <v>122</v>
      </c>
      <c r="BM293" s="231" t="s">
        <v>518</v>
      </c>
    </row>
    <row r="294" s="13" customFormat="1">
      <c r="A294" s="13"/>
      <c r="B294" s="233"/>
      <c r="C294" s="234"/>
      <c r="D294" s="235" t="s">
        <v>124</v>
      </c>
      <c r="E294" s="236" t="s">
        <v>1</v>
      </c>
      <c r="F294" s="237" t="s">
        <v>493</v>
      </c>
      <c r="G294" s="234"/>
      <c r="H294" s="238">
        <v>33.911999999999999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124</v>
      </c>
      <c r="AU294" s="244" t="s">
        <v>83</v>
      </c>
      <c r="AV294" s="13" t="s">
        <v>83</v>
      </c>
      <c r="AW294" s="13" t="s">
        <v>30</v>
      </c>
      <c r="AX294" s="13" t="s">
        <v>73</v>
      </c>
      <c r="AY294" s="244" t="s">
        <v>115</v>
      </c>
    </row>
    <row r="295" s="13" customFormat="1">
      <c r="A295" s="13"/>
      <c r="B295" s="233"/>
      <c r="C295" s="234"/>
      <c r="D295" s="235" t="s">
        <v>124</v>
      </c>
      <c r="E295" s="236" t="s">
        <v>1</v>
      </c>
      <c r="F295" s="237" t="s">
        <v>494</v>
      </c>
      <c r="G295" s="234"/>
      <c r="H295" s="238">
        <v>15.119999999999999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124</v>
      </c>
      <c r="AU295" s="244" t="s">
        <v>83</v>
      </c>
      <c r="AV295" s="13" t="s">
        <v>83</v>
      </c>
      <c r="AW295" s="13" t="s">
        <v>30</v>
      </c>
      <c r="AX295" s="13" t="s">
        <v>73</v>
      </c>
      <c r="AY295" s="244" t="s">
        <v>115</v>
      </c>
    </row>
    <row r="296" s="13" customFormat="1">
      <c r="A296" s="13"/>
      <c r="B296" s="233"/>
      <c r="C296" s="234"/>
      <c r="D296" s="235" t="s">
        <v>124</v>
      </c>
      <c r="E296" s="236" t="s">
        <v>1</v>
      </c>
      <c r="F296" s="237" t="s">
        <v>495</v>
      </c>
      <c r="G296" s="234"/>
      <c r="H296" s="238">
        <v>13.395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124</v>
      </c>
      <c r="AU296" s="244" t="s">
        <v>83</v>
      </c>
      <c r="AV296" s="13" t="s">
        <v>83</v>
      </c>
      <c r="AW296" s="13" t="s">
        <v>30</v>
      </c>
      <c r="AX296" s="13" t="s">
        <v>73</v>
      </c>
      <c r="AY296" s="244" t="s">
        <v>115</v>
      </c>
    </row>
    <row r="297" s="13" customFormat="1">
      <c r="A297" s="13"/>
      <c r="B297" s="233"/>
      <c r="C297" s="234"/>
      <c r="D297" s="235" t="s">
        <v>124</v>
      </c>
      <c r="E297" s="236" t="s">
        <v>1</v>
      </c>
      <c r="F297" s="237" t="s">
        <v>455</v>
      </c>
      <c r="G297" s="234"/>
      <c r="H297" s="238">
        <v>38.326000000000001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124</v>
      </c>
      <c r="AU297" s="244" t="s">
        <v>83</v>
      </c>
      <c r="AV297" s="13" t="s">
        <v>83</v>
      </c>
      <c r="AW297" s="13" t="s">
        <v>30</v>
      </c>
      <c r="AX297" s="13" t="s">
        <v>73</v>
      </c>
      <c r="AY297" s="244" t="s">
        <v>115</v>
      </c>
    </row>
    <row r="298" s="14" customFormat="1">
      <c r="A298" s="14"/>
      <c r="B298" s="256"/>
      <c r="C298" s="257"/>
      <c r="D298" s="235" t="s">
        <v>124</v>
      </c>
      <c r="E298" s="258" t="s">
        <v>1</v>
      </c>
      <c r="F298" s="259" t="s">
        <v>139</v>
      </c>
      <c r="G298" s="257"/>
      <c r="H298" s="260">
        <v>100.75299999999999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6" t="s">
        <v>124</v>
      </c>
      <c r="AU298" s="266" t="s">
        <v>83</v>
      </c>
      <c r="AV298" s="14" t="s">
        <v>122</v>
      </c>
      <c r="AW298" s="14" t="s">
        <v>30</v>
      </c>
      <c r="AX298" s="14" t="s">
        <v>81</v>
      </c>
      <c r="AY298" s="266" t="s">
        <v>115</v>
      </c>
    </row>
    <row r="299" s="12" customFormat="1" ht="22.8" customHeight="1">
      <c r="A299" s="12"/>
      <c r="B299" s="203"/>
      <c r="C299" s="204"/>
      <c r="D299" s="205" t="s">
        <v>72</v>
      </c>
      <c r="E299" s="217" t="s">
        <v>519</v>
      </c>
      <c r="F299" s="217" t="s">
        <v>520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SUM(P300:P307)</f>
        <v>0</v>
      </c>
      <c r="Q299" s="211"/>
      <c r="R299" s="212">
        <f>SUM(R300:R307)</f>
        <v>0</v>
      </c>
      <c r="S299" s="211"/>
      <c r="T299" s="213">
        <f>SUM(T300:T307)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81</v>
      </c>
      <c r="AT299" s="215" t="s">
        <v>72</v>
      </c>
      <c r="AU299" s="215" t="s">
        <v>81</v>
      </c>
      <c r="AY299" s="214" t="s">
        <v>115</v>
      </c>
      <c r="BK299" s="216">
        <f>SUM(BK300:BK307)</f>
        <v>0</v>
      </c>
    </row>
    <row r="300" s="2" customFormat="1" ht="21.75" customHeight="1">
      <c r="A300" s="38"/>
      <c r="B300" s="39"/>
      <c r="C300" s="219" t="s">
        <v>521</v>
      </c>
      <c r="D300" s="219" t="s">
        <v>118</v>
      </c>
      <c r="E300" s="220" t="s">
        <v>522</v>
      </c>
      <c r="F300" s="221" t="s">
        <v>523</v>
      </c>
      <c r="G300" s="222" t="s">
        <v>135</v>
      </c>
      <c r="H300" s="223">
        <v>33.725999999999999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38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122</v>
      </c>
      <c r="AT300" s="231" t="s">
        <v>118</v>
      </c>
      <c r="AU300" s="231" t="s">
        <v>83</v>
      </c>
      <c r="AY300" s="17" t="s">
        <v>115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81</v>
      </c>
      <c r="BK300" s="232">
        <f>ROUND(I300*H300,2)</f>
        <v>0</v>
      </c>
      <c r="BL300" s="17" t="s">
        <v>122</v>
      </c>
      <c r="BM300" s="231" t="s">
        <v>524</v>
      </c>
    </row>
    <row r="301" s="13" customFormat="1">
      <c r="A301" s="13"/>
      <c r="B301" s="233"/>
      <c r="C301" s="234"/>
      <c r="D301" s="235" t="s">
        <v>124</v>
      </c>
      <c r="E301" s="236" t="s">
        <v>1</v>
      </c>
      <c r="F301" s="237" t="s">
        <v>525</v>
      </c>
      <c r="G301" s="234"/>
      <c r="H301" s="238">
        <v>33.725999999999999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124</v>
      </c>
      <c r="AU301" s="244" t="s">
        <v>83</v>
      </c>
      <c r="AV301" s="13" t="s">
        <v>83</v>
      </c>
      <c r="AW301" s="13" t="s">
        <v>30</v>
      </c>
      <c r="AX301" s="13" t="s">
        <v>81</v>
      </c>
      <c r="AY301" s="244" t="s">
        <v>115</v>
      </c>
    </row>
    <row r="302" s="2" customFormat="1" ht="16.5" customHeight="1">
      <c r="A302" s="38"/>
      <c r="B302" s="39"/>
      <c r="C302" s="219" t="s">
        <v>526</v>
      </c>
      <c r="D302" s="219" t="s">
        <v>118</v>
      </c>
      <c r="E302" s="220" t="s">
        <v>527</v>
      </c>
      <c r="F302" s="221" t="s">
        <v>528</v>
      </c>
      <c r="G302" s="222" t="s">
        <v>135</v>
      </c>
      <c r="H302" s="223">
        <v>33.725999999999999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38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122</v>
      </c>
      <c r="AT302" s="231" t="s">
        <v>118</v>
      </c>
      <c r="AU302" s="231" t="s">
        <v>83</v>
      </c>
      <c r="AY302" s="17" t="s">
        <v>115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81</v>
      </c>
      <c r="BK302" s="232">
        <f>ROUND(I302*H302,2)</f>
        <v>0</v>
      </c>
      <c r="BL302" s="17" t="s">
        <v>122</v>
      </c>
      <c r="BM302" s="231" t="s">
        <v>529</v>
      </c>
    </row>
    <row r="303" s="2" customFormat="1" ht="16.5" customHeight="1">
      <c r="A303" s="38"/>
      <c r="B303" s="39"/>
      <c r="C303" s="219" t="s">
        <v>530</v>
      </c>
      <c r="D303" s="219" t="s">
        <v>118</v>
      </c>
      <c r="E303" s="220" t="s">
        <v>531</v>
      </c>
      <c r="F303" s="221" t="s">
        <v>532</v>
      </c>
      <c r="G303" s="222" t="s">
        <v>135</v>
      </c>
      <c r="H303" s="223">
        <v>33.725999999999999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38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122</v>
      </c>
      <c r="AT303" s="231" t="s">
        <v>118</v>
      </c>
      <c r="AU303" s="231" t="s">
        <v>83</v>
      </c>
      <c r="AY303" s="17" t="s">
        <v>115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81</v>
      </c>
      <c r="BK303" s="232">
        <f>ROUND(I303*H303,2)</f>
        <v>0</v>
      </c>
      <c r="BL303" s="17" t="s">
        <v>122</v>
      </c>
      <c r="BM303" s="231" t="s">
        <v>533</v>
      </c>
    </row>
    <row r="304" s="2" customFormat="1" ht="21.75" customHeight="1">
      <c r="A304" s="38"/>
      <c r="B304" s="39"/>
      <c r="C304" s="219" t="s">
        <v>534</v>
      </c>
      <c r="D304" s="219" t="s">
        <v>118</v>
      </c>
      <c r="E304" s="220" t="s">
        <v>535</v>
      </c>
      <c r="F304" s="221" t="s">
        <v>536</v>
      </c>
      <c r="G304" s="222" t="s">
        <v>135</v>
      </c>
      <c r="H304" s="223">
        <v>33.725999999999999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38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122</v>
      </c>
      <c r="AT304" s="231" t="s">
        <v>118</v>
      </c>
      <c r="AU304" s="231" t="s">
        <v>83</v>
      </c>
      <c r="AY304" s="17" t="s">
        <v>115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81</v>
      </c>
      <c r="BK304" s="232">
        <f>ROUND(I304*H304,2)</f>
        <v>0</v>
      </c>
      <c r="BL304" s="17" t="s">
        <v>122</v>
      </c>
      <c r="BM304" s="231" t="s">
        <v>537</v>
      </c>
    </row>
    <row r="305" s="2" customFormat="1" ht="16.5" customHeight="1">
      <c r="A305" s="38"/>
      <c r="B305" s="39"/>
      <c r="C305" s="219" t="s">
        <v>538</v>
      </c>
      <c r="D305" s="219" t="s">
        <v>118</v>
      </c>
      <c r="E305" s="220" t="s">
        <v>539</v>
      </c>
      <c r="F305" s="221" t="s">
        <v>540</v>
      </c>
      <c r="G305" s="222" t="s">
        <v>135</v>
      </c>
      <c r="H305" s="223">
        <v>843.14999999999998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38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122</v>
      </c>
      <c r="AT305" s="231" t="s">
        <v>118</v>
      </c>
      <c r="AU305" s="231" t="s">
        <v>83</v>
      </c>
      <c r="AY305" s="17" t="s">
        <v>115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81</v>
      </c>
      <c r="BK305" s="232">
        <f>ROUND(I305*H305,2)</f>
        <v>0</v>
      </c>
      <c r="BL305" s="17" t="s">
        <v>122</v>
      </c>
      <c r="BM305" s="231" t="s">
        <v>541</v>
      </c>
    </row>
    <row r="306" s="13" customFormat="1">
      <c r="A306" s="13"/>
      <c r="B306" s="233"/>
      <c r="C306" s="234"/>
      <c r="D306" s="235" t="s">
        <v>124</v>
      </c>
      <c r="E306" s="236" t="s">
        <v>1</v>
      </c>
      <c r="F306" s="237" t="s">
        <v>542</v>
      </c>
      <c r="G306" s="234"/>
      <c r="H306" s="238">
        <v>843.14999999999998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124</v>
      </c>
      <c r="AU306" s="244" t="s">
        <v>83</v>
      </c>
      <c r="AV306" s="13" t="s">
        <v>83</v>
      </c>
      <c r="AW306" s="13" t="s">
        <v>30</v>
      </c>
      <c r="AX306" s="13" t="s">
        <v>81</v>
      </c>
      <c r="AY306" s="244" t="s">
        <v>115</v>
      </c>
    </row>
    <row r="307" s="2" customFormat="1" ht="21.75" customHeight="1">
      <c r="A307" s="38"/>
      <c r="B307" s="39"/>
      <c r="C307" s="219" t="s">
        <v>543</v>
      </c>
      <c r="D307" s="219" t="s">
        <v>118</v>
      </c>
      <c r="E307" s="220" t="s">
        <v>544</v>
      </c>
      <c r="F307" s="221" t="s">
        <v>545</v>
      </c>
      <c r="G307" s="222" t="s">
        <v>135</v>
      </c>
      <c r="H307" s="223">
        <v>33.725999999999999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38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122</v>
      </c>
      <c r="AT307" s="231" t="s">
        <v>118</v>
      </c>
      <c r="AU307" s="231" t="s">
        <v>83</v>
      </c>
      <c r="AY307" s="17" t="s">
        <v>115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81</v>
      </c>
      <c r="BK307" s="232">
        <f>ROUND(I307*H307,2)</f>
        <v>0</v>
      </c>
      <c r="BL307" s="17" t="s">
        <v>122</v>
      </c>
      <c r="BM307" s="231" t="s">
        <v>546</v>
      </c>
    </row>
    <row r="308" s="12" customFormat="1" ht="22.8" customHeight="1">
      <c r="A308" s="12"/>
      <c r="B308" s="203"/>
      <c r="C308" s="204"/>
      <c r="D308" s="205" t="s">
        <v>72</v>
      </c>
      <c r="E308" s="217" t="s">
        <v>547</v>
      </c>
      <c r="F308" s="217" t="s">
        <v>548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P309</f>
        <v>0</v>
      </c>
      <c r="Q308" s="211"/>
      <c r="R308" s="212">
        <f>R309</f>
        <v>0</v>
      </c>
      <c r="S308" s="211"/>
      <c r="T308" s="213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81</v>
      </c>
      <c r="AT308" s="215" t="s">
        <v>72</v>
      </c>
      <c r="AU308" s="215" t="s">
        <v>81</v>
      </c>
      <c r="AY308" s="214" t="s">
        <v>115</v>
      </c>
      <c r="BK308" s="216">
        <f>BK309</f>
        <v>0</v>
      </c>
    </row>
    <row r="309" s="2" customFormat="1" ht="21.75" customHeight="1">
      <c r="A309" s="38"/>
      <c r="B309" s="39"/>
      <c r="C309" s="219" t="s">
        <v>549</v>
      </c>
      <c r="D309" s="219" t="s">
        <v>118</v>
      </c>
      <c r="E309" s="220" t="s">
        <v>550</v>
      </c>
      <c r="F309" s="221" t="s">
        <v>551</v>
      </c>
      <c r="G309" s="222" t="s">
        <v>135</v>
      </c>
      <c r="H309" s="223">
        <v>195.511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38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122</v>
      </c>
      <c r="AT309" s="231" t="s">
        <v>118</v>
      </c>
      <c r="AU309" s="231" t="s">
        <v>83</v>
      </c>
      <c r="AY309" s="17" t="s">
        <v>115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81</v>
      </c>
      <c r="BK309" s="232">
        <f>ROUND(I309*H309,2)</f>
        <v>0</v>
      </c>
      <c r="BL309" s="17" t="s">
        <v>122</v>
      </c>
      <c r="BM309" s="231" t="s">
        <v>552</v>
      </c>
    </row>
    <row r="310" s="12" customFormat="1" ht="25.92" customHeight="1">
      <c r="A310" s="12"/>
      <c r="B310" s="203"/>
      <c r="C310" s="204"/>
      <c r="D310" s="205" t="s">
        <v>72</v>
      </c>
      <c r="E310" s="206" t="s">
        <v>553</v>
      </c>
      <c r="F310" s="206" t="s">
        <v>554</v>
      </c>
      <c r="G310" s="204"/>
      <c r="H310" s="204"/>
      <c r="I310" s="207"/>
      <c r="J310" s="208">
        <f>BK310</f>
        <v>0</v>
      </c>
      <c r="K310" s="204"/>
      <c r="L310" s="209"/>
      <c r="M310" s="210"/>
      <c r="N310" s="211"/>
      <c r="O310" s="211"/>
      <c r="P310" s="212">
        <f>P311</f>
        <v>0</v>
      </c>
      <c r="Q310" s="211"/>
      <c r="R310" s="212">
        <f>R311</f>
        <v>1.4879851363999999</v>
      </c>
      <c r="S310" s="211"/>
      <c r="T310" s="213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83</v>
      </c>
      <c r="AT310" s="215" t="s">
        <v>72</v>
      </c>
      <c r="AU310" s="215" t="s">
        <v>73</v>
      </c>
      <c r="AY310" s="214" t="s">
        <v>115</v>
      </c>
      <c r="BK310" s="216">
        <f>BK311</f>
        <v>0</v>
      </c>
    </row>
    <row r="311" s="12" customFormat="1" ht="22.8" customHeight="1">
      <c r="A311" s="12"/>
      <c r="B311" s="203"/>
      <c r="C311" s="204"/>
      <c r="D311" s="205" t="s">
        <v>72</v>
      </c>
      <c r="E311" s="217" t="s">
        <v>555</v>
      </c>
      <c r="F311" s="217" t="s">
        <v>556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SUM(P312:P342)</f>
        <v>0</v>
      </c>
      <c r="Q311" s="211"/>
      <c r="R311" s="212">
        <f>SUM(R312:R342)</f>
        <v>1.4879851363999999</v>
      </c>
      <c r="S311" s="211"/>
      <c r="T311" s="213">
        <f>SUM(T312:T342)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83</v>
      </c>
      <c r="AT311" s="215" t="s">
        <v>72</v>
      </c>
      <c r="AU311" s="215" t="s">
        <v>81</v>
      </c>
      <c r="AY311" s="214" t="s">
        <v>115</v>
      </c>
      <c r="BK311" s="216">
        <f>SUM(BK312:BK342)</f>
        <v>0</v>
      </c>
    </row>
    <row r="312" s="2" customFormat="1" ht="33" customHeight="1">
      <c r="A312" s="38"/>
      <c r="B312" s="39"/>
      <c r="C312" s="245" t="s">
        <v>557</v>
      </c>
      <c r="D312" s="245" t="s">
        <v>132</v>
      </c>
      <c r="E312" s="246" t="s">
        <v>558</v>
      </c>
      <c r="F312" s="247" t="s">
        <v>559</v>
      </c>
      <c r="G312" s="248" t="s">
        <v>128</v>
      </c>
      <c r="H312" s="249">
        <v>292.42700000000002</v>
      </c>
      <c r="I312" s="250"/>
      <c r="J312" s="251">
        <f>ROUND(I312*H312,2)</f>
        <v>0</v>
      </c>
      <c r="K312" s="252"/>
      <c r="L312" s="253"/>
      <c r="M312" s="254" t="s">
        <v>1</v>
      </c>
      <c r="N312" s="255" t="s">
        <v>38</v>
      </c>
      <c r="O312" s="91"/>
      <c r="P312" s="229">
        <f>O312*H312</f>
        <v>0</v>
      </c>
      <c r="Q312" s="229">
        <v>0.0044999999999999997</v>
      </c>
      <c r="R312" s="229">
        <f>Q312*H312</f>
        <v>1.3159215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379</v>
      </c>
      <c r="AT312" s="231" t="s">
        <v>132</v>
      </c>
      <c r="AU312" s="231" t="s">
        <v>83</v>
      </c>
      <c r="AY312" s="17" t="s">
        <v>115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81</v>
      </c>
      <c r="BK312" s="232">
        <f>ROUND(I312*H312,2)</f>
        <v>0</v>
      </c>
      <c r="BL312" s="17" t="s">
        <v>193</v>
      </c>
      <c r="BM312" s="231" t="s">
        <v>560</v>
      </c>
    </row>
    <row r="313" s="15" customFormat="1">
      <c r="A313" s="15"/>
      <c r="B313" s="270"/>
      <c r="C313" s="271"/>
      <c r="D313" s="235" t="s">
        <v>124</v>
      </c>
      <c r="E313" s="272" t="s">
        <v>1</v>
      </c>
      <c r="F313" s="273" t="s">
        <v>561</v>
      </c>
      <c r="G313" s="271"/>
      <c r="H313" s="272" t="s">
        <v>1</v>
      </c>
      <c r="I313" s="274"/>
      <c r="J313" s="271"/>
      <c r="K313" s="271"/>
      <c r="L313" s="275"/>
      <c r="M313" s="276"/>
      <c r="N313" s="277"/>
      <c r="O313" s="277"/>
      <c r="P313" s="277"/>
      <c r="Q313" s="277"/>
      <c r="R313" s="277"/>
      <c r="S313" s="277"/>
      <c r="T313" s="27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9" t="s">
        <v>124</v>
      </c>
      <c r="AU313" s="279" t="s">
        <v>83</v>
      </c>
      <c r="AV313" s="15" t="s">
        <v>81</v>
      </c>
      <c r="AW313" s="15" t="s">
        <v>30</v>
      </c>
      <c r="AX313" s="15" t="s">
        <v>73</v>
      </c>
      <c r="AY313" s="279" t="s">
        <v>115</v>
      </c>
    </row>
    <row r="314" s="13" customFormat="1">
      <c r="A314" s="13"/>
      <c r="B314" s="233"/>
      <c r="C314" s="234"/>
      <c r="D314" s="235" t="s">
        <v>124</v>
      </c>
      <c r="E314" s="236" t="s">
        <v>1</v>
      </c>
      <c r="F314" s="237" t="s">
        <v>562</v>
      </c>
      <c r="G314" s="234"/>
      <c r="H314" s="238">
        <v>104.47799999999999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124</v>
      </c>
      <c r="AU314" s="244" t="s">
        <v>83</v>
      </c>
      <c r="AV314" s="13" t="s">
        <v>83</v>
      </c>
      <c r="AW314" s="13" t="s">
        <v>30</v>
      </c>
      <c r="AX314" s="13" t="s">
        <v>73</v>
      </c>
      <c r="AY314" s="244" t="s">
        <v>115</v>
      </c>
    </row>
    <row r="315" s="13" customFormat="1">
      <c r="A315" s="13"/>
      <c r="B315" s="233"/>
      <c r="C315" s="234"/>
      <c r="D315" s="235" t="s">
        <v>124</v>
      </c>
      <c r="E315" s="236" t="s">
        <v>1</v>
      </c>
      <c r="F315" s="237" t="s">
        <v>563</v>
      </c>
      <c r="G315" s="234"/>
      <c r="H315" s="238">
        <v>79.349999999999994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124</v>
      </c>
      <c r="AU315" s="244" t="s">
        <v>83</v>
      </c>
      <c r="AV315" s="13" t="s">
        <v>83</v>
      </c>
      <c r="AW315" s="13" t="s">
        <v>30</v>
      </c>
      <c r="AX315" s="13" t="s">
        <v>73</v>
      </c>
      <c r="AY315" s="244" t="s">
        <v>115</v>
      </c>
    </row>
    <row r="316" s="13" customFormat="1">
      <c r="A316" s="13"/>
      <c r="B316" s="233"/>
      <c r="C316" s="234"/>
      <c r="D316" s="235" t="s">
        <v>124</v>
      </c>
      <c r="E316" s="236" t="s">
        <v>1</v>
      </c>
      <c r="F316" s="237" t="s">
        <v>564</v>
      </c>
      <c r="G316" s="234"/>
      <c r="H316" s="238">
        <v>86.656999999999996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124</v>
      </c>
      <c r="AU316" s="244" t="s">
        <v>83</v>
      </c>
      <c r="AV316" s="13" t="s">
        <v>83</v>
      </c>
      <c r="AW316" s="13" t="s">
        <v>30</v>
      </c>
      <c r="AX316" s="13" t="s">
        <v>73</v>
      </c>
      <c r="AY316" s="244" t="s">
        <v>115</v>
      </c>
    </row>
    <row r="317" s="13" customFormat="1">
      <c r="A317" s="13"/>
      <c r="B317" s="233"/>
      <c r="C317" s="234"/>
      <c r="D317" s="235" t="s">
        <v>124</v>
      </c>
      <c r="E317" s="236" t="s">
        <v>1</v>
      </c>
      <c r="F317" s="237" t="s">
        <v>565</v>
      </c>
      <c r="G317" s="234"/>
      <c r="H317" s="238">
        <v>21.942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124</v>
      </c>
      <c r="AU317" s="244" t="s">
        <v>83</v>
      </c>
      <c r="AV317" s="13" t="s">
        <v>83</v>
      </c>
      <c r="AW317" s="13" t="s">
        <v>30</v>
      </c>
      <c r="AX317" s="13" t="s">
        <v>73</v>
      </c>
      <c r="AY317" s="244" t="s">
        <v>115</v>
      </c>
    </row>
    <row r="318" s="14" customFormat="1">
      <c r="A318" s="14"/>
      <c r="B318" s="256"/>
      <c r="C318" s="257"/>
      <c r="D318" s="235" t="s">
        <v>124</v>
      </c>
      <c r="E318" s="258" t="s">
        <v>1</v>
      </c>
      <c r="F318" s="259" t="s">
        <v>139</v>
      </c>
      <c r="G318" s="257"/>
      <c r="H318" s="260">
        <v>292.42699999999996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6" t="s">
        <v>124</v>
      </c>
      <c r="AU318" s="266" t="s">
        <v>83</v>
      </c>
      <c r="AV318" s="14" t="s">
        <v>122</v>
      </c>
      <c r="AW318" s="14" t="s">
        <v>30</v>
      </c>
      <c r="AX318" s="14" t="s">
        <v>81</v>
      </c>
      <c r="AY318" s="266" t="s">
        <v>115</v>
      </c>
    </row>
    <row r="319" s="2" customFormat="1" ht="21.75" customHeight="1">
      <c r="A319" s="38"/>
      <c r="B319" s="39"/>
      <c r="C319" s="219" t="s">
        <v>566</v>
      </c>
      <c r="D319" s="219" t="s">
        <v>118</v>
      </c>
      <c r="E319" s="220" t="s">
        <v>567</v>
      </c>
      <c r="F319" s="221" t="s">
        <v>568</v>
      </c>
      <c r="G319" s="222" t="s">
        <v>128</v>
      </c>
      <c r="H319" s="223">
        <v>113.922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38</v>
      </c>
      <c r="O319" s="91"/>
      <c r="P319" s="229">
        <f>O319*H319</f>
        <v>0</v>
      </c>
      <c r="Q319" s="229">
        <v>9.9900000000000002E-05</v>
      </c>
      <c r="R319" s="229">
        <f>Q319*H319</f>
        <v>0.0113808078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193</v>
      </c>
      <c r="AT319" s="231" t="s">
        <v>118</v>
      </c>
      <c r="AU319" s="231" t="s">
        <v>83</v>
      </c>
      <c r="AY319" s="17" t="s">
        <v>115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81</v>
      </c>
      <c r="BK319" s="232">
        <f>ROUND(I319*H319,2)</f>
        <v>0</v>
      </c>
      <c r="BL319" s="17" t="s">
        <v>193</v>
      </c>
      <c r="BM319" s="231" t="s">
        <v>569</v>
      </c>
    </row>
    <row r="320" s="13" customFormat="1">
      <c r="A320" s="13"/>
      <c r="B320" s="233"/>
      <c r="C320" s="234"/>
      <c r="D320" s="235" t="s">
        <v>124</v>
      </c>
      <c r="E320" s="236" t="s">
        <v>1</v>
      </c>
      <c r="F320" s="237" t="s">
        <v>328</v>
      </c>
      <c r="G320" s="234"/>
      <c r="H320" s="238">
        <v>9.5399999999999991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124</v>
      </c>
      <c r="AU320" s="244" t="s">
        <v>83</v>
      </c>
      <c r="AV320" s="13" t="s">
        <v>83</v>
      </c>
      <c r="AW320" s="13" t="s">
        <v>30</v>
      </c>
      <c r="AX320" s="13" t="s">
        <v>73</v>
      </c>
      <c r="AY320" s="244" t="s">
        <v>115</v>
      </c>
    </row>
    <row r="321" s="13" customFormat="1">
      <c r="A321" s="13"/>
      <c r="B321" s="233"/>
      <c r="C321" s="234"/>
      <c r="D321" s="235" t="s">
        <v>124</v>
      </c>
      <c r="E321" s="236" t="s">
        <v>1</v>
      </c>
      <c r="F321" s="237" t="s">
        <v>570</v>
      </c>
      <c r="G321" s="234"/>
      <c r="H321" s="238">
        <v>45.424999999999997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124</v>
      </c>
      <c r="AU321" s="244" t="s">
        <v>83</v>
      </c>
      <c r="AV321" s="13" t="s">
        <v>83</v>
      </c>
      <c r="AW321" s="13" t="s">
        <v>30</v>
      </c>
      <c r="AX321" s="13" t="s">
        <v>73</v>
      </c>
      <c r="AY321" s="244" t="s">
        <v>115</v>
      </c>
    </row>
    <row r="322" s="13" customFormat="1">
      <c r="A322" s="13"/>
      <c r="B322" s="233"/>
      <c r="C322" s="234"/>
      <c r="D322" s="235" t="s">
        <v>124</v>
      </c>
      <c r="E322" s="236" t="s">
        <v>1</v>
      </c>
      <c r="F322" s="237" t="s">
        <v>571</v>
      </c>
      <c r="G322" s="234"/>
      <c r="H322" s="238">
        <v>34.5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124</v>
      </c>
      <c r="AU322" s="244" t="s">
        <v>83</v>
      </c>
      <c r="AV322" s="13" t="s">
        <v>83</v>
      </c>
      <c r="AW322" s="13" t="s">
        <v>30</v>
      </c>
      <c r="AX322" s="13" t="s">
        <v>73</v>
      </c>
      <c r="AY322" s="244" t="s">
        <v>115</v>
      </c>
    </row>
    <row r="323" s="13" customFormat="1">
      <c r="A323" s="13"/>
      <c r="B323" s="233"/>
      <c r="C323" s="234"/>
      <c r="D323" s="235" t="s">
        <v>124</v>
      </c>
      <c r="E323" s="236" t="s">
        <v>1</v>
      </c>
      <c r="F323" s="237" t="s">
        <v>572</v>
      </c>
      <c r="G323" s="234"/>
      <c r="H323" s="238">
        <v>24.457000000000001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124</v>
      </c>
      <c r="AU323" s="244" t="s">
        <v>83</v>
      </c>
      <c r="AV323" s="13" t="s">
        <v>83</v>
      </c>
      <c r="AW323" s="13" t="s">
        <v>30</v>
      </c>
      <c r="AX323" s="13" t="s">
        <v>73</v>
      </c>
      <c r="AY323" s="244" t="s">
        <v>115</v>
      </c>
    </row>
    <row r="324" s="14" customFormat="1">
      <c r="A324" s="14"/>
      <c r="B324" s="256"/>
      <c r="C324" s="257"/>
      <c r="D324" s="235" t="s">
        <v>124</v>
      </c>
      <c r="E324" s="258" t="s">
        <v>1</v>
      </c>
      <c r="F324" s="259" t="s">
        <v>139</v>
      </c>
      <c r="G324" s="257"/>
      <c r="H324" s="260">
        <v>113.922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6" t="s">
        <v>124</v>
      </c>
      <c r="AU324" s="266" t="s">
        <v>83</v>
      </c>
      <c r="AV324" s="14" t="s">
        <v>122</v>
      </c>
      <c r="AW324" s="14" t="s">
        <v>30</v>
      </c>
      <c r="AX324" s="14" t="s">
        <v>81</v>
      </c>
      <c r="AY324" s="266" t="s">
        <v>115</v>
      </c>
    </row>
    <row r="325" s="2" customFormat="1" ht="16.5" customHeight="1">
      <c r="A325" s="38"/>
      <c r="B325" s="39"/>
      <c r="C325" s="245" t="s">
        <v>573</v>
      </c>
      <c r="D325" s="245" t="s">
        <v>132</v>
      </c>
      <c r="E325" s="246" t="s">
        <v>574</v>
      </c>
      <c r="F325" s="247" t="s">
        <v>575</v>
      </c>
      <c r="G325" s="248" t="s">
        <v>295</v>
      </c>
      <c r="H325" s="249">
        <v>34.177</v>
      </c>
      <c r="I325" s="250"/>
      <c r="J325" s="251">
        <f>ROUND(I325*H325,2)</f>
        <v>0</v>
      </c>
      <c r="K325" s="252"/>
      <c r="L325" s="253"/>
      <c r="M325" s="254" t="s">
        <v>1</v>
      </c>
      <c r="N325" s="255" t="s">
        <v>38</v>
      </c>
      <c r="O325" s="91"/>
      <c r="P325" s="229">
        <f>O325*H325</f>
        <v>0</v>
      </c>
      <c r="Q325" s="229">
        <v>0.001</v>
      </c>
      <c r="R325" s="229">
        <f>Q325*H325</f>
        <v>0.034176999999999999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379</v>
      </c>
      <c r="AT325" s="231" t="s">
        <v>132</v>
      </c>
      <c r="AU325" s="231" t="s">
        <v>83</v>
      </c>
      <c r="AY325" s="17" t="s">
        <v>115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81</v>
      </c>
      <c r="BK325" s="232">
        <f>ROUND(I325*H325,2)</f>
        <v>0</v>
      </c>
      <c r="BL325" s="17" t="s">
        <v>193</v>
      </c>
      <c r="BM325" s="231" t="s">
        <v>576</v>
      </c>
    </row>
    <row r="326" s="13" customFormat="1">
      <c r="A326" s="13"/>
      <c r="B326" s="233"/>
      <c r="C326" s="234"/>
      <c r="D326" s="235" t="s">
        <v>124</v>
      </c>
      <c r="E326" s="236" t="s">
        <v>1</v>
      </c>
      <c r="F326" s="237" t="s">
        <v>577</v>
      </c>
      <c r="G326" s="234"/>
      <c r="H326" s="238">
        <v>34.177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124</v>
      </c>
      <c r="AU326" s="244" t="s">
        <v>83</v>
      </c>
      <c r="AV326" s="13" t="s">
        <v>83</v>
      </c>
      <c r="AW326" s="13" t="s">
        <v>30</v>
      </c>
      <c r="AX326" s="13" t="s">
        <v>81</v>
      </c>
      <c r="AY326" s="244" t="s">
        <v>115</v>
      </c>
    </row>
    <row r="327" s="2" customFormat="1" ht="21.75" customHeight="1">
      <c r="A327" s="38"/>
      <c r="B327" s="39"/>
      <c r="C327" s="219" t="s">
        <v>578</v>
      </c>
      <c r="D327" s="219" t="s">
        <v>118</v>
      </c>
      <c r="E327" s="220" t="s">
        <v>579</v>
      </c>
      <c r="F327" s="221" t="s">
        <v>580</v>
      </c>
      <c r="G327" s="222" t="s">
        <v>128</v>
      </c>
      <c r="H327" s="223">
        <v>235.20400000000001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38</v>
      </c>
      <c r="O327" s="91"/>
      <c r="P327" s="229">
        <f>O327*H327</f>
        <v>0</v>
      </c>
      <c r="Q327" s="229">
        <v>0.00039825</v>
      </c>
      <c r="R327" s="229">
        <f>Q327*H327</f>
        <v>0.093669993000000007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193</v>
      </c>
      <c r="AT327" s="231" t="s">
        <v>118</v>
      </c>
      <c r="AU327" s="231" t="s">
        <v>83</v>
      </c>
      <c r="AY327" s="17" t="s">
        <v>115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81</v>
      </c>
      <c r="BK327" s="232">
        <f>ROUND(I327*H327,2)</f>
        <v>0</v>
      </c>
      <c r="BL327" s="17" t="s">
        <v>193</v>
      </c>
      <c r="BM327" s="231" t="s">
        <v>581</v>
      </c>
    </row>
    <row r="328" s="15" customFormat="1">
      <c r="A328" s="15"/>
      <c r="B328" s="270"/>
      <c r="C328" s="271"/>
      <c r="D328" s="235" t="s">
        <v>124</v>
      </c>
      <c r="E328" s="272" t="s">
        <v>1</v>
      </c>
      <c r="F328" s="273" t="s">
        <v>582</v>
      </c>
      <c r="G328" s="271"/>
      <c r="H328" s="272" t="s">
        <v>1</v>
      </c>
      <c r="I328" s="274"/>
      <c r="J328" s="271"/>
      <c r="K328" s="271"/>
      <c r="L328" s="275"/>
      <c r="M328" s="276"/>
      <c r="N328" s="277"/>
      <c r="O328" s="277"/>
      <c r="P328" s="277"/>
      <c r="Q328" s="277"/>
      <c r="R328" s="277"/>
      <c r="S328" s="277"/>
      <c r="T328" s="27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9" t="s">
        <v>124</v>
      </c>
      <c r="AU328" s="279" t="s">
        <v>83</v>
      </c>
      <c r="AV328" s="15" t="s">
        <v>81</v>
      </c>
      <c r="AW328" s="15" t="s">
        <v>30</v>
      </c>
      <c r="AX328" s="15" t="s">
        <v>73</v>
      </c>
      <c r="AY328" s="279" t="s">
        <v>115</v>
      </c>
    </row>
    <row r="329" s="13" customFormat="1">
      <c r="A329" s="13"/>
      <c r="B329" s="233"/>
      <c r="C329" s="234"/>
      <c r="D329" s="235" t="s">
        <v>124</v>
      </c>
      <c r="E329" s="236" t="s">
        <v>1</v>
      </c>
      <c r="F329" s="237" t="s">
        <v>583</v>
      </c>
      <c r="G329" s="234"/>
      <c r="H329" s="238">
        <v>90.849999999999994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124</v>
      </c>
      <c r="AU329" s="244" t="s">
        <v>83</v>
      </c>
      <c r="AV329" s="13" t="s">
        <v>83</v>
      </c>
      <c r="AW329" s="13" t="s">
        <v>30</v>
      </c>
      <c r="AX329" s="13" t="s">
        <v>73</v>
      </c>
      <c r="AY329" s="244" t="s">
        <v>115</v>
      </c>
    </row>
    <row r="330" s="13" customFormat="1">
      <c r="A330" s="13"/>
      <c r="B330" s="233"/>
      <c r="C330" s="234"/>
      <c r="D330" s="235" t="s">
        <v>124</v>
      </c>
      <c r="E330" s="236" t="s">
        <v>1</v>
      </c>
      <c r="F330" s="237" t="s">
        <v>584</v>
      </c>
      <c r="G330" s="234"/>
      <c r="H330" s="238">
        <v>69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124</v>
      </c>
      <c r="AU330" s="244" t="s">
        <v>83</v>
      </c>
      <c r="AV330" s="13" t="s">
        <v>83</v>
      </c>
      <c r="AW330" s="13" t="s">
        <v>30</v>
      </c>
      <c r="AX330" s="13" t="s">
        <v>73</v>
      </c>
      <c r="AY330" s="244" t="s">
        <v>115</v>
      </c>
    </row>
    <row r="331" s="13" customFormat="1">
      <c r="A331" s="13"/>
      <c r="B331" s="233"/>
      <c r="C331" s="234"/>
      <c r="D331" s="235" t="s">
        <v>124</v>
      </c>
      <c r="E331" s="236" t="s">
        <v>1</v>
      </c>
      <c r="F331" s="237" t="s">
        <v>585</v>
      </c>
      <c r="G331" s="234"/>
      <c r="H331" s="238">
        <v>75.353999999999999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124</v>
      </c>
      <c r="AU331" s="244" t="s">
        <v>83</v>
      </c>
      <c r="AV331" s="13" t="s">
        <v>83</v>
      </c>
      <c r="AW331" s="13" t="s">
        <v>30</v>
      </c>
      <c r="AX331" s="13" t="s">
        <v>73</v>
      </c>
      <c r="AY331" s="244" t="s">
        <v>115</v>
      </c>
    </row>
    <row r="332" s="14" customFormat="1">
      <c r="A332" s="14"/>
      <c r="B332" s="256"/>
      <c r="C332" s="257"/>
      <c r="D332" s="235" t="s">
        <v>124</v>
      </c>
      <c r="E332" s="258" t="s">
        <v>1</v>
      </c>
      <c r="F332" s="259" t="s">
        <v>139</v>
      </c>
      <c r="G332" s="257"/>
      <c r="H332" s="260">
        <v>235.20400000000001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6" t="s">
        <v>124</v>
      </c>
      <c r="AU332" s="266" t="s">
        <v>83</v>
      </c>
      <c r="AV332" s="14" t="s">
        <v>122</v>
      </c>
      <c r="AW332" s="14" t="s">
        <v>30</v>
      </c>
      <c r="AX332" s="14" t="s">
        <v>81</v>
      </c>
      <c r="AY332" s="266" t="s">
        <v>115</v>
      </c>
    </row>
    <row r="333" s="2" customFormat="1" ht="21.75" customHeight="1">
      <c r="A333" s="38"/>
      <c r="B333" s="39"/>
      <c r="C333" s="219" t="s">
        <v>586</v>
      </c>
      <c r="D333" s="219" t="s">
        <v>118</v>
      </c>
      <c r="E333" s="220" t="s">
        <v>587</v>
      </c>
      <c r="F333" s="221" t="s">
        <v>588</v>
      </c>
      <c r="G333" s="222" t="s">
        <v>128</v>
      </c>
      <c r="H333" s="223">
        <v>19.079999999999998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38</v>
      </c>
      <c r="O333" s="91"/>
      <c r="P333" s="229">
        <f>O333*H333</f>
        <v>0</v>
      </c>
      <c r="Q333" s="229">
        <v>0.00039825</v>
      </c>
      <c r="R333" s="229">
        <f>Q333*H333</f>
        <v>0.0075986099999999996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193</v>
      </c>
      <c r="AT333" s="231" t="s">
        <v>118</v>
      </c>
      <c r="AU333" s="231" t="s">
        <v>83</v>
      </c>
      <c r="AY333" s="17" t="s">
        <v>115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81</v>
      </c>
      <c r="BK333" s="232">
        <f>ROUND(I333*H333,2)</f>
        <v>0</v>
      </c>
      <c r="BL333" s="17" t="s">
        <v>193</v>
      </c>
      <c r="BM333" s="231" t="s">
        <v>589</v>
      </c>
    </row>
    <row r="334" s="15" customFormat="1">
      <c r="A334" s="15"/>
      <c r="B334" s="270"/>
      <c r="C334" s="271"/>
      <c r="D334" s="235" t="s">
        <v>124</v>
      </c>
      <c r="E334" s="272" t="s">
        <v>1</v>
      </c>
      <c r="F334" s="273" t="s">
        <v>590</v>
      </c>
      <c r="G334" s="271"/>
      <c r="H334" s="272" t="s">
        <v>1</v>
      </c>
      <c r="I334" s="274"/>
      <c r="J334" s="271"/>
      <c r="K334" s="271"/>
      <c r="L334" s="275"/>
      <c r="M334" s="276"/>
      <c r="N334" s="277"/>
      <c r="O334" s="277"/>
      <c r="P334" s="277"/>
      <c r="Q334" s="277"/>
      <c r="R334" s="277"/>
      <c r="S334" s="277"/>
      <c r="T334" s="27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9" t="s">
        <v>124</v>
      </c>
      <c r="AU334" s="279" t="s">
        <v>83</v>
      </c>
      <c r="AV334" s="15" t="s">
        <v>81</v>
      </c>
      <c r="AW334" s="15" t="s">
        <v>30</v>
      </c>
      <c r="AX334" s="15" t="s">
        <v>73</v>
      </c>
      <c r="AY334" s="279" t="s">
        <v>115</v>
      </c>
    </row>
    <row r="335" s="13" customFormat="1">
      <c r="A335" s="13"/>
      <c r="B335" s="233"/>
      <c r="C335" s="234"/>
      <c r="D335" s="235" t="s">
        <v>124</v>
      </c>
      <c r="E335" s="236" t="s">
        <v>1</v>
      </c>
      <c r="F335" s="237" t="s">
        <v>591</v>
      </c>
      <c r="G335" s="234"/>
      <c r="H335" s="238">
        <v>19.079999999999998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124</v>
      </c>
      <c r="AU335" s="244" t="s">
        <v>83</v>
      </c>
      <c r="AV335" s="13" t="s">
        <v>83</v>
      </c>
      <c r="AW335" s="13" t="s">
        <v>30</v>
      </c>
      <c r="AX335" s="13" t="s">
        <v>81</v>
      </c>
      <c r="AY335" s="244" t="s">
        <v>115</v>
      </c>
    </row>
    <row r="336" s="2" customFormat="1" ht="21.75" customHeight="1">
      <c r="A336" s="38"/>
      <c r="B336" s="39"/>
      <c r="C336" s="219" t="s">
        <v>592</v>
      </c>
      <c r="D336" s="219" t="s">
        <v>118</v>
      </c>
      <c r="E336" s="220" t="s">
        <v>593</v>
      </c>
      <c r="F336" s="221" t="s">
        <v>594</v>
      </c>
      <c r="G336" s="222" t="s">
        <v>238</v>
      </c>
      <c r="H336" s="223">
        <v>27.800000000000001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38</v>
      </c>
      <c r="O336" s="91"/>
      <c r="P336" s="229">
        <f>O336*H336</f>
        <v>0</v>
      </c>
      <c r="Q336" s="229">
        <v>0.00011</v>
      </c>
      <c r="R336" s="229">
        <f>Q336*H336</f>
        <v>0.0030580000000000004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193</v>
      </c>
      <c r="AT336" s="231" t="s">
        <v>118</v>
      </c>
      <c r="AU336" s="231" t="s">
        <v>83</v>
      </c>
      <c r="AY336" s="17" t="s">
        <v>115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81</v>
      </c>
      <c r="BK336" s="232">
        <f>ROUND(I336*H336,2)</f>
        <v>0</v>
      </c>
      <c r="BL336" s="17" t="s">
        <v>193</v>
      </c>
      <c r="BM336" s="231" t="s">
        <v>595</v>
      </c>
    </row>
    <row r="337" s="13" customFormat="1">
      <c r="A337" s="13"/>
      <c r="B337" s="233"/>
      <c r="C337" s="234"/>
      <c r="D337" s="235" t="s">
        <v>124</v>
      </c>
      <c r="E337" s="236" t="s">
        <v>1</v>
      </c>
      <c r="F337" s="237" t="s">
        <v>596</v>
      </c>
      <c r="G337" s="234"/>
      <c r="H337" s="238">
        <v>27.800000000000001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124</v>
      </c>
      <c r="AU337" s="244" t="s">
        <v>83</v>
      </c>
      <c r="AV337" s="13" t="s">
        <v>83</v>
      </c>
      <c r="AW337" s="13" t="s">
        <v>30</v>
      </c>
      <c r="AX337" s="13" t="s">
        <v>81</v>
      </c>
      <c r="AY337" s="244" t="s">
        <v>115</v>
      </c>
    </row>
    <row r="338" s="2" customFormat="1" ht="21.75" customHeight="1">
      <c r="A338" s="38"/>
      <c r="B338" s="39"/>
      <c r="C338" s="219" t="s">
        <v>597</v>
      </c>
      <c r="D338" s="219" t="s">
        <v>118</v>
      </c>
      <c r="E338" s="220" t="s">
        <v>598</v>
      </c>
      <c r="F338" s="221" t="s">
        <v>599</v>
      </c>
      <c r="G338" s="222" t="s">
        <v>238</v>
      </c>
      <c r="H338" s="223">
        <v>21</v>
      </c>
      <c r="I338" s="224"/>
      <c r="J338" s="225">
        <f>ROUND(I338*H338,2)</f>
        <v>0</v>
      </c>
      <c r="K338" s="226"/>
      <c r="L338" s="44"/>
      <c r="M338" s="227" t="s">
        <v>1</v>
      </c>
      <c r="N338" s="228" t="s">
        <v>38</v>
      </c>
      <c r="O338" s="91"/>
      <c r="P338" s="229">
        <f>O338*H338</f>
        <v>0</v>
      </c>
      <c r="Q338" s="229">
        <v>5.6153599999999997E-05</v>
      </c>
      <c r="R338" s="229">
        <f>Q338*H338</f>
        <v>0.0011792255999999999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193</v>
      </c>
      <c r="AT338" s="231" t="s">
        <v>118</v>
      </c>
      <c r="AU338" s="231" t="s">
        <v>83</v>
      </c>
      <c r="AY338" s="17" t="s">
        <v>115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81</v>
      </c>
      <c r="BK338" s="232">
        <f>ROUND(I338*H338,2)</f>
        <v>0</v>
      </c>
      <c r="BL338" s="17" t="s">
        <v>193</v>
      </c>
      <c r="BM338" s="231" t="s">
        <v>600</v>
      </c>
    </row>
    <row r="339" s="13" customFormat="1">
      <c r="A339" s="13"/>
      <c r="B339" s="233"/>
      <c r="C339" s="234"/>
      <c r="D339" s="235" t="s">
        <v>124</v>
      </c>
      <c r="E339" s="236" t="s">
        <v>1</v>
      </c>
      <c r="F339" s="237" t="s">
        <v>601</v>
      </c>
      <c r="G339" s="234"/>
      <c r="H339" s="238">
        <v>21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124</v>
      </c>
      <c r="AU339" s="244" t="s">
        <v>83</v>
      </c>
      <c r="AV339" s="13" t="s">
        <v>83</v>
      </c>
      <c r="AW339" s="13" t="s">
        <v>30</v>
      </c>
      <c r="AX339" s="13" t="s">
        <v>81</v>
      </c>
      <c r="AY339" s="244" t="s">
        <v>115</v>
      </c>
    </row>
    <row r="340" s="2" customFormat="1" ht="21.75" customHeight="1">
      <c r="A340" s="38"/>
      <c r="B340" s="39"/>
      <c r="C340" s="219" t="s">
        <v>602</v>
      </c>
      <c r="D340" s="219" t="s">
        <v>118</v>
      </c>
      <c r="E340" s="220" t="s">
        <v>603</v>
      </c>
      <c r="F340" s="221" t="s">
        <v>604</v>
      </c>
      <c r="G340" s="222" t="s">
        <v>238</v>
      </c>
      <c r="H340" s="223">
        <v>21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38</v>
      </c>
      <c r="O340" s="91"/>
      <c r="P340" s="229">
        <f>O340*H340</f>
        <v>0</v>
      </c>
      <c r="Q340" s="229">
        <v>0.001</v>
      </c>
      <c r="R340" s="229">
        <f>Q340*H340</f>
        <v>0.021000000000000001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193</v>
      </c>
      <c r="AT340" s="231" t="s">
        <v>118</v>
      </c>
      <c r="AU340" s="231" t="s">
        <v>83</v>
      </c>
      <c r="AY340" s="17" t="s">
        <v>115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81</v>
      </c>
      <c r="BK340" s="232">
        <f>ROUND(I340*H340,2)</f>
        <v>0</v>
      </c>
      <c r="BL340" s="17" t="s">
        <v>193</v>
      </c>
      <c r="BM340" s="231" t="s">
        <v>605</v>
      </c>
    </row>
    <row r="341" s="13" customFormat="1">
      <c r="A341" s="13"/>
      <c r="B341" s="233"/>
      <c r="C341" s="234"/>
      <c r="D341" s="235" t="s">
        <v>124</v>
      </c>
      <c r="E341" s="236" t="s">
        <v>1</v>
      </c>
      <c r="F341" s="237" t="s">
        <v>601</v>
      </c>
      <c r="G341" s="234"/>
      <c r="H341" s="238">
        <v>21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124</v>
      </c>
      <c r="AU341" s="244" t="s">
        <v>83</v>
      </c>
      <c r="AV341" s="13" t="s">
        <v>83</v>
      </c>
      <c r="AW341" s="13" t="s">
        <v>30</v>
      </c>
      <c r="AX341" s="13" t="s">
        <v>81</v>
      </c>
      <c r="AY341" s="244" t="s">
        <v>115</v>
      </c>
    </row>
    <row r="342" s="2" customFormat="1" ht="21.75" customHeight="1">
      <c r="A342" s="38"/>
      <c r="B342" s="39"/>
      <c r="C342" s="219" t="s">
        <v>606</v>
      </c>
      <c r="D342" s="219" t="s">
        <v>118</v>
      </c>
      <c r="E342" s="220" t="s">
        <v>607</v>
      </c>
      <c r="F342" s="221" t="s">
        <v>608</v>
      </c>
      <c r="G342" s="222" t="s">
        <v>135</v>
      </c>
      <c r="H342" s="223">
        <v>1.488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38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122</v>
      </c>
      <c r="AT342" s="231" t="s">
        <v>118</v>
      </c>
      <c r="AU342" s="231" t="s">
        <v>83</v>
      </c>
      <c r="AY342" s="17" t="s">
        <v>115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81</v>
      </c>
      <c r="BK342" s="232">
        <f>ROUND(I342*H342,2)</f>
        <v>0</v>
      </c>
      <c r="BL342" s="17" t="s">
        <v>122</v>
      </c>
      <c r="BM342" s="231" t="s">
        <v>609</v>
      </c>
    </row>
    <row r="343" s="12" customFormat="1" ht="25.92" customHeight="1">
      <c r="A343" s="12"/>
      <c r="B343" s="203"/>
      <c r="C343" s="204"/>
      <c r="D343" s="205" t="s">
        <v>72</v>
      </c>
      <c r="E343" s="206" t="s">
        <v>199</v>
      </c>
      <c r="F343" s="206" t="s">
        <v>200</v>
      </c>
      <c r="G343" s="204"/>
      <c r="H343" s="204"/>
      <c r="I343" s="207"/>
      <c r="J343" s="208">
        <f>BK343</f>
        <v>0</v>
      </c>
      <c r="K343" s="204"/>
      <c r="L343" s="209"/>
      <c r="M343" s="210"/>
      <c r="N343" s="211"/>
      <c r="O343" s="211"/>
      <c r="P343" s="212">
        <f>P344</f>
        <v>0</v>
      </c>
      <c r="Q343" s="211"/>
      <c r="R343" s="212">
        <f>R344</f>
        <v>0</v>
      </c>
      <c r="S343" s="211"/>
      <c r="T343" s="213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122</v>
      </c>
      <c r="AT343" s="215" t="s">
        <v>72</v>
      </c>
      <c r="AU343" s="215" t="s">
        <v>73</v>
      </c>
      <c r="AY343" s="214" t="s">
        <v>115</v>
      </c>
      <c r="BK343" s="216">
        <f>BK344</f>
        <v>0</v>
      </c>
    </row>
    <row r="344" s="12" customFormat="1" ht="22.8" customHeight="1">
      <c r="A344" s="12"/>
      <c r="B344" s="203"/>
      <c r="C344" s="204"/>
      <c r="D344" s="205" t="s">
        <v>72</v>
      </c>
      <c r="E344" s="217" t="s">
        <v>610</v>
      </c>
      <c r="F344" s="217" t="s">
        <v>611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SUM(P345:P346)</f>
        <v>0</v>
      </c>
      <c r="Q344" s="211"/>
      <c r="R344" s="212">
        <f>SUM(R345:R346)</f>
        <v>0</v>
      </c>
      <c r="S344" s="211"/>
      <c r="T344" s="213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122</v>
      </c>
      <c r="AT344" s="215" t="s">
        <v>72</v>
      </c>
      <c r="AU344" s="215" t="s">
        <v>81</v>
      </c>
      <c r="AY344" s="214" t="s">
        <v>115</v>
      </c>
      <c r="BK344" s="216">
        <f>SUM(BK345:BK346)</f>
        <v>0</v>
      </c>
    </row>
    <row r="345" s="2" customFormat="1" ht="21.75" customHeight="1">
      <c r="A345" s="38"/>
      <c r="B345" s="39"/>
      <c r="C345" s="219" t="s">
        <v>612</v>
      </c>
      <c r="D345" s="219" t="s">
        <v>118</v>
      </c>
      <c r="E345" s="220" t="s">
        <v>613</v>
      </c>
      <c r="F345" s="221" t="s">
        <v>614</v>
      </c>
      <c r="G345" s="222" t="s">
        <v>615</v>
      </c>
      <c r="H345" s="223">
        <v>1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38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204</v>
      </c>
      <c r="AT345" s="231" t="s">
        <v>118</v>
      </c>
      <c r="AU345" s="231" t="s">
        <v>83</v>
      </c>
      <c r="AY345" s="17" t="s">
        <v>115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81</v>
      </c>
      <c r="BK345" s="232">
        <f>ROUND(I345*H345,2)</f>
        <v>0</v>
      </c>
      <c r="BL345" s="17" t="s">
        <v>204</v>
      </c>
      <c r="BM345" s="231" t="s">
        <v>616</v>
      </c>
    </row>
    <row r="346" s="13" customFormat="1">
      <c r="A346" s="13"/>
      <c r="B346" s="233"/>
      <c r="C346" s="234"/>
      <c r="D346" s="235" t="s">
        <v>124</v>
      </c>
      <c r="E346" s="236" t="s">
        <v>1</v>
      </c>
      <c r="F346" s="237" t="s">
        <v>617</v>
      </c>
      <c r="G346" s="234"/>
      <c r="H346" s="238">
        <v>1</v>
      </c>
      <c r="I346" s="239"/>
      <c r="J346" s="234"/>
      <c r="K346" s="234"/>
      <c r="L346" s="240"/>
      <c r="M346" s="267"/>
      <c r="N346" s="268"/>
      <c r="O346" s="268"/>
      <c r="P346" s="268"/>
      <c r="Q346" s="268"/>
      <c r="R346" s="268"/>
      <c r="S346" s="268"/>
      <c r="T346" s="26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124</v>
      </c>
      <c r="AU346" s="244" t="s">
        <v>83</v>
      </c>
      <c r="AV346" s="13" t="s">
        <v>83</v>
      </c>
      <c r="AW346" s="13" t="s">
        <v>30</v>
      </c>
      <c r="AX346" s="13" t="s">
        <v>81</v>
      </c>
      <c r="AY346" s="244" t="s">
        <v>115</v>
      </c>
    </row>
    <row r="347" s="2" customFormat="1" ht="6.96" customHeight="1">
      <c r="A347" s="38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K4fVERb0slOdDOuZ/St2BZN/9F7PIZ/adJr78kX7auU0eUT2wpqHKoLjSqXeyPI1iWej9UDbcUyCnqDnmH8Ptw==" hashValue="smaszh8Jai+PnQf4sTB5Qk0zVhY5UjwEh3+vdJPDT1/2VYMKcPj/CH++ihSBMZTCiVBqtAThvJVCQgWW/ZDcpw==" algorithmName="SHA-512" password="CC35"/>
  <autoFilter ref="C130:K34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21,266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ROUND((SUM(BE122:BE138)),  2)</f>
        <v>0</v>
      </c>
      <c r="G33" s="38"/>
      <c r="H33" s="38"/>
      <c r="I33" s="155">
        <v>0.20999999999999999</v>
      </c>
      <c r="J33" s="154">
        <f>ROUND(((SUM(BE122:BE138))*I33),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ROUND((SUM(BF122:BF138)),  2)</f>
        <v>0</v>
      </c>
      <c r="G34" s="38"/>
      <c r="H34" s="38"/>
      <c r="I34" s="155">
        <v>0.14999999999999999</v>
      </c>
      <c r="J34" s="154">
        <f>ROUND(((SUM(BF122:BF138))*I34),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ROUND((SUM(BG122:BG138)),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ROUND((SUM(BH122:BH138)),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ROUND((SUM(BI122:BI138)),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21,266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8. 2. 2021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79"/>
      <c r="C97" s="180"/>
      <c r="D97" s="181" t="s">
        <v>618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619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620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621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622</v>
      </c>
      <c r="E101" s="188"/>
      <c r="F101" s="188"/>
      <c r="G101" s="188"/>
      <c r="H101" s="188"/>
      <c r="I101" s="188"/>
      <c r="J101" s="189">
        <f>J135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623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mostu v km 21,266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8. 2. 2021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101</v>
      </c>
      <c r="D121" s="194" t="s">
        <v>58</v>
      </c>
      <c r="E121" s="194" t="s">
        <v>54</v>
      </c>
      <c r="F121" s="194" t="s">
        <v>55</v>
      </c>
      <c r="G121" s="194" t="s">
        <v>102</v>
      </c>
      <c r="H121" s="194" t="s">
        <v>103</v>
      </c>
      <c r="I121" s="194" t="s">
        <v>104</v>
      </c>
      <c r="J121" s="195" t="s">
        <v>94</v>
      </c>
      <c r="K121" s="196" t="s">
        <v>105</v>
      </c>
      <c r="L121" s="197"/>
      <c r="M121" s="100" t="s">
        <v>1</v>
      </c>
      <c r="N121" s="101" t="s">
        <v>37</v>
      </c>
      <c r="O121" s="101" t="s">
        <v>106</v>
      </c>
      <c r="P121" s="101" t="s">
        <v>107</v>
      </c>
      <c r="Q121" s="101" t="s">
        <v>108</v>
      </c>
      <c r="R121" s="101" t="s">
        <v>109</v>
      </c>
      <c r="S121" s="101" t="s">
        <v>110</v>
      </c>
      <c r="T121" s="102" t="s">
        <v>111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112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96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86</v>
      </c>
      <c r="F123" s="206" t="s">
        <v>87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P124+P127+P132+P135+P137</f>
        <v>0</v>
      </c>
      <c r="Q123" s="211"/>
      <c r="R123" s="212">
        <f>R124+R127+R132+R135+R137</f>
        <v>0</v>
      </c>
      <c r="S123" s="211"/>
      <c r="T123" s="213">
        <f>T124+T127+T132+T135+T137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116</v>
      </c>
      <c r="AT123" s="215" t="s">
        <v>72</v>
      </c>
      <c r="AU123" s="215" t="s">
        <v>73</v>
      </c>
      <c r="AY123" s="214" t="s">
        <v>115</v>
      </c>
      <c r="BK123" s="216">
        <f>BK124+BK127+BK132+BK135+BK137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624</v>
      </c>
      <c r="F124" s="217" t="s">
        <v>625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116</v>
      </c>
      <c r="AT124" s="215" t="s">
        <v>72</v>
      </c>
      <c r="AU124" s="215" t="s">
        <v>81</v>
      </c>
      <c r="AY124" s="214" t="s">
        <v>115</v>
      </c>
      <c r="BK124" s="216">
        <f>SUM(BK125:BK126)</f>
        <v>0</v>
      </c>
    </row>
    <row r="125" s="2" customFormat="1" ht="16.5" customHeight="1">
      <c r="A125" s="38"/>
      <c r="B125" s="39"/>
      <c r="C125" s="219" t="s">
        <v>81</v>
      </c>
      <c r="D125" s="219" t="s">
        <v>118</v>
      </c>
      <c r="E125" s="220" t="s">
        <v>626</v>
      </c>
      <c r="F125" s="221" t="s">
        <v>627</v>
      </c>
      <c r="G125" s="222" t="s">
        <v>615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628</v>
      </c>
      <c r="AT125" s="231" t="s">
        <v>118</v>
      </c>
      <c r="AU125" s="231" t="s">
        <v>83</v>
      </c>
      <c r="AY125" s="17" t="s">
        <v>115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628</v>
      </c>
      <c r="BM125" s="231" t="s">
        <v>629</v>
      </c>
    </row>
    <row r="126" s="2" customFormat="1" ht="16.5" customHeight="1">
      <c r="A126" s="38"/>
      <c r="B126" s="39"/>
      <c r="C126" s="219" t="s">
        <v>83</v>
      </c>
      <c r="D126" s="219" t="s">
        <v>118</v>
      </c>
      <c r="E126" s="220" t="s">
        <v>630</v>
      </c>
      <c r="F126" s="221" t="s">
        <v>631</v>
      </c>
      <c r="G126" s="222" t="s">
        <v>615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628</v>
      </c>
      <c r="AT126" s="231" t="s">
        <v>118</v>
      </c>
      <c r="AU126" s="231" t="s">
        <v>83</v>
      </c>
      <c r="AY126" s="17" t="s">
        <v>115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628</v>
      </c>
      <c r="BM126" s="231" t="s">
        <v>632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633</v>
      </c>
      <c r="F127" s="217" t="s">
        <v>634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SUM(P128:P131)</f>
        <v>0</v>
      </c>
      <c r="Q127" s="211"/>
      <c r="R127" s="212">
        <f>SUM(R128:R131)</f>
        <v>0</v>
      </c>
      <c r="S127" s="211"/>
      <c r="T127" s="213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116</v>
      </c>
      <c r="AT127" s="215" t="s">
        <v>72</v>
      </c>
      <c r="AU127" s="215" t="s">
        <v>81</v>
      </c>
      <c r="AY127" s="214" t="s">
        <v>115</v>
      </c>
      <c r="BK127" s="216">
        <f>SUM(BK128:BK131)</f>
        <v>0</v>
      </c>
    </row>
    <row r="128" s="2" customFormat="1" ht="16.5" customHeight="1">
      <c r="A128" s="38"/>
      <c r="B128" s="39"/>
      <c r="C128" s="219" t="s">
        <v>131</v>
      </c>
      <c r="D128" s="219" t="s">
        <v>118</v>
      </c>
      <c r="E128" s="220" t="s">
        <v>635</v>
      </c>
      <c r="F128" s="221" t="s">
        <v>634</v>
      </c>
      <c r="G128" s="222" t="s">
        <v>615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628</v>
      </c>
      <c r="AT128" s="231" t="s">
        <v>118</v>
      </c>
      <c r="AU128" s="231" t="s">
        <v>83</v>
      </c>
      <c r="AY128" s="17" t="s">
        <v>115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628</v>
      </c>
      <c r="BM128" s="231" t="s">
        <v>636</v>
      </c>
    </row>
    <row r="129" s="13" customFormat="1">
      <c r="A129" s="13"/>
      <c r="B129" s="233"/>
      <c r="C129" s="234"/>
      <c r="D129" s="235" t="s">
        <v>124</v>
      </c>
      <c r="E129" s="236" t="s">
        <v>1</v>
      </c>
      <c r="F129" s="237" t="s">
        <v>81</v>
      </c>
      <c r="G129" s="234"/>
      <c r="H129" s="238">
        <v>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124</v>
      </c>
      <c r="AU129" s="244" t="s">
        <v>83</v>
      </c>
      <c r="AV129" s="13" t="s">
        <v>83</v>
      </c>
      <c r="AW129" s="13" t="s">
        <v>30</v>
      </c>
      <c r="AX129" s="13" t="s">
        <v>81</v>
      </c>
      <c r="AY129" s="244" t="s">
        <v>115</v>
      </c>
    </row>
    <row r="130" s="2" customFormat="1" ht="16.5" customHeight="1">
      <c r="A130" s="38"/>
      <c r="B130" s="39"/>
      <c r="C130" s="219" t="s">
        <v>122</v>
      </c>
      <c r="D130" s="219" t="s">
        <v>118</v>
      </c>
      <c r="E130" s="220" t="s">
        <v>637</v>
      </c>
      <c r="F130" s="221" t="s">
        <v>638</v>
      </c>
      <c r="G130" s="222" t="s">
        <v>615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628</v>
      </c>
      <c r="AT130" s="231" t="s">
        <v>118</v>
      </c>
      <c r="AU130" s="231" t="s">
        <v>83</v>
      </c>
      <c r="AY130" s="17" t="s">
        <v>115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628</v>
      </c>
      <c r="BM130" s="231" t="s">
        <v>639</v>
      </c>
    </row>
    <row r="131" s="2" customFormat="1" ht="16.5" customHeight="1">
      <c r="A131" s="38"/>
      <c r="B131" s="39"/>
      <c r="C131" s="219" t="s">
        <v>116</v>
      </c>
      <c r="D131" s="219" t="s">
        <v>118</v>
      </c>
      <c r="E131" s="220" t="s">
        <v>640</v>
      </c>
      <c r="F131" s="221" t="s">
        <v>641</v>
      </c>
      <c r="G131" s="222" t="s">
        <v>615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628</v>
      </c>
      <c r="AT131" s="231" t="s">
        <v>118</v>
      </c>
      <c r="AU131" s="231" t="s">
        <v>83</v>
      </c>
      <c r="AY131" s="17" t="s">
        <v>115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628</v>
      </c>
      <c r="BM131" s="231" t="s">
        <v>642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643</v>
      </c>
      <c r="F132" s="217" t="s">
        <v>644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SUM(P133:P134)</f>
        <v>0</v>
      </c>
      <c r="Q132" s="211"/>
      <c r="R132" s="212">
        <f>SUM(R133:R134)</f>
        <v>0</v>
      </c>
      <c r="S132" s="211"/>
      <c r="T132" s="213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116</v>
      </c>
      <c r="AT132" s="215" t="s">
        <v>72</v>
      </c>
      <c r="AU132" s="215" t="s">
        <v>81</v>
      </c>
      <c r="AY132" s="214" t="s">
        <v>115</v>
      </c>
      <c r="BK132" s="216">
        <f>SUM(BK133:BK134)</f>
        <v>0</v>
      </c>
    </row>
    <row r="133" s="2" customFormat="1" ht="16.5" customHeight="1">
      <c r="A133" s="38"/>
      <c r="B133" s="39"/>
      <c r="C133" s="219" t="s">
        <v>149</v>
      </c>
      <c r="D133" s="219" t="s">
        <v>118</v>
      </c>
      <c r="E133" s="220" t="s">
        <v>645</v>
      </c>
      <c r="F133" s="221" t="s">
        <v>646</v>
      </c>
      <c r="G133" s="222" t="s">
        <v>615</v>
      </c>
      <c r="H133" s="223">
        <v>12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628</v>
      </c>
      <c r="AT133" s="231" t="s">
        <v>118</v>
      </c>
      <c r="AU133" s="231" t="s">
        <v>83</v>
      </c>
      <c r="AY133" s="17" t="s">
        <v>115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628</v>
      </c>
      <c r="BM133" s="231" t="s">
        <v>647</v>
      </c>
    </row>
    <row r="134" s="2" customFormat="1" ht="16.5" customHeight="1">
      <c r="A134" s="38"/>
      <c r="B134" s="39"/>
      <c r="C134" s="219" t="s">
        <v>154</v>
      </c>
      <c r="D134" s="219" t="s">
        <v>118</v>
      </c>
      <c r="E134" s="220" t="s">
        <v>648</v>
      </c>
      <c r="F134" s="221" t="s">
        <v>649</v>
      </c>
      <c r="G134" s="222" t="s">
        <v>615</v>
      </c>
      <c r="H134" s="223">
        <v>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628</v>
      </c>
      <c r="AT134" s="231" t="s">
        <v>118</v>
      </c>
      <c r="AU134" s="231" t="s">
        <v>83</v>
      </c>
      <c r="AY134" s="17" t="s">
        <v>115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628</v>
      </c>
      <c r="BM134" s="231" t="s">
        <v>650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651</v>
      </c>
      <c r="F135" s="217" t="s">
        <v>652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0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116</v>
      </c>
      <c r="AT135" s="215" t="s">
        <v>72</v>
      </c>
      <c r="AU135" s="215" t="s">
        <v>81</v>
      </c>
      <c r="AY135" s="214" t="s">
        <v>115</v>
      </c>
      <c r="BK135" s="216">
        <f>BK136</f>
        <v>0</v>
      </c>
    </row>
    <row r="136" s="2" customFormat="1" ht="16.5" customHeight="1">
      <c r="A136" s="38"/>
      <c r="B136" s="39"/>
      <c r="C136" s="219" t="s">
        <v>136</v>
      </c>
      <c r="D136" s="219" t="s">
        <v>118</v>
      </c>
      <c r="E136" s="220" t="s">
        <v>653</v>
      </c>
      <c r="F136" s="221" t="s">
        <v>654</v>
      </c>
      <c r="G136" s="222" t="s">
        <v>655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628</v>
      </c>
      <c r="AT136" s="231" t="s">
        <v>118</v>
      </c>
      <c r="AU136" s="231" t="s">
        <v>83</v>
      </c>
      <c r="AY136" s="17" t="s">
        <v>115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628</v>
      </c>
      <c r="BM136" s="231" t="s">
        <v>656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657</v>
      </c>
      <c r="F137" s="217" t="s">
        <v>658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116</v>
      </c>
      <c r="AT137" s="215" t="s">
        <v>72</v>
      </c>
      <c r="AU137" s="215" t="s">
        <v>81</v>
      </c>
      <c r="AY137" s="214" t="s">
        <v>115</v>
      </c>
      <c r="BK137" s="216">
        <f>BK138</f>
        <v>0</v>
      </c>
    </row>
    <row r="138" s="2" customFormat="1" ht="16.5" customHeight="1">
      <c r="A138" s="38"/>
      <c r="B138" s="39"/>
      <c r="C138" s="219" t="s">
        <v>163</v>
      </c>
      <c r="D138" s="219" t="s">
        <v>118</v>
      </c>
      <c r="E138" s="220" t="s">
        <v>659</v>
      </c>
      <c r="F138" s="221" t="s">
        <v>660</v>
      </c>
      <c r="G138" s="222" t="s">
        <v>655</v>
      </c>
      <c r="H138" s="223">
        <v>1</v>
      </c>
      <c r="I138" s="224"/>
      <c r="J138" s="225">
        <f>ROUND(I138*H138,2)</f>
        <v>0</v>
      </c>
      <c r="K138" s="226"/>
      <c r="L138" s="44"/>
      <c r="M138" s="280" t="s">
        <v>1</v>
      </c>
      <c r="N138" s="281" t="s">
        <v>38</v>
      </c>
      <c r="O138" s="282"/>
      <c r="P138" s="283">
        <f>O138*H138</f>
        <v>0</v>
      </c>
      <c r="Q138" s="283">
        <v>0</v>
      </c>
      <c r="R138" s="283">
        <f>Q138*H138</f>
        <v>0</v>
      </c>
      <c r="S138" s="283">
        <v>0</v>
      </c>
      <c r="T138" s="2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628</v>
      </c>
      <c r="AT138" s="231" t="s">
        <v>118</v>
      </c>
      <c r="AU138" s="231" t="s">
        <v>83</v>
      </c>
      <c r="AY138" s="17" t="s">
        <v>115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628</v>
      </c>
      <c r="BM138" s="231" t="s">
        <v>661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ysdl79sSwo1WilwTFAXPSULqA1357fZKRX9NgcybA+iEw+J0AnULgjHhGpYjIpAVWactgZ1/rtTd4Uz+a7mlEg==" hashValue="Ajs2DDo/3bpwAWQ4BJV17Dvsk+cPGAHbCncnRmXW/tSKYM08s/UYv0DE9S79g6Ogx2aNfAJpFzSofg/NZ0F9Cw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2021-02-09T13:05:04Z</dcterms:created>
  <dcterms:modified xsi:type="dcterms:W3CDTF">2021-02-09T13:05:09Z</dcterms:modified>
</cp:coreProperties>
</file>