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450" activeTab="1"/>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fukci'!$A$2:$E$9</definedName>
    <definedName name="_xlnm.Print_Area" localSheetId="1">'SO 98-98'!$B$1:$L$36</definedName>
  </definedNames>
  <calcPr calcId="145621"/>
</workbook>
</file>

<file path=xl/calcChain.xml><?xml version="1.0" encoding="utf-8"?>
<calcChain xmlns="http://schemas.openxmlformats.org/spreadsheetml/2006/main">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text>
        <r>
          <rPr>
            <b/>
            <i/>
            <u/>
            <sz val="10"/>
            <color indexed="81"/>
            <rFont val="Arial"/>
            <family val="2"/>
            <charset val="238"/>
          </rPr>
          <t>Povinná položka</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text>
        <r>
          <rPr>
            <b/>
            <i/>
            <u/>
            <sz val="10"/>
            <color indexed="81"/>
            <rFont val="Arial"/>
            <family val="2"/>
            <charset val="238"/>
          </rPr>
          <t>Povinná položka</t>
        </r>
        <r>
          <rPr>
            <sz val="10"/>
            <color indexed="81"/>
            <rFont val="Arial"/>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text>
        <r>
          <rPr>
            <b/>
            <i/>
            <u/>
            <sz val="10"/>
            <color indexed="81"/>
            <rFont val="Arial"/>
            <family val="2"/>
            <charset val="238"/>
          </rPr>
          <t>Povinná položka</t>
        </r>
        <r>
          <rPr>
            <sz val="10"/>
            <color indexed="81"/>
            <rFont val="Arial"/>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<sst xmlns="http://schemas.openxmlformats.org/spreadsheetml/2006/main" count="135" uniqueCount="93">
  <si>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</si>
  <si>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</si>
  <si>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</si>
  <si>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</si>
  <si>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</si>
  <si>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</si>
  <si>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</si>
  <si>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</si>
  <si>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</si>
  <si>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</si>
  <si>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</si>
  <si>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</si>
  <si>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</si>
  <si>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</si>
  <si>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</si>
  <si>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</si>
  <si>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</si>
  <si>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</si>
  <si>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</si>
  <si>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</si>
  <si>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</si>
  <si>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</si>
  <si>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</si>
  <si>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</si>
  <si>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</si>
  <si>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</si>
  <si>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</si>
  <si>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</si>
  <si>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</si>
  <si>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</si>
  <si>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</si>
  <si>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</si>
  <si>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</si>
  <si>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</si>
  <si>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</si>
  <si>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</si>
  <si>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</si>
  <si>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</si>
  <si>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</si>
  <si>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</si>
  <si>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</si>
  <si>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</si>
  <si>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</si>
  <si>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</si>
  <si>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</si>
  <si>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</si>
  <si>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</si>
  <si>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</si>
  <si>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</si>
  <si>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</si>
  <si>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</si>
  <si>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</si>
  <si>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</si>
  <si>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</si>
  <si>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</si>
  <si>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</si>
  <si>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</si>
  <si>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</si>
  <si>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</si>
  <si>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</si>
  <si>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</si>
  <si>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</si>
  <si>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</si>
  <si>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</si>
  <si>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</si>
  <si>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</si>
  <si>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</si>
  <si>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</si>
  <si>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</si>
  <si>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</si>
  <si>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</si>
  <si>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</si>
  <si>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</si>
  <si>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</si>
  <si>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</si>
  <si>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PS 01-01-31</t>
  </si>
  <si>
    <t>V rozsahu Zjednodušené dokumentace ve stádiu 2</t>
  </si>
  <si>
    <t>SO 01-13-01</t>
  </si>
  <si>
    <t>SO 01-86-01</t>
  </si>
  <si>
    <t>SO 01-10-01</t>
  </si>
  <si>
    <t>Doplnění závor na PZS (P4372) v km 23,468 trati Lipová Lázně – Javorník ve Slezsku</t>
  </si>
  <si>
    <t>Zabezpečovací zařízení (PZS) železniční přejezd v km 23,468 (P4372)</t>
  </si>
  <si>
    <t xml:space="preserve">Dodávka a montáž kompletního vnitřního a venkovního zařízení přejezdového zabezpečovacího zařízení světelného (PZS) železničního přejezdu P4372 včetně potřebného pomocného materiálu, softwarového vybavení a jeho dopravy.  Položka obsahuje všechny náklady na pořízení a montáž nového technologického objektu - reléového domku (RD), pořízení a montáž výstražníků a závor a související nutné kabelizace včetně pomocného materiálu a jeho dopravu. Položka obsahuje všechny náklady na úpravy vazeb na navazující zabezpečovací zařízení (ZZ), úpravy kolejové desky (KD) v dopravní kanceláři (DK). V rámci tohoto provozního souboru (PS) bude zpracována a schválena nová tabulka přejezdu, zpracovaná a schvalená nová závěrová tabulka a situační schéma navazujícího ZZ, provedeno úplné přezkoušení nového PZS včetně vazeb  a jeho uvedení do provozu. Součástí tohoto PS budou rovněž demontáže veškerých zbytných vnitřních i venkovních prvků. PS bude realizován dle závazných norem a směrnic. -- Bude provedena náhrada stávajícího PZS bez závor novým PZS doplněným o závory. Vnitřní technologie nového PZS bude umístěna do nového RD. Pro zjišťování volnosti kolejových úseků budou využívány doplněné a upravené stávající počítače náprav. Nevyhovující stávající kabelizace bude nahrazena novou položenou ve stávající trase  (původní reléová místnost - RD - venkovní prvky PZS, prodloužení přibližovacích úseků). Budou použity výstražníky s LED technologií. Závory budou doplněny v souladu s MP 53749/2019-SŽDC-GŘ-O14 a TNŽ 34 2650. PZS bude vybaveno stavovou a měřící diagnostikou s online přenosem informací do diagnostického serveru na pracovišti údržby OŘ Oomouc, Správa sdělovací a zabezpečovací techniky (SSZT) Jeseník.  Bude dodaná kompletní úprava nového PZS, vyvolané úpravy SZZ Žulová, budou provedeny úpravy vazeb na další navazující ZZ.          </t>
  </si>
  <si>
    <t>Železniční svršek železniční přejezd v km 23,468 (P4372)</t>
  </si>
  <si>
    <t>V místě přejezdu dojde k výměně opotřebovaných součástí železničního svršku. Bude provedena směrová a výšková úprava koleje v přejezdu a v navazujících úsecích minimálně na celou délku přilehlých přechodnic s doplněním kolejového lože.</t>
  </si>
  <si>
    <t>SO 01-11-01</t>
  </si>
  <si>
    <t>Železniční spodek železniční přejezd v km 23,468 (P4372)</t>
  </si>
  <si>
    <t>Dojde k demontáži stávající vnitřní a vnější přejezdové pryžové konstrukce STRAIL a odfrézování přilehlé živičné konstrukce vozovky k přejezdu s nutným odtěžením konstrukčních vrstev. Bude provedena montáž nové vnitřní pryžové přejezdové konstrukce. Budou položeny nové vrstvy konstrukce živičné vozovky v oblasti přejezdu v takovém rozsahu, aby niveleta komunikace plynule navazovala na přilehlé úseky dle ČSN 73 6380.</t>
  </si>
  <si>
    <t>Konstrukce přejezdu železniční přejezd v km 23,468 (P4372)</t>
  </si>
  <si>
    <t>Dojde k rekonstrukci konstrukčních vrstev železničního spodku a zřízení ZKPP, včetně odvodnění.</t>
  </si>
  <si>
    <t>Přípojka napájení NN železniční přejezd v km 23,468 (P4372)</t>
  </si>
  <si>
    <t>S ohledem na záměry demolice objektu je nutné vymístit napájení el. energií z objektu zastávky pro odběry drážní infrastruktury včetně přejezdového zabezpečovacího zařízení světelného (PZS) (P4372). Zároveň bude přemístěno fakturační měření el. energie do nového elektroměrového rozváděče včetně navýšení rezervovaného příkonu odběrného místa (OM) Správy železnic, státní organizace (SŽ) na 3x25 A, jistič char.B. Místem napojení bude nadále výše uvedená stávající kabelová skříň (KS) ČEZ Distribuce, a.s. ve fasádě objektu zastávky. V případě demolice objektu dojde k jejímu obezdění nebo výměně (přeložení), což bude zahrnuto do stavby demolice. Na zastávce je tedy nutné instalovat nový RE – elektroměrový rozváděč, nový RH-RO – rozváděč napájení drážní infrastruktury včetně osvětlení a nový R-PZS – rozváděč napájení technologického objektu - reléového domku (RD) PZS (P4372). 
Popis rozváděčů: 
RE – elektroměrový pilíř, splňující připojovací podmínky ČEZ Distribuce, a.s. včetně hlavního jističe 3x25A.
RH-RO – typový napájecí pilíř v lakovaném provedení se zámkem dle požadavku správce. Zahrnující napájení a regulaci osvětlení zastávky včetně rezervy pro doplnění osvětlovacích stožárů při rekonstrukci nástupiště. Regulace osvětlení (spínací hodiny a fotobuňka). Dále bude zahrnovat vývod napájení PZS (P4372), vývod napájení technologie  SŽ, Centra telematiky a diagnostiky (CTD) radiové sítě, vývod napájení ER1 (ocep) pro připojení stávajícího osvětlovacího ramínka na budově, údržbovou zásuvku, osvětlení rozváděče, opatření proti srážení vzdušné vlhkosti, jištěné rezervy. Podružné měření el. energie dle podmínek Oddělení energetiky a služeb (OES) OŘ Olomouc s dálkovým odečtem apod. Rozváděče budou opatřeny uzamykatelnou, žárově zinkovanou klecí z důvodu eliminace vandalismu.
R-PZS – typový napájecí pilíř pro napájení el. energií RD PZS (P4372) v lakovaném provedení se zámkem dle požadavku správce. Pilíř R-PZS bude napájet technologii zab.zařízení a také elektroinstalaci RD. Záložní napájení zab.zařízení bude provedeno z akumulátorových baterií s řízeným dobíječem v rámci technologie. Pilíř R-PZS bude kromě jištění, přepínače sítí, svodiče blesku a přepětí vč. ostatní výzbroje, zahrnovat také vnější přívodku pro možnost připojení napájení el.energií z externího mobilního zdroje (dieselagregátu).
Součástí řešení jsou veškeré dodávky a práce spojené s přepojením stávajících a nových obvodů mimo objekt zastávky do nové sestavy RE a RH-RO vč. napojení nově řešeného RD prostřednictvím R-PZS. Umístění sestavy RE+RH-RO je předpokládáno v blízkosti stožáru radiové sítě, R-PZS v blízkosti RD. Kabelové trasy jsou předmětem dalšího stupně dokumentace s ohledem na podmínky OŘ Olomouc, Správy sdělovací a zabezpečovací techniky (SSZT), Správa tratí Olomouc (ST) a ostatních dotčených správců sítí. Budou respektovány požadavky ST s ohledem na pravděpodobné budoucí stavební úpravy nástupiště se zvýšením nástupní hrany nad TK na 550 mm.
Součástí řešení je z pohledu nákladů také uvedení do provozu dle vyhlášky č.100/95 Sb. včetně vyhotovení dokumentace skutečného provedení a geodetického zaměření.
Součástí tohoto SO je kromě demontážních prací, dodávka a montáž nového zařízení včetně uvedení do provozu dle Zákona o dráhách v platném znění včetně doprovodných vyhlášek v platných zněních. Řešení zahrnuje také provizorní a výlukové stavy a likvidaci odpadů.
SO bude realizován dle závazných norem a směrnic a to včetně podmínek EN.</t>
  </si>
  <si>
    <t>Stavba C:</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</si>
</sst>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0.00\ &quot;Kč&quot;;\-#,##0.00\ &quot;Kč&quot;"/>
    <numFmt numFmtId="43" formatCode="_-* #,##0.00\ _K_č_-;\-* #,##0.00\ _K_č_-;_-* &quot;-&quot;??\ _K_č_-;_-@_-"/>
    <numFmt numFmtId="164" formatCode="#,##0.00\ &quot;Kč&quot;"/>
    <numFmt numFmtId="165" formatCode="m\/yyyy"/>
    <numFmt numFmtId="166"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auto="1"/>
      </right>
      <top style="double">
        <color auto="1"/>
      </top>
      <bottom style="medium">
        <color indexed="64"/>
      </bottom>
      <diagonal/>
    </border>
  </borders>
  <cellStyleXfs count="5">
    <xf numFmtId="0" fontId="0" fillId="0" borderId="0"/>
    <xf numFmtId="0" fontId="1" fillId="0" borderId="0"/>
    <xf numFmtId="43"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5"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5"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6"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4"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4"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4"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5"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4"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67" xfId="1" applyFont="1" applyFill="1" applyBorder="1" applyAlignment="1">
      <alignment horizontal="left" vertical="center" wrapText="1"/>
    </xf>
    <xf numFmtId="0" fontId="7" fillId="0" borderId="68" xfId="1" applyNumberFormat="1" applyFont="1" applyFill="1" applyBorder="1" applyAlignment="1">
      <alignment horizontal="left" vertical="center" wrapText="1"/>
    </xf>
    <xf numFmtId="0" fontId="1" fillId="0" borderId="68" xfId="1" applyFont="1" applyFill="1" applyBorder="1" applyAlignment="1">
      <alignment horizontal="left" vertical="center" wrapText="1"/>
    </xf>
    <xf numFmtId="0" fontId="1" fillId="0" borderId="69" xfId="1" applyFill="1" applyBorder="1" applyAlignment="1">
      <alignment horizontal="left" vertical="center" wrapText="1"/>
    </xf>
    <xf numFmtId="4" fontId="5" fillId="0" borderId="70"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xf numFmtId="0" fontId="18" fillId="0" borderId="12"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5" fontId="20" fillId="0" borderId="45" xfId="1" applyNumberFormat="1" applyFont="1" applyFill="1" applyBorder="1" applyAlignment="1" applyProtection="1">
      <alignment horizontal="left" vertical="center"/>
    </xf>
    <xf numFmtId="165" fontId="20" fillId="0" borderId="34" xfId="1" applyNumberFormat="1" applyFont="1" applyFill="1" applyBorder="1" applyAlignment="1" applyProtection="1">
      <alignment horizontal="left" vertical="center"/>
    </xf>
    <xf numFmtId="165"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4"/>
  <sheetViews>
    <sheetView zoomScale="70" zoomScaleNormal="70" zoomScalePageLayoutView="70" workbookViewId="0">
      <selection activeCell="B5" sqref="B5"/>
    </sheetView>
  </sheetViews>
  <sheetFormatPr defaultColWidth="8.796875" defaultRowHeight="15" x14ac:dyDescent="0.25"/>
  <cols>
    <col min="1" max="1" width="14.69921875" style="15" customWidth="1"/>
    <col min="2" max="2" width="23.19921875" style="16" customWidth="1"/>
    <col min="3" max="3" width="82.796875" style="16" customWidth="1"/>
    <col min="4" max="4" width="19.19921875" style="16" customWidth="1"/>
    <col min="5" max="5" width="21.19921875" style="15" customWidth="1"/>
    <col min="6" max="6" width="8.796875" style="2"/>
    <col min="7" max="22" width="4" style="2" customWidth="1"/>
    <col min="23" max="16384" width="8.796875" style="2"/>
  </cols>
  <sheetData>
    <row r="1" spans="1:5" ht="39" customHeight="1" thickBot="1" x14ac:dyDescent="0.3">
      <c r="A1" s="68" t="s">
        <v>92</v>
      </c>
      <c r="B1" s="109" t="s">
        <v>80</v>
      </c>
      <c r="C1" s="109"/>
      <c r="D1" s="109"/>
      <c r="E1" s="110"/>
    </row>
    <row r="2" spans="1:5" ht="39" customHeight="1" thickBot="1" x14ac:dyDescent="0.3">
      <c r="A2" s="111" t="s">
        <v>1</v>
      </c>
      <c r="B2" s="112"/>
      <c r="C2" s="112"/>
      <c r="D2" s="1" t="s">
        <v>2</v>
      </c>
      <c r="E2" s="99">
        <f>SUM(E5:E44)</f>
        <v>0</v>
      </c>
    </row>
    <row r="3" spans="1:5" s="5" customFormat="1" ht="21.75" customHeight="1" x14ac:dyDescent="0.2">
      <c r="A3" s="3"/>
      <c r="B3" s="4"/>
      <c r="C3" s="113" t="s">
        <v>3</v>
      </c>
      <c r="D3" s="114"/>
      <c r="E3" s="100"/>
    </row>
    <row r="4" spans="1:5" s="5" customFormat="1" ht="36" customHeight="1" thickBot="1" x14ac:dyDescent="0.25">
      <c r="A4" s="6" t="s">
        <v>4</v>
      </c>
      <c r="B4" s="7" t="s">
        <v>5</v>
      </c>
      <c r="C4" s="8" t="s">
        <v>6</v>
      </c>
      <c r="D4" s="9" t="s">
        <v>72</v>
      </c>
      <c r="E4" s="101" t="s">
        <v>7</v>
      </c>
    </row>
    <row r="5" spans="1:5" s="10" customFormat="1" ht="291" customHeight="1" thickTop="1" thickBot="1" x14ac:dyDescent="0.25">
      <c r="A5" s="12" t="s">
        <v>75</v>
      </c>
      <c r="B5" s="11" t="s">
        <v>81</v>
      </c>
      <c r="C5" s="13" t="s">
        <v>82</v>
      </c>
      <c r="D5" s="14" t="s">
        <v>76</v>
      </c>
      <c r="E5" s="102"/>
    </row>
    <row r="6" spans="1:5" s="10" customFormat="1" ht="81" customHeight="1" thickTop="1" thickBot="1" x14ac:dyDescent="0.25">
      <c r="A6" s="12" t="s">
        <v>79</v>
      </c>
      <c r="B6" s="11" t="s">
        <v>83</v>
      </c>
      <c r="C6" s="13" t="s">
        <v>84</v>
      </c>
      <c r="D6" s="14" t="s">
        <v>76</v>
      </c>
      <c r="E6" s="102"/>
    </row>
    <row r="7" spans="1:5" s="10" customFormat="1" ht="57" customHeight="1" thickTop="1" thickBot="1" x14ac:dyDescent="0.25">
      <c r="A7" s="12" t="s">
        <v>85</v>
      </c>
      <c r="B7" s="11" t="s">
        <v>86</v>
      </c>
      <c r="C7" s="13" t="s">
        <v>89</v>
      </c>
      <c r="D7" s="14" t="s">
        <v>76</v>
      </c>
      <c r="E7" s="102"/>
    </row>
    <row r="8" spans="1:5" s="10" customFormat="1" ht="85.15" customHeight="1" thickTop="1" thickBot="1" x14ac:dyDescent="0.25">
      <c r="A8" s="12" t="s">
        <v>77</v>
      </c>
      <c r="B8" s="11" t="s">
        <v>88</v>
      </c>
      <c r="C8" s="13" t="s">
        <v>87</v>
      </c>
      <c r="D8" s="14" t="s">
        <v>76</v>
      </c>
      <c r="E8" s="102"/>
    </row>
    <row r="9" spans="1:5" s="10" customFormat="1" ht="408.6" customHeight="1" thickTop="1" thickBot="1" x14ac:dyDescent="0.25">
      <c r="A9" s="104" t="s">
        <v>78</v>
      </c>
      <c r="B9" s="105" t="s">
        <v>90</v>
      </c>
      <c r="C9" s="106" t="s">
        <v>91</v>
      </c>
      <c r="D9" s="107" t="s">
        <v>76</v>
      </c>
      <c r="E9" s="108"/>
    </row>
    <row r="10" spans="1:5" x14ac:dyDescent="0.25">
      <c r="E10" s="103"/>
    </row>
    <row r="11" spans="1:5" x14ac:dyDescent="0.25">
      <c r="E11" s="103"/>
    </row>
    <row r="12" spans="1:5" x14ac:dyDescent="0.25">
      <c r="E12" s="103"/>
    </row>
    <row r="13" spans="1:5" x14ac:dyDescent="0.25">
      <c r="E13" s="103"/>
    </row>
    <row r="14" spans="1:5" x14ac:dyDescent="0.25">
      <c r="E14" s="103"/>
    </row>
    <row r="15" spans="1:5" x14ac:dyDescent="0.25">
      <c r="E15" s="103"/>
    </row>
    <row r="16" spans="1:5" x14ac:dyDescent="0.25">
      <c r="E16" s="103"/>
    </row>
    <row r="17" spans="5:5" x14ac:dyDescent="0.25">
      <c r="E17" s="103"/>
    </row>
    <row r="18" spans="5:5" x14ac:dyDescent="0.25">
      <c r="E18" s="103"/>
    </row>
    <row r="19" spans="5:5" x14ac:dyDescent="0.25">
      <c r="E19" s="103"/>
    </row>
    <row r="20" spans="5:5" x14ac:dyDescent="0.25">
      <c r="E20" s="103"/>
    </row>
    <row r="21" spans="5:5" x14ac:dyDescent="0.25">
      <c r="E21" s="103"/>
    </row>
    <row r="22" spans="5:5" x14ac:dyDescent="0.25">
      <c r="E22" s="103"/>
    </row>
    <row r="23" spans="5:5" x14ac:dyDescent="0.25">
      <c r="E23" s="103"/>
    </row>
    <row r="24" spans="5:5" x14ac:dyDescent="0.25">
      <c r="E24" s="103"/>
    </row>
    <row r="25" spans="5:5" x14ac:dyDescent="0.25">
      <c r="E25" s="103"/>
    </row>
    <row r="26" spans="5:5" x14ac:dyDescent="0.25">
      <c r="E26" s="103"/>
    </row>
    <row r="27" spans="5:5" x14ac:dyDescent="0.25">
      <c r="E27" s="103"/>
    </row>
    <row r="28" spans="5:5" x14ac:dyDescent="0.25">
      <c r="E28" s="103"/>
    </row>
    <row r="29" spans="5:5" x14ac:dyDescent="0.25">
      <c r="E29" s="103"/>
    </row>
    <row r="30" spans="5:5" x14ac:dyDescent="0.25">
      <c r="E30" s="103"/>
    </row>
    <row r="31" spans="5:5" x14ac:dyDescent="0.25">
      <c r="E31" s="103"/>
    </row>
    <row r="32" spans="5:5" x14ac:dyDescent="0.25">
      <c r="E32" s="103"/>
    </row>
    <row r="33" spans="5:5" x14ac:dyDescent="0.25">
      <c r="E33" s="103"/>
    </row>
    <row r="34" spans="5:5" x14ac:dyDescent="0.25">
      <c r="E34" s="103"/>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abSelected="1" topLeftCell="B1" zoomScale="70" zoomScaleNormal="70" workbookViewId="0">
      <selection activeCell="M34" sqref="M34"/>
    </sheetView>
  </sheetViews>
  <sheetFormatPr defaultColWidth="6.3984375" defaultRowHeight="11.25" x14ac:dyDescent="0.2"/>
  <cols>
    <col min="1" max="1" width="2.19921875" style="65" hidden="1" customWidth="1"/>
    <col min="2" max="2" width="6" style="65" customWidth="1"/>
    <col min="3" max="3" width="7.3984375" style="65" customWidth="1"/>
    <col min="4" max="4" width="7" style="65" customWidth="1"/>
    <col min="5" max="5" width="8" style="65" customWidth="1"/>
    <col min="6" max="6" width="57.296875" style="65" customWidth="1"/>
    <col min="7" max="7" width="6.296875" style="67" customWidth="1"/>
    <col min="8" max="8" width="9.09765625" style="67" customWidth="1"/>
    <col min="9" max="9" width="7.59765625" style="67" customWidth="1"/>
    <col min="10" max="10" width="7.09765625" style="67" customWidth="1"/>
    <col min="11" max="11" width="9" style="67" customWidth="1"/>
    <col min="12" max="12" width="13.296875" style="67" customWidth="1"/>
    <col min="13" max="14" width="19.796875" style="65" customWidth="1"/>
    <col min="15" max="15" width="6.3984375" style="65" customWidth="1"/>
    <col min="16" max="16384" width="6.3984375" style="65"/>
  </cols>
  <sheetData>
    <row r="1" spans="1:15" s="69" customFormat="1" ht="30.75" customHeight="1" thickTop="1" thickBot="1" x14ac:dyDescent="0.25">
      <c r="B1" s="115" t="s">
        <v>74</v>
      </c>
      <c r="C1" s="116"/>
      <c r="D1" s="116"/>
      <c r="E1" s="70"/>
      <c r="F1" s="70" t="s">
        <v>8</v>
      </c>
      <c r="G1" s="70"/>
      <c r="H1" s="71"/>
      <c r="I1" s="72"/>
      <c r="J1" s="73"/>
      <c r="K1" s="73"/>
      <c r="L1" s="74" t="s">
        <v>9</v>
      </c>
      <c r="M1" s="75"/>
    </row>
    <row r="2" spans="1:15" s="69" customFormat="1" ht="57" customHeight="1" thickTop="1" thickBot="1" x14ac:dyDescent="0.25">
      <c r="B2" s="117" t="s">
        <v>10</v>
      </c>
      <c r="C2" s="118"/>
      <c r="D2" s="18"/>
      <c r="E2" s="19"/>
      <c r="F2" s="76" t="s">
        <v>80</v>
      </c>
      <c r="G2" s="19"/>
      <c r="H2" s="77"/>
      <c r="I2" s="119" t="s">
        <v>11</v>
      </c>
      <c r="J2" s="120"/>
      <c r="K2" s="121">
        <f>SUM(L26+L36)</f>
        <v>0</v>
      </c>
      <c r="L2" s="122"/>
    </row>
    <row r="3" spans="1:15" s="69" customFormat="1" ht="42.75" customHeight="1" thickTop="1" thickBot="1" x14ac:dyDescent="0.25">
      <c r="B3" s="78" t="s">
        <v>12</v>
      </c>
      <c r="C3" s="79"/>
      <c r="D3" s="123" t="s">
        <v>9</v>
      </c>
      <c r="E3" s="123"/>
      <c r="F3" s="80" t="s">
        <v>13</v>
      </c>
      <c r="G3" s="81"/>
      <c r="H3" s="82"/>
      <c r="I3" s="83"/>
      <c r="J3" s="84"/>
      <c r="K3" s="124"/>
      <c r="L3" s="125"/>
    </row>
    <row r="4" spans="1:15" s="69" customFormat="1" ht="18" customHeight="1" thickTop="1" x14ac:dyDescent="0.2">
      <c r="B4" s="126" t="s">
        <v>14</v>
      </c>
      <c r="C4" s="127"/>
      <c r="D4" s="128"/>
      <c r="E4" s="85"/>
      <c r="F4" s="86" t="s">
        <v>15</v>
      </c>
      <c r="G4" s="87"/>
      <c r="H4" s="88"/>
      <c r="I4" s="129" t="s">
        <v>16</v>
      </c>
      <c r="J4" s="130"/>
      <c r="K4" s="89"/>
      <c r="L4" s="90"/>
    </row>
    <row r="5" spans="1:15" s="69" customFormat="1" ht="18" customHeight="1" x14ac:dyDescent="0.2">
      <c r="B5" s="91" t="s">
        <v>17</v>
      </c>
      <c r="C5" s="92"/>
      <c r="D5" s="92"/>
      <c r="E5" s="20" t="s">
        <v>18</v>
      </c>
      <c r="F5" s="131"/>
      <c r="G5" s="131"/>
      <c r="H5" s="132"/>
      <c r="I5" s="133" t="s">
        <v>19</v>
      </c>
      <c r="J5" s="128"/>
      <c r="K5" s="21"/>
      <c r="L5" s="93"/>
    </row>
    <row r="6" spans="1:15" s="69" customFormat="1" ht="18" customHeight="1" x14ac:dyDescent="0.2">
      <c r="B6" s="91" t="s">
        <v>20</v>
      </c>
      <c r="C6" s="92"/>
      <c r="D6" s="92"/>
      <c r="E6" s="21" t="s">
        <v>21</v>
      </c>
      <c r="F6" s="134"/>
      <c r="G6" s="134"/>
      <c r="H6" s="135"/>
      <c r="I6" s="133" t="s">
        <v>22</v>
      </c>
      <c r="J6" s="128"/>
      <c r="K6" s="21"/>
      <c r="L6" s="93"/>
      <c r="O6" s="94"/>
    </row>
    <row r="7" spans="1:15" s="69" customFormat="1" ht="18" customHeight="1" x14ac:dyDescent="0.2">
      <c r="B7" s="136" t="s">
        <v>23</v>
      </c>
      <c r="C7" s="137"/>
      <c r="D7" s="137"/>
      <c r="E7" s="22"/>
      <c r="F7" s="138" t="s">
        <v>24</v>
      </c>
      <c r="G7" s="139"/>
      <c r="H7" s="140"/>
      <c r="I7" s="141" t="s">
        <v>25</v>
      </c>
      <c r="J7" s="127"/>
      <c r="K7" s="23">
        <v>2020</v>
      </c>
      <c r="L7" s="95"/>
      <c r="O7" s="96"/>
    </row>
    <row r="8" spans="1:15" s="69" customFormat="1" ht="19.5" customHeight="1" thickBot="1" x14ac:dyDescent="0.25">
      <c r="B8" s="142" t="s">
        <v>26</v>
      </c>
      <c r="C8" s="143"/>
      <c r="D8" s="143"/>
      <c r="E8" s="24"/>
      <c r="F8" s="97" t="s">
        <v>73</v>
      </c>
      <c r="G8" s="144"/>
      <c r="H8" s="145"/>
      <c r="I8" s="146" t="s">
        <v>27</v>
      </c>
      <c r="J8" s="137"/>
      <c r="K8" s="25">
        <v>44166</v>
      </c>
      <c r="L8" s="98"/>
    </row>
    <row r="9" spans="1:15" s="17" customFormat="1" ht="9.75" customHeight="1" x14ac:dyDescent="0.2">
      <c r="B9" s="149" t="s">
        <v>0</v>
      </c>
      <c r="C9" s="150"/>
      <c r="D9" s="150"/>
      <c r="E9" s="150"/>
      <c r="F9" s="150"/>
      <c r="G9" s="150"/>
      <c r="H9" s="150"/>
      <c r="I9" s="150"/>
      <c r="J9" s="150"/>
      <c r="K9" s="26" t="s">
        <v>19</v>
      </c>
      <c r="L9" s="27">
        <v>0</v>
      </c>
    </row>
    <row r="10" spans="1:15" s="17" customFormat="1" ht="15" customHeight="1" x14ac:dyDescent="0.2">
      <c r="B10" s="151" t="s">
        <v>28</v>
      </c>
      <c r="C10" s="153" t="s">
        <v>29</v>
      </c>
      <c r="D10" s="153" t="s">
        <v>30</v>
      </c>
      <c r="E10" s="153" t="s">
        <v>31</v>
      </c>
      <c r="F10" s="155" t="s">
        <v>32</v>
      </c>
      <c r="G10" s="155" t="s">
        <v>33</v>
      </c>
      <c r="H10" s="155" t="s">
        <v>34</v>
      </c>
      <c r="I10" s="153" t="s">
        <v>35</v>
      </c>
      <c r="J10" s="153" t="s">
        <v>36</v>
      </c>
      <c r="K10" s="147" t="s">
        <v>37</v>
      </c>
      <c r="L10" s="148"/>
    </row>
    <row r="11" spans="1:15" s="17" customFormat="1" ht="15" customHeight="1" x14ac:dyDescent="0.2">
      <c r="B11" s="151"/>
      <c r="C11" s="153"/>
      <c r="D11" s="153"/>
      <c r="E11" s="153"/>
      <c r="F11" s="155"/>
      <c r="G11" s="155"/>
      <c r="H11" s="155"/>
      <c r="I11" s="153"/>
      <c r="J11" s="153"/>
      <c r="K11" s="147"/>
      <c r="L11" s="148"/>
    </row>
    <row r="12" spans="1:15" s="17" customFormat="1" ht="12.75" customHeight="1" thickBot="1" x14ac:dyDescent="0.25">
      <c r="B12" s="152"/>
      <c r="C12" s="154"/>
      <c r="D12" s="154"/>
      <c r="E12" s="154"/>
      <c r="F12" s="156"/>
      <c r="G12" s="156"/>
      <c r="H12" s="156"/>
      <c r="I12" s="154"/>
      <c r="J12" s="154"/>
      <c r="K12" s="28" t="s">
        <v>38</v>
      </c>
      <c r="L12" s="29" t="s">
        <v>39</v>
      </c>
    </row>
    <row r="13" spans="1:15" s="36" customFormat="1" ht="15" customHeight="1" thickBot="1" x14ac:dyDescent="0.25">
      <c r="A13" s="30" t="s">
        <v>40</v>
      </c>
      <c r="B13" s="31" t="s">
        <v>41</v>
      </c>
      <c r="C13" s="32">
        <v>1</v>
      </c>
      <c r="D13" s="33"/>
      <c r="E13" s="33"/>
      <c r="F13" s="34" t="s">
        <v>42</v>
      </c>
      <c r="G13" s="32"/>
      <c r="H13" s="32"/>
      <c r="I13" s="32"/>
      <c r="J13" s="32"/>
      <c r="K13" s="32"/>
      <c r="L13" s="35"/>
    </row>
    <row r="14" spans="1:15" s="36" customFormat="1" ht="13.5" customHeight="1" thickBot="1" x14ac:dyDescent="0.25">
      <c r="A14" s="37" t="s">
        <v>43</v>
      </c>
      <c r="B14" s="38">
        <f>1+MAX($B$13:B13)</f>
        <v>1</v>
      </c>
      <c r="C14" s="39" t="s">
        <v>44</v>
      </c>
      <c r="D14" s="40"/>
      <c r="E14" s="41" t="s">
        <v>45</v>
      </c>
      <c r="F14" s="42" t="s">
        <v>46</v>
      </c>
      <c r="G14" s="41" t="s">
        <v>47</v>
      </c>
      <c r="H14" s="43">
        <v>1</v>
      </c>
      <c r="I14" s="41"/>
      <c r="J14" s="44" t="str">
        <f>IF(I14=0,"",I14*H14)</f>
        <v/>
      </c>
      <c r="K14" s="45"/>
      <c r="L14" s="46">
        <f>ROUND((ROUND(H14,3))*(ROUND(K14,2)),2)</f>
        <v>0</v>
      </c>
    </row>
    <row r="15" spans="1:15" s="36" customFormat="1" ht="12.75" customHeight="1" x14ac:dyDescent="0.2">
      <c r="A15" s="37" t="s">
        <v>48</v>
      </c>
      <c r="B15" s="47"/>
      <c r="C15" s="48"/>
      <c r="D15" s="48"/>
      <c r="E15" s="48"/>
      <c r="F15" s="49" t="s">
        <v>49</v>
      </c>
      <c r="G15" s="50"/>
      <c r="H15" s="50"/>
      <c r="I15" s="50"/>
      <c r="J15" s="50"/>
      <c r="K15" s="50"/>
      <c r="L15" s="51"/>
    </row>
    <row r="16" spans="1:15" s="36" customFormat="1" ht="12.75" customHeight="1" x14ac:dyDescent="0.2">
      <c r="A16" s="37" t="s">
        <v>50</v>
      </c>
      <c r="B16" s="47"/>
      <c r="C16" s="48"/>
      <c r="D16" s="48"/>
      <c r="E16" s="48"/>
      <c r="F16" s="52" t="s">
        <v>51</v>
      </c>
      <c r="G16" s="50"/>
      <c r="H16" s="50"/>
      <c r="I16" s="50"/>
      <c r="J16" s="50"/>
      <c r="K16" s="50"/>
      <c r="L16" s="51"/>
    </row>
    <row r="17" spans="1:12" s="36" customFormat="1" ht="72" customHeight="1" thickBot="1" x14ac:dyDescent="0.25">
      <c r="A17" s="37" t="s">
        <v>52</v>
      </c>
      <c r="B17" s="53"/>
      <c r="C17" s="54"/>
      <c r="D17" s="54"/>
      <c r="E17" s="54"/>
      <c r="F17" s="55" t="s">
        <v>53</v>
      </c>
      <c r="G17" s="56"/>
      <c r="H17" s="56"/>
      <c r="I17" s="56"/>
      <c r="J17" s="56"/>
      <c r="K17" s="56"/>
      <c r="L17" s="57"/>
    </row>
    <row r="18" spans="1:12" s="36" customFormat="1" ht="13.5" customHeight="1" thickBot="1" x14ac:dyDescent="0.25">
      <c r="A18" s="37" t="s">
        <v>43</v>
      </c>
      <c r="B18" s="58">
        <f>1+MAX($B$13:B17)</f>
        <v>2</v>
      </c>
      <c r="C18" s="39" t="s">
        <v>54</v>
      </c>
      <c r="D18" s="40"/>
      <c r="E18" s="41" t="s">
        <v>45</v>
      </c>
      <c r="F18" s="42" t="s">
        <v>55</v>
      </c>
      <c r="G18" s="41" t="s">
        <v>47</v>
      </c>
      <c r="H18" s="43">
        <v>1</v>
      </c>
      <c r="I18" s="41"/>
      <c r="J18" s="44" t="str">
        <f>IF(I18=0,"",I18*H18)</f>
        <v/>
      </c>
      <c r="K18" s="45"/>
      <c r="L18" s="46">
        <f>ROUND((ROUND(H18,3))*(ROUND(K18,2)),2)</f>
        <v>0</v>
      </c>
    </row>
    <row r="19" spans="1:12" s="36" customFormat="1" ht="12.75" customHeight="1" x14ac:dyDescent="0.2">
      <c r="A19" s="37" t="s">
        <v>48</v>
      </c>
      <c r="B19" s="47"/>
      <c r="C19" s="48"/>
      <c r="D19" s="48"/>
      <c r="E19" s="48"/>
      <c r="F19" s="49" t="s">
        <v>56</v>
      </c>
      <c r="G19" s="50"/>
      <c r="H19" s="50"/>
      <c r="I19" s="50"/>
      <c r="J19" s="50"/>
      <c r="K19" s="50"/>
      <c r="L19" s="51"/>
    </row>
    <row r="20" spans="1:12" s="36" customFormat="1" ht="12.75" customHeight="1" x14ac:dyDescent="0.2">
      <c r="A20" s="37" t="s">
        <v>50</v>
      </c>
      <c r="B20" s="47"/>
      <c r="C20" s="48"/>
      <c r="D20" s="48"/>
      <c r="E20" s="48"/>
      <c r="F20" s="52" t="s">
        <v>51</v>
      </c>
      <c r="G20" s="50"/>
      <c r="H20" s="50"/>
      <c r="I20" s="50"/>
      <c r="J20" s="50"/>
      <c r="K20" s="50"/>
      <c r="L20" s="51"/>
    </row>
    <row r="21" spans="1:12" s="36" customFormat="1" ht="81" customHeight="1" thickBot="1" x14ac:dyDescent="0.25">
      <c r="A21" s="37" t="s">
        <v>52</v>
      </c>
      <c r="B21" s="53"/>
      <c r="C21" s="54"/>
      <c r="D21" s="54"/>
      <c r="E21" s="54"/>
      <c r="F21" s="55" t="s">
        <v>57</v>
      </c>
      <c r="G21" s="56"/>
      <c r="H21" s="56"/>
      <c r="I21" s="56"/>
      <c r="J21" s="56"/>
      <c r="K21" s="56"/>
      <c r="L21" s="57"/>
    </row>
    <row r="22" spans="1:12" s="36" customFormat="1" ht="13.5" customHeight="1" thickBot="1" x14ac:dyDescent="0.25">
      <c r="A22" s="37" t="s">
        <v>43</v>
      </c>
      <c r="B22" s="58">
        <f>1+MAX($B$13:B21)</f>
        <v>3</v>
      </c>
      <c r="C22" s="39" t="s">
        <v>58</v>
      </c>
      <c r="D22" s="40"/>
      <c r="E22" s="41" t="s">
        <v>45</v>
      </c>
      <c r="F22" s="42" t="s">
        <v>59</v>
      </c>
      <c r="G22" s="41" t="s">
        <v>47</v>
      </c>
      <c r="H22" s="43">
        <v>1</v>
      </c>
      <c r="I22" s="41"/>
      <c r="J22" s="44" t="str">
        <f>IF(I22=0,"",I22*H22)</f>
        <v/>
      </c>
      <c r="K22" s="45"/>
      <c r="L22" s="46">
        <f>ROUND((ROUND(H22,3))*(ROUND(K22,2)),2)</f>
        <v>0</v>
      </c>
    </row>
    <row r="23" spans="1:12" s="36" customFormat="1" ht="12.75" customHeight="1" x14ac:dyDescent="0.2">
      <c r="A23" s="37" t="s">
        <v>48</v>
      </c>
      <c r="B23" s="47"/>
      <c r="C23" s="48"/>
      <c r="D23" s="48"/>
      <c r="E23" s="48"/>
      <c r="F23" s="49" t="s">
        <v>60</v>
      </c>
      <c r="G23" s="50"/>
      <c r="H23" s="50"/>
      <c r="I23" s="50"/>
      <c r="J23" s="50"/>
      <c r="K23" s="50"/>
      <c r="L23" s="51"/>
    </row>
    <row r="24" spans="1:12" s="36" customFormat="1" ht="12.75" customHeight="1" x14ac:dyDescent="0.2">
      <c r="A24" s="37" t="s">
        <v>50</v>
      </c>
      <c r="B24" s="47"/>
      <c r="C24" s="48"/>
      <c r="D24" s="48"/>
      <c r="E24" s="48"/>
      <c r="F24" s="52" t="s">
        <v>51</v>
      </c>
      <c r="G24" s="50"/>
      <c r="H24" s="50"/>
      <c r="I24" s="50"/>
      <c r="J24" s="50"/>
      <c r="K24" s="50"/>
      <c r="L24" s="51"/>
    </row>
    <row r="25" spans="1:12" s="36" customFormat="1" ht="42.75" customHeight="1" thickBot="1" x14ac:dyDescent="0.25">
      <c r="A25" s="37" t="s">
        <v>52</v>
      </c>
      <c r="B25" s="53"/>
      <c r="C25" s="54"/>
      <c r="D25" s="54"/>
      <c r="E25" s="54"/>
      <c r="F25" s="55" t="s">
        <v>61</v>
      </c>
      <c r="G25" s="56"/>
      <c r="H25" s="56"/>
      <c r="I25" s="56"/>
      <c r="J25" s="56"/>
      <c r="K25" s="56"/>
      <c r="L25" s="57"/>
    </row>
    <row r="26" spans="1:12" ht="13.5" thickBot="1" x14ac:dyDescent="0.25">
      <c r="A26" s="59" t="s">
        <v>62</v>
      </c>
      <c r="B26" s="60" t="s">
        <v>63</v>
      </c>
      <c r="C26" s="61" t="s">
        <v>64</v>
      </c>
      <c r="D26" s="62"/>
      <c r="E26" s="62"/>
      <c r="F26" s="63" t="s">
        <v>42</v>
      </c>
      <c r="G26" s="61"/>
      <c r="H26" s="61"/>
      <c r="I26" s="61"/>
      <c r="J26" s="61"/>
      <c r="K26" s="61"/>
      <c r="L26" s="64">
        <f>SUM(L14:L25)</f>
        <v>0</v>
      </c>
    </row>
    <row r="27" spans="1:12" ht="13.5" thickBot="1" x14ac:dyDescent="0.25">
      <c r="A27" s="30" t="s">
        <v>40</v>
      </c>
      <c r="B27" s="31" t="s">
        <v>41</v>
      </c>
      <c r="C27" s="32">
        <v>2</v>
      </c>
      <c r="D27" s="33"/>
      <c r="E27" s="33"/>
      <c r="F27" s="34" t="s">
        <v>65</v>
      </c>
      <c r="G27" s="32"/>
      <c r="H27" s="32"/>
      <c r="I27" s="32"/>
      <c r="J27" s="32"/>
      <c r="K27" s="32"/>
      <c r="L27" s="35"/>
    </row>
    <row r="28" spans="1:12" s="36" customFormat="1" ht="13.5" customHeight="1" thickBot="1" x14ac:dyDescent="0.25">
      <c r="A28" s="37" t="s">
        <v>43</v>
      </c>
      <c r="B28" s="58">
        <f>1+MAX($B$13:B27)</f>
        <v>4</v>
      </c>
      <c r="C28" s="39"/>
      <c r="D28" s="40"/>
      <c r="E28" s="41" t="s">
        <v>45</v>
      </c>
      <c r="F28" s="42" t="s">
        <v>66</v>
      </c>
      <c r="G28" s="41" t="s">
        <v>47</v>
      </c>
      <c r="H28" s="43">
        <v>1</v>
      </c>
      <c r="I28" s="41"/>
      <c r="J28" s="44" t="str">
        <f>IF(I28=0,"",I28*H28)</f>
        <v/>
      </c>
      <c r="K28" s="45"/>
      <c r="L28" s="66">
        <f>ROUND((ROUND(H28,3))*(ROUND(K28,2)),2)</f>
        <v>0</v>
      </c>
    </row>
    <row r="29" spans="1:12" s="36" customFormat="1" ht="12.75" customHeight="1" x14ac:dyDescent="0.2">
      <c r="A29" s="37" t="s">
        <v>48</v>
      </c>
      <c r="B29" s="47"/>
      <c r="C29" s="48"/>
      <c r="D29" s="48"/>
      <c r="E29" s="48"/>
      <c r="F29" s="49" t="s">
        <v>67</v>
      </c>
      <c r="G29" s="50"/>
      <c r="H29" s="50"/>
      <c r="I29" s="50"/>
      <c r="J29" s="50"/>
      <c r="K29" s="50"/>
      <c r="L29" s="51"/>
    </row>
    <row r="30" spans="1:12" s="36" customFormat="1" ht="12.75" customHeight="1" x14ac:dyDescent="0.2">
      <c r="A30" s="37" t="s">
        <v>50</v>
      </c>
      <c r="B30" s="47"/>
      <c r="C30" s="48"/>
      <c r="D30" s="48"/>
      <c r="E30" s="48"/>
      <c r="F30" s="52" t="s">
        <v>51</v>
      </c>
      <c r="G30" s="50"/>
      <c r="H30" s="50"/>
      <c r="I30" s="50"/>
      <c r="J30" s="50"/>
      <c r="K30" s="50"/>
      <c r="L30" s="51"/>
    </row>
    <row r="31" spans="1:12" s="36" customFormat="1" ht="75" customHeight="1" thickBot="1" x14ac:dyDescent="0.25">
      <c r="A31" s="37" t="s">
        <v>52</v>
      </c>
      <c r="B31" s="53"/>
      <c r="C31" s="54"/>
      <c r="D31" s="54"/>
      <c r="E31" s="54"/>
      <c r="F31" s="55" t="s">
        <v>68</v>
      </c>
      <c r="G31" s="56"/>
      <c r="H31" s="56"/>
      <c r="I31" s="56"/>
      <c r="J31" s="56"/>
      <c r="K31" s="56"/>
      <c r="L31" s="57"/>
    </row>
    <row r="32" spans="1:12" s="36" customFormat="1" ht="13.5" customHeight="1" thickBot="1" x14ac:dyDescent="0.25">
      <c r="A32" s="37" t="s">
        <v>43</v>
      </c>
      <c r="B32" s="58">
        <f>1+MAX($B$13:B31)</f>
        <v>5</v>
      </c>
      <c r="C32" s="39"/>
      <c r="D32" s="40"/>
      <c r="E32" s="41" t="s">
        <v>45</v>
      </c>
      <c r="F32" s="42" t="s">
        <v>69</v>
      </c>
      <c r="G32" s="41" t="s">
        <v>47</v>
      </c>
      <c r="H32" s="43">
        <v>1</v>
      </c>
      <c r="I32" s="41"/>
      <c r="J32" s="44" t="str">
        <f>IF(I32=0,"",I32*H32)</f>
        <v/>
      </c>
      <c r="K32" s="45"/>
      <c r="L32" s="66">
        <f>ROUND((ROUND(H32,3))*(ROUND(K32,2)),2)</f>
        <v>0</v>
      </c>
    </row>
    <row r="33" spans="1:12" s="36" customFormat="1" ht="12.75" customHeight="1" x14ac:dyDescent="0.2">
      <c r="A33" s="37" t="s">
        <v>48</v>
      </c>
      <c r="B33" s="47"/>
      <c r="C33" s="48"/>
      <c r="D33" s="48"/>
      <c r="E33" s="48"/>
      <c r="F33" s="49" t="s">
        <v>70</v>
      </c>
      <c r="G33" s="50"/>
      <c r="H33" s="50"/>
      <c r="I33" s="50"/>
      <c r="J33" s="50"/>
      <c r="K33" s="50"/>
      <c r="L33" s="51"/>
    </row>
    <row r="34" spans="1:12" s="36" customFormat="1" ht="12.75" customHeight="1" x14ac:dyDescent="0.2">
      <c r="A34" s="37" t="s">
        <v>50</v>
      </c>
      <c r="B34" s="47"/>
      <c r="C34" s="48"/>
      <c r="D34" s="48"/>
      <c r="E34" s="48"/>
      <c r="F34" s="52" t="s">
        <v>51</v>
      </c>
      <c r="G34" s="50"/>
      <c r="H34" s="50"/>
      <c r="I34" s="50"/>
      <c r="J34" s="50"/>
      <c r="K34" s="50"/>
      <c r="L34" s="51"/>
    </row>
    <row r="35" spans="1:12" s="36" customFormat="1" ht="60" customHeight="1" thickBot="1" x14ac:dyDescent="0.25">
      <c r="A35" s="37" t="s">
        <v>52</v>
      </c>
      <c r="B35" s="53"/>
      <c r="C35" s="54"/>
      <c r="D35" s="54"/>
      <c r="E35" s="54"/>
      <c r="F35" s="55" t="s">
        <v>71</v>
      </c>
      <c r="G35" s="56"/>
      <c r="H35" s="56"/>
      <c r="I35" s="56"/>
      <c r="J35" s="56"/>
      <c r="K35" s="56"/>
      <c r="L35" s="57"/>
    </row>
    <row r="36" spans="1:12" ht="13.5" thickBot="1" x14ac:dyDescent="0.25">
      <c r="A36" s="59" t="s">
        <v>62</v>
      </c>
      <c r="B36" s="60" t="s">
        <v>63</v>
      </c>
      <c r="C36" s="61" t="s">
        <v>64</v>
      </c>
      <c r="D36" s="62"/>
      <c r="E36" s="62"/>
      <c r="F36" s="63" t="s">
        <v>65</v>
      </c>
      <c r="G36" s="61"/>
      <c r="H36" s="61"/>
      <c r="I36" s="61"/>
      <c r="J36" s="61"/>
      <c r="K36" s="61"/>
      <c r="L36" s="64">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Srovnal Otakar, Ing.</cp:lastModifiedBy>
  <dcterms:created xsi:type="dcterms:W3CDTF">2020-12-08T08:47:11Z</dcterms:created>
  <dcterms:modified xsi:type="dcterms:W3CDTF">2021-03-02T08:15:39Z</dcterms:modified>
</cp:coreProperties>
</file>